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tables/table2.xml" ContentType="application/vnd.openxmlformats-officedocument.spreadsheetml.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8_{F510A179-C169-4E85-82AA-5CFFE1DC5332}" xr6:coauthVersionLast="47" xr6:coauthVersionMax="47" xr10:uidLastSave="{00000000-0000-0000-0000-000000000000}"/>
  <bookViews>
    <workbookView xWindow="-120" yWindow="-120" windowWidth="29040" windowHeight="15720" tabRatio="803" firstSheet="1" activeTab="6" xr2:uid="{00000000-000D-0000-FFFF-FFFF00000000}"/>
  </bookViews>
  <sheets>
    <sheet name="Strategy_Builder" sheetId="1" r:id="rId1"/>
    <sheet name="Overall" sheetId="8" r:id="rId2"/>
    <sheet name="Detail1" sheetId="12" r:id="rId3"/>
    <sheet name="strategy_12" sheetId="9" r:id="rId4"/>
    <sheet name="strategy_14" sheetId="16" r:id="rId5"/>
    <sheet name="Detail2" sheetId="19" r:id="rId6"/>
    <sheet name="strategy_comparison" sheetId="17" r:id="rId7"/>
    <sheet name="Consolidate_Data" sheetId="10" r:id="rId8"/>
    <sheet name="Positions_Demo" sheetId="2" r:id="rId9"/>
    <sheet name="Deals_Demo" sheetId="3" r:id="rId10"/>
  </sheets>
  <definedNames>
    <definedName name="_xlnm._FilterDatabase" localSheetId="8" hidden="1">Positions_Demo!$A$1:$AA$1497</definedName>
  </definedNames>
  <calcPr calcId="191029"/>
  <pivotCaches>
    <pivotCache cacheId="3" r:id="rId11"/>
    <pivotCache cacheId="4" r:id="rId12"/>
    <pivotCache cacheId="32" r:id="rId13"/>
    <pivotCache cacheId="30" r:id="rId14"/>
    <pivotCache cacheId="40" r:id="rId15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3" i="17" l="1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106" i="17"/>
  <c r="S107" i="17"/>
  <c r="S108" i="17"/>
  <c r="S109" i="17"/>
  <c r="S110" i="17"/>
  <c r="S111" i="17"/>
  <c r="S112" i="17"/>
  <c r="S113" i="17"/>
  <c r="S114" i="17"/>
  <c r="S115" i="17"/>
  <c r="S116" i="17"/>
  <c r="S117" i="17"/>
  <c r="S118" i="17"/>
  <c r="S119" i="17"/>
  <c r="S120" i="17"/>
  <c r="S121" i="17"/>
  <c r="S122" i="17"/>
  <c r="S123" i="17"/>
  <c r="S124" i="17"/>
  <c r="S125" i="17"/>
  <c r="S126" i="17"/>
  <c r="S127" i="17"/>
  <c r="S128" i="17"/>
  <c r="S129" i="17"/>
  <c r="S130" i="17"/>
  <c r="S131" i="17"/>
  <c r="S132" i="17"/>
  <c r="S133" i="17"/>
  <c r="S134" i="17"/>
  <c r="S135" i="17"/>
  <c r="S136" i="17"/>
  <c r="S137" i="17"/>
  <c r="S138" i="17"/>
  <c r="S139" i="17"/>
  <c r="S22" i="17"/>
  <c r="Q23" i="17"/>
  <c r="R23" i="17"/>
  <c r="Q24" i="17"/>
  <c r="R24" i="17"/>
  <c r="Q25" i="17"/>
  <c r="R25" i="17"/>
  <c r="Q26" i="17"/>
  <c r="R26" i="17"/>
  <c r="Q27" i="17"/>
  <c r="R27" i="17"/>
  <c r="Q28" i="17"/>
  <c r="R28" i="17"/>
  <c r="Q29" i="17"/>
  <c r="R29" i="17"/>
  <c r="Q30" i="17"/>
  <c r="R30" i="17"/>
  <c r="Q31" i="17"/>
  <c r="R31" i="17"/>
  <c r="Q32" i="17"/>
  <c r="R32" i="17"/>
  <c r="Q33" i="17"/>
  <c r="R33" i="17"/>
  <c r="Q34" i="17"/>
  <c r="R34" i="17"/>
  <c r="Q35" i="17"/>
  <c r="R35" i="17"/>
  <c r="Q36" i="17"/>
  <c r="R36" i="17"/>
  <c r="Q37" i="17"/>
  <c r="R37" i="17"/>
  <c r="Q38" i="17"/>
  <c r="R38" i="17"/>
  <c r="Q39" i="17"/>
  <c r="R39" i="17"/>
  <c r="Q40" i="17"/>
  <c r="R40" i="17"/>
  <c r="Q41" i="17"/>
  <c r="R41" i="17"/>
  <c r="Q42" i="17"/>
  <c r="R42" i="17"/>
  <c r="Q43" i="17"/>
  <c r="R43" i="17"/>
  <c r="Q44" i="17"/>
  <c r="R44" i="17"/>
  <c r="Q45" i="17"/>
  <c r="R45" i="17"/>
  <c r="Q46" i="17"/>
  <c r="R46" i="17"/>
  <c r="Q47" i="17"/>
  <c r="R47" i="17"/>
  <c r="Q48" i="17"/>
  <c r="R48" i="17"/>
  <c r="Q49" i="17"/>
  <c r="R49" i="17"/>
  <c r="Q50" i="17"/>
  <c r="R50" i="17"/>
  <c r="Q51" i="17"/>
  <c r="R51" i="17"/>
  <c r="Q52" i="17"/>
  <c r="R52" i="17"/>
  <c r="Q53" i="17"/>
  <c r="R53" i="17"/>
  <c r="Q54" i="17"/>
  <c r="R54" i="17"/>
  <c r="Q55" i="17"/>
  <c r="R55" i="17"/>
  <c r="Q56" i="17"/>
  <c r="R56" i="17"/>
  <c r="Q57" i="17"/>
  <c r="R57" i="17"/>
  <c r="Q58" i="17"/>
  <c r="R58" i="17"/>
  <c r="Q59" i="17"/>
  <c r="R59" i="17"/>
  <c r="Q60" i="17"/>
  <c r="R60" i="17"/>
  <c r="Q61" i="17"/>
  <c r="R61" i="17"/>
  <c r="Q62" i="17"/>
  <c r="R62" i="17"/>
  <c r="Q63" i="17"/>
  <c r="R63" i="17"/>
  <c r="Q64" i="17"/>
  <c r="R64" i="17"/>
  <c r="Q65" i="17"/>
  <c r="R65" i="17"/>
  <c r="Q66" i="17"/>
  <c r="R66" i="17"/>
  <c r="Q67" i="17"/>
  <c r="R67" i="17"/>
  <c r="Q68" i="17"/>
  <c r="R68" i="17"/>
  <c r="Q69" i="17"/>
  <c r="R69" i="17"/>
  <c r="Q70" i="17"/>
  <c r="R70" i="17"/>
  <c r="Q71" i="17"/>
  <c r="R71" i="17"/>
  <c r="Q72" i="17"/>
  <c r="R72" i="17"/>
  <c r="Q73" i="17"/>
  <c r="R73" i="17"/>
  <c r="Q74" i="17"/>
  <c r="R74" i="17"/>
  <c r="Q75" i="17"/>
  <c r="R75" i="17"/>
  <c r="Q76" i="17"/>
  <c r="R76" i="17"/>
  <c r="Q77" i="17"/>
  <c r="R77" i="17"/>
  <c r="Q78" i="17"/>
  <c r="R78" i="17"/>
  <c r="Q79" i="17"/>
  <c r="R79" i="17"/>
  <c r="Q80" i="17"/>
  <c r="R80" i="17"/>
  <c r="Q81" i="17"/>
  <c r="R81" i="17"/>
  <c r="Q82" i="17"/>
  <c r="R82" i="17"/>
  <c r="Q83" i="17"/>
  <c r="R83" i="17"/>
  <c r="Q84" i="17"/>
  <c r="R84" i="17"/>
  <c r="Q85" i="17"/>
  <c r="R85" i="17"/>
  <c r="Q86" i="17"/>
  <c r="R86" i="17"/>
  <c r="Q87" i="17"/>
  <c r="R87" i="17"/>
  <c r="Q88" i="17"/>
  <c r="R88" i="17"/>
  <c r="Q89" i="17"/>
  <c r="R89" i="17"/>
  <c r="Q90" i="17"/>
  <c r="R90" i="17"/>
  <c r="Q91" i="17"/>
  <c r="R91" i="17"/>
  <c r="Q92" i="17"/>
  <c r="R92" i="17"/>
  <c r="Q93" i="17"/>
  <c r="R93" i="17"/>
  <c r="Q94" i="17"/>
  <c r="R94" i="17"/>
  <c r="Q95" i="17"/>
  <c r="R95" i="17"/>
  <c r="Q96" i="17"/>
  <c r="R96" i="17"/>
  <c r="Q97" i="17"/>
  <c r="R97" i="17"/>
  <c r="Q98" i="17"/>
  <c r="R98" i="17"/>
  <c r="Q99" i="17"/>
  <c r="R99" i="17"/>
  <c r="Q100" i="17"/>
  <c r="R100" i="17"/>
  <c r="Q101" i="17"/>
  <c r="R101" i="17"/>
  <c r="Q102" i="17"/>
  <c r="R102" i="17"/>
  <c r="Q103" i="17"/>
  <c r="R103" i="17"/>
  <c r="Q104" i="17"/>
  <c r="R104" i="17"/>
  <c r="Q105" i="17"/>
  <c r="R105" i="17"/>
  <c r="Q106" i="17"/>
  <c r="R106" i="17"/>
  <c r="Q107" i="17"/>
  <c r="R107" i="17"/>
  <c r="Q108" i="17"/>
  <c r="R108" i="17"/>
  <c r="Q109" i="17"/>
  <c r="R109" i="17"/>
  <c r="Q110" i="17"/>
  <c r="R110" i="17"/>
  <c r="Q111" i="17"/>
  <c r="R111" i="17"/>
  <c r="Q112" i="17"/>
  <c r="R112" i="17"/>
  <c r="Q113" i="17"/>
  <c r="R113" i="17"/>
  <c r="Q114" i="17"/>
  <c r="R114" i="17"/>
  <c r="Q115" i="17"/>
  <c r="R115" i="17"/>
  <c r="Q116" i="17"/>
  <c r="R116" i="17"/>
  <c r="Q117" i="17"/>
  <c r="R117" i="17"/>
  <c r="Q118" i="17"/>
  <c r="R118" i="17"/>
  <c r="Q119" i="17"/>
  <c r="R119" i="17"/>
  <c r="Q120" i="17"/>
  <c r="R120" i="17"/>
  <c r="Q121" i="17"/>
  <c r="R121" i="17"/>
  <c r="Q122" i="17"/>
  <c r="R122" i="17"/>
  <c r="Q123" i="17"/>
  <c r="R123" i="17"/>
  <c r="Q124" i="17"/>
  <c r="R124" i="17"/>
  <c r="Q125" i="17"/>
  <c r="R125" i="17"/>
  <c r="Q126" i="17"/>
  <c r="R126" i="17"/>
  <c r="Q127" i="17"/>
  <c r="R127" i="17"/>
  <c r="Q128" i="17"/>
  <c r="R128" i="17"/>
  <c r="Q129" i="17"/>
  <c r="R129" i="17"/>
  <c r="Q130" i="17"/>
  <c r="R130" i="17"/>
  <c r="Q131" i="17"/>
  <c r="R131" i="17"/>
  <c r="Q132" i="17"/>
  <c r="R132" i="17"/>
  <c r="Q133" i="17"/>
  <c r="R133" i="17"/>
  <c r="Q134" i="17"/>
  <c r="R134" i="17"/>
  <c r="Q135" i="17"/>
  <c r="R135" i="17"/>
  <c r="Q136" i="17"/>
  <c r="R136" i="17"/>
  <c r="Q137" i="17"/>
  <c r="R137" i="17"/>
  <c r="Q138" i="17"/>
  <c r="R138" i="17"/>
  <c r="Q139" i="17"/>
  <c r="R139" i="17"/>
  <c r="Q140" i="17"/>
  <c r="R140" i="17"/>
  <c r="R22" i="17"/>
  <c r="Q22" i="17"/>
  <c r="D22" i="17"/>
  <c r="N201" i="17"/>
  <c r="O201" i="17" s="1"/>
  <c r="M201" i="17"/>
  <c r="N200" i="17"/>
  <c r="N199" i="17"/>
  <c r="N198" i="17"/>
  <c r="N197" i="17"/>
  <c r="N196" i="17"/>
  <c r="N195" i="17"/>
  <c r="N194" i="17"/>
  <c r="N193" i="17"/>
  <c r="N192" i="17"/>
  <c r="N191" i="17"/>
  <c r="O192" i="17" s="1"/>
  <c r="N190" i="17"/>
  <c r="N189" i="17"/>
  <c r="N188" i="17"/>
  <c r="N187" i="17"/>
  <c r="N186" i="17"/>
  <c r="N185" i="17"/>
  <c r="N184" i="17"/>
  <c r="N183" i="17"/>
  <c r="N182" i="17"/>
  <c r="N181" i="17"/>
  <c r="N180" i="17"/>
  <c r="O180" i="17" s="1"/>
  <c r="N179" i="17"/>
  <c r="N178" i="17"/>
  <c r="N177" i="17"/>
  <c r="N176" i="17"/>
  <c r="N175" i="17"/>
  <c r="N174" i="17"/>
  <c r="N173" i="17"/>
  <c r="N172" i="17"/>
  <c r="O172" i="17" s="1"/>
  <c r="N171" i="17"/>
  <c r="N170" i="17"/>
  <c r="O170" i="17" s="1"/>
  <c r="N169" i="17"/>
  <c r="N168" i="17"/>
  <c r="N167" i="17"/>
  <c r="N166" i="17"/>
  <c r="N165" i="17"/>
  <c r="N164" i="17"/>
  <c r="N163" i="17"/>
  <c r="N162" i="17"/>
  <c r="O162" i="17" s="1"/>
  <c r="N161" i="17"/>
  <c r="N160" i="17"/>
  <c r="N159" i="17"/>
  <c r="N158" i="17"/>
  <c r="N157" i="17"/>
  <c r="N156" i="17"/>
  <c r="O156" i="17" s="1"/>
  <c r="N155" i="17"/>
  <c r="N154" i="17"/>
  <c r="N153" i="17"/>
  <c r="N152" i="17"/>
  <c r="N151" i="17"/>
  <c r="N150" i="17"/>
  <c r="N149" i="17"/>
  <c r="N148" i="17"/>
  <c r="O148" i="17" s="1"/>
  <c r="N147" i="17"/>
  <c r="N146" i="17"/>
  <c r="N145" i="17"/>
  <c r="N144" i="17"/>
  <c r="N143" i="17"/>
  <c r="N142" i="17"/>
  <c r="N141" i="17"/>
  <c r="N140" i="17"/>
  <c r="N139" i="17"/>
  <c r="N138" i="17"/>
  <c r="N137" i="17"/>
  <c r="N136" i="17"/>
  <c r="N135" i="17"/>
  <c r="N134" i="17"/>
  <c r="N133" i="17"/>
  <c r="N132" i="17"/>
  <c r="N131" i="17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5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4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O57" i="17" s="1"/>
  <c r="N56" i="17"/>
  <c r="N55" i="17"/>
  <c r="N54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O41" i="17" s="1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M22" i="17"/>
  <c r="M23" i="17" s="1"/>
  <c r="M24" i="17" s="1"/>
  <c r="M25" i="17" s="1"/>
  <c r="M26" i="17" s="1"/>
  <c r="M27" i="17" s="1"/>
  <c r="M28" i="17" s="1"/>
  <c r="M29" i="17" s="1"/>
  <c r="M30" i="17" s="1"/>
  <c r="M31" i="17" s="1"/>
  <c r="M32" i="17" s="1"/>
  <c r="M33" i="17" s="1"/>
  <c r="M34" i="17" s="1"/>
  <c r="M35" i="17" s="1"/>
  <c r="M36" i="17" s="1"/>
  <c r="M37" i="17" s="1"/>
  <c r="M38" i="17" s="1"/>
  <c r="M39" i="17" s="1"/>
  <c r="M40" i="17" s="1"/>
  <c r="M41" i="17" s="1"/>
  <c r="M42" i="17" s="1"/>
  <c r="M43" i="17" s="1"/>
  <c r="M44" i="17" s="1"/>
  <c r="M45" i="17" s="1"/>
  <c r="M46" i="17" s="1"/>
  <c r="M47" i="17" s="1"/>
  <c r="M48" i="17" s="1"/>
  <c r="M49" i="17" s="1"/>
  <c r="M50" i="17" s="1"/>
  <c r="M51" i="17" s="1"/>
  <c r="M52" i="17" s="1"/>
  <c r="M53" i="17" s="1"/>
  <c r="M54" i="17" s="1"/>
  <c r="M55" i="17" s="1"/>
  <c r="M56" i="17" s="1"/>
  <c r="M57" i="17" s="1"/>
  <c r="M58" i="17" s="1"/>
  <c r="M59" i="17" s="1"/>
  <c r="M60" i="17" s="1"/>
  <c r="M61" i="17" s="1"/>
  <c r="M62" i="17" s="1"/>
  <c r="M63" i="17" s="1"/>
  <c r="M64" i="17" s="1"/>
  <c r="M65" i="17" s="1"/>
  <c r="M66" i="17" s="1"/>
  <c r="M67" i="17" s="1"/>
  <c r="M68" i="17" s="1"/>
  <c r="M69" i="17" s="1"/>
  <c r="M70" i="17" s="1"/>
  <c r="M71" i="17" s="1"/>
  <c r="M72" i="17" s="1"/>
  <c r="M73" i="17" s="1"/>
  <c r="M74" i="17" s="1"/>
  <c r="M75" i="17" s="1"/>
  <c r="M76" i="17" s="1"/>
  <c r="M77" i="17" s="1"/>
  <c r="M78" i="17" s="1"/>
  <c r="M79" i="17" s="1"/>
  <c r="M80" i="17" s="1"/>
  <c r="M81" i="17" s="1"/>
  <c r="M82" i="17" s="1"/>
  <c r="M83" i="17" s="1"/>
  <c r="M84" i="17" s="1"/>
  <c r="M85" i="17" s="1"/>
  <c r="M86" i="17" s="1"/>
  <c r="M87" i="17" s="1"/>
  <c r="M88" i="17" s="1"/>
  <c r="M89" i="17" s="1"/>
  <c r="M90" i="17" s="1"/>
  <c r="M91" i="17" s="1"/>
  <c r="M92" i="17" s="1"/>
  <c r="M93" i="17" s="1"/>
  <c r="M94" i="17" s="1"/>
  <c r="M95" i="17" s="1"/>
  <c r="M96" i="17" s="1"/>
  <c r="M97" i="17" s="1"/>
  <c r="M98" i="17" s="1"/>
  <c r="M99" i="17" s="1"/>
  <c r="M100" i="17" s="1"/>
  <c r="M101" i="17" s="1"/>
  <c r="M102" i="17" s="1"/>
  <c r="M103" i="17" s="1"/>
  <c r="M104" i="17" s="1"/>
  <c r="M105" i="17" s="1"/>
  <c r="M106" i="17" s="1"/>
  <c r="M107" i="17" s="1"/>
  <c r="M108" i="17" s="1"/>
  <c r="M109" i="17" s="1"/>
  <c r="M110" i="17" s="1"/>
  <c r="M111" i="17" s="1"/>
  <c r="M112" i="17" s="1"/>
  <c r="M113" i="17" s="1"/>
  <c r="M114" i="17" s="1"/>
  <c r="M115" i="17" s="1"/>
  <c r="M116" i="17" s="1"/>
  <c r="M117" i="17" s="1"/>
  <c r="M118" i="17" s="1"/>
  <c r="M119" i="17" s="1"/>
  <c r="M120" i="17" s="1"/>
  <c r="M121" i="17" s="1"/>
  <c r="M122" i="17" s="1"/>
  <c r="M123" i="17" s="1"/>
  <c r="M124" i="17" s="1"/>
  <c r="M125" i="17" s="1"/>
  <c r="M126" i="17" s="1"/>
  <c r="M127" i="17" s="1"/>
  <c r="M128" i="17" s="1"/>
  <c r="M129" i="17" s="1"/>
  <c r="M130" i="17" s="1"/>
  <c r="M131" i="17" s="1"/>
  <c r="M132" i="17" s="1"/>
  <c r="M133" i="17" s="1"/>
  <c r="M134" i="17" s="1"/>
  <c r="M135" i="17" s="1"/>
  <c r="M136" i="17" s="1"/>
  <c r="M137" i="17" s="1"/>
  <c r="M138" i="17" s="1"/>
  <c r="M139" i="17" s="1"/>
  <c r="M140" i="17" s="1"/>
  <c r="M141" i="17" s="1"/>
  <c r="M142" i="17" s="1"/>
  <c r="M143" i="17" s="1"/>
  <c r="M144" i="17" s="1"/>
  <c r="M145" i="17" s="1"/>
  <c r="M146" i="17" s="1"/>
  <c r="M147" i="17" s="1"/>
  <c r="M148" i="17" s="1"/>
  <c r="M149" i="17" s="1"/>
  <c r="M150" i="17" s="1"/>
  <c r="M151" i="17" s="1"/>
  <c r="M152" i="17" s="1"/>
  <c r="M153" i="17" s="1"/>
  <c r="M154" i="17" s="1"/>
  <c r="M155" i="17" s="1"/>
  <c r="M156" i="17" s="1"/>
  <c r="M157" i="17" s="1"/>
  <c r="M158" i="17" s="1"/>
  <c r="M159" i="17" s="1"/>
  <c r="M160" i="17" s="1"/>
  <c r="M161" i="17" s="1"/>
  <c r="M162" i="17" s="1"/>
  <c r="M163" i="17" s="1"/>
  <c r="M164" i="17" s="1"/>
  <c r="M165" i="17" s="1"/>
  <c r="M166" i="17" s="1"/>
  <c r="M167" i="17" s="1"/>
  <c r="M168" i="17" s="1"/>
  <c r="M169" i="17" s="1"/>
  <c r="M170" i="17" s="1"/>
  <c r="M171" i="17" s="1"/>
  <c r="M172" i="17" s="1"/>
  <c r="M173" i="17" s="1"/>
  <c r="M174" i="17" s="1"/>
  <c r="M175" i="17" s="1"/>
  <c r="M176" i="17" s="1"/>
  <c r="M177" i="17" s="1"/>
  <c r="M178" i="17" s="1"/>
  <c r="M179" i="17" s="1"/>
  <c r="M180" i="17" s="1"/>
  <c r="M181" i="17" s="1"/>
  <c r="M182" i="17" s="1"/>
  <c r="M183" i="17" s="1"/>
  <c r="M184" i="17" s="1"/>
  <c r="M185" i="17" s="1"/>
  <c r="M186" i="17" s="1"/>
  <c r="M187" i="17" s="1"/>
  <c r="M188" i="17" s="1"/>
  <c r="M189" i="17" s="1"/>
  <c r="M190" i="17" s="1"/>
  <c r="M191" i="17" s="1"/>
  <c r="M192" i="17" s="1"/>
  <c r="M193" i="17" s="1"/>
  <c r="M194" i="17" s="1"/>
  <c r="M195" i="17" s="1"/>
  <c r="M196" i="17" s="1"/>
  <c r="M197" i="17" s="1"/>
  <c r="M198" i="17" s="1"/>
  <c r="M199" i="17" s="1"/>
  <c r="M200" i="17" s="1"/>
  <c r="E201" i="17"/>
  <c r="F201" i="17" s="1"/>
  <c r="D201" i="17"/>
  <c r="E200" i="17"/>
  <c r="F200" i="17" s="1"/>
  <c r="E199" i="17"/>
  <c r="E198" i="17"/>
  <c r="E197" i="17"/>
  <c r="E196" i="17"/>
  <c r="E195" i="17"/>
  <c r="E194" i="17"/>
  <c r="E193" i="17"/>
  <c r="E192" i="17"/>
  <c r="F192" i="17" s="1"/>
  <c r="E191" i="17"/>
  <c r="F191" i="17" s="1"/>
  <c r="E190" i="17"/>
  <c r="E189" i="17"/>
  <c r="E188" i="17"/>
  <c r="E187" i="17"/>
  <c r="E186" i="17"/>
  <c r="E185" i="17"/>
  <c r="E184" i="17"/>
  <c r="E183" i="17"/>
  <c r="F183" i="17" s="1"/>
  <c r="E182" i="17"/>
  <c r="E181" i="17"/>
  <c r="E180" i="17"/>
  <c r="E179" i="17"/>
  <c r="E178" i="17"/>
  <c r="E177" i="17"/>
  <c r="E176" i="17"/>
  <c r="F176" i="17" s="1"/>
  <c r="E175" i="17"/>
  <c r="E174" i="17"/>
  <c r="F174" i="17" s="1"/>
  <c r="E173" i="17"/>
  <c r="E172" i="17"/>
  <c r="E171" i="17"/>
  <c r="E170" i="17"/>
  <c r="E169" i="17"/>
  <c r="E168" i="17"/>
  <c r="E167" i="17"/>
  <c r="E166" i="17"/>
  <c r="E165" i="17"/>
  <c r="E164" i="17"/>
  <c r="E163" i="17"/>
  <c r="E162" i="17"/>
  <c r="E161" i="17"/>
  <c r="E160" i="17"/>
  <c r="E159" i="17"/>
  <c r="E158" i="17"/>
  <c r="E157" i="17"/>
  <c r="E156" i="17"/>
  <c r="E155" i="17"/>
  <c r="E154" i="17"/>
  <c r="E153" i="17"/>
  <c r="E152" i="17"/>
  <c r="E151" i="17"/>
  <c r="E150" i="17"/>
  <c r="E149" i="17"/>
  <c r="E148" i="17"/>
  <c r="E147" i="17"/>
  <c r="E146" i="17"/>
  <c r="E145" i="17"/>
  <c r="E144" i="17"/>
  <c r="E143" i="17"/>
  <c r="E142" i="17"/>
  <c r="F142" i="17" s="1"/>
  <c r="E141" i="17"/>
  <c r="E140" i="17"/>
  <c r="E139" i="17"/>
  <c r="E138" i="17"/>
  <c r="E137" i="17"/>
  <c r="E136" i="17"/>
  <c r="E135" i="17"/>
  <c r="E134" i="17"/>
  <c r="E133" i="17"/>
  <c r="E132" i="17"/>
  <c r="E131" i="17"/>
  <c r="E130" i="17"/>
  <c r="E129" i="17"/>
  <c r="E128" i="17"/>
  <c r="E127" i="17"/>
  <c r="E126" i="17"/>
  <c r="E125" i="17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F109" i="17" s="1"/>
  <c r="E108" i="17"/>
  <c r="E107" i="17"/>
  <c r="E106" i="17"/>
  <c r="E105" i="17"/>
  <c r="E104" i="17"/>
  <c r="E103" i="17"/>
  <c r="E102" i="17"/>
  <c r="E101" i="17"/>
  <c r="E100" i="17"/>
  <c r="E99" i="17"/>
  <c r="E98" i="17"/>
  <c r="F98" i="17" s="1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F44" i="17" s="1"/>
  <c r="E43" i="17"/>
  <c r="E42" i="17"/>
  <c r="E41" i="17"/>
  <c r="E40" i="17"/>
  <c r="E39" i="17"/>
  <c r="E38" i="17"/>
  <c r="E37" i="17"/>
  <c r="E36" i="17"/>
  <c r="F36" i="17" s="1"/>
  <c r="E35" i="17"/>
  <c r="E34" i="17"/>
  <c r="E33" i="17"/>
  <c r="E32" i="17"/>
  <c r="E31" i="17"/>
  <c r="E30" i="17"/>
  <c r="E29" i="17"/>
  <c r="E28" i="17"/>
  <c r="E27" i="17"/>
  <c r="E26" i="17"/>
  <c r="F26" i="17" s="1"/>
  <c r="E25" i="17"/>
  <c r="E24" i="17"/>
  <c r="F24" i="17" s="1"/>
  <c r="E23" i="17"/>
  <c r="E22" i="17"/>
  <c r="C8" i="17"/>
  <c r="C7" i="17"/>
  <c r="C6" i="17"/>
  <c r="C5" i="17"/>
  <c r="E201" i="16"/>
  <c r="F201" i="16" s="1"/>
  <c r="D201" i="16"/>
  <c r="E200" i="16"/>
  <c r="F200" i="16" s="1"/>
  <c r="E199" i="16"/>
  <c r="E198" i="16"/>
  <c r="E197" i="16"/>
  <c r="E196" i="16"/>
  <c r="E195" i="16"/>
  <c r="E194" i="16"/>
  <c r="E193" i="16"/>
  <c r="F192" i="16"/>
  <c r="F193" i="16" s="1"/>
  <c r="E192" i="16"/>
  <c r="E191" i="16"/>
  <c r="F191" i="16" s="1"/>
  <c r="F190" i="16"/>
  <c r="E190" i="16"/>
  <c r="E189" i="16"/>
  <c r="E188" i="16"/>
  <c r="E187" i="16"/>
  <c r="F187" i="16" s="1"/>
  <c r="E186" i="16"/>
  <c r="E185" i="16"/>
  <c r="E184" i="16"/>
  <c r="E183" i="16"/>
  <c r="E182" i="16"/>
  <c r="E181" i="16"/>
  <c r="F181" i="16" s="1"/>
  <c r="E180" i="16"/>
  <c r="F180" i="16" s="1"/>
  <c r="E179" i="16"/>
  <c r="E178" i="16"/>
  <c r="E177" i="16"/>
  <c r="F176" i="16"/>
  <c r="F177" i="16" s="1"/>
  <c r="E176" i="16"/>
  <c r="E175" i="16"/>
  <c r="E174" i="16"/>
  <c r="F175" i="16" s="1"/>
  <c r="E173" i="16"/>
  <c r="F173" i="16" s="1"/>
  <c r="F174" i="16" s="1"/>
  <c r="E172" i="16"/>
  <c r="F172" i="16" s="1"/>
  <c r="E171" i="16"/>
  <c r="F171" i="16" s="1"/>
  <c r="E170" i="16"/>
  <c r="E169" i="16"/>
  <c r="F170" i="16" s="1"/>
  <c r="E168" i="16"/>
  <c r="E167" i="16"/>
  <c r="E166" i="16"/>
  <c r="E165" i="16"/>
  <c r="E164" i="16"/>
  <c r="E163" i="16"/>
  <c r="F163" i="16" s="1"/>
  <c r="E162" i="16"/>
  <c r="E161" i="16"/>
  <c r="F162" i="16" s="1"/>
  <c r="E160" i="16"/>
  <c r="E159" i="16"/>
  <c r="E158" i="16"/>
  <c r="F158" i="16" s="1"/>
  <c r="E157" i="16"/>
  <c r="F157" i="16" s="1"/>
  <c r="E156" i="16"/>
  <c r="F156" i="16" s="1"/>
  <c r="E155" i="16"/>
  <c r="F155" i="16" s="1"/>
  <c r="E154" i="16"/>
  <c r="E153" i="16"/>
  <c r="E152" i="16"/>
  <c r="E151" i="16"/>
  <c r="E150" i="16"/>
  <c r="E149" i="16"/>
  <c r="E148" i="16"/>
  <c r="F148" i="16" s="1"/>
  <c r="E147" i="16"/>
  <c r="F147" i="16" s="1"/>
  <c r="E146" i="16"/>
  <c r="E145" i="16"/>
  <c r="E144" i="16"/>
  <c r="E143" i="16"/>
  <c r="E142" i="16"/>
  <c r="F142" i="16" s="1"/>
  <c r="E141" i="16"/>
  <c r="E140" i="16"/>
  <c r="E139" i="16"/>
  <c r="F139" i="16" s="1"/>
  <c r="E138" i="16"/>
  <c r="F138" i="16" s="1"/>
  <c r="F137" i="16"/>
  <c r="E137" i="16"/>
  <c r="E136" i="16"/>
  <c r="E135" i="16"/>
  <c r="E134" i="16"/>
  <c r="F134" i="16" s="1"/>
  <c r="E133" i="16"/>
  <c r="E132" i="16"/>
  <c r="F132" i="16" s="1"/>
  <c r="E131" i="16"/>
  <c r="F131" i="16" s="1"/>
  <c r="E130" i="16"/>
  <c r="F130" i="16" s="1"/>
  <c r="E129" i="16"/>
  <c r="E128" i="16"/>
  <c r="F128" i="16" s="1"/>
  <c r="F129" i="16" s="1"/>
  <c r="E127" i="16"/>
  <c r="E126" i="16"/>
  <c r="F126" i="16" s="1"/>
  <c r="E125" i="16"/>
  <c r="F125" i="16" s="1"/>
  <c r="E124" i="16"/>
  <c r="F124" i="16" s="1"/>
  <c r="E123" i="16"/>
  <c r="F123" i="16" s="1"/>
  <c r="E122" i="16"/>
  <c r="E121" i="16"/>
  <c r="E120" i="16"/>
  <c r="E119" i="16"/>
  <c r="E118" i="16"/>
  <c r="F118" i="16" s="1"/>
  <c r="E117" i="16"/>
  <c r="E116" i="16"/>
  <c r="E115" i="16"/>
  <c r="E114" i="16"/>
  <c r="E113" i="16"/>
  <c r="E112" i="16"/>
  <c r="E111" i="16"/>
  <c r="E110" i="16"/>
  <c r="E109" i="16"/>
  <c r="E108" i="16"/>
  <c r="F108" i="16" s="1"/>
  <c r="E107" i="16"/>
  <c r="E106" i="16"/>
  <c r="E105" i="16"/>
  <c r="E104" i="16"/>
  <c r="E103" i="16"/>
  <c r="E102" i="16"/>
  <c r="E101" i="16"/>
  <c r="E100" i="16"/>
  <c r="F100" i="16" s="1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F66" i="16" s="1"/>
  <c r="E65" i="16"/>
  <c r="E64" i="16"/>
  <c r="E63" i="16"/>
  <c r="F63" i="16" s="1"/>
  <c r="L62" i="16"/>
  <c r="M62" i="16" s="1"/>
  <c r="K62" i="16"/>
  <c r="E62" i="16"/>
  <c r="L61" i="16"/>
  <c r="M61" i="16" s="1"/>
  <c r="K61" i="16"/>
  <c r="E61" i="16"/>
  <c r="F61" i="16" s="1"/>
  <c r="L60" i="16"/>
  <c r="M60" i="16" s="1"/>
  <c r="K60" i="16"/>
  <c r="F60" i="16"/>
  <c r="E60" i="16"/>
  <c r="M59" i="16"/>
  <c r="L59" i="16"/>
  <c r="K59" i="16"/>
  <c r="E59" i="16"/>
  <c r="L58" i="16"/>
  <c r="M58" i="16" s="1"/>
  <c r="K58" i="16"/>
  <c r="E58" i="16"/>
  <c r="L57" i="16"/>
  <c r="M57" i="16" s="1"/>
  <c r="K57" i="16"/>
  <c r="E57" i="16"/>
  <c r="F57" i="16" s="1"/>
  <c r="L56" i="16"/>
  <c r="M56" i="16" s="1"/>
  <c r="K56" i="16"/>
  <c r="E56" i="16"/>
  <c r="M55" i="16"/>
  <c r="L55" i="16"/>
  <c r="K55" i="16"/>
  <c r="E55" i="16"/>
  <c r="L54" i="16"/>
  <c r="M54" i="16" s="1"/>
  <c r="K54" i="16"/>
  <c r="E54" i="16"/>
  <c r="L53" i="16"/>
  <c r="M53" i="16" s="1"/>
  <c r="K53" i="16"/>
  <c r="E53" i="16"/>
  <c r="L52" i="16"/>
  <c r="M52" i="16" s="1"/>
  <c r="K52" i="16"/>
  <c r="E52" i="16"/>
  <c r="M51" i="16"/>
  <c r="L51" i="16"/>
  <c r="K51" i="16"/>
  <c r="E51" i="16"/>
  <c r="L50" i="16"/>
  <c r="M50" i="16" s="1"/>
  <c r="K50" i="16"/>
  <c r="E50" i="16"/>
  <c r="L49" i="16"/>
  <c r="M49" i="16" s="1"/>
  <c r="K49" i="16"/>
  <c r="E49" i="16"/>
  <c r="L48" i="16"/>
  <c r="M48" i="16" s="1"/>
  <c r="K48" i="16"/>
  <c r="E48" i="16"/>
  <c r="M47" i="16"/>
  <c r="L47" i="16"/>
  <c r="K47" i="16"/>
  <c r="E47" i="16"/>
  <c r="L46" i="16"/>
  <c r="M46" i="16" s="1"/>
  <c r="K46" i="16"/>
  <c r="E46" i="16"/>
  <c r="L45" i="16"/>
  <c r="M45" i="16" s="1"/>
  <c r="K45" i="16"/>
  <c r="E45" i="16"/>
  <c r="L44" i="16"/>
  <c r="M44" i="16" s="1"/>
  <c r="K44" i="16"/>
  <c r="E44" i="16"/>
  <c r="M43" i="16"/>
  <c r="L43" i="16"/>
  <c r="K43" i="16"/>
  <c r="E43" i="16"/>
  <c r="L42" i="16"/>
  <c r="M42" i="16" s="1"/>
  <c r="K42" i="16"/>
  <c r="E42" i="16"/>
  <c r="F42" i="16" s="1"/>
  <c r="L41" i="16"/>
  <c r="M41" i="16" s="1"/>
  <c r="K41" i="16"/>
  <c r="E41" i="16"/>
  <c r="F41" i="16" s="1"/>
  <c r="L40" i="16"/>
  <c r="M40" i="16" s="1"/>
  <c r="K40" i="16"/>
  <c r="E40" i="16"/>
  <c r="M39" i="16"/>
  <c r="L39" i="16"/>
  <c r="K39" i="16"/>
  <c r="E39" i="16"/>
  <c r="L38" i="16"/>
  <c r="M38" i="16" s="1"/>
  <c r="K38" i="16"/>
  <c r="E38" i="16"/>
  <c r="L37" i="16"/>
  <c r="M37" i="16" s="1"/>
  <c r="K37" i="16"/>
  <c r="E37" i="16"/>
  <c r="F37" i="16" s="1"/>
  <c r="L36" i="16"/>
  <c r="M36" i="16" s="1"/>
  <c r="K36" i="16"/>
  <c r="E36" i="16"/>
  <c r="M35" i="16"/>
  <c r="L35" i="16"/>
  <c r="K35" i="16"/>
  <c r="E35" i="16"/>
  <c r="L34" i="16"/>
  <c r="M34" i="16" s="1"/>
  <c r="K34" i="16"/>
  <c r="E34" i="16"/>
  <c r="L33" i="16"/>
  <c r="M33" i="16" s="1"/>
  <c r="K33" i="16"/>
  <c r="E33" i="16"/>
  <c r="L32" i="16"/>
  <c r="M32" i="16" s="1"/>
  <c r="K32" i="16"/>
  <c r="E32" i="16"/>
  <c r="M31" i="16"/>
  <c r="L31" i="16"/>
  <c r="K31" i="16"/>
  <c r="E31" i="16"/>
  <c r="L30" i="16"/>
  <c r="M30" i="16" s="1"/>
  <c r="K30" i="16"/>
  <c r="E30" i="16"/>
  <c r="F30" i="16" s="1"/>
  <c r="F31" i="16" s="1"/>
  <c r="F32" i="16" s="1"/>
  <c r="L29" i="16"/>
  <c r="M29" i="16" s="1"/>
  <c r="K29" i="16"/>
  <c r="E29" i="16"/>
  <c r="F29" i="16" s="1"/>
  <c r="L28" i="16"/>
  <c r="M28" i="16" s="1"/>
  <c r="K28" i="16"/>
  <c r="E28" i="16"/>
  <c r="M27" i="16"/>
  <c r="L27" i="16"/>
  <c r="K27" i="16"/>
  <c r="E27" i="16"/>
  <c r="F28" i="16" s="1"/>
  <c r="L26" i="16"/>
  <c r="M26" i="16" s="1"/>
  <c r="K26" i="16"/>
  <c r="E26" i="16"/>
  <c r="L25" i="16"/>
  <c r="M25" i="16" s="1"/>
  <c r="E25" i="16"/>
  <c r="L24" i="16"/>
  <c r="M24" i="16" s="1"/>
  <c r="E24" i="16"/>
  <c r="L23" i="16"/>
  <c r="M23" i="16" s="1"/>
  <c r="E23" i="16"/>
  <c r="L22" i="16"/>
  <c r="K22" i="16"/>
  <c r="K23" i="16" s="1"/>
  <c r="K24" i="16" s="1"/>
  <c r="K25" i="16" s="1"/>
  <c r="E22" i="16"/>
  <c r="D22" i="16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49" i="16" s="1"/>
  <c r="D50" i="16" s="1"/>
  <c r="D51" i="16" s="1"/>
  <c r="D52" i="16" s="1"/>
  <c r="D53" i="16" s="1"/>
  <c r="D54" i="16" s="1"/>
  <c r="D55" i="16" s="1"/>
  <c r="D56" i="16" s="1"/>
  <c r="D57" i="16" s="1"/>
  <c r="D58" i="16" s="1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C8" i="16"/>
  <c r="C7" i="16"/>
  <c r="C6" i="16"/>
  <c r="C5" i="16"/>
  <c r="E64" i="9"/>
  <c r="E65" i="9"/>
  <c r="E66" i="9"/>
  <c r="E67" i="9"/>
  <c r="E68" i="9"/>
  <c r="F68" i="9" s="1"/>
  <c r="E69" i="9"/>
  <c r="F69" i="9" s="1"/>
  <c r="E70" i="9"/>
  <c r="E71" i="9"/>
  <c r="E72" i="9"/>
  <c r="E73" i="9"/>
  <c r="E74" i="9"/>
  <c r="E75" i="9"/>
  <c r="E76" i="9"/>
  <c r="F76" i="9" s="1"/>
  <c r="E77" i="9"/>
  <c r="F77" i="9" s="1"/>
  <c r="E78" i="9"/>
  <c r="E79" i="9"/>
  <c r="E80" i="9"/>
  <c r="E81" i="9"/>
  <c r="E82" i="9"/>
  <c r="E83" i="9"/>
  <c r="E84" i="9"/>
  <c r="E85" i="9"/>
  <c r="F85" i="9" s="1"/>
  <c r="E86" i="9"/>
  <c r="E87" i="9"/>
  <c r="E88" i="9"/>
  <c r="E89" i="9"/>
  <c r="E90" i="9"/>
  <c r="F90" i="9" s="1"/>
  <c r="E91" i="9"/>
  <c r="E92" i="9"/>
  <c r="F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F180" i="9" s="1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D201" i="9"/>
  <c r="E201" i="9"/>
  <c r="F201" i="9" s="1"/>
  <c r="O2763" i="3"/>
  <c r="P2763" i="3"/>
  <c r="Q2763" i="3"/>
  <c r="R2763" i="3"/>
  <c r="S2763" i="3"/>
  <c r="O2764" i="3"/>
  <c r="P2764" i="3"/>
  <c r="O2765" i="3"/>
  <c r="P2765" i="3" s="1"/>
  <c r="O2766" i="3"/>
  <c r="P2766" i="3" s="1"/>
  <c r="Q2766" i="3" s="1"/>
  <c r="R2766" i="3"/>
  <c r="S2766" i="3"/>
  <c r="O2767" i="3"/>
  <c r="P2767" i="3" s="1"/>
  <c r="O2768" i="3"/>
  <c r="P2768" i="3"/>
  <c r="Q2768" i="3"/>
  <c r="R2768" i="3"/>
  <c r="S2768" i="3"/>
  <c r="O2769" i="3"/>
  <c r="P2769" i="3" s="1"/>
  <c r="O2770" i="3"/>
  <c r="P2770" i="3"/>
  <c r="R2770" i="3"/>
  <c r="O2771" i="3"/>
  <c r="P2771" i="3"/>
  <c r="Q2771" i="3"/>
  <c r="R2771" i="3"/>
  <c r="S2771" i="3"/>
  <c r="O2772" i="3"/>
  <c r="P2772" i="3" s="1"/>
  <c r="O2773" i="3"/>
  <c r="P2773" i="3"/>
  <c r="S2773" i="3" s="1"/>
  <c r="Q2773" i="3"/>
  <c r="R2773" i="3"/>
  <c r="V1390" i="2" s="1"/>
  <c r="O2774" i="3"/>
  <c r="P2774" i="3" s="1"/>
  <c r="Q2774" i="3" s="1"/>
  <c r="R2774" i="3"/>
  <c r="O2775" i="3"/>
  <c r="P2775" i="3"/>
  <c r="Q2775" i="3" s="1"/>
  <c r="O2776" i="3"/>
  <c r="P2776" i="3"/>
  <c r="S2776" i="3" s="1"/>
  <c r="W1393" i="2" s="1"/>
  <c r="Q2776" i="3"/>
  <c r="R2776" i="3"/>
  <c r="O2777" i="3"/>
  <c r="P2777" i="3" s="1"/>
  <c r="S2777" i="3" s="1"/>
  <c r="W1394" i="2" s="1"/>
  <c r="O2778" i="3"/>
  <c r="P2778" i="3" s="1"/>
  <c r="O2779" i="3"/>
  <c r="P2779" i="3"/>
  <c r="Q2779" i="3"/>
  <c r="R2779" i="3"/>
  <c r="S2779" i="3"/>
  <c r="O2780" i="3"/>
  <c r="P2780" i="3" s="1"/>
  <c r="O2781" i="3"/>
  <c r="P2781" i="3"/>
  <c r="Q2781" i="3" s="1"/>
  <c r="R2781" i="3"/>
  <c r="S2781" i="3"/>
  <c r="O2782" i="3"/>
  <c r="P2782" i="3" s="1"/>
  <c r="O2783" i="3"/>
  <c r="P2783" i="3"/>
  <c r="O2784" i="3"/>
  <c r="P2784" i="3"/>
  <c r="S2784" i="3" s="1"/>
  <c r="Q2784" i="3"/>
  <c r="R2784" i="3"/>
  <c r="O2785" i="3"/>
  <c r="P2785" i="3" s="1"/>
  <c r="S2785" i="3"/>
  <c r="O2786" i="3"/>
  <c r="P2786" i="3"/>
  <c r="S2786" i="3" s="1"/>
  <c r="Q2786" i="3"/>
  <c r="R2786" i="3"/>
  <c r="O2787" i="3"/>
  <c r="P2787" i="3"/>
  <c r="Q2787" i="3"/>
  <c r="R2787" i="3"/>
  <c r="S2787" i="3"/>
  <c r="O2788" i="3"/>
  <c r="P2788" i="3"/>
  <c r="O2789" i="3"/>
  <c r="P2789" i="3"/>
  <c r="S2789" i="3"/>
  <c r="W1398" i="2" s="1"/>
  <c r="O2790" i="3"/>
  <c r="P2790" i="3" s="1"/>
  <c r="Q2790" i="3" s="1"/>
  <c r="R2790" i="3"/>
  <c r="S2790" i="3"/>
  <c r="O2791" i="3"/>
  <c r="P2791" i="3"/>
  <c r="O2792" i="3"/>
  <c r="P2792" i="3"/>
  <c r="Q2792" i="3" s="1"/>
  <c r="R2792" i="3"/>
  <c r="S2792" i="3"/>
  <c r="W1401" i="2" s="1"/>
  <c r="O2793" i="3"/>
  <c r="P2793" i="3" s="1"/>
  <c r="S2793" i="3" s="1"/>
  <c r="O2794" i="3"/>
  <c r="P2794" i="3"/>
  <c r="S2794" i="3" s="1"/>
  <c r="Q2794" i="3"/>
  <c r="O2795" i="3"/>
  <c r="P2795" i="3"/>
  <c r="Q2795" i="3"/>
  <c r="R2795" i="3"/>
  <c r="S2795" i="3"/>
  <c r="O2796" i="3"/>
  <c r="P2796" i="3"/>
  <c r="O2797" i="3"/>
  <c r="P2797" i="3"/>
  <c r="S2797" i="3" s="1"/>
  <c r="W1404" i="2" s="1"/>
  <c r="Q2797" i="3"/>
  <c r="R2797" i="3"/>
  <c r="V1404" i="2" s="1"/>
  <c r="O2798" i="3"/>
  <c r="P2798" i="3" s="1"/>
  <c r="Q2798" i="3" s="1"/>
  <c r="R2798" i="3"/>
  <c r="S2798" i="3"/>
  <c r="O2799" i="3"/>
  <c r="P2799" i="3"/>
  <c r="Q2799" i="3"/>
  <c r="O2800" i="3"/>
  <c r="P2800" i="3"/>
  <c r="S2800" i="3" s="1"/>
  <c r="W1406" i="2" s="1"/>
  <c r="O2801" i="3"/>
  <c r="P2801" i="3" s="1"/>
  <c r="S2801" i="3"/>
  <c r="O2802" i="3"/>
  <c r="P2802" i="3"/>
  <c r="Q2802" i="3"/>
  <c r="O2803" i="3"/>
  <c r="P2803" i="3" s="1"/>
  <c r="R2803" i="3" s="1"/>
  <c r="Q2803" i="3"/>
  <c r="S2803" i="3"/>
  <c r="O2804" i="3"/>
  <c r="P2804" i="3"/>
  <c r="O2805" i="3"/>
  <c r="P2805" i="3" s="1"/>
  <c r="R2805" i="3"/>
  <c r="O2806" i="3"/>
  <c r="P2806" i="3" s="1"/>
  <c r="Q2806" i="3" s="1"/>
  <c r="R2806" i="3"/>
  <c r="O2807" i="3"/>
  <c r="P2807" i="3" s="1"/>
  <c r="R2807" i="3" s="1"/>
  <c r="O2808" i="3"/>
  <c r="P2808" i="3"/>
  <c r="Q2808" i="3"/>
  <c r="R2808" i="3"/>
  <c r="S2808" i="3"/>
  <c r="W1411" i="2" s="1"/>
  <c r="O2809" i="3"/>
  <c r="P2809" i="3" s="1"/>
  <c r="S2809" i="3" s="1"/>
  <c r="O2810" i="3"/>
  <c r="P2810" i="3"/>
  <c r="Q2810" i="3" s="1"/>
  <c r="R2810" i="3"/>
  <c r="S2810" i="3"/>
  <c r="W1412" i="2" s="1"/>
  <c r="O2811" i="3"/>
  <c r="P2811" i="3"/>
  <c r="Q2811" i="3"/>
  <c r="R2811" i="3"/>
  <c r="S2811" i="3"/>
  <c r="O2812" i="3"/>
  <c r="P2812" i="3"/>
  <c r="Q2812" i="3"/>
  <c r="O2813" i="3"/>
  <c r="P2813" i="3" s="1"/>
  <c r="R2813" i="3" s="1"/>
  <c r="O2814" i="3"/>
  <c r="P2814" i="3" s="1"/>
  <c r="Q2814" i="3" s="1"/>
  <c r="R2814" i="3"/>
  <c r="S2814" i="3"/>
  <c r="O2815" i="3"/>
  <c r="P2815" i="3" s="1"/>
  <c r="Q2815" i="3"/>
  <c r="O2816" i="3"/>
  <c r="P2816" i="3"/>
  <c r="S2816" i="3" s="1"/>
  <c r="O2817" i="3"/>
  <c r="P2817" i="3"/>
  <c r="O2818" i="3"/>
  <c r="P2818" i="3"/>
  <c r="S2818" i="3" s="1"/>
  <c r="Q2818" i="3"/>
  <c r="O2819" i="3"/>
  <c r="P2819" i="3" s="1"/>
  <c r="R2819" i="3" s="1"/>
  <c r="Q2819" i="3"/>
  <c r="S2819" i="3"/>
  <c r="O2820" i="3"/>
  <c r="P2820" i="3"/>
  <c r="Q2820" i="3"/>
  <c r="O2821" i="3"/>
  <c r="P2821" i="3" s="1"/>
  <c r="R2821" i="3" s="1"/>
  <c r="V1418" i="2" s="1"/>
  <c r="O2822" i="3"/>
  <c r="P2822" i="3" s="1"/>
  <c r="Q2822" i="3" s="1"/>
  <c r="R2822" i="3"/>
  <c r="S2822" i="3"/>
  <c r="O2823" i="3"/>
  <c r="P2823" i="3" s="1"/>
  <c r="Q2823" i="3"/>
  <c r="O2824" i="3"/>
  <c r="P2824" i="3"/>
  <c r="S2824" i="3" s="1"/>
  <c r="R2824" i="3"/>
  <c r="O2825" i="3"/>
  <c r="P2825" i="3"/>
  <c r="O2826" i="3"/>
  <c r="P2826" i="3"/>
  <c r="S2826" i="3" s="1"/>
  <c r="W1421" i="2" s="1"/>
  <c r="Q2826" i="3"/>
  <c r="O2827" i="3"/>
  <c r="P2827" i="3" s="1"/>
  <c r="R2827" i="3" s="1"/>
  <c r="Q2827" i="3"/>
  <c r="S2827" i="3"/>
  <c r="O2828" i="3"/>
  <c r="P2828" i="3"/>
  <c r="Q2828" i="3"/>
  <c r="O2829" i="3"/>
  <c r="P2829" i="3" s="1"/>
  <c r="R2829" i="3" s="1"/>
  <c r="O2830" i="3"/>
  <c r="P2830" i="3" s="1"/>
  <c r="Q2830" i="3" s="1"/>
  <c r="R2830" i="3"/>
  <c r="S2830" i="3"/>
  <c r="O2831" i="3"/>
  <c r="P2831" i="3" s="1"/>
  <c r="Q2831" i="3"/>
  <c r="O2832" i="3"/>
  <c r="P2832" i="3"/>
  <c r="S2832" i="3" s="1"/>
  <c r="R2832" i="3"/>
  <c r="O2833" i="3"/>
  <c r="P2833" i="3"/>
  <c r="O2834" i="3"/>
  <c r="P2834" i="3"/>
  <c r="S2834" i="3" s="1"/>
  <c r="Q2834" i="3"/>
  <c r="O2835" i="3"/>
  <c r="P2835" i="3" s="1"/>
  <c r="R2835" i="3" s="1"/>
  <c r="Q2835" i="3"/>
  <c r="S2835" i="3"/>
  <c r="O2836" i="3"/>
  <c r="P2836" i="3"/>
  <c r="Q2836" i="3"/>
  <c r="O2837" i="3"/>
  <c r="P2837" i="3" s="1"/>
  <c r="R2837" i="3" s="1"/>
  <c r="O2838" i="3"/>
  <c r="P2838" i="3" s="1"/>
  <c r="Q2838" i="3" s="1"/>
  <c r="R2838" i="3"/>
  <c r="S2838" i="3"/>
  <c r="O2839" i="3"/>
  <c r="P2839" i="3" s="1"/>
  <c r="Q2839" i="3"/>
  <c r="O2840" i="3"/>
  <c r="P2840" i="3"/>
  <c r="S2840" i="3" s="1"/>
  <c r="R2840" i="3"/>
  <c r="O2841" i="3"/>
  <c r="P2841" i="3"/>
  <c r="O2842" i="3"/>
  <c r="P2842" i="3"/>
  <c r="S2842" i="3" s="1"/>
  <c r="W1430" i="2" s="1"/>
  <c r="Q2842" i="3"/>
  <c r="O2843" i="3"/>
  <c r="P2843" i="3" s="1"/>
  <c r="R2843" i="3" s="1"/>
  <c r="Q2843" i="3"/>
  <c r="S2843" i="3"/>
  <c r="O2844" i="3"/>
  <c r="P2844" i="3"/>
  <c r="Q2844" i="3"/>
  <c r="O2845" i="3"/>
  <c r="P2845" i="3" s="1"/>
  <c r="R2845" i="3" s="1"/>
  <c r="O2846" i="3"/>
  <c r="P2846" i="3" s="1"/>
  <c r="Q2846" i="3" s="1"/>
  <c r="R2846" i="3"/>
  <c r="S2846" i="3"/>
  <c r="O2847" i="3"/>
  <c r="P2847" i="3" s="1"/>
  <c r="Q2847" i="3"/>
  <c r="O2848" i="3"/>
  <c r="P2848" i="3"/>
  <c r="S2848" i="3" s="1"/>
  <c r="R2848" i="3"/>
  <c r="O2849" i="3"/>
  <c r="P2849" i="3"/>
  <c r="O2850" i="3"/>
  <c r="P2850" i="3"/>
  <c r="S2850" i="3" s="1"/>
  <c r="Q2850" i="3"/>
  <c r="O2851" i="3"/>
  <c r="P2851" i="3" s="1"/>
  <c r="R2851" i="3" s="1"/>
  <c r="Q2851" i="3"/>
  <c r="S2851" i="3"/>
  <c r="O2852" i="3"/>
  <c r="P2852" i="3"/>
  <c r="Q2852" i="3"/>
  <c r="O2853" i="3"/>
  <c r="P2853" i="3" s="1"/>
  <c r="R2853" i="3" s="1"/>
  <c r="O2854" i="3"/>
  <c r="P2854" i="3" s="1"/>
  <c r="Q2854" i="3" s="1"/>
  <c r="R2854" i="3"/>
  <c r="O2855" i="3"/>
  <c r="P2855" i="3" s="1"/>
  <c r="Q2855" i="3"/>
  <c r="O2856" i="3"/>
  <c r="P2856" i="3"/>
  <c r="S2856" i="3" s="1"/>
  <c r="R2856" i="3"/>
  <c r="O2857" i="3"/>
  <c r="P2857" i="3"/>
  <c r="O2858" i="3"/>
  <c r="P2858" i="3"/>
  <c r="S2858" i="3" s="1"/>
  <c r="Q2858" i="3"/>
  <c r="O2859" i="3"/>
  <c r="P2859" i="3"/>
  <c r="Q2859" i="3"/>
  <c r="R2859" i="3"/>
  <c r="S2859" i="3"/>
  <c r="O2860" i="3"/>
  <c r="P2860" i="3"/>
  <c r="O2861" i="3"/>
  <c r="P2861" i="3"/>
  <c r="Q2861" i="3" s="1"/>
  <c r="R2861" i="3"/>
  <c r="S2861" i="3"/>
  <c r="O2862" i="3"/>
  <c r="P2862" i="3" s="1"/>
  <c r="R2862" i="3"/>
  <c r="O2863" i="3"/>
  <c r="P2863" i="3"/>
  <c r="O2864" i="3"/>
  <c r="P2864" i="3"/>
  <c r="Q2864" i="3"/>
  <c r="O2865" i="3"/>
  <c r="P2865" i="3" s="1"/>
  <c r="S2865" i="3"/>
  <c r="O2866" i="3"/>
  <c r="S1436" i="2" s="1"/>
  <c r="P2866" i="3"/>
  <c r="O2867" i="3"/>
  <c r="P2867" i="3" s="1"/>
  <c r="Q2867" i="3" s="1"/>
  <c r="R2867" i="3"/>
  <c r="S2867" i="3"/>
  <c r="O2868" i="3"/>
  <c r="P2868" i="3"/>
  <c r="Q2868" i="3"/>
  <c r="O2869" i="3"/>
  <c r="P2869" i="3"/>
  <c r="Q2869" i="3" s="1"/>
  <c r="R2869" i="3"/>
  <c r="S2869" i="3"/>
  <c r="O2870" i="3"/>
  <c r="P2870" i="3" s="1"/>
  <c r="Q2870" i="3" s="1"/>
  <c r="S2870" i="3"/>
  <c r="O2871" i="3"/>
  <c r="P2871" i="3"/>
  <c r="T1441" i="2" s="1"/>
  <c r="U1441" i="2" s="1"/>
  <c r="O2872" i="3"/>
  <c r="P2872" i="3"/>
  <c r="S2872" i="3" s="1"/>
  <c r="Q2872" i="3"/>
  <c r="O2873" i="3"/>
  <c r="P2873" i="3" s="1"/>
  <c r="S2873" i="3"/>
  <c r="O2874" i="3"/>
  <c r="P2874" i="3" s="1"/>
  <c r="O2875" i="3"/>
  <c r="P2875" i="3" s="1"/>
  <c r="Q2875" i="3" s="1"/>
  <c r="O2876" i="3"/>
  <c r="S1446" i="2" s="1"/>
  <c r="P2876" i="3"/>
  <c r="T1446" i="2" s="1"/>
  <c r="U1446" i="2" s="1"/>
  <c r="O2877" i="3"/>
  <c r="P2877" i="3"/>
  <c r="Q2877" i="3" s="1"/>
  <c r="R2877" i="3"/>
  <c r="O2878" i="3"/>
  <c r="P2878" i="3" s="1"/>
  <c r="Q2878" i="3" s="1"/>
  <c r="R2878" i="3"/>
  <c r="S2878" i="3"/>
  <c r="O2879" i="3"/>
  <c r="P2879" i="3"/>
  <c r="R2879" i="3"/>
  <c r="O2880" i="3"/>
  <c r="P2880" i="3"/>
  <c r="S2880" i="3" s="1"/>
  <c r="Q2880" i="3"/>
  <c r="R2880" i="3"/>
  <c r="V1447" i="2" s="1"/>
  <c r="O2881" i="3"/>
  <c r="P2881" i="3" s="1"/>
  <c r="T1448" i="2" s="1"/>
  <c r="U1448" i="2" s="1"/>
  <c r="O2882" i="3"/>
  <c r="P2882" i="3"/>
  <c r="S2882" i="3" s="1"/>
  <c r="Q2882" i="3"/>
  <c r="O2883" i="3"/>
  <c r="P2883" i="3" s="1"/>
  <c r="Q2883" i="3" s="1"/>
  <c r="R2883" i="3"/>
  <c r="S2883" i="3"/>
  <c r="O2884" i="3"/>
  <c r="P2884" i="3" s="1"/>
  <c r="O2885" i="3"/>
  <c r="P2885" i="3"/>
  <c r="Q2885" i="3" s="1"/>
  <c r="R2885" i="3"/>
  <c r="S2885" i="3"/>
  <c r="O2886" i="3"/>
  <c r="P2886" i="3" s="1"/>
  <c r="Q2886" i="3" s="1"/>
  <c r="O2887" i="3"/>
  <c r="P2887" i="3"/>
  <c r="R2887" i="3" s="1"/>
  <c r="V1451" i="2" s="1"/>
  <c r="O2888" i="3"/>
  <c r="P2888" i="3"/>
  <c r="S2888" i="3" s="1"/>
  <c r="W1452" i="2" s="1"/>
  <c r="Q2888" i="3"/>
  <c r="O2889" i="3"/>
  <c r="P2889" i="3" s="1"/>
  <c r="S2889" i="3"/>
  <c r="O2890" i="3"/>
  <c r="P2890" i="3" s="1"/>
  <c r="O2891" i="3"/>
  <c r="P2891" i="3"/>
  <c r="Q2891" i="3"/>
  <c r="R2891" i="3"/>
  <c r="S2891" i="3"/>
  <c r="O2892" i="3"/>
  <c r="P2892" i="3"/>
  <c r="O2893" i="3"/>
  <c r="P2893" i="3" s="1"/>
  <c r="R2893" i="3" s="1"/>
  <c r="Q2893" i="3"/>
  <c r="O2894" i="3"/>
  <c r="P2894" i="3" s="1"/>
  <c r="R2894" i="3"/>
  <c r="O2895" i="3"/>
  <c r="P2895" i="3" s="1"/>
  <c r="S2895" i="3" s="1"/>
  <c r="Q2895" i="3"/>
  <c r="R2895" i="3"/>
  <c r="O2896" i="3"/>
  <c r="P2896" i="3"/>
  <c r="R2896" i="3" s="1"/>
  <c r="Q2896" i="3"/>
  <c r="S2896" i="3"/>
  <c r="O2897" i="3"/>
  <c r="P2897" i="3"/>
  <c r="S2897" i="3"/>
  <c r="O2898" i="3"/>
  <c r="P2898" i="3"/>
  <c r="R2898" i="3" s="1"/>
  <c r="O2899" i="3"/>
  <c r="P2899" i="3"/>
  <c r="Q2899" i="3"/>
  <c r="R2899" i="3"/>
  <c r="S2899" i="3"/>
  <c r="O2900" i="3"/>
  <c r="P2900" i="3" s="1"/>
  <c r="O2901" i="3"/>
  <c r="P2901" i="3"/>
  <c r="R2901" i="3" s="1"/>
  <c r="Q2901" i="3"/>
  <c r="S2901" i="3"/>
  <c r="O2902" i="3"/>
  <c r="P2902" i="3" s="1"/>
  <c r="S2902" i="3"/>
  <c r="O2903" i="3"/>
  <c r="P2903" i="3"/>
  <c r="S2903" i="3" s="1"/>
  <c r="Q2903" i="3"/>
  <c r="R2903" i="3"/>
  <c r="O2904" i="3"/>
  <c r="P2904" i="3"/>
  <c r="R2904" i="3"/>
  <c r="O2905" i="3"/>
  <c r="P2905" i="3" s="1"/>
  <c r="O2906" i="3"/>
  <c r="P2906" i="3"/>
  <c r="R2906" i="3" s="1"/>
  <c r="O2907" i="3"/>
  <c r="P2907" i="3" s="1"/>
  <c r="S2907" i="3" s="1"/>
  <c r="W1456" i="2" s="1"/>
  <c r="Q2907" i="3"/>
  <c r="R2907" i="3"/>
  <c r="O2908" i="3"/>
  <c r="P2908" i="3" s="1"/>
  <c r="Q2908" i="3"/>
  <c r="O2909" i="3"/>
  <c r="P2909" i="3"/>
  <c r="Q2909" i="3"/>
  <c r="R2909" i="3"/>
  <c r="V1458" i="2" s="1"/>
  <c r="S2909" i="3"/>
  <c r="W1458" i="2" s="1"/>
  <c r="O2910" i="3"/>
  <c r="P2910" i="3" s="1"/>
  <c r="S2910" i="3"/>
  <c r="O2911" i="3"/>
  <c r="P2911" i="3"/>
  <c r="S2911" i="3" s="1"/>
  <c r="R2911" i="3"/>
  <c r="O2912" i="3"/>
  <c r="P2912" i="3"/>
  <c r="O2913" i="3"/>
  <c r="P2913" i="3"/>
  <c r="S2913" i="3"/>
  <c r="O2914" i="3"/>
  <c r="P2914" i="3"/>
  <c r="R2914" i="3"/>
  <c r="V1463" i="2" s="1"/>
  <c r="O2915" i="3"/>
  <c r="P2915" i="3" s="1"/>
  <c r="Q2915" i="3" s="1"/>
  <c r="O2916" i="3"/>
  <c r="P2916" i="3" s="1"/>
  <c r="Q2916" i="3" s="1"/>
  <c r="O2917" i="3"/>
  <c r="P2917" i="3"/>
  <c r="R2917" i="3" s="1"/>
  <c r="V1465" i="2" s="1"/>
  <c r="Q2917" i="3"/>
  <c r="O2918" i="3"/>
  <c r="P2918" i="3" s="1"/>
  <c r="S2918" i="3"/>
  <c r="O2919" i="3"/>
  <c r="P2919" i="3"/>
  <c r="S2919" i="3" s="1"/>
  <c r="Q2919" i="3"/>
  <c r="R2919" i="3"/>
  <c r="O2920" i="3"/>
  <c r="P2920" i="3"/>
  <c r="R2920" i="3"/>
  <c r="O2921" i="3"/>
  <c r="P2921" i="3" s="1"/>
  <c r="O2922" i="3"/>
  <c r="P2922" i="3"/>
  <c r="O2923" i="3"/>
  <c r="P2923" i="3" s="1"/>
  <c r="Q2923" i="3"/>
  <c r="R2923" i="3"/>
  <c r="S2923" i="3"/>
  <c r="O2924" i="3"/>
  <c r="P2924" i="3" s="1"/>
  <c r="Q2924" i="3"/>
  <c r="O2925" i="3"/>
  <c r="P2925" i="3"/>
  <c r="Q2925" i="3"/>
  <c r="R2925" i="3"/>
  <c r="S2925" i="3"/>
  <c r="O2926" i="3"/>
  <c r="P2926" i="3" s="1"/>
  <c r="S2926" i="3"/>
  <c r="O2927" i="3"/>
  <c r="P2927" i="3"/>
  <c r="S2927" i="3" s="1"/>
  <c r="W1468" i="2" s="1"/>
  <c r="O2928" i="3"/>
  <c r="P2928" i="3"/>
  <c r="R2928" i="3" s="1"/>
  <c r="O2929" i="3"/>
  <c r="P2929" i="3"/>
  <c r="S2929" i="3"/>
  <c r="O2930" i="3"/>
  <c r="P2930" i="3"/>
  <c r="R2930" i="3"/>
  <c r="O2931" i="3"/>
  <c r="P2931" i="3" s="1"/>
  <c r="Q2931" i="3" s="1"/>
  <c r="S2931" i="3"/>
  <c r="W1470" i="2" s="1"/>
  <c r="O2932" i="3"/>
  <c r="P2932" i="3" s="1"/>
  <c r="O2933" i="3"/>
  <c r="P2933" i="3"/>
  <c r="R2933" i="3" s="1"/>
  <c r="Q2933" i="3"/>
  <c r="S2933" i="3"/>
  <c r="O2934" i="3"/>
  <c r="P2934" i="3" s="1"/>
  <c r="R2934" i="3"/>
  <c r="O2935" i="3"/>
  <c r="P2935" i="3"/>
  <c r="Q2935" i="3"/>
  <c r="R2935" i="3"/>
  <c r="S2935" i="3"/>
  <c r="O2936" i="3"/>
  <c r="P2936" i="3"/>
  <c r="Q2936" i="3" s="1"/>
  <c r="R2936" i="3"/>
  <c r="V1472" i="2" s="1"/>
  <c r="O2937" i="3"/>
  <c r="P2937" i="3"/>
  <c r="R2937" i="3" s="1"/>
  <c r="Q2937" i="3"/>
  <c r="O2938" i="3"/>
  <c r="P2938" i="3"/>
  <c r="R2938" i="3" s="1"/>
  <c r="Q2938" i="3"/>
  <c r="O2939" i="3"/>
  <c r="P2939" i="3" s="1"/>
  <c r="R2939" i="3" s="1"/>
  <c r="Q2939" i="3"/>
  <c r="O2940" i="3"/>
  <c r="P2940" i="3"/>
  <c r="S2940" i="3" s="1"/>
  <c r="Q2940" i="3"/>
  <c r="O2941" i="3"/>
  <c r="P2941" i="3" s="1"/>
  <c r="Q2941" i="3"/>
  <c r="R2941" i="3"/>
  <c r="S2941" i="3"/>
  <c r="O2942" i="3"/>
  <c r="P2942" i="3"/>
  <c r="R2942" i="3"/>
  <c r="O2943" i="3"/>
  <c r="P2943" i="3"/>
  <c r="Q2943" i="3"/>
  <c r="R2943" i="3"/>
  <c r="S2943" i="3"/>
  <c r="O2944" i="3"/>
  <c r="P2944" i="3"/>
  <c r="Q2944" i="3" s="1"/>
  <c r="R2944" i="3"/>
  <c r="O2945" i="3"/>
  <c r="P2945" i="3"/>
  <c r="R2945" i="3" s="1"/>
  <c r="Q2945" i="3"/>
  <c r="O2946" i="3"/>
  <c r="P2946" i="3"/>
  <c r="R2946" i="3" s="1"/>
  <c r="V1477" i="2" s="1"/>
  <c r="Q2946" i="3"/>
  <c r="O2947" i="3"/>
  <c r="P2947" i="3" s="1"/>
  <c r="R2947" i="3" s="1"/>
  <c r="Q2947" i="3"/>
  <c r="O2948" i="3"/>
  <c r="P2948" i="3"/>
  <c r="S2948" i="3" s="1"/>
  <c r="Q2948" i="3"/>
  <c r="O2949" i="3"/>
  <c r="P2949" i="3" s="1"/>
  <c r="Q2949" i="3"/>
  <c r="R2949" i="3"/>
  <c r="S2949" i="3"/>
  <c r="O2950" i="3"/>
  <c r="P2950" i="3"/>
  <c r="R2950" i="3"/>
  <c r="O2951" i="3"/>
  <c r="P2951" i="3"/>
  <c r="Q2951" i="3"/>
  <c r="R2951" i="3"/>
  <c r="S2951" i="3"/>
  <c r="O2952" i="3"/>
  <c r="P2952" i="3"/>
  <c r="Q2952" i="3" s="1"/>
  <c r="R2952" i="3"/>
  <c r="O2953" i="3"/>
  <c r="P2953" i="3"/>
  <c r="R2953" i="3" s="1"/>
  <c r="Q2953" i="3"/>
  <c r="O2954" i="3"/>
  <c r="P2954" i="3"/>
  <c r="R2954" i="3" s="1"/>
  <c r="Q2954" i="3"/>
  <c r="O2955" i="3"/>
  <c r="P2955" i="3" s="1"/>
  <c r="R2955" i="3" s="1"/>
  <c r="Q2955" i="3"/>
  <c r="O2956" i="3"/>
  <c r="P2956" i="3"/>
  <c r="S2956" i="3" s="1"/>
  <c r="W1479" i="2" s="1"/>
  <c r="Q2956" i="3"/>
  <c r="O2957" i="3"/>
  <c r="P2957" i="3" s="1"/>
  <c r="Q2957" i="3"/>
  <c r="R2957" i="3"/>
  <c r="S2957" i="3"/>
  <c r="O2958" i="3"/>
  <c r="P2958" i="3"/>
  <c r="R2958" i="3"/>
  <c r="O2959" i="3"/>
  <c r="P2959" i="3"/>
  <c r="Q2959" i="3"/>
  <c r="R2959" i="3"/>
  <c r="S2959" i="3"/>
  <c r="O2960" i="3"/>
  <c r="P2960" i="3"/>
  <c r="Q2960" i="3" s="1"/>
  <c r="R2960" i="3"/>
  <c r="O2961" i="3"/>
  <c r="P2961" i="3"/>
  <c r="S2961" i="3" s="1"/>
  <c r="W1481" i="2" s="1"/>
  <c r="Q2961" i="3"/>
  <c r="R2961" i="3"/>
  <c r="O2962" i="3"/>
  <c r="P2962" i="3"/>
  <c r="Q2962" i="3" s="1"/>
  <c r="O2963" i="3"/>
  <c r="P2963" i="3" s="1"/>
  <c r="O2964" i="3"/>
  <c r="P2964" i="3" s="1"/>
  <c r="O2965" i="3"/>
  <c r="P2965" i="3" s="1"/>
  <c r="Q2965" i="3" s="1"/>
  <c r="R2965" i="3"/>
  <c r="S2965" i="3"/>
  <c r="O2966" i="3"/>
  <c r="P2966" i="3"/>
  <c r="S2966" i="3" s="1"/>
  <c r="Q2966" i="3"/>
  <c r="R2966" i="3"/>
  <c r="O2967" i="3"/>
  <c r="P2967" i="3" s="1"/>
  <c r="O2968" i="3"/>
  <c r="P2968" i="3"/>
  <c r="Q2968" i="3" s="1"/>
  <c r="R2968" i="3"/>
  <c r="S2968" i="3"/>
  <c r="O2969" i="3"/>
  <c r="P2969" i="3"/>
  <c r="R2969" i="3" s="1"/>
  <c r="V1487" i="2" s="1"/>
  <c r="Q2969" i="3"/>
  <c r="O2970" i="3"/>
  <c r="P2970" i="3"/>
  <c r="Q2970" i="3" s="1"/>
  <c r="S2970" i="3"/>
  <c r="W1488" i="2" s="1"/>
  <c r="O2971" i="3"/>
  <c r="P2971" i="3" s="1"/>
  <c r="O2972" i="3"/>
  <c r="P2972" i="3" s="1"/>
  <c r="O2973" i="3"/>
  <c r="P2973" i="3" s="1"/>
  <c r="Q2973" i="3"/>
  <c r="R2973" i="3"/>
  <c r="S2973" i="3"/>
  <c r="O2974" i="3"/>
  <c r="P2974" i="3" s="1"/>
  <c r="O2975" i="3"/>
  <c r="P2975" i="3"/>
  <c r="Q2975" i="3"/>
  <c r="R2975" i="3"/>
  <c r="S2975" i="3"/>
  <c r="O2976" i="3"/>
  <c r="P2976" i="3"/>
  <c r="Q2976" i="3" s="1"/>
  <c r="R2976" i="3"/>
  <c r="V1490" i="2" s="1"/>
  <c r="O2977" i="3"/>
  <c r="P2977" i="3"/>
  <c r="S2977" i="3" s="1"/>
  <c r="Q2977" i="3"/>
  <c r="R2977" i="3"/>
  <c r="O2978" i="3"/>
  <c r="P2978" i="3"/>
  <c r="Q2978" i="3" s="1"/>
  <c r="O2979" i="3"/>
  <c r="P2979" i="3" s="1"/>
  <c r="O2980" i="3"/>
  <c r="P2980" i="3" s="1"/>
  <c r="O2981" i="3"/>
  <c r="P2981" i="3" s="1"/>
  <c r="Q2981" i="3" s="1"/>
  <c r="R2981" i="3"/>
  <c r="S2981" i="3"/>
  <c r="O2982" i="3"/>
  <c r="P2982" i="3"/>
  <c r="S2982" i="3" s="1"/>
  <c r="Q2982" i="3"/>
  <c r="R2982" i="3"/>
  <c r="O2983" i="3"/>
  <c r="P2983" i="3" s="1"/>
  <c r="O2984" i="3"/>
  <c r="P2984" i="3"/>
  <c r="Q2984" i="3" s="1"/>
  <c r="R2984" i="3"/>
  <c r="S2984" i="3"/>
  <c r="O2985" i="3"/>
  <c r="P2985" i="3"/>
  <c r="R2985" i="3" s="1"/>
  <c r="V1494" i="2" s="1"/>
  <c r="Q2985" i="3"/>
  <c r="O2986" i="3"/>
  <c r="P2986" i="3"/>
  <c r="Q2986" i="3" s="1"/>
  <c r="S2986" i="3"/>
  <c r="W1495" i="2" s="1"/>
  <c r="O2987" i="3"/>
  <c r="P2987" i="3" s="1"/>
  <c r="O2988" i="3"/>
  <c r="P2988" i="3" s="1"/>
  <c r="O2989" i="3"/>
  <c r="P2989" i="3"/>
  <c r="S2989" i="3" s="1"/>
  <c r="W1497" i="2" s="1"/>
  <c r="Q2989" i="3"/>
  <c r="R2989" i="3"/>
  <c r="O2990" i="3"/>
  <c r="P2990" i="3"/>
  <c r="Q2990" i="3" s="1"/>
  <c r="O2991" i="3"/>
  <c r="P2991" i="3" s="1"/>
  <c r="O2992" i="3"/>
  <c r="P2992" i="3"/>
  <c r="Q2992" i="3"/>
  <c r="R2992" i="3"/>
  <c r="S2992" i="3"/>
  <c r="O2993" i="3"/>
  <c r="P2993" i="3"/>
  <c r="R2993" i="3" s="1"/>
  <c r="Q2993" i="3"/>
  <c r="O2994" i="3"/>
  <c r="P2994" i="3"/>
  <c r="Q2994" i="3" s="1"/>
  <c r="S2994" i="3"/>
  <c r="O2995" i="3"/>
  <c r="P2995" i="3" s="1"/>
  <c r="O2996" i="3"/>
  <c r="P2996" i="3" s="1"/>
  <c r="O2997" i="3"/>
  <c r="P2997" i="3"/>
  <c r="S2997" i="3" s="1"/>
  <c r="Q2997" i="3"/>
  <c r="R2997" i="3"/>
  <c r="O2998" i="3"/>
  <c r="P2998" i="3"/>
  <c r="Q2998" i="3" s="1"/>
  <c r="O2999" i="3"/>
  <c r="P2999" i="3" s="1"/>
  <c r="O3000" i="3"/>
  <c r="P3000" i="3"/>
  <c r="Q3000" i="3"/>
  <c r="R3000" i="3"/>
  <c r="S3000" i="3"/>
  <c r="O3001" i="3"/>
  <c r="P3001" i="3"/>
  <c r="R3001" i="3" s="1"/>
  <c r="Q3001" i="3"/>
  <c r="O3002" i="3"/>
  <c r="P3002" i="3"/>
  <c r="Q3002" i="3" s="1"/>
  <c r="S3002" i="3"/>
  <c r="O3003" i="3"/>
  <c r="P3003" i="3" s="1"/>
  <c r="O3004" i="3"/>
  <c r="P3004" i="3" s="1"/>
  <c r="O3005" i="3"/>
  <c r="P3005" i="3"/>
  <c r="S3005" i="3" s="1"/>
  <c r="Q3005" i="3"/>
  <c r="R3005" i="3"/>
  <c r="O3006" i="3"/>
  <c r="P3006" i="3"/>
  <c r="Q3006" i="3" s="1"/>
  <c r="O3007" i="3"/>
  <c r="P3007" i="3" s="1"/>
  <c r="O3008" i="3"/>
  <c r="P3008" i="3"/>
  <c r="Q3008" i="3"/>
  <c r="R3008" i="3"/>
  <c r="S3008" i="3"/>
  <c r="O3009" i="3"/>
  <c r="P3009" i="3"/>
  <c r="R3009" i="3" s="1"/>
  <c r="Q3009" i="3"/>
  <c r="O3010" i="3"/>
  <c r="P3010" i="3"/>
  <c r="Q3010" i="3" s="1"/>
  <c r="S3010" i="3"/>
  <c r="O3011" i="3"/>
  <c r="P3011" i="3" s="1"/>
  <c r="N1377" i="2"/>
  <c r="O1377" i="2"/>
  <c r="R1377" i="2" s="1"/>
  <c r="P1377" i="2"/>
  <c r="Q1377" i="2"/>
  <c r="X1377" i="2"/>
  <c r="Y1377" i="2"/>
  <c r="Z1377" i="2"/>
  <c r="AA1377" i="2"/>
  <c r="N1378" i="2"/>
  <c r="O1378" i="2"/>
  <c r="R1378" i="2" s="1"/>
  <c r="P1378" i="2"/>
  <c r="Q1378" i="2"/>
  <c r="X1378" i="2"/>
  <c r="Y1378" i="2"/>
  <c r="Z1378" i="2"/>
  <c r="AA1378" i="2"/>
  <c r="N1379" i="2"/>
  <c r="O1379" i="2"/>
  <c r="R1379" i="2" s="1"/>
  <c r="P1379" i="2"/>
  <c r="Q1379" i="2"/>
  <c r="X1379" i="2"/>
  <c r="Y1379" i="2"/>
  <c r="Z1379" i="2"/>
  <c r="AA1379" i="2"/>
  <c r="N1380" i="2"/>
  <c r="O1380" i="2"/>
  <c r="R1380" i="2" s="1"/>
  <c r="P1380" i="2"/>
  <c r="Q1380" i="2"/>
  <c r="X1380" i="2"/>
  <c r="Y1380" i="2"/>
  <c r="Z1380" i="2"/>
  <c r="AA1380" i="2"/>
  <c r="N1381" i="2"/>
  <c r="O1381" i="2"/>
  <c r="R1381" i="2" s="1"/>
  <c r="P1381" i="2"/>
  <c r="Q1381" i="2"/>
  <c r="X1381" i="2"/>
  <c r="Y1381" i="2"/>
  <c r="Z1381" i="2"/>
  <c r="AA1381" i="2"/>
  <c r="N1382" i="2"/>
  <c r="O1382" i="2"/>
  <c r="R1382" i="2" s="1"/>
  <c r="P1382" i="2"/>
  <c r="Q1382" i="2"/>
  <c r="X1382" i="2"/>
  <c r="Y1382" i="2"/>
  <c r="Z1382" i="2"/>
  <c r="AA1382" i="2"/>
  <c r="N1383" i="2"/>
  <c r="O1383" i="2"/>
  <c r="R1383" i="2" s="1"/>
  <c r="P1383" i="2"/>
  <c r="Q1383" i="2"/>
  <c r="X1383" i="2"/>
  <c r="Y1383" i="2"/>
  <c r="Z1383" i="2"/>
  <c r="AA1383" i="2"/>
  <c r="N1384" i="2"/>
  <c r="O1384" i="2"/>
  <c r="R1384" i="2" s="1"/>
  <c r="P1384" i="2"/>
  <c r="Q1384" i="2"/>
  <c r="X1384" i="2"/>
  <c r="Y1384" i="2"/>
  <c r="Z1384" i="2"/>
  <c r="AA1384" i="2"/>
  <c r="N1385" i="2"/>
  <c r="O1385" i="2"/>
  <c r="R1385" i="2" s="1"/>
  <c r="P1385" i="2"/>
  <c r="Q1385" i="2"/>
  <c r="X1385" i="2"/>
  <c r="Y1385" i="2"/>
  <c r="Z1385" i="2"/>
  <c r="AA1385" i="2"/>
  <c r="N1386" i="2"/>
  <c r="O1386" i="2"/>
  <c r="R1386" i="2" s="1"/>
  <c r="P1386" i="2"/>
  <c r="Q1386" i="2"/>
  <c r="X1386" i="2"/>
  <c r="Y1386" i="2"/>
  <c r="Z1386" i="2"/>
  <c r="AA1386" i="2"/>
  <c r="N1387" i="2"/>
  <c r="O1387" i="2"/>
  <c r="R1387" i="2" s="1"/>
  <c r="P1387" i="2"/>
  <c r="Q1387" i="2"/>
  <c r="X1387" i="2"/>
  <c r="Y1387" i="2"/>
  <c r="Z1387" i="2"/>
  <c r="AA1387" i="2"/>
  <c r="N1388" i="2"/>
  <c r="O1388" i="2"/>
  <c r="R1388" i="2" s="1"/>
  <c r="P1388" i="2"/>
  <c r="Q1388" i="2"/>
  <c r="S1388" i="2"/>
  <c r="T1388" i="2"/>
  <c r="U1388" i="2" s="1"/>
  <c r="V1388" i="2"/>
  <c r="W1388" i="2"/>
  <c r="X1388" i="2"/>
  <c r="Y1388" i="2"/>
  <c r="Z1388" i="2"/>
  <c r="AA1388" i="2"/>
  <c r="N1389" i="2"/>
  <c r="O1389" i="2"/>
  <c r="R1389" i="2" s="1"/>
  <c r="P1389" i="2"/>
  <c r="Q1389" i="2"/>
  <c r="S1389" i="2"/>
  <c r="T1389" i="2"/>
  <c r="U1389" i="2" s="1"/>
  <c r="X1389" i="2"/>
  <c r="Y1389" i="2"/>
  <c r="Z1389" i="2"/>
  <c r="AA1389" i="2"/>
  <c r="N1390" i="2"/>
  <c r="O1390" i="2"/>
  <c r="R1390" i="2" s="1"/>
  <c r="P1390" i="2"/>
  <c r="Q1390" i="2"/>
  <c r="S1390" i="2"/>
  <c r="T1390" i="2"/>
  <c r="U1390" i="2" s="1"/>
  <c r="W1390" i="2"/>
  <c r="X1390" i="2"/>
  <c r="Y1390" i="2"/>
  <c r="Z1390" i="2"/>
  <c r="AA1390" i="2"/>
  <c r="N1391" i="2"/>
  <c r="O1391" i="2"/>
  <c r="R1391" i="2" s="1"/>
  <c r="P1391" i="2"/>
  <c r="Q1391" i="2"/>
  <c r="S1391" i="2"/>
  <c r="T1391" i="2"/>
  <c r="U1391" i="2" s="1"/>
  <c r="V1391" i="2"/>
  <c r="X1391" i="2"/>
  <c r="Y1391" i="2"/>
  <c r="Z1391" i="2"/>
  <c r="AA1391" i="2"/>
  <c r="N1392" i="2"/>
  <c r="O1392" i="2"/>
  <c r="R1392" i="2" s="1"/>
  <c r="P1392" i="2"/>
  <c r="Q1392" i="2"/>
  <c r="S1392" i="2"/>
  <c r="T1392" i="2"/>
  <c r="U1392" i="2" s="1"/>
  <c r="X1392" i="2"/>
  <c r="Y1392" i="2"/>
  <c r="Z1392" i="2"/>
  <c r="AA1392" i="2"/>
  <c r="N1393" i="2"/>
  <c r="O1393" i="2"/>
  <c r="R1393" i="2" s="1"/>
  <c r="P1393" i="2"/>
  <c r="Q1393" i="2"/>
  <c r="S1393" i="2"/>
  <c r="T1393" i="2"/>
  <c r="U1393" i="2" s="1"/>
  <c r="V1393" i="2"/>
  <c r="X1393" i="2"/>
  <c r="Y1393" i="2"/>
  <c r="Z1393" i="2"/>
  <c r="AA1393" i="2"/>
  <c r="N1394" i="2"/>
  <c r="O1394" i="2"/>
  <c r="R1394" i="2" s="1"/>
  <c r="P1394" i="2"/>
  <c r="Q1394" i="2"/>
  <c r="S1394" i="2"/>
  <c r="T1394" i="2"/>
  <c r="U1394" i="2" s="1"/>
  <c r="X1394" i="2"/>
  <c r="Y1394" i="2"/>
  <c r="Z1394" i="2"/>
  <c r="AA1394" i="2"/>
  <c r="N1395" i="2"/>
  <c r="O1395" i="2"/>
  <c r="R1395" i="2" s="1"/>
  <c r="P1395" i="2"/>
  <c r="Q1395" i="2"/>
  <c r="S1395" i="2"/>
  <c r="X1395" i="2"/>
  <c r="Y1395" i="2"/>
  <c r="Z1395" i="2"/>
  <c r="AA1395" i="2"/>
  <c r="N1396" i="2"/>
  <c r="O1396" i="2"/>
  <c r="R1396" i="2" s="1"/>
  <c r="P1396" i="2"/>
  <c r="Q1396" i="2"/>
  <c r="S1396" i="2"/>
  <c r="T1396" i="2"/>
  <c r="U1396" i="2" s="1"/>
  <c r="X1396" i="2"/>
  <c r="Y1396" i="2"/>
  <c r="Z1396" i="2"/>
  <c r="AA1396" i="2"/>
  <c r="N1397" i="2"/>
  <c r="O1397" i="2"/>
  <c r="R1397" i="2" s="1"/>
  <c r="P1397" i="2"/>
  <c r="Q1397" i="2"/>
  <c r="S1397" i="2"/>
  <c r="T1397" i="2"/>
  <c r="U1397" i="2" s="1"/>
  <c r="W1397" i="2"/>
  <c r="X1397" i="2"/>
  <c r="Y1397" i="2"/>
  <c r="Z1397" i="2"/>
  <c r="AA1397" i="2"/>
  <c r="N1398" i="2"/>
  <c r="O1398" i="2"/>
  <c r="R1398" i="2" s="1"/>
  <c r="P1398" i="2"/>
  <c r="Q1398" i="2"/>
  <c r="S1398" i="2"/>
  <c r="T1398" i="2"/>
  <c r="U1398" i="2" s="1"/>
  <c r="X1398" i="2"/>
  <c r="Y1398" i="2"/>
  <c r="Z1398" i="2"/>
  <c r="AA1398" i="2"/>
  <c r="N1399" i="2"/>
  <c r="O1399" i="2"/>
  <c r="R1399" i="2" s="1"/>
  <c r="P1399" i="2"/>
  <c r="Q1399" i="2"/>
  <c r="S1399" i="2"/>
  <c r="T1399" i="2"/>
  <c r="U1399" i="2" s="1"/>
  <c r="V1399" i="2"/>
  <c r="W1399" i="2"/>
  <c r="X1399" i="2"/>
  <c r="Y1399" i="2"/>
  <c r="Z1399" i="2"/>
  <c r="AA1399" i="2"/>
  <c r="N1400" i="2"/>
  <c r="O1400" i="2"/>
  <c r="R1400" i="2" s="1"/>
  <c r="P1400" i="2"/>
  <c r="Q1400" i="2"/>
  <c r="S1400" i="2"/>
  <c r="T1400" i="2"/>
  <c r="U1400" i="2" s="1"/>
  <c r="X1400" i="2"/>
  <c r="Y1400" i="2"/>
  <c r="Z1400" i="2"/>
  <c r="AA1400" i="2"/>
  <c r="N1401" i="2"/>
  <c r="O1401" i="2"/>
  <c r="R1401" i="2" s="1"/>
  <c r="P1401" i="2"/>
  <c r="Q1401" i="2"/>
  <c r="S1401" i="2"/>
  <c r="T1401" i="2"/>
  <c r="U1401" i="2" s="1"/>
  <c r="V1401" i="2"/>
  <c r="X1401" i="2"/>
  <c r="Y1401" i="2"/>
  <c r="Z1401" i="2"/>
  <c r="AA1401" i="2"/>
  <c r="N1402" i="2"/>
  <c r="O1402" i="2"/>
  <c r="R1402" i="2" s="1"/>
  <c r="P1402" i="2"/>
  <c r="Q1402" i="2"/>
  <c r="S1402" i="2"/>
  <c r="T1402" i="2"/>
  <c r="U1402" i="2" s="1"/>
  <c r="V1402" i="2"/>
  <c r="W1402" i="2"/>
  <c r="X1402" i="2"/>
  <c r="Y1402" i="2"/>
  <c r="Z1402" i="2"/>
  <c r="AA1402" i="2"/>
  <c r="N1403" i="2"/>
  <c r="O1403" i="2"/>
  <c r="R1403" i="2" s="1"/>
  <c r="P1403" i="2"/>
  <c r="Q1403" i="2"/>
  <c r="S1403" i="2"/>
  <c r="T1403" i="2"/>
  <c r="U1403" i="2" s="1"/>
  <c r="X1403" i="2"/>
  <c r="Y1403" i="2"/>
  <c r="Z1403" i="2"/>
  <c r="AA1403" i="2"/>
  <c r="N1404" i="2"/>
  <c r="O1404" i="2"/>
  <c r="R1404" i="2" s="1"/>
  <c r="P1404" i="2"/>
  <c r="Q1404" i="2"/>
  <c r="S1404" i="2"/>
  <c r="T1404" i="2"/>
  <c r="U1404" i="2" s="1"/>
  <c r="X1404" i="2"/>
  <c r="Y1404" i="2"/>
  <c r="Z1404" i="2"/>
  <c r="AA1404" i="2"/>
  <c r="N1405" i="2"/>
  <c r="O1405" i="2"/>
  <c r="R1405" i="2" s="1"/>
  <c r="P1405" i="2"/>
  <c r="Q1405" i="2"/>
  <c r="S1405" i="2"/>
  <c r="T1405" i="2"/>
  <c r="U1405" i="2" s="1"/>
  <c r="V1405" i="2"/>
  <c r="W1405" i="2"/>
  <c r="X1405" i="2"/>
  <c r="Y1405" i="2"/>
  <c r="Z1405" i="2"/>
  <c r="AA1405" i="2"/>
  <c r="N1406" i="2"/>
  <c r="O1406" i="2"/>
  <c r="R1406" i="2" s="1"/>
  <c r="P1406" i="2"/>
  <c r="Q1406" i="2"/>
  <c r="S1406" i="2"/>
  <c r="T1406" i="2"/>
  <c r="U1406" i="2" s="1"/>
  <c r="X1406" i="2"/>
  <c r="Y1406" i="2"/>
  <c r="Z1406" i="2"/>
  <c r="AA1406" i="2"/>
  <c r="N1407" i="2"/>
  <c r="O1407" i="2"/>
  <c r="R1407" i="2" s="1"/>
  <c r="P1407" i="2"/>
  <c r="Q1407" i="2"/>
  <c r="S1407" i="2"/>
  <c r="T1407" i="2"/>
  <c r="U1407" i="2" s="1"/>
  <c r="W1407" i="2"/>
  <c r="X1407" i="2"/>
  <c r="Y1407" i="2"/>
  <c r="Z1407" i="2"/>
  <c r="AA1407" i="2"/>
  <c r="N1408" i="2"/>
  <c r="O1408" i="2"/>
  <c r="R1408" i="2" s="1"/>
  <c r="P1408" i="2"/>
  <c r="Q1408" i="2"/>
  <c r="S1408" i="2"/>
  <c r="T1408" i="2"/>
  <c r="U1408" i="2" s="1"/>
  <c r="X1408" i="2"/>
  <c r="Y1408" i="2"/>
  <c r="Z1408" i="2"/>
  <c r="AA1408" i="2"/>
  <c r="N1409" i="2"/>
  <c r="O1409" i="2"/>
  <c r="R1409" i="2" s="1"/>
  <c r="P1409" i="2"/>
  <c r="Q1409" i="2"/>
  <c r="S1409" i="2"/>
  <c r="T1409" i="2"/>
  <c r="U1409" i="2" s="1"/>
  <c r="X1409" i="2"/>
  <c r="Y1409" i="2"/>
  <c r="Z1409" i="2"/>
  <c r="AA1409" i="2"/>
  <c r="N1410" i="2"/>
  <c r="O1410" i="2"/>
  <c r="R1410" i="2" s="1"/>
  <c r="P1410" i="2"/>
  <c r="Q1410" i="2"/>
  <c r="S1410" i="2"/>
  <c r="T1410" i="2"/>
  <c r="U1410" i="2" s="1"/>
  <c r="V1410" i="2"/>
  <c r="X1410" i="2"/>
  <c r="Y1410" i="2"/>
  <c r="Z1410" i="2"/>
  <c r="AA1410" i="2"/>
  <c r="N1411" i="2"/>
  <c r="O1411" i="2"/>
  <c r="R1411" i="2" s="1"/>
  <c r="P1411" i="2"/>
  <c r="Q1411" i="2"/>
  <c r="S1411" i="2"/>
  <c r="T1411" i="2"/>
  <c r="U1411" i="2" s="1"/>
  <c r="V1411" i="2"/>
  <c r="X1411" i="2"/>
  <c r="Y1411" i="2"/>
  <c r="Z1411" i="2"/>
  <c r="AA1411" i="2"/>
  <c r="N1412" i="2"/>
  <c r="O1412" i="2"/>
  <c r="R1412" i="2" s="1"/>
  <c r="P1412" i="2"/>
  <c r="Q1412" i="2"/>
  <c r="S1412" i="2"/>
  <c r="T1412" i="2"/>
  <c r="U1412" i="2" s="1"/>
  <c r="V1412" i="2"/>
  <c r="X1412" i="2"/>
  <c r="Y1412" i="2"/>
  <c r="Z1412" i="2"/>
  <c r="AA1412" i="2"/>
  <c r="N1413" i="2"/>
  <c r="O1413" i="2"/>
  <c r="R1413" i="2" s="1"/>
  <c r="P1413" i="2"/>
  <c r="Q1413" i="2"/>
  <c r="S1413" i="2"/>
  <c r="T1413" i="2"/>
  <c r="U1413" i="2" s="1"/>
  <c r="V1413" i="2"/>
  <c r="W1413" i="2"/>
  <c r="X1413" i="2"/>
  <c r="Y1413" i="2"/>
  <c r="Z1413" i="2"/>
  <c r="AA1413" i="2"/>
  <c r="N1414" i="2"/>
  <c r="O1414" i="2"/>
  <c r="R1414" i="2" s="1"/>
  <c r="P1414" i="2"/>
  <c r="Q1414" i="2"/>
  <c r="S1414" i="2"/>
  <c r="T1414" i="2"/>
  <c r="U1414" i="2" s="1"/>
  <c r="W1414" i="2"/>
  <c r="X1414" i="2"/>
  <c r="Y1414" i="2"/>
  <c r="Z1414" i="2"/>
  <c r="AA1414" i="2"/>
  <c r="N1415" i="2"/>
  <c r="O1415" i="2"/>
  <c r="R1415" i="2" s="1"/>
  <c r="P1415" i="2"/>
  <c r="Q1415" i="2"/>
  <c r="S1415" i="2"/>
  <c r="T1415" i="2"/>
  <c r="U1415" i="2" s="1"/>
  <c r="X1415" i="2"/>
  <c r="Y1415" i="2"/>
  <c r="Z1415" i="2"/>
  <c r="AA1415" i="2"/>
  <c r="N1416" i="2"/>
  <c r="O1416" i="2"/>
  <c r="R1416" i="2" s="1"/>
  <c r="P1416" i="2"/>
  <c r="Q1416" i="2"/>
  <c r="S1416" i="2"/>
  <c r="T1416" i="2"/>
  <c r="U1416" i="2" s="1"/>
  <c r="V1416" i="2"/>
  <c r="W1416" i="2"/>
  <c r="X1416" i="2"/>
  <c r="Y1416" i="2"/>
  <c r="Z1416" i="2"/>
  <c r="AA1416" i="2"/>
  <c r="N1417" i="2"/>
  <c r="O1417" i="2"/>
  <c r="R1417" i="2" s="1"/>
  <c r="P1417" i="2"/>
  <c r="Q1417" i="2"/>
  <c r="S1417" i="2"/>
  <c r="T1417" i="2"/>
  <c r="U1417" i="2" s="1"/>
  <c r="X1417" i="2"/>
  <c r="Y1417" i="2"/>
  <c r="Z1417" i="2"/>
  <c r="AA1417" i="2"/>
  <c r="N1418" i="2"/>
  <c r="O1418" i="2"/>
  <c r="R1418" i="2" s="1"/>
  <c r="P1418" i="2"/>
  <c r="Q1418" i="2"/>
  <c r="S1418" i="2"/>
  <c r="X1418" i="2"/>
  <c r="Y1418" i="2"/>
  <c r="Z1418" i="2"/>
  <c r="AA1418" i="2"/>
  <c r="N1419" i="2"/>
  <c r="O1419" i="2"/>
  <c r="R1419" i="2" s="1"/>
  <c r="P1419" i="2"/>
  <c r="Q1419" i="2"/>
  <c r="S1419" i="2"/>
  <c r="T1419" i="2"/>
  <c r="U1419" i="2" s="1"/>
  <c r="V1419" i="2"/>
  <c r="W1419" i="2"/>
  <c r="X1419" i="2"/>
  <c r="Y1419" i="2"/>
  <c r="Z1419" i="2"/>
  <c r="AA1419" i="2"/>
  <c r="N1420" i="2"/>
  <c r="O1420" i="2"/>
  <c r="R1420" i="2" s="1"/>
  <c r="P1420" i="2"/>
  <c r="Q1420" i="2"/>
  <c r="S1420" i="2"/>
  <c r="T1420" i="2"/>
  <c r="U1420" i="2" s="1"/>
  <c r="X1420" i="2"/>
  <c r="Y1420" i="2"/>
  <c r="Z1420" i="2"/>
  <c r="AA1420" i="2"/>
  <c r="N1421" i="2"/>
  <c r="O1421" i="2"/>
  <c r="R1421" i="2" s="1"/>
  <c r="P1421" i="2"/>
  <c r="Q1421" i="2"/>
  <c r="S1421" i="2"/>
  <c r="X1421" i="2"/>
  <c r="Y1421" i="2"/>
  <c r="Z1421" i="2"/>
  <c r="AA1421" i="2"/>
  <c r="N1422" i="2"/>
  <c r="O1422" i="2"/>
  <c r="R1422" i="2" s="1"/>
  <c r="P1422" i="2"/>
  <c r="Q1422" i="2"/>
  <c r="S1422" i="2"/>
  <c r="T1422" i="2"/>
  <c r="U1422" i="2" s="1"/>
  <c r="V1422" i="2"/>
  <c r="W1422" i="2"/>
  <c r="X1422" i="2"/>
  <c r="Y1422" i="2"/>
  <c r="Z1422" i="2"/>
  <c r="AA1422" i="2"/>
  <c r="N1423" i="2"/>
  <c r="O1423" i="2"/>
  <c r="R1423" i="2" s="1"/>
  <c r="P1423" i="2"/>
  <c r="Q1423" i="2"/>
  <c r="S1423" i="2"/>
  <c r="T1423" i="2"/>
  <c r="U1423" i="2" s="1"/>
  <c r="X1423" i="2"/>
  <c r="Y1423" i="2"/>
  <c r="Z1423" i="2"/>
  <c r="AA1423" i="2"/>
  <c r="N1424" i="2"/>
  <c r="O1424" i="2"/>
  <c r="R1424" i="2" s="1"/>
  <c r="P1424" i="2"/>
  <c r="Q1424" i="2"/>
  <c r="S1424" i="2"/>
  <c r="T1424" i="2"/>
  <c r="U1424" i="2" s="1"/>
  <c r="V1424" i="2"/>
  <c r="W1424" i="2"/>
  <c r="X1424" i="2"/>
  <c r="Y1424" i="2"/>
  <c r="Z1424" i="2"/>
  <c r="AA1424" i="2"/>
  <c r="N1425" i="2"/>
  <c r="O1425" i="2"/>
  <c r="R1425" i="2" s="1"/>
  <c r="P1425" i="2"/>
  <c r="Q1425" i="2"/>
  <c r="S1425" i="2"/>
  <c r="T1425" i="2"/>
  <c r="U1425" i="2" s="1"/>
  <c r="X1425" i="2"/>
  <c r="Y1425" i="2"/>
  <c r="Z1425" i="2"/>
  <c r="AA1425" i="2"/>
  <c r="N1426" i="2"/>
  <c r="O1426" i="2"/>
  <c r="R1426" i="2" s="1"/>
  <c r="P1426" i="2"/>
  <c r="Q1426" i="2"/>
  <c r="S1426" i="2"/>
  <c r="W1426" i="2"/>
  <c r="X1426" i="2"/>
  <c r="Y1426" i="2"/>
  <c r="Z1426" i="2"/>
  <c r="AA1426" i="2"/>
  <c r="N1427" i="2"/>
  <c r="O1427" i="2"/>
  <c r="R1427" i="2" s="1"/>
  <c r="P1427" i="2"/>
  <c r="Q1427" i="2"/>
  <c r="S1427" i="2"/>
  <c r="T1427" i="2"/>
  <c r="U1427" i="2" s="1"/>
  <c r="X1427" i="2"/>
  <c r="Y1427" i="2"/>
  <c r="Z1427" i="2"/>
  <c r="AA1427" i="2"/>
  <c r="N1428" i="2"/>
  <c r="O1428" i="2"/>
  <c r="R1428" i="2" s="1"/>
  <c r="P1428" i="2"/>
  <c r="Q1428" i="2"/>
  <c r="S1428" i="2"/>
  <c r="T1428" i="2"/>
  <c r="U1428" i="2" s="1"/>
  <c r="V1428" i="2"/>
  <c r="W1428" i="2"/>
  <c r="X1428" i="2"/>
  <c r="Y1428" i="2"/>
  <c r="Z1428" i="2"/>
  <c r="AA1428" i="2"/>
  <c r="N1429" i="2"/>
  <c r="O1429" i="2"/>
  <c r="R1429" i="2" s="1"/>
  <c r="P1429" i="2"/>
  <c r="Q1429" i="2"/>
  <c r="S1429" i="2"/>
  <c r="T1429" i="2"/>
  <c r="U1429" i="2" s="1"/>
  <c r="X1429" i="2"/>
  <c r="Y1429" i="2"/>
  <c r="Z1429" i="2"/>
  <c r="AA1429" i="2"/>
  <c r="N1430" i="2"/>
  <c r="O1430" i="2"/>
  <c r="R1430" i="2" s="1"/>
  <c r="P1430" i="2"/>
  <c r="Q1430" i="2"/>
  <c r="S1430" i="2"/>
  <c r="T1430" i="2"/>
  <c r="U1430" i="2" s="1"/>
  <c r="X1430" i="2"/>
  <c r="Y1430" i="2"/>
  <c r="Z1430" i="2"/>
  <c r="AA1430" i="2"/>
  <c r="N1431" i="2"/>
  <c r="O1431" i="2"/>
  <c r="R1431" i="2" s="1"/>
  <c r="P1431" i="2"/>
  <c r="Q1431" i="2"/>
  <c r="S1431" i="2"/>
  <c r="T1431" i="2"/>
  <c r="U1431" i="2" s="1"/>
  <c r="V1431" i="2"/>
  <c r="W1431" i="2"/>
  <c r="X1431" i="2"/>
  <c r="Y1431" i="2"/>
  <c r="Z1431" i="2"/>
  <c r="AA1431" i="2"/>
  <c r="N1432" i="2"/>
  <c r="O1432" i="2"/>
  <c r="R1432" i="2" s="1"/>
  <c r="P1432" i="2"/>
  <c r="Q1432" i="2"/>
  <c r="S1432" i="2"/>
  <c r="T1432" i="2"/>
  <c r="U1432" i="2" s="1"/>
  <c r="X1432" i="2"/>
  <c r="Y1432" i="2"/>
  <c r="Z1432" i="2"/>
  <c r="AA1432" i="2"/>
  <c r="N1433" i="2"/>
  <c r="O1433" i="2"/>
  <c r="R1433" i="2" s="1"/>
  <c r="P1433" i="2"/>
  <c r="Q1433" i="2"/>
  <c r="S1433" i="2"/>
  <c r="T1433" i="2"/>
  <c r="U1433" i="2" s="1"/>
  <c r="V1433" i="2"/>
  <c r="W1433" i="2"/>
  <c r="X1433" i="2"/>
  <c r="Y1433" i="2"/>
  <c r="Z1433" i="2"/>
  <c r="AA1433" i="2"/>
  <c r="N1434" i="2"/>
  <c r="O1434" i="2"/>
  <c r="R1434" i="2" s="1"/>
  <c r="P1434" i="2"/>
  <c r="Q1434" i="2"/>
  <c r="S1434" i="2"/>
  <c r="T1434" i="2"/>
  <c r="U1434" i="2" s="1"/>
  <c r="V1434" i="2"/>
  <c r="X1434" i="2"/>
  <c r="Y1434" i="2"/>
  <c r="Z1434" i="2"/>
  <c r="AA1434" i="2"/>
  <c r="N1435" i="2"/>
  <c r="O1435" i="2"/>
  <c r="R1435" i="2" s="1"/>
  <c r="P1435" i="2"/>
  <c r="Q1435" i="2"/>
  <c r="S1435" i="2"/>
  <c r="T1435" i="2"/>
  <c r="U1435" i="2" s="1"/>
  <c r="W1435" i="2"/>
  <c r="X1435" i="2"/>
  <c r="Y1435" i="2"/>
  <c r="Z1435" i="2"/>
  <c r="AA1435" i="2"/>
  <c r="N1436" i="2"/>
  <c r="O1436" i="2"/>
  <c r="R1436" i="2" s="1"/>
  <c r="P1436" i="2"/>
  <c r="Q1436" i="2"/>
  <c r="X1436" i="2"/>
  <c r="Y1436" i="2"/>
  <c r="Z1436" i="2"/>
  <c r="AA1436" i="2"/>
  <c r="N1437" i="2"/>
  <c r="O1437" i="2"/>
  <c r="R1437" i="2" s="1"/>
  <c r="P1437" i="2"/>
  <c r="Q1437" i="2"/>
  <c r="S1437" i="2"/>
  <c r="T1437" i="2"/>
  <c r="U1437" i="2" s="1"/>
  <c r="V1437" i="2"/>
  <c r="W1437" i="2"/>
  <c r="X1437" i="2"/>
  <c r="Y1437" i="2"/>
  <c r="Z1437" i="2"/>
  <c r="AA1437" i="2"/>
  <c r="N1438" i="2"/>
  <c r="O1438" i="2"/>
  <c r="R1438" i="2" s="1"/>
  <c r="P1438" i="2"/>
  <c r="Q1438" i="2"/>
  <c r="S1438" i="2"/>
  <c r="T1438" i="2"/>
  <c r="U1438" i="2" s="1"/>
  <c r="X1438" i="2"/>
  <c r="Y1438" i="2"/>
  <c r="Z1438" i="2"/>
  <c r="AA1438" i="2"/>
  <c r="N1439" i="2"/>
  <c r="O1439" i="2"/>
  <c r="R1439" i="2" s="1"/>
  <c r="P1439" i="2"/>
  <c r="Q1439" i="2"/>
  <c r="S1439" i="2"/>
  <c r="T1439" i="2"/>
  <c r="U1439" i="2" s="1"/>
  <c r="V1439" i="2"/>
  <c r="W1439" i="2"/>
  <c r="X1439" i="2"/>
  <c r="Y1439" i="2"/>
  <c r="Z1439" i="2"/>
  <c r="AA1439" i="2"/>
  <c r="N1440" i="2"/>
  <c r="O1440" i="2"/>
  <c r="R1440" i="2" s="1"/>
  <c r="P1440" i="2"/>
  <c r="Q1440" i="2"/>
  <c r="S1440" i="2"/>
  <c r="T1440" i="2"/>
  <c r="U1440" i="2" s="1"/>
  <c r="W1440" i="2"/>
  <c r="X1440" i="2"/>
  <c r="Y1440" i="2"/>
  <c r="Z1440" i="2"/>
  <c r="AA1440" i="2"/>
  <c r="N1441" i="2"/>
  <c r="O1441" i="2"/>
  <c r="R1441" i="2" s="1"/>
  <c r="P1441" i="2"/>
  <c r="Q1441" i="2"/>
  <c r="S1441" i="2"/>
  <c r="X1441" i="2"/>
  <c r="Y1441" i="2"/>
  <c r="Z1441" i="2"/>
  <c r="AA1441" i="2"/>
  <c r="N1442" i="2"/>
  <c r="O1442" i="2"/>
  <c r="R1442" i="2" s="1"/>
  <c r="P1442" i="2"/>
  <c r="Q1442" i="2"/>
  <c r="S1442" i="2"/>
  <c r="T1442" i="2"/>
  <c r="U1442" i="2" s="1"/>
  <c r="W1442" i="2"/>
  <c r="X1442" i="2"/>
  <c r="Y1442" i="2"/>
  <c r="Z1442" i="2"/>
  <c r="AA1442" i="2"/>
  <c r="N1443" i="2"/>
  <c r="O1443" i="2"/>
  <c r="R1443" i="2" s="1"/>
  <c r="P1443" i="2"/>
  <c r="Q1443" i="2"/>
  <c r="S1443" i="2"/>
  <c r="T1443" i="2"/>
  <c r="U1443" i="2" s="1"/>
  <c r="W1443" i="2"/>
  <c r="X1443" i="2"/>
  <c r="Y1443" i="2"/>
  <c r="Z1443" i="2"/>
  <c r="AA1443" i="2"/>
  <c r="N1444" i="2"/>
  <c r="O1444" i="2"/>
  <c r="R1444" i="2" s="1"/>
  <c r="P1444" i="2"/>
  <c r="Q1444" i="2"/>
  <c r="S1444" i="2"/>
  <c r="X1444" i="2"/>
  <c r="Y1444" i="2"/>
  <c r="Z1444" i="2"/>
  <c r="AA1444" i="2"/>
  <c r="N1445" i="2"/>
  <c r="O1445" i="2"/>
  <c r="R1445" i="2" s="1"/>
  <c r="P1445" i="2"/>
  <c r="Q1445" i="2"/>
  <c r="S1445" i="2"/>
  <c r="T1445" i="2"/>
  <c r="U1445" i="2" s="1"/>
  <c r="X1445" i="2"/>
  <c r="Y1445" i="2"/>
  <c r="Z1445" i="2"/>
  <c r="AA1445" i="2"/>
  <c r="N1446" i="2"/>
  <c r="O1446" i="2"/>
  <c r="R1446" i="2" s="1"/>
  <c r="P1446" i="2"/>
  <c r="Q1446" i="2"/>
  <c r="X1446" i="2"/>
  <c r="Y1446" i="2"/>
  <c r="Z1446" i="2"/>
  <c r="AA1446" i="2"/>
  <c r="N1447" i="2"/>
  <c r="O1447" i="2"/>
  <c r="R1447" i="2" s="1"/>
  <c r="P1447" i="2"/>
  <c r="Q1447" i="2"/>
  <c r="S1447" i="2"/>
  <c r="T1447" i="2"/>
  <c r="U1447" i="2" s="1"/>
  <c r="W1447" i="2"/>
  <c r="X1447" i="2"/>
  <c r="Y1447" i="2"/>
  <c r="Z1447" i="2"/>
  <c r="AA1447" i="2"/>
  <c r="N1448" i="2"/>
  <c r="O1448" i="2"/>
  <c r="R1448" i="2" s="1"/>
  <c r="P1448" i="2"/>
  <c r="Q1448" i="2"/>
  <c r="X1448" i="2"/>
  <c r="Y1448" i="2"/>
  <c r="Z1448" i="2"/>
  <c r="AA1448" i="2"/>
  <c r="N1449" i="2"/>
  <c r="O1449" i="2"/>
  <c r="R1449" i="2" s="1"/>
  <c r="P1449" i="2"/>
  <c r="Q1449" i="2"/>
  <c r="S1449" i="2"/>
  <c r="T1449" i="2"/>
  <c r="U1449" i="2" s="1"/>
  <c r="W1449" i="2"/>
  <c r="X1449" i="2"/>
  <c r="Y1449" i="2"/>
  <c r="Z1449" i="2"/>
  <c r="AA1449" i="2"/>
  <c r="N1450" i="2"/>
  <c r="O1450" i="2"/>
  <c r="R1450" i="2" s="1"/>
  <c r="P1450" i="2"/>
  <c r="Q1450" i="2"/>
  <c r="S1450" i="2"/>
  <c r="X1450" i="2"/>
  <c r="Y1450" i="2"/>
  <c r="Z1450" i="2"/>
  <c r="AA1450" i="2"/>
  <c r="N1451" i="2"/>
  <c r="O1451" i="2"/>
  <c r="R1451" i="2" s="1"/>
  <c r="P1451" i="2"/>
  <c r="Q1451" i="2"/>
  <c r="S1451" i="2"/>
  <c r="T1451" i="2"/>
  <c r="U1451" i="2" s="1"/>
  <c r="X1451" i="2"/>
  <c r="Y1451" i="2"/>
  <c r="Z1451" i="2"/>
  <c r="AA1451" i="2"/>
  <c r="N1452" i="2"/>
  <c r="O1452" i="2"/>
  <c r="R1452" i="2" s="1"/>
  <c r="P1452" i="2"/>
  <c r="Q1452" i="2"/>
  <c r="S1452" i="2"/>
  <c r="X1452" i="2"/>
  <c r="Y1452" i="2"/>
  <c r="Z1452" i="2"/>
  <c r="AA1452" i="2"/>
  <c r="N1453" i="2"/>
  <c r="O1453" i="2"/>
  <c r="R1453" i="2" s="1"/>
  <c r="P1453" i="2"/>
  <c r="Q1453" i="2"/>
  <c r="S1453" i="2"/>
  <c r="T1453" i="2"/>
  <c r="U1453" i="2" s="1"/>
  <c r="V1453" i="2"/>
  <c r="W1453" i="2"/>
  <c r="X1453" i="2"/>
  <c r="Y1453" i="2"/>
  <c r="Z1453" i="2"/>
  <c r="AA1453" i="2"/>
  <c r="N1454" i="2"/>
  <c r="O1454" i="2"/>
  <c r="R1454" i="2" s="1"/>
  <c r="P1454" i="2"/>
  <c r="Q1454" i="2"/>
  <c r="S1454" i="2"/>
  <c r="T1454" i="2"/>
  <c r="U1454" i="2" s="1"/>
  <c r="V1454" i="2"/>
  <c r="X1454" i="2"/>
  <c r="Y1454" i="2"/>
  <c r="Z1454" i="2"/>
  <c r="AA1454" i="2"/>
  <c r="N1455" i="2"/>
  <c r="O1455" i="2"/>
  <c r="R1455" i="2" s="1"/>
  <c r="P1455" i="2"/>
  <c r="Q1455" i="2"/>
  <c r="X1455" i="2"/>
  <c r="Y1455" i="2"/>
  <c r="Z1455" i="2"/>
  <c r="AA1455" i="2"/>
  <c r="N1456" i="2"/>
  <c r="O1456" i="2"/>
  <c r="R1456" i="2" s="1"/>
  <c r="P1456" i="2"/>
  <c r="Q1456" i="2"/>
  <c r="S1456" i="2"/>
  <c r="T1456" i="2"/>
  <c r="U1456" i="2" s="1"/>
  <c r="V1456" i="2"/>
  <c r="X1456" i="2"/>
  <c r="Y1456" i="2"/>
  <c r="Z1456" i="2"/>
  <c r="AA1456" i="2"/>
  <c r="N1457" i="2"/>
  <c r="O1457" i="2"/>
  <c r="R1457" i="2" s="1"/>
  <c r="P1457" i="2"/>
  <c r="Q1457" i="2"/>
  <c r="S1457" i="2"/>
  <c r="T1457" i="2"/>
  <c r="U1457" i="2" s="1"/>
  <c r="X1457" i="2"/>
  <c r="Y1457" i="2"/>
  <c r="Z1457" i="2"/>
  <c r="AA1457" i="2"/>
  <c r="N1458" i="2"/>
  <c r="O1458" i="2"/>
  <c r="R1458" i="2" s="1"/>
  <c r="P1458" i="2"/>
  <c r="Q1458" i="2"/>
  <c r="S1458" i="2"/>
  <c r="T1458" i="2"/>
  <c r="U1458" i="2" s="1"/>
  <c r="X1458" i="2"/>
  <c r="Y1458" i="2"/>
  <c r="Z1458" i="2"/>
  <c r="AA1458" i="2"/>
  <c r="N1459" i="2"/>
  <c r="O1459" i="2"/>
  <c r="R1459" i="2" s="1"/>
  <c r="P1459" i="2"/>
  <c r="Q1459" i="2"/>
  <c r="S1459" i="2"/>
  <c r="T1459" i="2"/>
  <c r="U1459" i="2" s="1"/>
  <c r="W1459" i="2"/>
  <c r="X1459" i="2"/>
  <c r="Y1459" i="2"/>
  <c r="Z1459" i="2"/>
  <c r="AA1459" i="2"/>
  <c r="N1460" i="2"/>
  <c r="O1460" i="2"/>
  <c r="R1460" i="2" s="1"/>
  <c r="P1460" i="2"/>
  <c r="Q1460" i="2"/>
  <c r="S1460" i="2"/>
  <c r="T1460" i="2"/>
  <c r="U1460" i="2" s="1"/>
  <c r="V1460" i="2"/>
  <c r="W1460" i="2"/>
  <c r="X1460" i="2"/>
  <c r="Y1460" i="2"/>
  <c r="Z1460" i="2"/>
  <c r="AA1460" i="2"/>
  <c r="N1461" i="2"/>
  <c r="O1461" i="2"/>
  <c r="R1461" i="2" s="1"/>
  <c r="P1461" i="2"/>
  <c r="Q1461" i="2"/>
  <c r="S1461" i="2"/>
  <c r="T1461" i="2"/>
  <c r="U1461" i="2" s="1"/>
  <c r="X1461" i="2"/>
  <c r="Y1461" i="2"/>
  <c r="Z1461" i="2"/>
  <c r="AA1461" i="2"/>
  <c r="N1462" i="2"/>
  <c r="O1462" i="2"/>
  <c r="R1462" i="2" s="1"/>
  <c r="P1462" i="2"/>
  <c r="Q1462" i="2"/>
  <c r="S1462" i="2"/>
  <c r="T1462" i="2"/>
  <c r="U1462" i="2" s="1"/>
  <c r="W1462" i="2"/>
  <c r="X1462" i="2"/>
  <c r="Y1462" i="2"/>
  <c r="Z1462" i="2"/>
  <c r="AA1462" i="2"/>
  <c r="N1463" i="2"/>
  <c r="O1463" i="2"/>
  <c r="R1463" i="2" s="1"/>
  <c r="P1463" i="2"/>
  <c r="Q1463" i="2"/>
  <c r="S1463" i="2"/>
  <c r="T1463" i="2"/>
  <c r="U1463" i="2" s="1"/>
  <c r="X1463" i="2"/>
  <c r="Y1463" i="2"/>
  <c r="Z1463" i="2"/>
  <c r="AA1463" i="2"/>
  <c r="N1464" i="2"/>
  <c r="O1464" i="2"/>
  <c r="R1464" i="2" s="1"/>
  <c r="P1464" i="2"/>
  <c r="Q1464" i="2"/>
  <c r="S1464" i="2"/>
  <c r="X1464" i="2"/>
  <c r="Y1464" i="2"/>
  <c r="Z1464" i="2"/>
  <c r="AA1464" i="2"/>
  <c r="N1465" i="2"/>
  <c r="O1465" i="2"/>
  <c r="R1465" i="2" s="1"/>
  <c r="P1465" i="2"/>
  <c r="Q1465" i="2"/>
  <c r="S1465" i="2"/>
  <c r="X1465" i="2"/>
  <c r="Y1465" i="2"/>
  <c r="Z1465" i="2"/>
  <c r="AA1465" i="2"/>
  <c r="N1466" i="2"/>
  <c r="O1466" i="2"/>
  <c r="P1466" i="2"/>
  <c r="Q1466" i="2"/>
  <c r="R1466" i="2"/>
  <c r="S1466" i="2"/>
  <c r="T1466" i="2"/>
  <c r="U1466" i="2" s="1"/>
  <c r="V1466" i="2"/>
  <c r="W1466" i="2"/>
  <c r="X1466" i="2"/>
  <c r="Y1466" i="2"/>
  <c r="Z1466" i="2"/>
  <c r="AA1466" i="2"/>
  <c r="N1467" i="2"/>
  <c r="O1467" i="2"/>
  <c r="R1467" i="2" s="1"/>
  <c r="P1467" i="2"/>
  <c r="Q1467" i="2"/>
  <c r="S1467" i="2"/>
  <c r="T1467" i="2"/>
  <c r="U1467" i="2" s="1"/>
  <c r="W1467" i="2"/>
  <c r="X1467" i="2"/>
  <c r="Y1467" i="2"/>
  <c r="Z1467" i="2"/>
  <c r="AA1467" i="2"/>
  <c r="N1468" i="2"/>
  <c r="O1468" i="2"/>
  <c r="R1468" i="2" s="1"/>
  <c r="P1468" i="2"/>
  <c r="Q1468" i="2"/>
  <c r="S1468" i="2"/>
  <c r="X1468" i="2"/>
  <c r="Y1468" i="2"/>
  <c r="Z1468" i="2"/>
  <c r="AA1468" i="2"/>
  <c r="N1469" i="2"/>
  <c r="O1469" i="2"/>
  <c r="R1469" i="2" s="1"/>
  <c r="P1469" i="2"/>
  <c r="Q1469" i="2"/>
  <c r="S1469" i="2"/>
  <c r="T1469" i="2"/>
  <c r="U1469" i="2" s="1"/>
  <c r="V1469" i="2"/>
  <c r="X1469" i="2"/>
  <c r="Y1469" i="2"/>
  <c r="Z1469" i="2"/>
  <c r="AA1469" i="2"/>
  <c r="N1470" i="2"/>
  <c r="O1470" i="2"/>
  <c r="R1470" i="2" s="1"/>
  <c r="P1470" i="2"/>
  <c r="Q1470" i="2"/>
  <c r="S1470" i="2"/>
  <c r="T1470" i="2"/>
  <c r="U1470" i="2" s="1"/>
  <c r="X1470" i="2"/>
  <c r="Y1470" i="2"/>
  <c r="Z1470" i="2"/>
  <c r="AA1470" i="2"/>
  <c r="N1471" i="2"/>
  <c r="O1471" i="2"/>
  <c r="R1471" i="2" s="1"/>
  <c r="P1471" i="2"/>
  <c r="Q1471" i="2"/>
  <c r="S1471" i="2"/>
  <c r="T1471" i="2"/>
  <c r="U1471" i="2" s="1"/>
  <c r="V1471" i="2"/>
  <c r="W1471" i="2"/>
  <c r="X1471" i="2"/>
  <c r="Y1471" i="2"/>
  <c r="Z1471" i="2"/>
  <c r="AA1471" i="2"/>
  <c r="N1472" i="2"/>
  <c r="O1472" i="2"/>
  <c r="R1472" i="2" s="1"/>
  <c r="P1472" i="2"/>
  <c r="Q1472" i="2"/>
  <c r="S1472" i="2"/>
  <c r="X1472" i="2"/>
  <c r="Y1472" i="2"/>
  <c r="Z1472" i="2"/>
  <c r="AA1472" i="2"/>
  <c r="N1473" i="2"/>
  <c r="O1473" i="2"/>
  <c r="R1473" i="2" s="1"/>
  <c r="P1473" i="2"/>
  <c r="Q1473" i="2"/>
  <c r="S1473" i="2"/>
  <c r="T1473" i="2"/>
  <c r="U1473" i="2" s="1"/>
  <c r="V1473" i="2"/>
  <c r="X1473" i="2"/>
  <c r="Y1473" i="2"/>
  <c r="Z1473" i="2"/>
  <c r="AA1473" i="2"/>
  <c r="N1474" i="2"/>
  <c r="O1474" i="2"/>
  <c r="R1474" i="2" s="1"/>
  <c r="P1474" i="2"/>
  <c r="Q1474" i="2"/>
  <c r="S1474" i="2"/>
  <c r="T1474" i="2"/>
  <c r="U1474" i="2" s="1"/>
  <c r="V1474" i="2"/>
  <c r="X1474" i="2"/>
  <c r="Y1474" i="2"/>
  <c r="Z1474" i="2"/>
  <c r="AA1474" i="2"/>
  <c r="N1475" i="2"/>
  <c r="O1475" i="2"/>
  <c r="R1475" i="2" s="1"/>
  <c r="P1475" i="2"/>
  <c r="Q1475" i="2"/>
  <c r="S1475" i="2"/>
  <c r="T1475" i="2"/>
  <c r="U1475" i="2" s="1"/>
  <c r="V1475" i="2"/>
  <c r="W1475" i="2"/>
  <c r="X1475" i="2"/>
  <c r="Y1475" i="2"/>
  <c r="Z1475" i="2"/>
  <c r="AA1475" i="2"/>
  <c r="N1476" i="2"/>
  <c r="O1476" i="2"/>
  <c r="R1476" i="2" s="1"/>
  <c r="P1476" i="2"/>
  <c r="Q1476" i="2"/>
  <c r="S1476" i="2"/>
  <c r="T1476" i="2"/>
  <c r="U1476" i="2" s="1"/>
  <c r="V1476" i="2"/>
  <c r="W1476" i="2"/>
  <c r="X1476" i="2"/>
  <c r="Y1476" i="2"/>
  <c r="Z1476" i="2"/>
  <c r="AA1476" i="2"/>
  <c r="N1477" i="2"/>
  <c r="O1477" i="2"/>
  <c r="R1477" i="2" s="1"/>
  <c r="P1477" i="2"/>
  <c r="Q1477" i="2"/>
  <c r="S1477" i="2"/>
  <c r="X1477" i="2"/>
  <c r="Y1477" i="2"/>
  <c r="Z1477" i="2"/>
  <c r="AA1477" i="2"/>
  <c r="N1478" i="2"/>
  <c r="O1478" i="2"/>
  <c r="R1478" i="2" s="1"/>
  <c r="P1478" i="2"/>
  <c r="Q1478" i="2"/>
  <c r="S1478" i="2"/>
  <c r="T1478" i="2"/>
  <c r="U1478" i="2" s="1"/>
  <c r="V1478" i="2"/>
  <c r="X1478" i="2"/>
  <c r="Y1478" i="2"/>
  <c r="Z1478" i="2"/>
  <c r="AA1478" i="2"/>
  <c r="N1479" i="2"/>
  <c r="O1479" i="2"/>
  <c r="R1479" i="2" s="1"/>
  <c r="P1479" i="2"/>
  <c r="Q1479" i="2"/>
  <c r="S1479" i="2"/>
  <c r="T1479" i="2"/>
  <c r="U1479" i="2" s="1"/>
  <c r="X1479" i="2"/>
  <c r="Y1479" i="2"/>
  <c r="Z1479" i="2"/>
  <c r="AA1479" i="2"/>
  <c r="N1480" i="2"/>
  <c r="O1480" i="2"/>
  <c r="R1480" i="2" s="1"/>
  <c r="P1480" i="2"/>
  <c r="Q1480" i="2"/>
  <c r="S1480" i="2"/>
  <c r="T1480" i="2"/>
  <c r="U1480" i="2" s="1"/>
  <c r="V1480" i="2"/>
  <c r="W1480" i="2"/>
  <c r="X1480" i="2"/>
  <c r="Y1480" i="2"/>
  <c r="Z1480" i="2"/>
  <c r="AA1480" i="2"/>
  <c r="N1481" i="2"/>
  <c r="O1481" i="2"/>
  <c r="R1481" i="2" s="1"/>
  <c r="P1481" i="2"/>
  <c r="Q1481" i="2"/>
  <c r="S1481" i="2"/>
  <c r="T1481" i="2"/>
  <c r="U1481" i="2" s="1"/>
  <c r="V1481" i="2"/>
  <c r="X1481" i="2"/>
  <c r="Y1481" i="2"/>
  <c r="Z1481" i="2"/>
  <c r="AA1481" i="2"/>
  <c r="N1482" i="2"/>
  <c r="O1482" i="2"/>
  <c r="P1482" i="2"/>
  <c r="Q1482" i="2"/>
  <c r="R1482" i="2"/>
  <c r="S1482" i="2"/>
  <c r="X1482" i="2"/>
  <c r="Y1482" i="2"/>
  <c r="Z1482" i="2"/>
  <c r="AA1482" i="2"/>
  <c r="N1483" i="2"/>
  <c r="O1483" i="2"/>
  <c r="R1483" i="2" s="1"/>
  <c r="P1483" i="2"/>
  <c r="Q1483" i="2"/>
  <c r="S1483" i="2"/>
  <c r="X1483" i="2"/>
  <c r="Y1483" i="2"/>
  <c r="Z1483" i="2"/>
  <c r="AA1483" i="2"/>
  <c r="N1484" i="2"/>
  <c r="O1484" i="2"/>
  <c r="R1484" i="2" s="1"/>
  <c r="P1484" i="2"/>
  <c r="Q1484" i="2"/>
  <c r="X1484" i="2"/>
  <c r="Y1484" i="2"/>
  <c r="Z1484" i="2"/>
  <c r="AA1484" i="2"/>
  <c r="N1485" i="2"/>
  <c r="O1485" i="2"/>
  <c r="R1485" i="2" s="1"/>
  <c r="P1485" i="2"/>
  <c r="Q1485" i="2"/>
  <c r="S1485" i="2"/>
  <c r="T1485" i="2"/>
  <c r="U1485" i="2" s="1"/>
  <c r="V1485" i="2"/>
  <c r="W1485" i="2"/>
  <c r="X1485" i="2"/>
  <c r="Y1485" i="2"/>
  <c r="Z1485" i="2"/>
  <c r="AA1485" i="2"/>
  <c r="N1486" i="2"/>
  <c r="O1486" i="2"/>
  <c r="R1486" i="2" s="1"/>
  <c r="P1486" i="2"/>
  <c r="Q1486" i="2"/>
  <c r="S1486" i="2"/>
  <c r="T1486" i="2"/>
  <c r="U1486" i="2" s="1"/>
  <c r="V1486" i="2"/>
  <c r="W1486" i="2"/>
  <c r="X1486" i="2"/>
  <c r="Y1486" i="2"/>
  <c r="Z1486" i="2"/>
  <c r="AA1486" i="2"/>
  <c r="N1487" i="2"/>
  <c r="O1487" i="2"/>
  <c r="R1487" i="2" s="1"/>
  <c r="P1487" i="2"/>
  <c r="Q1487" i="2"/>
  <c r="S1487" i="2"/>
  <c r="T1487" i="2"/>
  <c r="U1487" i="2" s="1"/>
  <c r="X1487" i="2"/>
  <c r="Y1487" i="2"/>
  <c r="Z1487" i="2"/>
  <c r="AA1487" i="2"/>
  <c r="N1488" i="2"/>
  <c r="O1488" i="2"/>
  <c r="R1488" i="2" s="1"/>
  <c r="P1488" i="2"/>
  <c r="Q1488" i="2"/>
  <c r="S1488" i="2"/>
  <c r="T1488" i="2"/>
  <c r="U1488" i="2" s="1"/>
  <c r="X1488" i="2"/>
  <c r="Y1488" i="2"/>
  <c r="Z1488" i="2"/>
  <c r="AA1488" i="2"/>
  <c r="N1489" i="2"/>
  <c r="O1489" i="2"/>
  <c r="R1489" i="2" s="1"/>
  <c r="P1489" i="2"/>
  <c r="Q1489" i="2"/>
  <c r="S1489" i="2"/>
  <c r="T1489" i="2"/>
  <c r="U1489" i="2" s="1"/>
  <c r="V1489" i="2"/>
  <c r="W1489" i="2"/>
  <c r="X1489" i="2"/>
  <c r="Y1489" i="2"/>
  <c r="Z1489" i="2"/>
  <c r="AA1489" i="2"/>
  <c r="N1490" i="2"/>
  <c r="O1490" i="2"/>
  <c r="R1490" i="2" s="1"/>
  <c r="P1490" i="2"/>
  <c r="Q1490" i="2"/>
  <c r="S1490" i="2"/>
  <c r="X1490" i="2"/>
  <c r="Y1490" i="2"/>
  <c r="Z1490" i="2"/>
  <c r="AA1490" i="2"/>
  <c r="N1491" i="2"/>
  <c r="O1491" i="2"/>
  <c r="R1491" i="2" s="1"/>
  <c r="P1491" i="2"/>
  <c r="Q1491" i="2"/>
  <c r="S1491" i="2"/>
  <c r="X1491" i="2"/>
  <c r="Y1491" i="2"/>
  <c r="Z1491" i="2"/>
  <c r="AA1491" i="2"/>
  <c r="N1492" i="2"/>
  <c r="O1492" i="2"/>
  <c r="R1492" i="2" s="1"/>
  <c r="P1492" i="2"/>
  <c r="Q1492" i="2"/>
  <c r="X1492" i="2"/>
  <c r="Y1492" i="2"/>
  <c r="Z1492" i="2"/>
  <c r="AA1492" i="2"/>
  <c r="N1493" i="2"/>
  <c r="O1493" i="2"/>
  <c r="R1493" i="2" s="1"/>
  <c r="P1493" i="2"/>
  <c r="Q1493" i="2"/>
  <c r="S1493" i="2"/>
  <c r="T1493" i="2"/>
  <c r="U1493" i="2"/>
  <c r="V1493" i="2"/>
  <c r="W1493" i="2"/>
  <c r="X1493" i="2"/>
  <c r="Y1493" i="2"/>
  <c r="Z1493" i="2"/>
  <c r="AA1493" i="2"/>
  <c r="N1494" i="2"/>
  <c r="O1494" i="2"/>
  <c r="R1494" i="2" s="1"/>
  <c r="P1494" i="2"/>
  <c r="Q1494" i="2"/>
  <c r="S1494" i="2"/>
  <c r="X1494" i="2"/>
  <c r="Y1494" i="2"/>
  <c r="Z1494" i="2"/>
  <c r="AA1494" i="2"/>
  <c r="N1495" i="2"/>
  <c r="O1495" i="2"/>
  <c r="R1495" i="2" s="1"/>
  <c r="P1495" i="2"/>
  <c r="Q1495" i="2"/>
  <c r="S1495" i="2"/>
  <c r="T1495" i="2"/>
  <c r="U1495" i="2" s="1"/>
  <c r="X1495" i="2"/>
  <c r="Y1495" i="2"/>
  <c r="Z1495" i="2"/>
  <c r="AA1495" i="2"/>
  <c r="N1496" i="2"/>
  <c r="O1496" i="2"/>
  <c r="R1496" i="2" s="1"/>
  <c r="P1496" i="2"/>
  <c r="Q1496" i="2"/>
  <c r="S1496" i="2"/>
  <c r="X1496" i="2"/>
  <c r="Y1496" i="2"/>
  <c r="Z1496" i="2"/>
  <c r="AA1496" i="2"/>
  <c r="N1497" i="2"/>
  <c r="O1497" i="2"/>
  <c r="R1497" i="2" s="1"/>
  <c r="P1497" i="2"/>
  <c r="Q1497" i="2"/>
  <c r="S1497" i="2"/>
  <c r="T1497" i="2"/>
  <c r="U1497" i="2" s="1"/>
  <c r="V1497" i="2"/>
  <c r="X1497" i="2"/>
  <c r="Y1497" i="2"/>
  <c r="Z1497" i="2"/>
  <c r="AA1497" i="2"/>
  <c r="O2278" i="3"/>
  <c r="O2279" i="3"/>
  <c r="P2279" i="3" s="1"/>
  <c r="O2280" i="3"/>
  <c r="P2280" i="3" s="1"/>
  <c r="O2281" i="3"/>
  <c r="P2281" i="3" s="1"/>
  <c r="O2282" i="3"/>
  <c r="P2282" i="3" s="1"/>
  <c r="O2283" i="3"/>
  <c r="P2283" i="3"/>
  <c r="S2283" i="3" s="1"/>
  <c r="Q2283" i="3"/>
  <c r="O2284" i="3"/>
  <c r="P2284" i="3" s="1"/>
  <c r="O2285" i="3"/>
  <c r="P2285" i="3"/>
  <c r="S2285" i="3" s="1"/>
  <c r="O2286" i="3"/>
  <c r="P2286" i="3" s="1"/>
  <c r="S2286" i="3" s="1"/>
  <c r="Q2286" i="3"/>
  <c r="R2286" i="3"/>
  <c r="O2287" i="3"/>
  <c r="P2287" i="3" s="1"/>
  <c r="O2288" i="3"/>
  <c r="P2288" i="3" s="1"/>
  <c r="R2288" i="3" s="1"/>
  <c r="S2288" i="3"/>
  <c r="O2289" i="3"/>
  <c r="P2289" i="3" s="1"/>
  <c r="Q2289" i="3" s="1"/>
  <c r="S2289" i="3"/>
  <c r="O2290" i="3"/>
  <c r="O2291" i="3"/>
  <c r="P2291" i="3" s="1"/>
  <c r="T1150" i="2" s="1"/>
  <c r="U1150" i="2" s="1"/>
  <c r="O2292" i="3"/>
  <c r="P2292" i="3"/>
  <c r="S2292" i="3" s="1"/>
  <c r="O2293" i="3"/>
  <c r="P2293" i="3"/>
  <c r="R2293" i="3"/>
  <c r="V1152" i="2" s="1"/>
  <c r="O2294" i="3"/>
  <c r="O2295" i="3"/>
  <c r="P2295" i="3"/>
  <c r="O2296" i="3"/>
  <c r="P2296" i="3" s="1"/>
  <c r="O2297" i="3"/>
  <c r="P2297" i="3" s="1"/>
  <c r="S2297" i="3"/>
  <c r="W1156" i="2" s="1"/>
  <c r="O2298" i="3"/>
  <c r="P2298" i="3" s="1"/>
  <c r="O2299" i="3"/>
  <c r="P2299" i="3"/>
  <c r="O2300" i="3"/>
  <c r="P2300" i="3"/>
  <c r="O2301" i="3"/>
  <c r="P2301" i="3" s="1"/>
  <c r="R2301" i="3"/>
  <c r="O2302" i="3"/>
  <c r="P2302" i="3" s="1"/>
  <c r="O2303" i="3"/>
  <c r="P2303" i="3"/>
  <c r="Q2303" i="3" s="1"/>
  <c r="O2304" i="3"/>
  <c r="P2304" i="3" s="1"/>
  <c r="R2304" i="3" s="1"/>
  <c r="Q2304" i="3"/>
  <c r="O2305" i="3"/>
  <c r="P2305" i="3" s="1"/>
  <c r="Q2305" i="3" s="1"/>
  <c r="S2305" i="3"/>
  <c r="O2306" i="3"/>
  <c r="P2306" i="3" s="1"/>
  <c r="S2306" i="3" s="1"/>
  <c r="O2307" i="3"/>
  <c r="P2307" i="3" s="1"/>
  <c r="O2308" i="3"/>
  <c r="P2308" i="3" s="1"/>
  <c r="S2308" i="3" s="1"/>
  <c r="O2309" i="3"/>
  <c r="P2309" i="3"/>
  <c r="R2309" i="3"/>
  <c r="V1160" i="2" s="1"/>
  <c r="O2310" i="3"/>
  <c r="P2310" i="3" s="1"/>
  <c r="O2311" i="3"/>
  <c r="P2311" i="3"/>
  <c r="Q2311" i="3" s="1"/>
  <c r="O2312" i="3"/>
  <c r="P2312" i="3" s="1"/>
  <c r="O2313" i="3"/>
  <c r="P2313" i="3" s="1"/>
  <c r="S2313" i="3"/>
  <c r="O2314" i="3"/>
  <c r="P2314" i="3" s="1"/>
  <c r="O2315" i="3"/>
  <c r="P2315" i="3" s="1"/>
  <c r="O2316" i="3"/>
  <c r="P2316" i="3" s="1"/>
  <c r="O2317" i="3"/>
  <c r="P2317" i="3" s="1"/>
  <c r="O2318" i="3"/>
  <c r="P2318" i="3" s="1"/>
  <c r="Q2318" i="3"/>
  <c r="R2318" i="3"/>
  <c r="S2318" i="3"/>
  <c r="O2319" i="3"/>
  <c r="P2319" i="3"/>
  <c r="Q2319" i="3" s="1"/>
  <c r="O2320" i="3"/>
  <c r="P2320" i="3" s="1"/>
  <c r="O2321" i="3"/>
  <c r="P2321" i="3" s="1"/>
  <c r="Q2321" i="3" s="1"/>
  <c r="S2321" i="3"/>
  <c r="O2322" i="3"/>
  <c r="P2322" i="3" s="1"/>
  <c r="S2322" i="3" s="1"/>
  <c r="Q2322" i="3"/>
  <c r="O2323" i="3"/>
  <c r="P2323" i="3" s="1"/>
  <c r="O2324" i="3"/>
  <c r="P2324" i="3"/>
  <c r="S2324" i="3" s="1"/>
  <c r="O2325" i="3"/>
  <c r="P2325" i="3"/>
  <c r="R2325" i="3"/>
  <c r="V1168" i="2" s="1"/>
  <c r="O2326" i="3"/>
  <c r="P2326" i="3" s="1"/>
  <c r="O2327" i="3"/>
  <c r="P2327" i="3" s="1"/>
  <c r="Q2327" i="3" s="1"/>
  <c r="O2328" i="3"/>
  <c r="P2328" i="3" s="1"/>
  <c r="S2328" i="3"/>
  <c r="W1171" i="2" s="1"/>
  <c r="O2329" i="3"/>
  <c r="P2329" i="3" s="1"/>
  <c r="O2330" i="3"/>
  <c r="P2330" i="3" s="1"/>
  <c r="O2331" i="3"/>
  <c r="P2331" i="3" s="1"/>
  <c r="Q2331" i="3" s="1"/>
  <c r="O2332" i="3"/>
  <c r="P2332" i="3" s="1"/>
  <c r="O2333" i="3"/>
  <c r="P2333" i="3"/>
  <c r="Q2333" i="3" s="1"/>
  <c r="R2333" i="3"/>
  <c r="S2333" i="3"/>
  <c r="O2334" i="3"/>
  <c r="P2334" i="3" s="1"/>
  <c r="O2335" i="3"/>
  <c r="P2335" i="3"/>
  <c r="Q2335" i="3" s="1"/>
  <c r="O2336" i="3"/>
  <c r="P2336" i="3" s="1"/>
  <c r="R2336" i="3" s="1"/>
  <c r="S2336" i="3"/>
  <c r="W1172" i="2" s="1"/>
  <c r="O2337" i="3"/>
  <c r="O2338" i="3"/>
  <c r="P2338" i="3" s="1"/>
  <c r="O2339" i="3"/>
  <c r="P2339" i="3"/>
  <c r="O2340" i="3"/>
  <c r="P2340" i="3"/>
  <c r="S2340" i="3" s="1"/>
  <c r="O2341" i="3"/>
  <c r="P2341" i="3" s="1"/>
  <c r="O2342" i="3"/>
  <c r="P2342" i="3" s="1"/>
  <c r="Q2342" i="3"/>
  <c r="R2342" i="3"/>
  <c r="S2342" i="3"/>
  <c r="O2343" i="3"/>
  <c r="P2343" i="3"/>
  <c r="Q2343" i="3" s="1"/>
  <c r="O2344" i="3"/>
  <c r="P2344" i="3" s="1"/>
  <c r="R2344" i="3" s="1"/>
  <c r="Q2344" i="3"/>
  <c r="S2344" i="3"/>
  <c r="O2345" i="3"/>
  <c r="P2345" i="3" s="1"/>
  <c r="S2345" i="3" s="1"/>
  <c r="O2346" i="3"/>
  <c r="P2346" i="3" s="1"/>
  <c r="O2347" i="3"/>
  <c r="P2347" i="3"/>
  <c r="O2348" i="3"/>
  <c r="P2348" i="3" s="1"/>
  <c r="O2349" i="3"/>
  <c r="P2349" i="3"/>
  <c r="Q2349" i="3" s="1"/>
  <c r="R2349" i="3"/>
  <c r="S2349" i="3"/>
  <c r="O2350" i="3"/>
  <c r="P2350" i="3" s="1"/>
  <c r="Q2350" i="3" s="1"/>
  <c r="O2351" i="3"/>
  <c r="P2351" i="3"/>
  <c r="Q2351" i="3"/>
  <c r="O2352" i="3"/>
  <c r="P2352" i="3" s="1"/>
  <c r="O2353" i="3"/>
  <c r="P2353" i="3" s="1"/>
  <c r="Q2353" i="3" s="1"/>
  <c r="O2354" i="3"/>
  <c r="P2354" i="3" s="1"/>
  <c r="Q2354" i="3" s="1"/>
  <c r="O2355" i="3"/>
  <c r="P2355" i="3"/>
  <c r="O2356" i="3"/>
  <c r="P2356" i="3" s="1"/>
  <c r="O2357" i="3"/>
  <c r="P2357" i="3"/>
  <c r="R2357" i="3" s="1"/>
  <c r="O2358" i="3"/>
  <c r="P2358" i="3" s="1"/>
  <c r="Q2358" i="3" s="1"/>
  <c r="O2359" i="3"/>
  <c r="P2359" i="3"/>
  <c r="Q2359" i="3" s="1"/>
  <c r="O2360" i="3"/>
  <c r="P2360" i="3" s="1"/>
  <c r="R2360" i="3" s="1"/>
  <c r="Q2360" i="3"/>
  <c r="S2360" i="3"/>
  <c r="O2361" i="3"/>
  <c r="P2361" i="3" s="1"/>
  <c r="O2362" i="3"/>
  <c r="P2362" i="3" s="1"/>
  <c r="O2363" i="3"/>
  <c r="P2363" i="3" s="1"/>
  <c r="O2364" i="3"/>
  <c r="P2364" i="3"/>
  <c r="O2365" i="3"/>
  <c r="P2365" i="3" s="1"/>
  <c r="O2366" i="3"/>
  <c r="P2366" i="3" s="1"/>
  <c r="Q2366" i="3" s="1"/>
  <c r="R2366" i="3"/>
  <c r="S2366" i="3"/>
  <c r="O2367" i="3"/>
  <c r="P2367" i="3" s="1"/>
  <c r="O2368" i="3"/>
  <c r="P2368" i="3" s="1"/>
  <c r="R2368" i="3" s="1"/>
  <c r="Q2368" i="3"/>
  <c r="S2368" i="3"/>
  <c r="O2369" i="3"/>
  <c r="P2369" i="3" s="1"/>
  <c r="Q2369" i="3" s="1"/>
  <c r="S2369" i="3"/>
  <c r="W1188" i="2" s="1"/>
  <c r="O2370" i="3"/>
  <c r="O2371" i="3"/>
  <c r="P2371" i="3" s="1"/>
  <c r="Q2371" i="3" s="1"/>
  <c r="O2372" i="3"/>
  <c r="P2372" i="3"/>
  <c r="S2372" i="3" s="1"/>
  <c r="O2373" i="3"/>
  <c r="P2373" i="3" s="1"/>
  <c r="Q2373" i="3" s="1"/>
  <c r="O2374" i="3"/>
  <c r="P2374" i="3" s="1"/>
  <c r="Q2374" i="3"/>
  <c r="R2374" i="3"/>
  <c r="S2374" i="3"/>
  <c r="O2375" i="3"/>
  <c r="P2375" i="3" s="1"/>
  <c r="Q2375" i="3" s="1"/>
  <c r="O2376" i="3"/>
  <c r="P2376" i="3" s="1"/>
  <c r="O2377" i="3"/>
  <c r="P2377" i="3" s="1"/>
  <c r="S2377" i="3" s="1"/>
  <c r="O2378" i="3"/>
  <c r="P2378" i="3" s="1"/>
  <c r="O2379" i="3"/>
  <c r="P2379" i="3" s="1"/>
  <c r="O2380" i="3"/>
  <c r="P2380" i="3" s="1"/>
  <c r="S2380" i="3"/>
  <c r="O2381" i="3"/>
  <c r="O2382" i="3"/>
  <c r="P2382" i="3" s="1"/>
  <c r="S2382" i="3" s="1"/>
  <c r="O2383" i="3"/>
  <c r="P2383" i="3"/>
  <c r="Q2383" i="3" s="1"/>
  <c r="O2384" i="3"/>
  <c r="P2384" i="3" s="1"/>
  <c r="R2384" i="3" s="1"/>
  <c r="O2385" i="3"/>
  <c r="P2385" i="3" s="1"/>
  <c r="S2385" i="3" s="1"/>
  <c r="O2386" i="3"/>
  <c r="P2386" i="3" s="1"/>
  <c r="O2387" i="3"/>
  <c r="P2387" i="3"/>
  <c r="T1199" i="2" s="1"/>
  <c r="U1199" i="2" s="1"/>
  <c r="O2388" i="3"/>
  <c r="P2388" i="3" s="1"/>
  <c r="O2389" i="3"/>
  <c r="P2389" i="3" s="1"/>
  <c r="O2390" i="3"/>
  <c r="P2390" i="3" s="1"/>
  <c r="Q2390" i="3" s="1"/>
  <c r="R2390" i="3"/>
  <c r="V1202" i="2" s="1"/>
  <c r="S2390" i="3"/>
  <c r="W1202" i="2" s="1"/>
  <c r="O2391" i="3"/>
  <c r="P2391" i="3" s="1"/>
  <c r="Q2391" i="3" s="1"/>
  <c r="O2392" i="3"/>
  <c r="P2392" i="3" s="1"/>
  <c r="R2392" i="3" s="1"/>
  <c r="Q2392" i="3"/>
  <c r="S2392" i="3"/>
  <c r="O2393" i="3"/>
  <c r="P2393" i="3" s="1"/>
  <c r="S2393" i="3"/>
  <c r="O2394" i="3"/>
  <c r="P2394" i="3" s="1"/>
  <c r="O2395" i="3"/>
  <c r="P2395" i="3" s="1"/>
  <c r="Q2395" i="3" s="1"/>
  <c r="O2396" i="3"/>
  <c r="P2396" i="3"/>
  <c r="S2396" i="3" s="1"/>
  <c r="O2397" i="3"/>
  <c r="P2397" i="3" s="1"/>
  <c r="Q2397" i="3" s="1"/>
  <c r="R2397" i="3"/>
  <c r="O2398" i="3"/>
  <c r="P2398" i="3" s="1"/>
  <c r="Q2398" i="3"/>
  <c r="R2398" i="3"/>
  <c r="S2398" i="3"/>
  <c r="O2399" i="3"/>
  <c r="P2399" i="3" s="1"/>
  <c r="Q2399" i="3" s="1"/>
  <c r="O2400" i="3"/>
  <c r="P2400" i="3" s="1"/>
  <c r="S2400" i="3" s="1"/>
  <c r="O2401" i="3"/>
  <c r="P2401" i="3" s="1"/>
  <c r="S2401" i="3" s="1"/>
  <c r="O2402" i="3"/>
  <c r="P2402" i="3" s="1"/>
  <c r="O2403" i="3"/>
  <c r="P2403" i="3" s="1"/>
  <c r="Q2403" i="3" s="1"/>
  <c r="O2404" i="3"/>
  <c r="P2404" i="3" s="1"/>
  <c r="O2405" i="3"/>
  <c r="S1204" i="2" s="1"/>
  <c r="O2406" i="3"/>
  <c r="P2406" i="3" s="1"/>
  <c r="Q2406" i="3"/>
  <c r="R2406" i="3"/>
  <c r="S2406" i="3"/>
  <c r="O2407" i="3"/>
  <c r="P2407" i="3"/>
  <c r="T1206" i="2" s="1"/>
  <c r="U1206" i="2" s="1"/>
  <c r="O2408" i="3"/>
  <c r="P2408" i="3" s="1"/>
  <c r="R2408" i="3" s="1"/>
  <c r="O2409" i="3"/>
  <c r="P2409" i="3" s="1"/>
  <c r="S2409" i="3" s="1"/>
  <c r="O2410" i="3"/>
  <c r="P2410" i="3" s="1"/>
  <c r="O2411" i="3"/>
  <c r="S1208" i="2" s="1"/>
  <c r="O2412" i="3"/>
  <c r="P2412" i="3" s="1"/>
  <c r="S2412" i="3" s="1"/>
  <c r="W1209" i="2" s="1"/>
  <c r="O2413" i="3"/>
  <c r="P2413" i="3" s="1"/>
  <c r="O2414" i="3"/>
  <c r="P2414" i="3" s="1"/>
  <c r="Q2414" i="3"/>
  <c r="R2414" i="3"/>
  <c r="V1211" i="2" s="1"/>
  <c r="S2414" i="3"/>
  <c r="O2415" i="3"/>
  <c r="P2415" i="3"/>
  <c r="O2416" i="3"/>
  <c r="P2416" i="3" s="1"/>
  <c r="Q2416" i="3" s="1"/>
  <c r="O2417" i="3"/>
  <c r="P2417" i="3" s="1"/>
  <c r="S2417" i="3" s="1"/>
  <c r="O2418" i="3"/>
  <c r="O2419" i="3"/>
  <c r="P2419" i="3" s="1"/>
  <c r="Q2419" i="3" s="1"/>
  <c r="O2420" i="3"/>
  <c r="P2420" i="3" s="1"/>
  <c r="S2420" i="3" s="1"/>
  <c r="O2421" i="3"/>
  <c r="P2421" i="3"/>
  <c r="O2422" i="3"/>
  <c r="P2422" i="3" s="1"/>
  <c r="Q2422" i="3"/>
  <c r="O2423" i="3"/>
  <c r="P2423" i="3" s="1"/>
  <c r="Q2423" i="3" s="1"/>
  <c r="O2424" i="3"/>
  <c r="P2424" i="3" s="1"/>
  <c r="R2424" i="3" s="1"/>
  <c r="S2424" i="3"/>
  <c r="W1216" i="2" s="1"/>
  <c r="O2425" i="3"/>
  <c r="O2426" i="3"/>
  <c r="P2426" i="3" s="1"/>
  <c r="Q2426" i="3"/>
  <c r="O2427" i="3"/>
  <c r="P2427" i="3"/>
  <c r="Q2427" i="3" s="1"/>
  <c r="O2428" i="3"/>
  <c r="S1220" i="2" s="1"/>
  <c r="O2429" i="3"/>
  <c r="P2429" i="3"/>
  <c r="R2429" i="3" s="1"/>
  <c r="O2430" i="3"/>
  <c r="P2430" i="3" s="1"/>
  <c r="Q2430" i="3" s="1"/>
  <c r="S2430" i="3"/>
  <c r="O2431" i="3"/>
  <c r="P2431" i="3" s="1"/>
  <c r="Q2431" i="3" s="1"/>
  <c r="O2432" i="3"/>
  <c r="P2432" i="3"/>
  <c r="R2432" i="3" s="1"/>
  <c r="O2433" i="3"/>
  <c r="P2433" i="3" s="1"/>
  <c r="R2433" i="3" s="1"/>
  <c r="O2434" i="3"/>
  <c r="P2434" i="3" s="1"/>
  <c r="R2434" i="3" s="1"/>
  <c r="O2435" i="3"/>
  <c r="P2435" i="3" s="1"/>
  <c r="Q2435" i="3" s="1"/>
  <c r="O2436" i="3"/>
  <c r="S1221" i="2" s="1"/>
  <c r="O2437" i="3"/>
  <c r="P2437" i="3"/>
  <c r="R2437" i="3" s="1"/>
  <c r="V1222" i="2" s="1"/>
  <c r="O2438" i="3"/>
  <c r="P2438" i="3" s="1"/>
  <c r="Q2438" i="3" s="1"/>
  <c r="R2438" i="3"/>
  <c r="S2438" i="3"/>
  <c r="W1223" i="2" s="1"/>
  <c r="O2439" i="3"/>
  <c r="P2439" i="3" s="1"/>
  <c r="Q2439" i="3" s="1"/>
  <c r="O2440" i="3"/>
  <c r="P2440" i="3" s="1"/>
  <c r="O2441" i="3"/>
  <c r="P2441" i="3"/>
  <c r="R2441" i="3"/>
  <c r="O2442" i="3"/>
  <c r="P2442" i="3" s="1"/>
  <c r="Q2442" i="3"/>
  <c r="R2442" i="3"/>
  <c r="S2442" i="3"/>
  <c r="O2443" i="3"/>
  <c r="P2443" i="3" s="1"/>
  <c r="T1225" i="2" s="1"/>
  <c r="U1225" i="2" s="1"/>
  <c r="O2444" i="3"/>
  <c r="S1226" i="2" s="1"/>
  <c r="P2444" i="3"/>
  <c r="O2445" i="3"/>
  <c r="P2445" i="3"/>
  <c r="R2445" i="3" s="1"/>
  <c r="V1227" i="2" s="1"/>
  <c r="O2446" i="3"/>
  <c r="P2446" i="3" s="1"/>
  <c r="S2446" i="3" s="1"/>
  <c r="R2446" i="3"/>
  <c r="O2447" i="3"/>
  <c r="P2447" i="3" s="1"/>
  <c r="O2448" i="3"/>
  <c r="P2448" i="3" s="1"/>
  <c r="O2449" i="3"/>
  <c r="P2449" i="3"/>
  <c r="Q2449" i="3" s="1"/>
  <c r="O2450" i="3"/>
  <c r="P2450" i="3" s="1"/>
  <c r="O2451" i="3"/>
  <c r="P2451" i="3" s="1"/>
  <c r="R2451" i="3" s="1"/>
  <c r="O2452" i="3"/>
  <c r="P2452" i="3" s="1"/>
  <c r="Q2452" i="3" s="1"/>
  <c r="O2453" i="3"/>
  <c r="P2453" i="3" s="1"/>
  <c r="Q2453" i="3" s="1"/>
  <c r="O2454" i="3"/>
  <c r="P2454" i="3" s="1"/>
  <c r="R2454" i="3" s="1"/>
  <c r="Q2454" i="3"/>
  <c r="S2454" i="3"/>
  <c r="O2455" i="3"/>
  <c r="P2455" i="3" s="1"/>
  <c r="R2455" i="3" s="1"/>
  <c r="V1231" i="2" s="1"/>
  <c r="O2456" i="3"/>
  <c r="O2457" i="3"/>
  <c r="P2457" i="3" s="1"/>
  <c r="Q2457" i="3" s="1"/>
  <c r="O2458" i="3"/>
  <c r="P2458" i="3" s="1"/>
  <c r="R2458" i="3" s="1"/>
  <c r="O2459" i="3"/>
  <c r="P2459" i="3" s="1"/>
  <c r="O2460" i="3"/>
  <c r="P2460" i="3" s="1"/>
  <c r="Q2460" i="3"/>
  <c r="R2460" i="3"/>
  <c r="V1233" i="2" s="1"/>
  <c r="S2460" i="3"/>
  <c r="O2461" i="3"/>
  <c r="P2461" i="3"/>
  <c r="O2462" i="3"/>
  <c r="P2462" i="3"/>
  <c r="R2462" i="3" s="1"/>
  <c r="S2462" i="3"/>
  <c r="W1235" i="2" s="1"/>
  <c r="O2463" i="3"/>
  <c r="P2463" i="3" s="1"/>
  <c r="O2464" i="3"/>
  <c r="P2464" i="3" s="1"/>
  <c r="O2465" i="3"/>
  <c r="P2465" i="3" s="1"/>
  <c r="Q2465" i="3" s="1"/>
  <c r="O2466" i="3"/>
  <c r="P2466" i="3" s="1"/>
  <c r="T1239" i="2" s="1"/>
  <c r="U1239" i="2" s="1"/>
  <c r="O2467" i="3"/>
  <c r="P2467" i="3"/>
  <c r="R2467" i="3" s="1"/>
  <c r="O2468" i="3"/>
  <c r="P2468" i="3" s="1"/>
  <c r="O2469" i="3"/>
  <c r="P2469" i="3"/>
  <c r="Q2469" i="3" s="1"/>
  <c r="O2470" i="3"/>
  <c r="P2470" i="3" s="1"/>
  <c r="R2470" i="3" s="1"/>
  <c r="S2470" i="3"/>
  <c r="O2471" i="3"/>
  <c r="P2471" i="3" s="1"/>
  <c r="R2471" i="3" s="1"/>
  <c r="O2472" i="3"/>
  <c r="P2472" i="3" s="1"/>
  <c r="Q2472" i="3" s="1"/>
  <c r="S2472" i="3"/>
  <c r="O2473" i="3"/>
  <c r="P2473" i="3" s="1"/>
  <c r="Q2473" i="3" s="1"/>
  <c r="O2474" i="3"/>
  <c r="P2474" i="3" s="1"/>
  <c r="R2474" i="3" s="1"/>
  <c r="O2475" i="3"/>
  <c r="P2475" i="3" s="1"/>
  <c r="O2476" i="3"/>
  <c r="P2476" i="3" s="1"/>
  <c r="Q2476" i="3"/>
  <c r="R2476" i="3"/>
  <c r="S2476" i="3"/>
  <c r="O2477" i="3"/>
  <c r="P2477" i="3" s="1"/>
  <c r="O2478" i="3"/>
  <c r="P2478" i="3" s="1"/>
  <c r="O2479" i="3"/>
  <c r="P2479" i="3" s="1"/>
  <c r="R2479" i="3" s="1"/>
  <c r="V1241" i="2" s="1"/>
  <c r="O2480" i="3"/>
  <c r="P2480" i="3" s="1"/>
  <c r="O2481" i="3"/>
  <c r="S1243" i="2" s="1"/>
  <c r="P2481" i="3"/>
  <c r="O2482" i="3"/>
  <c r="P2482" i="3" s="1"/>
  <c r="O2483" i="3"/>
  <c r="P2483" i="3"/>
  <c r="R2483" i="3" s="1"/>
  <c r="O2484" i="3"/>
  <c r="P2484" i="3" s="1"/>
  <c r="S2484" i="3" s="1"/>
  <c r="W1246" i="2" s="1"/>
  <c r="O2485" i="3"/>
  <c r="S1247" i="2" s="1"/>
  <c r="O2486" i="3"/>
  <c r="P2486" i="3" s="1"/>
  <c r="R2486" i="3" s="1"/>
  <c r="O2487" i="3"/>
  <c r="P2487" i="3" s="1"/>
  <c r="R2487" i="3" s="1"/>
  <c r="V1249" i="2" s="1"/>
  <c r="O2488" i="3"/>
  <c r="O2489" i="3"/>
  <c r="P2489" i="3" s="1"/>
  <c r="O2490" i="3"/>
  <c r="P2490" i="3" s="1"/>
  <c r="O2491" i="3"/>
  <c r="P2491" i="3" s="1"/>
  <c r="O2492" i="3"/>
  <c r="P2492" i="3" s="1"/>
  <c r="Q2492" i="3"/>
  <c r="R2492" i="3"/>
  <c r="S2492" i="3"/>
  <c r="O2493" i="3"/>
  <c r="P2493" i="3" s="1"/>
  <c r="Q2493" i="3" s="1"/>
  <c r="O2494" i="3"/>
  <c r="P2494" i="3" s="1"/>
  <c r="S2494" i="3" s="1"/>
  <c r="O2495" i="3"/>
  <c r="P2495" i="3" s="1"/>
  <c r="O2496" i="3"/>
  <c r="P2496" i="3" s="1"/>
  <c r="O2497" i="3"/>
  <c r="P2497" i="3"/>
  <c r="Q2497" i="3" s="1"/>
  <c r="O2498" i="3"/>
  <c r="P2498" i="3" s="1"/>
  <c r="O2499" i="3"/>
  <c r="P2499" i="3" s="1"/>
  <c r="O2500" i="3"/>
  <c r="P2500" i="3" s="1"/>
  <c r="S2500" i="3" s="1"/>
  <c r="Q2500" i="3"/>
  <c r="R2500" i="3"/>
  <c r="O2501" i="3"/>
  <c r="P2501" i="3" s="1"/>
  <c r="Q2501" i="3" s="1"/>
  <c r="O2502" i="3"/>
  <c r="P2502" i="3" s="1"/>
  <c r="Q2502" i="3" s="1"/>
  <c r="O2503" i="3"/>
  <c r="P2503" i="3" s="1"/>
  <c r="R2503" i="3"/>
  <c r="V1254" i="2" s="1"/>
  <c r="O2504" i="3"/>
  <c r="O2505" i="3"/>
  <c r="P2505" i="3" s="1"/>
  <c r="Q2505" i="3" s="1"/>
  <c r="O2506" i="3"/>
  <c r="P2506" i="3"/>
  <c r="O2507" i="3"/>
  <c r="P2507" i="3"/>
  <c r="O2508" i="3"/>
  <c r="P2508" i="3" s="1"/>
  <c r="O2509" i="3"/>
  <c r="P2509" i="3"/>
  <c r="Q2509" i="3" s="1"/>
  <c r="O2510" i="3"/>
  <c r="S1256" i="2" s="1"/>
  <c r="O2511" i="3"/>
  <c r="P2511" i="3" s="1"/>
  <c r="O2512" i="3"/>
  <c r="P2512" i="3" s="1"/>
  <c r="S2512" i="3"/>
  <c r="O2513" i="3"/>
  <c r="P2513" i="3"/>
  <c r="Q2513" i="3" s="1"/>
  <c r="O2514" i="3"/>
  <c r="P2514" i="3" s="1"/>
  <c r="O2515" i="3"/>
  <c r="P2515" i="3" s="1"/>
  <c r="O2516" i="3"/>
  <c r="P2516" i="3" s="1"/>
  <c r="Q2516" i="3"/>
  <c r="O2517" i="3"/>
  <c r="P2517" i="3" s="1"/>
  <c r="O2518" i="3"/>
  <c r="P2518" i="3" s="1"/>
  <c r="O2519" i="3"/>
  <c r="O2520" i="3"/>
  <c r="P2520" i="3" s="1"/>
  <c r="S2520" i="3"/>
  <c r="W1266" i="2" s="1"/>
  <c r="O2521" i="3"/>
  <c r="P2521" i="3" s="1"/>
  <c r="Q2521" i="3" s="1"/>
  <c r="O2522" i="3"/>
  <c r="O2523" i="3"/>
  <c r="P2523" i="3" s="1"/>
  <c r="O2524" i="3"/>
  <c r="P2524" i="3" s="1"/>
  <c r="Q2524" i="3" s="1"/>
  <c r="O2525" i="3"/>
  <c r="P2525" i="3"/>
  <c r="Q2525" i="3" s="1"/>
  <c r="O2526" i="3"/>
  <c r="P2526" i="3" s="1"/>
  <c r="R2526" i="3" s="1"/>
  <c r="O2527" i="3"/>
  <c r="P2527" i="3" s="1"/>
  <c r="R2527" i="3" s="1"/>
  <c r="O2528" i="3"/>
  <c r="P2528" i="3" s="1"/>
  <c r="S2528" i="3" s="1"/>
  <c r="O2529" i="3"/>
  <c r="P2529" i="3"/>
  <c r="Q2529" i="3" s="1"/>
  <c r="O2530" i="3"/>
  <c r="P2530" i="3" s="1"/>
  <c r="O2531" i="3"/>
  <c r="P2531" i="3"/>
  <c r="O2532" i="3"/>
  <c r="P2532" i="3" s="1"/>
  <c r="S2532" i="3" s="1"/>
  <c r="O2533" i="3"/>
  <c r="P2533" i="3" s="1"/>
  <c r="O2534" i="3"/>
  <c r="P2534" i="3" s="1"/>
  <c r="R2534" i="3" s="1"/>
  <c r="Q2534" i="3"/>
  <c r="S2534" i="3"/>
  <c r="O2535" i="3"/>
  <c r="P2535" i="3" s="1"/>
  <c r="R2535" i="3" s="1"/>
  <c r="O2536" i="3"/>
  <c r="O2537" i="3"/>
  <c r="O2538" i="3"/>
  <c r="P2538" i="3"/>
  <c r="T1272" i="2" s="1"/>
  <c r="U1272" i="2" s="1"/>
  <c r="O2539" i="3"/>
  <c r="P2539" i="3" s="1"/>
  <c r="O2540" i="3"/>
  <c r="P2540" i="3" s="1"/>
  <c r="S2540" i="3" s="1"/>
  <c r="R2540" i="3"/>
  <c r="O2541" i="3"/>
  <c r="P2541" i="3"/>
  <c r="Q2541" i="3" s="1"/>
  <c r="O2542" i="3"/>
  <c r="P2542" i="3" s="1"/>
  <c r="O2543" i="3"/>
  <c r="P2543" i="3" s="1"/>
  <c r="R2543" i="3" s="1"/>
  <c r="O2544" i="3"/>
  <c r="P2544" i="3" s="1"/>
  <c r="S2544" i="3" s="1"/>
  <c r="O2545" i="3"/>
  <c r="P2545" i="3"/>
  <c r="Q2545" i="3" s="1"/>
  <c r="O2546" i="3"/>
  <c r="P2546" i="3" s="1"/>
  <c r="O2547" i="3"/>
  <c r="P2547" i="3" s="1"/>
  <c r="T1276" i="2" s="1"/>
  <c r="U1276" i="2" s="1"/>
  <c r="O2548" i="3"/>
  <c r="P2548" i="3" s="1"/>
  <c r="S2548" i="3" s="1"/>
  <c r="Q2548" i="3"/>
  <c r="R2548" i="3"/>
  <c r="O2549" i="3"/>
  <c r="P2549" i="3"/>
  <c r="Q2549" i="3" s="1"/>
  <c r="O2550" i="3"/>
  <c r="P2550" i="3" s="1"/>
  <c r="R2550" i="3" s="1"/>
  <c r="O2551" i="3"/>
  <c r="P2551" i="3"/>
  <c r="R2551" i="3" s="1"/>
  <c r="O2552" i="3"/>
  <c r="P2552" i="3" s="1"/>
  <c r="S2552" i="3" s="1"/>
  <c r="W1281" i="2" s="1"/>
  <c r="O2553" i="3"/>
  <c r="P2553" i="3" s="1"/>
  <c r="O2554" i="3"/>
  <c r="P2554" i="3" s="1"/>
  <c r="O2555" i="3"/>
  <c r="P2555" i="3" s="1"/>
  <c r="O2556" i="3"/>
  <c r="P2556" i="3" s="1"/>
  <c r="O2557" i="3"/>
  <c r="P2557" i="3" s="1"/>
  <c r="Q2557" i="3" s="1"/>
  <c r="O2558" i="3"/>
  <c r="P2558" i="3"/>
  <c r="Q2558" i="3"/>
  <c r="O2559" i="3"/>
  <c r="P2559" i="3" s="1"/>
  <c r="R2559" i="3" s="1"/>
  <c r="O2560" i="3"/>
  <c r="P2560" i="3" s="1"/>
  <c r="S2560" i="3" s="1"/>
  <c r="W1286" i="2" s="1"/>
  <c r="O2561" i="3"/>
  <c r="P2561" i="3" s="1"/>
  <c r="O2562" i="3"/>
  <c r="P2562" i="3"/>
  <c r="O2563" i="3"/>
  <c r="P2563" i="3" s="1"/>
  <c r="O2564" i="3"/>
  <c r="P2564" i="3" s="1"/>
  <c r="S2564" i="3" s="1"/>
  <c r="R2564" i="3"/>
  <c r="O2565" i="3"/>
  <c r="P2565" i="3" s="1"/>
  <c r="Q2565" i="3" s="1"/>
  <c r="O2566" i="3"/>
  <c r="P2566" i="3" s="1"/>
  <c r="R2566" i="3" s="1"/>
  <c r="S2566" i="3"/>
  <c r="O2567" i="3"/>
  <c r="P2567" i="3" s="1"/>
  <c r="R2567" i="3" s="1"/>
  <c r="O2568" i="3"/>
  <c r="P2568" i="3" s="1"/>
  <c r="S2568" i="3" s="1"/>
  <c r="O2569" i="3"/>
  <c r="P2569" i="3"/>
  <c r="S2569" i="3" s="1"/>
  <c r="Q2569" i="3"/>
  <c r="R2569" i="3"/>
  <c r="O2570" i="3"/>
  <c r="P2570" i="3" s="1"/>
  <c r="O2571" i="3"/>
  <c r="P2571" i="3" s="1"/>
  <c r="Q2571" i="3" s="1"/>
  <c r="R2571" i="3"/>
  <c r="S2571" i="3"/>
  <c r="O2572" i="3"/>
  <c r="P2572" i="3" s="1"/>
  <c r="S2572" i="3"/>
  <c r="O2573" i="3"/>
  <c r="P2573" i="3" s="1"/>
  <c r="O2574" i="3"/>
  <c r="P2574" i="3" s="1"/>
  <c r="S2574" i="3" s="1"/>
  <c r="W1288" i="2" s="1"/>
  <c r="O2575" i="3"/>
  <c r="P2575" i="3" s="1"/>
  <c r="Q2575" i="3" s="1"/>
  <c r="R2575" i="3"/>
  <c r="V1289" i="2" s="1"/>
  <c r="S2575" i="3"/>
  <c r="W1289" i="2" s="1"/>
  <c r="O2576" i="3"/>
  <c r="O2577" i="3"/>
  <c r="P2577" i="3" s="1"/>
  <c r="O2578" i="3"/>
  <c r="P2578" i="3" s="1"/>
  <c r="S2578" i="3"/>
  <c r="O2579" i="3"/>
  <c r="P2579" i="3" s="1"/>
  <c r="Q2579" i="3" s="1"/>
  <c r="O2580" i="3"/>
  <c r="O2581" i="3"/>
  <c r="P2581" i="3"/>
  <c r="Q2581" i="3" s="1"/>
  <c r="O2582" i="3"/>
  <c r="P2582" i="3" s="1"/>
  <c r="S2582" i="3" s="1"/>
  <c r="W1294" i="2" s="1"/>
  <c r="O2583" i="3"/>
  <c r="P2583" i="3" s="1"/>
  <c r="Q2583" i="3" s="1"/>
  <c r="R2583" i="3"/>
  <c r="O2584" i="3"/>
  <c r="P2584" i="3" s="1"/>
  <c r="S2584" i="3" s="1"/>
  <c r="W1296" i="2" s="1"/>
  <c r="O2585" i="3"/>
  <c r="P2585" i="3" s="1"/>
  <c r="O2586" i="3"/>
  <c r="P2586" i="3" s="1"/>
  <c r="S2586" i="3" s="1"/>
  <c r="W1298" i="2" s="1"/>
  <c r="O2587" i="3"/>
  <c r="P2587" i="3" s="1"/>
  <c r="R2587" i="3"/>
  <c r="O2588" i="3"/>
  <c r="O2589" i="3"/>
  <c r="P2589" i="3" s="1"/>
  <c r="O2590" i="3"/>
  <c r="P2590" i="3" s="1"/>
  <c r="O2591" i="3"/>
  <c r="P2591" i="3" s="1"/>
  <c r="Q2591" i="3" s="1"/>
  <c r="O2592" i="3"/>
  <c r="P2592" i="3" s="1"/>
  <c r="S2592" i="3" s="1"/>
  <c r="O2593" i="3"/>
  <c r="P2593" i="3"/>
  <c r="O2594" i="3"/>
  <c r="P2594" i="3" s="1"/>
  <c r="S2594" i="3"/>
  <c r="O2595" i="3"/>
  <c r="P2595" i="3" s="1"/>
  <c r="Q2595" i="3" s="1"/>
  <c r="O2596" i="3"/>
  <c r="P2596" i="3" s="1"/>
  <c r="O2597" i="3"/>
  <c r="S1305" i="2" s="1"/>
  <c r="P2597" i="3"/>
  <c r="O2598" i="3"/>
  <c r="P2598" i="3" s="1"/>
  <c r="S2598" i="3"/>
  <c r="O2599" i="3"/>
  <c r="P2599" i="3" s="1"/>
  <c r="O2600" i="3"/>
  <c r="P2600" i="3" s="1"/>
  <c r="S2600" i="3"/>
  <c r="O2601" i="3"/>
  <c r="P2601" i="3" s="1"/>
  <c r="Q2601" i="3" s="1"/>
  <c r="O2602" i="3"/>
  <c r="P2602" i="3" s="1"/>
  <c r="O2603" i="3"/>
  <c r="P2603" i="3" s="1"/>
  <c r="Q2603" i="3" s="1"/>
  <c r="O2604" i="3"/>
  <c r="P2604" i="3" s="1"/>
  <c r="S2604" i="3" s="1"/>
  <c r="W1309" i="2" s="1"/>
  <c r="O2605" i="3"/>
  <c r="P2605" i="3" s="1"/>
  <c r="O2606" i="3"/>
  <c r="P2606" i="3" s="1"/>
  <c r="S2606" i="3" s="1"/>
  <c r="O2607" i="3"/>
  <c r="P2607" i="3" s="1"/>
  <c r="S2607" i="3"/>
  <c r="O2608" i="3"/>
  <c r="P2608" i="3" s="1"/>
  <c r="O2609" i="3"/>
  <c r="P2609" i="3" s="1"/>
  <c r="O2610" i="3"/>
  <c r="P2610" i="3" s="1"/>
  <c r="S2610" i="3" s="1"/>
  <c r="O2611" i="3"/>
  <c r="P2611" i="3" s="1"/>
  <c r="Q2611" i="3" s="1"/>
  <c r="O2612" i="3"/>
  <c r="P2612" i="3" s="1"/>
  <c r="S2612" i="3"/>
  <c r="O2613" i="3"/>
  <c r="P2613" i="3" s="1"/>
  <c r="O2614" i="3"/>
  <c r="P2614" i="3" s="1"/>
  <c r="S2614" i="3" s="1"/>
  <c r="O2615" i="3"/>
  <c r="P2615" i="3" s="1"/>
  <c r="Q2615" i="3" s="1"/>
  <c r="R2615" i="3"/>
  <c r="O2616" i="3"/>
  <c r="P2616" i="3" s="1"/>
  <c r="S2616" i="3" s="1"/>
  <c r="O2617" i="3"/>
  <c r="P2617" i="3" s="1"/>
  <c r="O2618" i="3"/>
  <c r="P2618" i="3" s="1"/>
  <c r="S2618" i="3" s="1"/>
  <c r="W1311" i="2" s="1"/>
  <c r="O2619" i="3"/>
  <c r="P2619" i="3" s="1"/>
  <c r="R2619" i="3"/>
  <c r="O2620" i="3"/>
  <c r="P2620" i="3" s="1"/>
  <c r="O2621" i="3"/>
  <c r="P2621" i="3" s="1"/>
  <c r="O2622" i="3"/>
  <c r="P2622" i="3" s="1"/>
  <c r="O2623" i="3"/>
  <c r="P2623" i="3" s="1"/>
  <c r="Q2623" i="3" s="1"/>
  <c r="S2623" i="3"/>
  <c r="O2624" i="3"/>
  <c r="P2624" i="3" s="1"/>
  <c r="S2624" i="3" s="1"/>
  <c r="O2625" i="3"/>
  <c r="P2625" i="3" s="1"/>
  <c r="O2626" i="3"/>
  <c r="P2626" i="3" s="1"/>
  <c r="S2626" i="3"/>
  <c r="O2627" i="3"/>
  <c r="P2627" i="3" s="1"/>
  <c r="Q2627" i="3" s="1"/>
  <c r="S2627" i="3"/>
  <c r="O2628" i="3"/>
  <c r="P2628" i="3" s="1"/>
  <c r="T1318" i="2" s="1"/>
  <c r="U1318" i="2" s="1"/>
  <c r="O2629" i="3"/>
  <c r="P2629" i="3" s="1"/>
  <c r="T1319" i="2" s="1"/>
  <c r="U1319" i="2" s="1"/>
  <c r="O2630" i="3"/>
  <c r="P2630" i="3" s="1"/>
  <c r="S2630" i="3" s="1"/>
  <c r="O2631" i="3"/>
  <c r="P2631" i="3" s="1"/>
  <c r="O2632" i="3"/>
  <c r="P2632" i="3" s="1"/>
  <c r="S2632" i="3" s="1"/>
  <c r="W1322" i="2" s="1"/>
  <c r="O2633" i="3"/>
  <c r="P2633" i="3" s="1"/>
  <c r="O2634" i="3"/>
  <c r="P2634" i="3" s="1"/>
  <c r="O2635" i="3"/>
  <c r="P2635" i="3" s="1"/>
  <c r="Q2635" i="3" s="1"/>
  <c r="R2635" i="3"/>
  <c r="S2635" i="3"/>
  <c r="O2636" i="3"/>
  <c r="P2636" i="3" s="1"/>
  <c r="S2636" i="3" s="1"/>
  <c r="O2637" i="3"/>
  <c r="P2637" i="3"/>
  <c r="S2637" i="3" s="1"/>
  <c r="O2638" i="3"/>
  <c r="P2638" i="3" s="1"/>
  <c r="S2638" i="3"/>
  <c r="O2639" i="3"/>
  <c r="P2639" i="3" s="1"/>
  <c r="O2640" i="3"/>
  <c r="P2640" i="3" s="1"/>
  <c r="O2641" i="3"/>
  <c r="P2641" i="3" s="1"/>
  <c r="O2642" i="3"/>
  <c r="P2642" i="3" s="1"/>
  <c r="S2642" i="3"/>
  <c r="O2643" i="3"/>
  <c r="P2643" i="3" s="1"/>
  <c r="Q2643" i="3" s="1"/>
  <c r="O2644" i="3"/>
  <c r="P2644" i="3" s="1"/>
  <c r="S2644" i="3"/>
  <c r="O2645" i="3"/>
  <c r="P2645" i="3" s="1"/>
  <c r="R2645" i="3"/>
  <c r="V1326" i="2" s="1"/>
  <c r="O2646" i="3"/>
  <c r="P2646" i="3" s="1"/>
  <c r="S2646" i="3" s="1"/>
  <c r="W1327" i="2" s="1"/>
  <c r="O2647" i="3"/>
  <c r="P2647" i="3" s="1"/>
  <c r="Q2647" i="3" s="1"/>
  <c r="R2647" i="3"/>
  <c r="O2648" i="3"/>
  <c r="P2648" i="3" s="1"/>
  <c r="S2648" i="3" s="1"/>
  <c r="W1329" i="2" s="1"/>
  <c r="O2649" i="3"/>
  <c r="P2649" i="3" s="1"/>
  <c r="R2649" i="3" s="1"/>
  <c r="V1330" i="2" s="1"/>
  <c r="O2650" i="3"/>
  <c r="P2650" i="3" s="1"/>
  <c r="S2650" i="3" s="1"/>
  <c r="W1331" i="2" s="1"/>
  <c r="O2651" i="3"/>
  <c r="P2651" i="3" s="1"/>
  <c r="R2651" i="3"/>
  <c r="O2652" i="3"/>
  <c r="P2652" i="3" s="1"/>
  <c r="S2652" i="3" s="1"/>
  <c r="O2653" i="3"/>
  <c r="P2653" i="3" s="1"/>
  <c r="R2653" i="3" s="1"/>
  <c r="O2654" i="3"/>
  <c r="P2654" i="3" s="1"/>
  <c r="O2655" i="3"/>
  <c r="P2655" i="3" s="1"/>
  <c r="O2656" i="3"/>
  <c r="P2656" i="3" s="1"/>
  <c r="S2656" i="3"/>
  <c r="O2657" i="3"/>
  <c r="P2657" i="3" s="1"/>
  <c r="S2657" i="3" s="1"/>
  <c r="O2658" i="3"/>
  <c r="P2658" i="3" s="1"/>
  <c r="S2658" i="3"/>
  <c r="O2659" i="3"/>
  <c r="P2659" i="3" s="1"/>
  <c r="R2659" i="3" s="1"/>
  <c r="O2660" i="3"/>
  <c r="P2660" i="3" s="1"/>
  <c r="S2660" i="3" s="1"/>
  <c r="O2661" i="3"/>
  <c r="P2661" i="3" s="1"/>
  <c r="O2662" i="3"/>
  <c r="P2662" i="3" s="1"/>
  <c r="O2663" i="3"/>
  <c r="P2663" i="3" s="1"/>
  <c r="O2664" i="3"/>
  <c r="P2664" i="3" s="1"/>
  <c r="S2664" i="3"/>
  <c r="O2665" i="3"/>
  <c r="P2665" i="3"/>
  <c r="S2665" i="3" s="1"/>
  <c r="O2666" i="3"/>
  <c r="P2666" i="3" s="1"/>
  <c r="S2666" i="3" s="1"/>
  <c r="O2667" i="3"/>
  <c r="P2667" i="3"/>
  <c r="O2668" i="3"/>
  <c r="P2668" i="3" s="1"/>
  <c r="S2668" i="3" s="1"/>
  <c r="O2669" i="3"/>
  <c r="P2669" i="3" s="1"/>
  <c r="O2670" i="3"/>
  <c r="P2670" i="3" s="1"/>
  <c r="O2671" i="3"/>
  <c r="P2671" i="3"/>
  <c r="Q2671" i="3" s="1"/>
  <c r="R2671" i="3"/>
  <c r="O2672" i="3"/>
  <c r="P2672" i="3" s="1"/>
  <c r="Q2672" i="3" s="1"/>
  <c r="O2673" i="3"/>
  <c r="P2673" i="3" s="1"/>
  <c r="Q2673" i="3" s="1"/>
  <c r="O2674" i="3"/>
  <c r="P2674" i="3" s="1"/>
  <c r="T1340" i="2" s="1"/>
  <c r="U1340" i="2" s="1"/>
  <c r="O2675" i="3"/>
  <c r="P2675" i="3" s="1"/>
  <c r="O2676" i="3"/>
  <c r="P2676" i="3" s="1"/>
  <c r="S2676" i="3"/>
  <c r="O2677" i="3"/>
  <c r="P2677" i="3" s="1"/>
  <c r="O2678" i="3"/>
  <c r="P2678" i="3"/>
  <c r="R2678" i="3" s="1"/>
  <c r="V1344" i="2" s="1"/>
  <c r="O2679" i="3"/>
  <c r="P2679" i="3" s="1"/>
  <c r="O2680" i="3"/>
  <c r="P2680" i="3"/>
  <c r="O2681" i="3"/>
  <c r="P2681" i="3"/>
  <c r="O2682" i="3"/>
  <c r="P2682" i="3" s="1"/>
  <c r="Q2682" i="3" s="1"/>
  <c r="O2683" i="3"/>
  <c r="P2683" i="3" s="1"/>
  <c r="O2684" i="3"/>
  <c r="P2684" i="3" s="1"/>
  <c r="R2684" i="3" s="1"/>
  <c r="Q2684" i="3"/>
  <c r="O2685" i="3"/>
  <c r="P2685" i="3" s="1"/>
  <c r="O2686" i="3"/>
  <c r="P2686" i="3" s="1"/>
  <c r="O2687" i="3"/>
  <c r="P2687" i="3" s="1"/>
  <c r="O2688" i="3"/>
  <c r="P2688" i="3" s="1"/>
  <c r="Q2688" i="3" s="1"/>
  <c r="O2689" i="3"/>
  <c r="P2689" i="3" s="1"/>
  <c r="O2690" i="3"/>
  <c r="P2690" i="3" s="1"/>
  <c r="R2690" i="3" s="1"/>
  <c r="Q2690" i="3"/>
  <c r="O2691" i="3"/>
  <c r="P2691" i="3" s="1"/>
  <c r="O2692" i="3"/>
  <c r="P2692" i="3" s="1"/>
  <c r="Q2692" i="3" s="1"/>
  <c r="R2692" i="3"/>
  <c r="O2693" i="3"/>
  <c r="P2693" i="3"/>
  <c r="O2694" i="3"/>
  <c r="P2694" i="3" s="1"/>
  <c r="O2695" i="3"/>
  <c r="P2695" i="3" s="1"/>
  <c r="O2696" i="3"/>
  <c r="P2696" i="3" s="1"/>
  <c r="O2697" i="3"/>
  <c r="P2697" i="3"/>
  <c r="O2698" i="3"/>
  <c r="P2698" i="3" s="1"/>
  <c r="Q2698" i="3" s="1"/>
  <c r="O2699" i="3"/>
  <c r="S1352" i="2" s="1"/>
  <c r="P2699" i="3"/>
  <c r="T1352" i="2" s="1"/>
  <c r="U1352" i="2" s="1"/>
  <c r="O2700" i="3"/>
  <c r="P2700" i="3" s="1"/>
  <c r="R2700" i="3" s="1"/>
  <c r="Q2700" i="3"/>
  <c r="O2701" i="3"/>
  <c r="P2701" i="3" s="1"/>
  <c r="O2702" i="3"/>
  <c r="P2702" i="3"/>
  <c r="O2703" i="3"/>
  <c r="P2703" i="3" s="1"/>
  <c r="O2704" i="3"/>
  <c r="P2704" i="3" s="1"/>
  <c r="Q2704" i="3"/>
  <c r="R2704" i="3"/>
  <c r="S2704" i="3"/>
  <c r="O2705" i="3"/>
  <c r="P2705" i="3" s="1"/>
  <c r="O2706" i="3"/>
  <c r="P2706" i="3"/>
  <c r="R2706" i="3" s="1"/>
  <c r="Q2706" i="3"/>
  <c r="O2707" i="3"/>
  <c r="P2707" i="3" s="1"/>
  <c r="O2708" i="3"/>
  <c r="P2708" i="3" s="1"/>
  <c r="Q2708" i="3" s="1"/>
  <c r="O2709" i="3"/>
  <c r="P2709" i="3"/>
  <c r="O2710" i="3"/>
  <c r="P2710" i="3" s="1"/>
  <c r="O2711" i="3"/>
  <c r="P2711" i="3" s="1"/>
  <c r="R2711" i="3"/>
  <c r="O2712" i="3"/>
  <c r="P2712" i="3" s="1"/>
  <c r="O2713" i="3"/>
  <c r="P2713" i="3" s="1"/>
  <c r="O2714" i="3"/>
  <c r="P2714" i="3"/>
  <c r="R2714" i="3" s="1"/>
  <c r="S2714" i="3"/>
  <c r="O2715" i="3"/>
  <c r="P2715" i="3" s="1"/>
  <c r="O2716" i="3"/>
  <c r="P2716" i="3" s="1"/>
  <c r="R2716" i="3"/>
  <c r="O2717" i="3"/>
  <c r="P2717" i="3" s="1"/>
  <c r="O2718" i="3"/>
  <c r="P2718" i="3" s="1"/>
  <c r="S2718" i="3" s="1"/>
  <c r="Q2718" i="3"/>
  <c r="R2718" i="3"/>
  <c r="O2719" i="3"/>
  <c r="P2719" i="3" s="1"/>
  <c r="O2720" i="3"/>
  <c r="P2720" i="3" s="1"/>
  <c r="O2721" i="3"/>
  <c r="P2721" i="3" s="1"/>
  <c r="R2721" i="3" s="1"/>
  <c r="Q2721" i="3"/>
  <c r="S2721" i="3"/>
  <c r="O2722" i="3"/>
  <c r="P2722" i="3" s="1"/>
  <c r="O2723" i="3"/>
  <c r="P2723" i="3"/>
  <c r="O2724" i="3"/>
  <c r="P2724" i="3" s="1"/>
  <c r="Q2724" i="3" s="1"/>
  <c r="S2724" i="3"/>
  <c r="O2725" i="3"/>
  <c r="P2725" i="3" s="1"/>
  <c r="S2725" i="3" s="1"/>
  <c r="R2725" i="3"/>
  <c r="O2726" i="3"/>
  <c r="P2726" i="3" s="1"/>
  <c r="O2727" i="3"/>
  <c r="P2727" i="3"/>
  <c r="O2728" i="3"/>
  <c r="P2728" i="3" s="1"/>
  <c r="O2729" i="3"/>
  <c r="P2729" i="3"/>
  <c r="O2730" i="3"/>
  <c r="P2730" i="3"/>
  <c r="R2730" i="3" s="1"/>
  <c r="O2731" i="3"/>
  <c r="P2731" i="3" s="1"/>
  <c r="O2732" i="3"/>
  <c r="P2732" i="3" s="1"/>
  <c r="O2733" i="3"/>
  <c r="P2733" i="3" s="1"/>
  <c r="O2734" i="3"/>
  <c r="P2734" i="3" s="1"/>
  <c r="S2734" i="3" s="1"/>
  <c r="Q2734" i="3"/>
  <c r="R2734" i="3"/>
  <c r="V1373" i="2" s="1"/>
  <c r="O2735" i="3"/>
  <c r="P2735" i="3" s="1"/>
  <c r="O2736" i="3"/>
  <c r="P2736" i="3" s="1"/>
  <c r="Q2736" i="3" s="1"/>
  <c r="O2737" i="3"/>
  <c r="P2737" i="3"/>
  <c r="R2737" i="3" s="1"/>
  <c r="O2738" i="3"/>
  <c r="P2738" i="3" s="1"/>
  <c r="O2739" i="3"/>
  <c r="P2739" i="3"/>
  <c r="O2740" i="3"/>
  <c r="P2740" i="3" s="1"/>
  <c r="Q2740" i="3" s="1"/>
  <c r="O2741" i="3"/>
  <c r="P2741" i="3" s="1"/>
  <c r="S2741" i="3" s="1"/>
  <c r="O2742" i="3"/>
  <c r="P2742" i="3" s="1"/>
  <c r="O2743" i="3"/>
  <c r="P2743" i="3" s="1"/>
  <c r="R2743" i="3" s="1"/>
  <c r="O2744" i="3"/>
  <c r="P2744" i="3" s="1"/>
  <c r="O2745" i="3"/>
  <c r="P2745" i="3"/>
  <c r="O2746" i="3"/>
  <c r="P2746" i="3"/>
  <c r="R2746" i="3" s="1"/>
  <c r="O2747" i="3"/>
  <c r="P2747" i="3" s="1"/>
  <c r="O2748" i="3"/>
  <c r="P2748" i="3" s="1"/>
  <c r="Q2748" i="3" s="1"/>
  <c r="R2748" i="3"/>
  <c r="S2748" i="3"/>
  <c r="O2749" i="3"/>
  <c r="P2749" i="3" s="1"/>
  <c r="O2750" i="3"/>
  <c r="P2750" i="3" s="1"/>
  <c r="S2750" i="3" s="1"/>
  <c r="Q2750" i="3"/>
  <c r="R2750" i="3"/>
  <c r="O2751" i="3"/>
  <c r="P2751" i="3" s="1"/>
  <c r="O2752" i="3"/>
  <c r="S1377" i="2" s="1"/>
  <c r="P2752" i="3"/>
  <c r="T1377" i="2" s="1"/>
  <c r="U1377" i="2" s="1"/>
  <c r="O2753" i="3"/>
  <c r="S1378" i="2" s="1"/>
  <c r="O2754" i="3"/>
  <c r="O2755" i="3"/>
  <c r="S1380" i="2" s="1"/>
  <c r="P2755" i="3"/>
  <c r="R2755" i="3" s="1"/>
  <c r="V1380" i="2" s="1"/>
  <c r="O2756" i="3"/>
  <c r="O2757" i="3"/>
  <c r="O2758" i="3"/>
  <c r="O2759" i="3"/>
  <c r="S1384" i="2" s="1"/>
  <c r="O2760" i="3"/>
  <c r="O2761" i="3"/>
  <c r="S1386" i="2" s="1"/>
  <c r="P2761" i="3"/>
  <c r="T1386" i="2" s="1"/>
  <c r="U1386" i="2" s="1"/>
  <c r="O2762" i="3"/>
  <c r="N1137" i="2"/>
  <c r="O1137" i="2"/>
  <c r="R1137" i="2" s="1"/>
  <c r="P1137" i="2"/>
  <c r="Q1137" i="2"/>
  <c r="X1137" i="2"/>
  <c r="Y1137" i="2"/>
  <c r="Z1137" i="2"/>
  <c r="AA1137" i="2"/>
  <c r="N1138" i="2"/>
  <c r="O1138" i="2"/>
  <c r="R1138" i="2" s="1"/>
  <c r="P1138" i="2"/>
  <c r="Q1138" i="2"/>
  <c r="X1138" i="2"/>
  <c r="Y1138" i="2"/>
  <c r="Z1138" i="2"/>
  <c r="AA1138" i="2"/>
  <c r="N1139" i="2"/>
  <c r="O1139" i="2"/>
  <c r="R1139" i="2" s="1"/>
  <c r="P1139" i="2"/>
  <c r="Q1139" i="2"/>
  <c r="X1139" i="2"/>
  <c r="Y1139" i="2"/>
  <c r="Z1139" i="2"/>
  <c r="AA1139" i="2"/>
  <c r="N1140" i="2"/>
  <c r="O1140" i="2"/>
  <c r="R1140" i="2" s="1"/>
  <c r="P1140" i="2"/>
  <c r="Q1140" i="2"/>
  <c r="X1140" i="2"/>
  <c r="Y1140" i="2"/>
  <c r="Z1140" i="2"/>
  <c r="AA1140" i="2"/>
  <c r="N1141" i="2"/>
  <c r="O1141" i="2"/>
  <c r="R1141" i="2" s="1"/>
  <c r="P1141" i="2"/>
  <c r="Q1141" i="2"/>
  <c r="X1141" i="2"/>
  <c r="Y1141" i="2"/>
  <c r="Z1141" i="2"/>
  <c r="AA1141" i="2"/>
  <c r="N1142" i="2"/>
  <c r="O1142" i="2"/>
  <c r="R1142" i="2" s="1"/>
  <c r="P1142" i="2"/>
  <c r="Q1142" i="2"/>
  <c r="X1142" i="2"/>
  <c r="Y1142" i="2"/>
  <c r="Z1142" i="2"/>
  <c r="AA1142" i="2"/>
  <c r="N1143" i="2"/>
  <c r="O1143" i="2"/>
  <c r="R1143" i="2" s="1"/>
  <c r="P1143" i="2"/>
  <c r="Q1143" i="2"/>
  <c r="X1143" i="2"/>
  <c r="Y1143" i="2"/>
  <c r="Z1143" i="2"/>
  <c r="AA1143" i="2"/>
  <c r="N1144" i="2"/>
  <c r="O1144" i="2"/>
  <c r="R1144" i="2" s="1"/>
  <c r="P1144" i="2"/>
  <c r="Q1144" i="2"/>
  <c r="S1144" i="2"/>
  <c r="X1144" i="2"/>
  <c r="Y1144" i="2"/>
  <c r="Z1144" i="2"/>
  <c r="AA1144" i="2"/>
  <c r="N1145" i="2"/>
  <c r="O1145" i="2"/>
  <c r="R1145" i="2" s="1"/>
  <c r="P1145" i="2"/>
  <c r="Q1145" i="2"/>
  <c r="S1145" i="2"/>
  <c r="T1145" i="2"/>
  <c r="U1145" i="2" s="1"/>
  <c r="X1145" i="2"/>
  <c r="Y1145" i="2"/>
  <c r="Z1145" i="2"/>
  <c r="AA1145" i="2"/>
  <c r="N1146" i="2"/>
  <c r="O1146" i="2"/>
  <c r="R1146" i="2" s="1"/>
  <c r="P1146" i="2"/>
  <c r="Q1146" i="2"/>
  <c r="S1146" i="2"/>
  <c r="X1146" i="2"/>
  <c r="Y1146" i="2"/>
  <c r="Z1146" i="2"/>
  <c r="AA1146" i="2"/>
  <c r="N1147" i="2"/>
  <c r="O1147" i="2"/>
  <c r="R1147" i="2" s="1"/>
  <c r="P1147" i="2"/>
  <c r="Q1147" i="2"/>
  <c r="S1147" i="2"/>
  <c r="T1147" i="2"/>
  <c r="U1147" i="2" s="1"/>
  <c r="V1147" i="2"/>
  <c r="W1147" i="2"/>
  <c r="X1147" i="2"/>
  <c r="Y1147" i="2"/>
  <c r="Z1147" i="2"/>
  <c r="AA1147" i="2"/>
  <c r="N1148" i="2"/>
  <c r="O1148" i="2"/>
  <c r="R1148" i="2" s="1"/>
  <c r="P1148" i="2"/>
  <c r="Q1148" i="2"/>
  <c r="S1148" i="2"/>
  <c r="T1148" i="2"/>
  <c r="U1148" i="2" s="1"/>
  <c r="W1148" i="2"/>
  <c r="X1148" i="2"/>
  <c r="Y1148" i="2"/>
  <c r="Z1148" i="2"/>
  <c r="AA1148" i="2"/>
  <c r="N1149" i="2"/>
  <c r="O1149" i="2"/>
  <c r="R1149" i="2" s="1"/>
  <c r="P1149" i="2"/>
  <c r="Q1149" i="2"/>
  <c r="X1149" i="2"/>
  <c r="Y1149" i="2"/>
  <c r="Z1149" i="2"/>
  <c r="AA1149" i="2"/>
  <c r="N1150" i="2"/>
  <c r="O1150" i="2"/>
  <c r="R1150" i="2" s="1"/>
  <c r="P1150" i="2"/>
  <c r="Q1150" i="2"/>
  <c r="S1150" i="2"/>
  <c r="X1150" i="2"/>
  <c r="Y1150" i="2"/>
  <c r="Z1150" i="2"/>
  <c r="AA1150" i="2"/>
  <c r="N1151" i="2"/>
  <c r="O1151" i="2"/>
  <c r="R1151" i="2" s="1"/>
  <c r="P1151" i="2"/>
  <c r="Q1151" i="2"/>
  <c r="S1151" i="2"/>
  <c r="T1151" i="2"/>
  <c r="U1151" i="2" s="1"/>
  <c r="W1151" i="2"/>
  <c r="X1151" i="2"/>
  <c r="Y1151" i="2"/>
  <c r="Z1151" i="2"/>
  <c r="AA1151" i="2"/>
  <c r="N1152" i="2"/>
  <c r="O1152" i="2"/>
  <c r="R1152" i="2" s="1"/>
  <c r="P1152" i="2"/>
  <c r="Q1152" i="2"/>
  <c r="S1152" i="2"/>
  <c r="T1152" i="2"/>
  <c r="U1152" i="2" s="1"/>
  <c r="X1152" i="2"/>
  <c r="Y1152" i="2"/>
  <c r="Z1152" i="2"/>
  <c r="AA1152" i="2"/>
  <c r="N1153" i="2"/>
  <c r="O1153" i="2"/>
  <c r="R1153" i="2" s="1"/>
  <c r="P1153" i="2"/>
  <c r="Q1153" i="2"/>
  <c r="X1153" i="2"/>
  <c r="Y1153" i="2"/>
  <c r="Z1153" i="2"/>
  <c r="AA1153" i="2"/>
  <c r="N1154" i="2"/>
  <c r="O1154" i="2"/>
  <c r="R1154" i="2" s="1"/>
  <c r="P1154" i="2"/>
  <c r="Q1154" i="2"/>
  <c r="S1154" i="2"/>
  <c r="T1154" i="2"/>
  <c r="U1154" i="2" s="1"/>
  <c r="X1154" i="2"/>
  <c r="Y1154" i="2"/>
  <c r="Z1154" i="2"/>
  <c r="AA1154" i="2"/>
  <c r="N1155" i="2"/>
  <c r="O1155" i="2"/>
  <c r="R1155" i="2" s="1"/>
  <c r="P1155" i="2"/>
  <c r="Q1155" i="2"/>
  <c r="S1155" i="2"/>
  <c r="T1155" i="2"/>
  <c r="U1155" i="2" s="1"/>
  <c r="X1155" i="2"/>
  <c r="Y1155" i="2"/>
  <c r="Z1155" i="2"/>
  <c r="AA1155" i="2"/>
  <c r="N1156" i="2"/>
  <c r="O1156" i="2"/>
  <c r="R1156" i="2" s="1"/>
  <c r="P1156" i="2"/>
  <c r="Q1156" i="2"/>
  <c r="S1156" i="2"/>
  <c r="T1156" i="2"/>
  <c r="U1156" i="2" s="1"/>
  <c r="X1156" i="2"/>
  <c r="Y1156" i="2"/>
  <c r="Z1156" i="2"/>
  <c r="AA1156" i="2"/>
  <c r="N1157" i="2"/>
  <c r="O1157" i="2"/>
  <c r="R1157" i="2" s="1"/>
  <c r="P1157" i="2"/>
  <c r="Q1157" i="2"/>
  <c r="S1157" i="2"/>
  <c r="T1157" i="2"/>
  <c r="U1157" i="2" s="1"/>
  <c r="X1157" i="2"/>
  <c r="Y1157" i="2"/>
  <c r="Z1157" i="2"/>
  <c r="AA1157" i="2"/>
  <c r="N1158" i="2"/>
  <c r="O1158" i="2"/>
  <c r="R1158" i="2" s="1"/>
  <c r="P1158" i="2"/>
  <c r="Q1158" i="2"/>
  <c r="S1158" i="2"/>
  <c r="T1158" i="2"/>
  <c r="U1158" i="2" s="1"/>
  <c r="X1158" i="2"/>
  <c r="Y1158" i="2"/>
  <c r="Z1158" i="2"/>
  <c r="AA1158" i="2"/>
  <c r="N1159" i="2"/>
  <c r="O1159" i="2"/>
  <c r="R1159" i="2" s="1"/>
  <c r="P1159" i="2"/>
  <c r="Q1159" i="2"/>
  <c r="S1159" i="2"/>
  <c r="T1159" i="2"/>
  <c r="U1159" i="2" s="1"/>
  <c r="W1159" i="2"/>
  <c r="X1159" i="2"/>
  <c r="Y1159" i="2"/>
  <c r="Z1159" i="2"/>
  <c r="AA1159" i="2"/>
  <c r="N1160" i="2"/>
  <c r="O1160" i="2"/>
  <c r="R1160" i="2" s="1"/>
  <c r="P1160" i="2"/>
  <c r="Q1160" i="2"/>
  <c r="S1160" i="2"/>
  <c r="T1160" i="2"/>
  <c r="U1160" i="2" s="1"/>
  <c r="X1160" i="2"/>
  <c r="Y1160" i="2"/>
  <c r="Z1160" i="2"/>
  <c r="AA1160" i="2"/>
  <c r="N1161" i="2"/>
  <c r="O1161" i="2"/>
  <c r="R1161" i="2" s="1"/>
  <c r="P1161" i="2"/>
  <c r="Q1161" i="2"/>
  <c r="S1161" i="2"/>
  <c r="T1161" i="2"/>
  <c r="U1161" i="2" s="1"/>
  <c r="W1161" i="2"/>
  <c r="X1161" i="2"/>
  <c r="Y1161" i="2"/>
  <c r="Z1161" i="2"/>
  <c r="AA1161" i="2"/>
  <c r="N1162" i="2"/>
  <c r="O1162" i="2"/>
  <c r="R1162" i="2" s="1"/>
  <c r="P1162" i="2"/>
  <c r="Q1162" i="2"/>
  <c r="S1162" i="2"/>
  <c r="T1162" i="2"/>
  <c r="U1162" i="2" s="1"/>
  <c r="X1162" i="2"/>
  <c r="Y1162" i="2"/>
  <c r="Z1162" i="2"/>
  <c r="AA1162" i="2"/>
  <c r="N1163" i="2"/>
  <c r="O1163" i="2"/>
  <c r="R1163" i="2" s="1"/>
  <c r="P1163" i="2"/>
  <c r="Q1163" i="2"/>
  <c r="X1163" i="2"/>
  <c r="Y1163" i="2"/>
  <c r="Z1163" i="2"/>
  <c r="AA1163" i="2"/>
  <c r="N1164" i="2"/>
  <c r="O1164" i="2"/>
  <c r="R1164" i="2" s="1"/>
  <c r="P1164" i="2"/>
  <c r="Q1164" i="2"/>
  <c r="S1164" i="2"/>
  <c r="T1164" i="2"/>
  <c r="U1164" i="2" s="1"/>
  <c r="X1164" i="2"/>
  <c r="Y1164" i="2"/>
  <c r="Z1164" i="2"/>
  <c r="AA1164" i="2"/>
  <c r="N1165" i="2"/>
  <c r="O1165" i="2"/>
  <c r="R1165" i="2" s="1"/>
  <c r="P1165" i="2"/>
  <c r="Q1165" i="2"/>
  <c r="S1165" i="2"/>
  <c r="T1165" i="2"/>
  <c r="U1165" i="2" s="1"/>
  <c r="X1165" i="2"/>
  <c r="Y1165" i="2"/>
  <c r="Z1165" i="2"/>
  <c r="AA1165" i="2"/>
  <c r="N1166" i="2"/>
  <c r="O1166" i="2"/>
  <c r="R1166" i="2" s="1"/>
  <c r="P1166" i="2"/>
  <c r="Q1166" i="2"/>
  <c r="S1166" i="2"/>
  <c r="T1166" i="2"/>
  <c r="U1166" i="2" s="1"/>
  <c r="X1166" i="2"/>
  <c r="Y1166" i="2"/>
  <c r="Z1166" i="2"/>
  <c r="AA1166" i="2"/>
  <c r="N1167" i="2"/>
  <c r="O1167" i="2"/>
  <c r="R1167" i="2" s="1"/>
  <c r="P1167" i="2"/>
  <c r="Q1167" i="2"/>
  <c r="S1167" i="2"/>
  <c r="T1167" i="2"/>
  <c r="U1167" i="2" s="1"/>
  <c r="W1167" i="2"/>
  <c r="X1167" i="2"/>
  <c r="Y1167" i="2"/>
  <c r="Z1167" i="2"/>
  <c r="AA1167" i="2"/>
  <c r="N1168" i="2"/>
  <c r="O1168" i="2"/>
  <c r="R1168" i="2" s="1"/>
  <c r="P1168" i="2"/>
  <c r="Q1168" i="2"/>
  <c r="S1168" i="2"/>
  <c r="T1168" i="2"/>
  <c r="U1168" i="2" s="1"/>
  <c r="X1168" i="2"/>
  <c r="Y1168" i="2"/>
  <c r="Z1168" i="2"/>
  <c r="AA1168" i="2"/>
  <c r="N1169" i="2"/>
  <c r="O1169" i="2"/>
  <c r="R1169" i="2" s="1"/>
  <c r="P1169" i="2"/>
  <c r="Q1169" i="2"/>
  <c r="S1169" i="2"/>
  <c r="T1169" i="2"/>
  <c r="U1169" i="2" s="1"/>
  <c r="X1169" i="2"/>
  <c r="Y1169" i="2"/>
  <c r="Z1169" i="2"/>
  <c r="AA1169" i="2"/>
  <c r="N1170" i="2"/>
  <c r="O1170" i="2"/>
  <c r="R1170" i="2" s="1"/>
  <c r="P1170" i="2"/>
  <c r="Q1170" i="2"/>
  <c r="S1170" i="2"/>
  <c r="T1170" i="2"/>
  <c r="U1170" i="2" s="1"/>
  <c r="X1170" i="2"/>
  <c r="Y1170" i="2"/>
  <c r="Z1170" i="2"/>
  <c r="AA1170" i="2"/>
  <c r="N1171" i="2"/>
  <c r="O1171" i="2"/>
  <c r="R1171" i="2" s="1"/>
  <c r="P1171" i="2"/>
  <c r="Q1171" i="2"/>
  <c r="S1171" i="2"/>
  <c r="T1171" i="2"/>
  <c r="U1171" i="2" s="1"/>
  <c r="X1171" i="2"/>
  <c r="Y1171" i="2"/>
  <c r="Z1171" i="2"/>
  <c r="AA1171" i="2"/>
  <c r="N1172" i="2"/>
  <c r="O1172" i="2"/>
  <c r="R1172" i="2" s="1"/>
  <c r="P1172" i="2"/>
  <c r="Q1172" i="2"/>
  <c r="S1172" i="2"/>
  <c r="T1172" i="2"/>
  <c r="U1172" i="2" s="1"/>
  <c r="V1172" i="2"/>
  <c r="X1172" i="2"/>
  <c r="Y1172" i="2"/>
  <c r="Z1172" i="2"/>
  <c r="AA1172" i="2"/>
  <c r="N1173" i="2"/>
  <c r="O1173" i="2"/>
  <c r="R1173" i="2" s="1"/>
  <c r="P1173" i="2"/>
  <c r="Q1173" i="2"/>
  <c r="X1173" i="2"/>
  <c r="Y1173" i="2"/>
  <c r="Z1173" i="2"/>
  <c r="AA1173" i="2"/>
  <c r="N1174" i="2"/>
  <c r="O1174" i="2"/>
  <c r="R1174" i="2" s="1"/>
  <c r="P1174" i="2"/>
  <c r="Q1174" i="2"/>
  <c r="S1174" i="2"/>
  <c r="T1174" i="2"/>
  <c r="U1174" i="2" s="1"/>
  <c r="X1174" i="2"/>
  <c r="Y1174" i="2"/>
  <c r="Z1174" i="2"/>
  <c r="AA1174" i="2"/>
  <c r="N1175" i="2"/>
  <c r="O1175" i="2"/>
  <c r="R1175" i="2" s="1"/>
  <c r="P1175" i="2"/>
  <c r="Q1175" i="2"/>
  <c r="S1175" i="2"/>
  <c r="T1175" i="2"/>
  <c r="U1175" i="2" s="1"/>
  <c r="X1175" i="2"/>
  <c r="Y1175" i="2"/>
  <c r="Z1175" i="2"/>
  <c r="AA1175" i="2"/>
  <c r="N1176" i="2"/>
  <c r="O1176" i="2"/>
  <c r="R1176" i="2" s="1"/>
  <c r="P1176" i="2"/>
  <c r="Q1176" i="2"/>
  <c r="S1176" i="2"/>
  <c r="T1176" i="2"/>
  <c r="U1176" i="2" s="1"/>
  <c r="X1176" i="2"/>
  <c r="Y1176" i="2"/>
  <c r="Z1176" i="2"/>
  <c r="AA1176" i="2"/>
  <c r="N1177" i="2"/>
  <c r="O1177" i="2"/>
  <c r="R1177" i="2" s="1"/>
  <c r="P1177" i="2"/>
  <c r="Q1177" i="2"/>
  <c r="S1177" i="2"/>
  <c r="T1177" i="2"/>
  <c r="U1177" i="2" s="1"/>
  <c r="V1177" i="2"/>
  <c r="W1177" i="2"/>
  <c r="X1177" i="2"/>
  <c r="Y1177" i="2"/>
  <c r="Z1177" i="2"/>
  <c r="AA1177" i="2"/>
  <c r="N1178" i="2"/>
  <c r="O1178" i="2"/>
  <c r="R1178" i="2" s="1"/>
  <c r="P1178" i="2"/>
  <c r="Q1178" i="2"/>
  <c r="S1178" i="2"/>
  <c r="T1178" i="2"/>
  <c r="U1178" i="2" s="1"/>
  <c r="W1178" i="2"/>
  <c r="X1178" i="2"/>
  <c r="Y1178" i="2"/>
  <c r="Z1178" i="2"/>
  <c r="AA1178" i="2"/>
  <c r="N1179" i="2"/>
  <c r="O1179" i="2"/>
  <c r="R1179" i="2" s="1"/>
  <c r="P1179" i="2"/>
  <c r="Q1179" i="2"/>
  <c r="S1179" i="2"/>
  <c r="T1179" i="2"/>
  <c r="U1179" i="2" s="1"/>
  <c r="X1179" i="2"/>
  <c r="Y1179" i="2"/>
  <c r="Z1179" i="2"/>
  <c r="AA1179" i="2"/>
  <c r="N1180" i="2"/>
  <c r="O1180" i="2"/>
  <c r="R1180" i="2" s="1"/>
  <c r="P1180" i="2"/>
  <c r="Q1180" i="2"/>
  <c r="S1180" i="2"/>
  <c r="T1180" i="2"/>
  <c r="U1180" i="2" s="1"/>
  <c r="V1180" i="2"/>
  <c r="W1180" i="2"/>
  <c r="X1180" i="2"/>
  <c r="Y1180" i="2"/>
  <c r="Z1180" i="2"/>
  <c r="AA1180" i="2"/>
  <c r="N1181" i="2"/>
  <c r="O1181" i="2"/>
  <c r="R1181" i="2" s="1"/>
  <c r="P1181" i="2"/>
  <c r="Q1181" i="2"/>
  <c r="S1181" i="2"/>
  <c r="T1181" i="2"/>
  <c r="U1181" i="2" s="1"/>
  <c r="X1181" i="2"/>
  <c r="Y1181" i="2"/>
  <c r="Z1181" i="2"/>
  <c r="AA1181" i="2"/>
  <c r="N1182" i="2"/>
  <c r="O1182" i="2"/>
  <c r="R1182" i="2" s="1"/>
  <c r="P1182" i="2"/>
  <c r="Q1182" i="2"/>
  <c r="S1182" i="2"/>
  <c r="T1182" i="2"/>
  <c r="U1182" i="2" s="1"/>
  <c r="X1182" i="2"/>
  <c r="Y1182" i="2"/>
  <c r="Z1182" i="2"/>
  <c r="AA1182" i="2"/>
  <c r="N1183" i="2"/>
  <c r="O1183" i="2"/>
  <c r="R1183" i="2" s="1"/>
  <c r="P1183" i="2"/>
  <c r="Q1183" i="2"/>
  <c r="S1183" i="2"/>
  <c r="T1183" i="2"/>
  <c r="U1183" i="2" s="1"/>
  <c r="X1183" i="2"/>
  <c r="Y1183" i="2"/>
  <c r="Z1183" i="2"/>
  <c r="AA1183" i="2"/>
  <c r="N1184" i="2"/>
  <c r="O1184" i="2"/>
  <c r="R1184" i="2" s="1"/>
  <c r="P1184" i="2"/>
  <c r="Q1184" i="2"/>
  <c r="S1184" i="2"/>
  <c r="T1184" i="2"/>
  <c r="U1184" i="2" s="1"/>
  <c r="X1184" i="2"/>
  <c r="Y1184" i="2"/>
  <c r="Z1184" i="2"/>
  <c r="AA1184" i="2"/>
  <c r="N1185" i="2"/>
  <c r="O1185" i="2"/>
  <c r="R1185" i="2" s="1"/>
  <c r="P1185" i="2"/>
  <c r="Q1185" i="2"/>
  <c r="S1185" i="2"/>
  <c r="X1185" i="2"/>
  <c r="Y1185" i="2"/>
  <c r="Z1185" i="2"/>
  <c r="AA1185" i="2"/>
  <c r="N1186" i="2"/>
  <c r="O1186" i="2"/>
  <c r="R1186" i="2" s="1"/>
  <c r="P1186" i="2"/>
  <c r="Q1186" i="2"/>
  <c r="S1186" i="2"/>
  <c r="X1186" i="2"/>
  <c r="Y1186" i="2"/>
  <c r="Z1186" i="2"/>
  <c r="AA1186" i="2"/>
  <c r="N1187" i="2"/>
  <c r="O1187" i="2"/>
  <c r="R1187" i="2" s="1"/>
  <c r="P1187" i="2"/>
  <c r="Q1187" i="2"/>
  <c r="S1187" i="2"/>
  <c r="T1187" i="2"/>
  <c r="U1187" i="2" s="1"/>
  <c r="V1187" i="2"/>
  <c r="W1187" i="2"/>
  <c r="X1187" i="2"/>
  <c r="Y1187" i="2"/>
  <c r="Z1187" i="2"/>
  <c r="AA1187" i="2"/>
  <c r="N1188" i="2"/>
  <c r="O1188" i="2"/>
  <c r="R1188" i="2" s="1"/>
  <c r="P1188" i="2"/>
  <c r="Q1188" i="2"/>
  <c r="S1188" i="2"/>
  <c r="T1188" i="2"/>
  <c r="U1188" i="2" s="1"/>
  <c r="X1188" i="2"/>
  <c r="Y1188" i="2"/>
  <c r="Z1188" i="2"/>
  <c r="AA1188" i="2"/>
  <c r="N1189" i="2"/>
  <c r="O1189" i="2"/>
  <c r="R1189" i="2" s="1"/>
  <c r="P1189" i="2"/>
  <c r="Q1189" i="2"/>
  <c r="X1189" i="2"/>
  <c r="Y1189" i="2"/>
  <c r="Z1189" i="2"/>
  <c r="AA1189" i="2"/>
  <c r="N1190" i="2"/>
  <c r="O1190" i="2"/>
  <c r="R1190" i="2" s="1"/>
  <c r="P1190" i="2"/>
  <c r="Q1190" i="2"/>
  <c r="S1190" i="2"/>
  <c r="T1190" i="2"/>
  <c r="U1190" i="2" s="1"/>
  <c r="X1190" i="2"/>
  <c r="Y1190" i="2"/>
  <c r="Z1190" i="2"/>
  <c r="AA1190" i="2"/>
  <c r="N1191" i="2"/>
  <c r="O1191" i="2"/>
  <c r="R1191" i="2" s="1"/>
  <c r="P1191" i="2"/>
  <c r="Q1191" i="2"/>
  <c r="S1191" i="2"/>
  <c r="X1191" i="2"/>
  <c r="Y1191" i="2"/>
  <c r="Z1191" i="2"/>
  <c r="AA1191" i="2"/>
  <c r="N1192" i="2"/>
  <c r="O1192" i="2"/>
  <c r="R1192" i="2" s="1"/>
  <c r="P1192" i="2"/>
  <c r="Q1192" i="2"/>
  <c r="S1192" i="2"/>
  <c r="T1192" i="2"/>
  <c r="U1192" i="2" s="1"/>
  <c r="W1192" i="2"/>
  <c r="X1192" i="2"/>
  <c r="Y1192" i="2"/>
  <c r="Z1192" i="2"/>
  <c r="AA1192" i="2"/>
  <c r="N1193" i="2"/>
  <c r="O1193" i="2"/>
  <c r="R1193" i="2" s="1"/>
  <c r="P1193" i="2"/>
  <c r="Q1193" i="2"/>
  <c r="X1193" i="2"/>
  <c r="Y1193" i="2"/>
  <c r="Z1193" i="2"/>
  <c r="AA1193" i="2"/>
  <c r="N1194" i="2"/>
  <c r="O1194" i="2"/>
  <c r="R1194" i="2" s="1"/>
  <c r="P1194" i="2"/>
  <c r="Q1194" i="2"/>
  <c r="S1194" i="2"/>
  <c r="T1194" i="2"/>
  <c r="U1194" i="2" s="1"/>
  <c r="W1194" i="2"/>
  <c r="X1194" i="2"/>
  <c r="Y1194" i="2"/>
  <c r="Z1194" i="2"/>
  <c r="AA1194" i="2"/>
  <c r="N1195" i="2"/>
  <c r="O1195" i="2"/>
  <c r="R1195" i="2" s="1"/>
  <c r="P1195" i="2"/>
  <c r="Q1195" i="2"/>
  <c r="S1195" i="2"/>
  <c r="T1195" i="2"/>
  <c r="U1195" i="2" s="1"/>
  <c r="X1195" i="2"/>
  <c r="Y1195" i="2"/>
  <c r="Z1195" i="2"/>
  <c r="AA1195" i="2"/>
  <c r="N1196" i="2"/>
  <c r="O1196" i="2"/>
  <c r="R1196" i="2" s="1"/>
  <c r="P1196" i="2"/>
  <c r="Q1196" i="2"/>
  <c r="S1196" i="2"/>
  <c r="T1196" i="2"/>
  <c r="U1196" i="2" s="1"/>
  <c r="V1196" i="2"/>
  <c r="X1196" i="2"/>
  <c r="Y1196" i="2"/>
  <c r="Z1196" i="2"/>
  <c r="AA1196" i="2"/>
  <c r="N1197" i="2"/>
  <c r="O1197" i="2"/>
  <c r="R1197" i="2" s="1"/>
  <c r="P1197" i="2"/>
  <c r="Q1197" i="2"/>
  <c r="S1197" i="2"/>
  <c r="T1197" i="2"/>
  <c r="U1197" i="2" s="1"/>
  <c r="W1197" i="2"/>
  <c r="X1197" i="2"/>
  <c r="Y1197" i="2"/>
  <c r="Z1197" i="2"/>
  <c r="AA1197" i="2"/>
  <c r="N1198" i="2"/>
  <c r="O1198" i="2"/>
  <c r="R1198" i="2" s="1"/>
  <c r="P1198" i="2"/>
  <c r="Q1198" i="2"/>
  <c r="S1198" i="2"/>
  <c r="T1198" i="2"/>
  <c r="U1198" i="2" s="1"/>
  <c r="X1198" i="2"/>
  <c r="Y1198" i="2"/>
  <c r="Z1198" i="2"/>
  <c r="AA1198" i="2"/>
  <c r="N1199" i="2"/>
  <c r="O1199" i="2"/>
  <c r="P1199" i="2"/>
  <c r="Q1199" i="2"/>
  <c r="R1199" i="2"/>
  <c r="S1199" i="2"/>
  <c r="X1199" i="2"/>
  <c r="Y1199" i="2"/>
  <c r="Z1199" i="2"/>
  <c r="AA1199" i="2"/>
  <c r="N1200" i="2"/>
  <c r="O1200" i="2"/>
  <c r="R1200" i="2" s="1"/>
  <c r="P1200" i="2"/>
  <c r="Q1200" i="2"/>
  <c r="S1200" i="2"/>
  <c r="X1200" i="2"/>
  <c r="Y1200" i="2"/>
  <c r="Z1200" i="2"/>
  <c r="AA1200" i="2"/>
  <c r="N1201" i="2"/>
  <c r="O1201" i="2"/>
  <c r="R1201" i="2" s="1"/>
  <c r="P1201" i="2"/>
  <c r="Q1201" i="2"/>
  <c r="S1201" i="2"/>
  <c r="T1201" i="2"/>
  <c r="U1201" i="2" s="1"/>
  <c r="X1201" i="2"/>
  <c r="Y1201" i="2"/>
  <c r="Z1201" i="2"/>
  <c r="AA1201" i="2"/>
  <c r="N1202" i="2"/>
  <c r="O1202" i="2"/>
  <c r="R1202" i="2" s="1"/>
  <c r="P1202" i="2"/>
  <c r="Q1202" i="2"/>
  <c r="S1202" i="2"/>
  <c r="T1202" i="2"/>
  <c r="U1202" i="2" s="1"/>
  <c r="X1202" i="2"/>
  <c r="Y1202" i="2"/>
  <c r="Z1202" i="2"/>
  <c r="AA1202" i="2"/>
  <c r="N1203" i="2"/>
  <c r="O1203" i="2"/>
  <c r="R1203" i="2" s="1"/>
  <c r="P1203" i="2"/>
  <c r="Q1203" i="2"/>
  <c r="S1203" i="2"/>
  <c r="T1203" i="2"/>
  <c r="U1203" i="2" s="1"/>
  <c r="X1203" i="2"/>
  <c r="Y1203" i="2"/>
  <c r="Z1203" i="2"/>
  <c r="AA1203" i="2"/>
  <c r="N1204" i="2"/>
  <c r="O1204" i="2"/>
  <c r="R1204" i="2" s="1"/>
  <c r="P1204" i="2"/>
  <c r="Q1204" i="2"/>
  <c r="X1204" i="2"/>
  <c r="Y1204" i="2"/>
  <c r="Z1204" i="2"/>
  <c r="AA1204" i="2"/>
  <c r="N1205" i="2"/>
  <c r="O1205" i="2"/>
  <c r="P1205" i="2"/>
  <c r="Q1205" i="2"/>
  <c r="R1205" i="2"/>
  <c r="S1205" i="2"/>
  <c r="T1205" i="2"/>
  <c r="U1205" i="2" s="1"/>
  <c r="V1205" i="2"/>
  <c r="W1205" i="2"/>
  <c r="X1205" i="2"/>
  <c r="Y1205" i="2"/>
  <c r="Z1205" i="2"/>
  <c r="AA1205" i="2"/>
  <c r="N1206" i="2"/>
  <c r="O1206" i="2"/>
  <c r="R1206" i="2" s="1"/>
  <c r="P1206" i="2"/>
  <c r="Q1206" i="2"/>
  <c r="S1206" i="2"/>
  <c r="X1206" i="2"/>
  <c r="Y1206" i="2"/>
  <c r="Z1206" i="2"/>
  <c r="AA1206" i="2"/>
  <c r="N1207" i="2"/>
  <c r="O1207" i="2"/>
  <c r="R1207" i="2" s="1"/>
  <c r="P1207" i="2"/>
  <c r="Q1207" i="2"/>
  <c r="S1207" i="2"/>
  <c r="T1207" i="2"/>
  <c r="U1207" i="2" s="1"/>
  <c r="X1207" i="2"/>
  <c r="Y1207" i="2"/>
  <c r="Z1207" i="2"/>
  <c r="AA1207" i="2"/>
  <c r="N1208" i="2"/>
  <c r="O1208" i="2"/>
  <c r="R1208" i="2" s="1"/>
  <c r="P1208" i="2"/>
  <c r="Q1208" i="2"/>
  <c r="X1208" i="2"/>
  <c r="Y1208" i="2"/>
  <c r="Z1208" i="2"/>
  <c r="AA1208" i="2"/>
  <c r="N1209" i="2"/>
  <c r="O1209" i="2"/>
  <c r="P1209" i="2"/>
  <c r="Q1209" i="2"/>
  <c r="R1209" i="2"/>
  <c r="S1209" i="2"/>
  <c r="T1209" i="2"/>
  <c r="U1209" i="2" s="1"/>
  <c r="X1209" i="2"/>
  <c r="Y1209" i="2"/>
  <c r="Z1209" i="2"/>
  <c r="AA1209" i="2"/>
  <c r="N1210" i="2"/>
  <c r="O1210" i="2"/>
  <c r="R1210" i="2" s="1"/>
  <c r="P1210" i="2"/>
  <c r="Q1210" i="2"/>
  <c r="S1210" i="2"/>
  <c r="X1210" i="2"/>
  <c r="Y1210" i="2"/>
  <c r="Z1210" i="2"/>
  <c r="AA1210" i="2"/>
  <c r="N1211" i="2"/>
  <c r="O1211" i="2"/>
  <c r="R1211" i="2" s="1"/>
  <c r="P1211" i="2"/>
  <c r="Q1211" i="2"/>
  <c r="S1211" i="2"/>
  <c r="T1211" i="2"/>
  <c r="U1211" i="2" s="1"/>
  <c r="W1211" i="2"/>
  <c r="X1211" i="2"/>
  <c r="Y1211" i="2"/>
  <c r="Z1211" i="2"/>
  <c r="AA1211" i="2"/>
  <c r="N1212" i="2"/>
  <c r="O1212" i="2"/>
  <c r="R1212" i="2" s="1"/>
  <c r="P1212" i="2"/>
  <c r="Q1212" i="2"/>
  <c r="S1212" i="2"/>
  <c r="T1212" i="2"/>
  <c r="U1212" i="2" s="1"/>
  <c r="X1212" i="2"/>
  <c r="Y1212" i="2"/>
  <c r="Z1212" i="2"/>
  <c r="AA1212" i="2"/>
  <c r="N1213" i="2"/>
  <c r="O1213" i="2"/>
  <c r="R1213" i="2" s="1"/>
  <c r="P1213" i="2"/>
  <c r="Q1213" i="2"/>
  <c r="S1213" i="2"/>
  <c r="T1213" i="2"/>
  <c r="U1213" i="2" s="1"/>
  <c r="X1213" i="2"/>
  <c r="Y1213" i="2"/>
  <c r="Z1213" i="2"/>
  <c r="AA1213" i="2"/>
  <c r="N1214" i="2"/>
  <c r="O1214" i="2"/>
  <c r="R1214" i="2" s="1"/>
  <c r="P1214" i="2"/>
  <c r="Q1214" i="2"/>
  <c r="S1214" i="2"/>
  <c r="T1214" i="2"/>
  <c r="U1214" i="2" s="1"/>
  <c r="W1214" i="2"/>
  <c r="X1214" i="2"/>
  <c r="Y1214" i="2"/>
  <c r="Z1214" i="2"/>
  <c r="AA1214" i="2"/>
  <c r="N1215" i="2"/>
  <c r="O1215" i="2"/>
  <c r="R1215" i="2" s="1"/>
  <c r="P1215" i="2"/>
  <c r="Q1215" i="2"/>
  <c r="X1215" i="2"/>
  <c r="Y1215" i="2"/>
  <c r="Z1215" i="2"/>
  <c r="AA1215" i="2"/>
  <c r="N1216" i="2"/>
  <c r="O1216" i="2"/>
  <c r="R1216" i="2" s="1"/>
  <c r="P1216" i="2"/>
  <c r="Q1216" i="2"/>
  <c r="S1216" i="2"/>
  <c r="T1216" i="2"/>
  <c r="U1216" i="2" s="1"/>
  <c r="V1216" i="2"/>
  <c r="X1216" i="2"/>
  <c r="Y1216" i="2"/>
  <c r="Z1216" i="2"/>
  <c r="AA1216" i="2"/>
  <c r="N1217" i="2"/>
  <c r="O1217" i="2"/>
  <c r="R1217" i="2" s="1"/>
  <c r="P1217" i="2"/>
  <c r="Q1217" i="2"/>
  <c r="X1217" i="2"/>
  <c r="Y1217" i="2"/>
  <c r="Z1217" i="2"/>
  <c r="AA1217" i="2"/>
  <c r="N1218" i="2"/>
  <c r="O1218" i="2"/>
  <c r="R1218" i="2" s="1"/>
  <c r="P1218" i="2"/>
  <c r="Q1218" i="2"/>
  <c r="S1218" i="2"/>
  <c r="T1218" i="2"/>
  <c r="U1218" i="2" s="1"/>
  <c r="X1218" i="2"/>
  <c r="Y1218" i="2"/>
  <c r="Z1218" i="2"/>
  <c r="AA1218" i="2"/>
  <c r="N1219" i="2"/>
  <c r="O1219" i="2"/>
  <c r="R1219" i="2" s="1"/>
  <c r="P1219" i="2"/>
  <c r="Q1219" i="2"/>
  <c r="S1219" i="2"/>
  <c r="T1219" i="2"/>
  <c r="U1219" i="2" s="1"/>
  <c r="X1219" i="2"/>
  <c r="Y1219" i="2"/>
  <c r="Z1219" i="2"/>
  <c r="AA1219" i="2"/>
  <c r="N1220" i="2"/>
  <c r="O1220" i="2"/>
  <c r="R1220" i="2" s="1"/>
  <c r="P1220" i="2"/>
  <c r="Q1220" i="2"/>
  <c r="X1220" i="2"/>
  <c r="Y1220" i="2"/>
  <c r="Z1220" i="2"/>
  <c r="AA1220" i="2"/>
  <c r="N1221" i="2"/>
  <c r="O1221" i="2"/>
  <c r="R1221" i="2" s="1"/>
  <c r="P1221" i="2"/>
  <c r="Q1221" i="2"/>
  <c r="X1221" i="2"/>
  <c r="Y1221" i="2"/>
  <c r="Z1221" i="2"/>
  <c r="AA1221" i="2"/>
  <c r="N1222" i="2"/>
  <c r="O1222" i="2"/>
  <c r="R1222" i="2" s="1"/>
  <c r="P1222" i="2"/>
  <c r="Q1222" i="2"/>
  <c r="S1222" i="2"/>
  <c r="T1222" i="2"/>
  <c r="U1222" i="2" s="1"/>
  <c r="X1222" i="2"/>
  <c r="Y1222" i="2"/>
  <c r="Z1222" i="2"/>
  <c r="AA1222" i="2"/>
  <c r="N1223" i="2"/>
  <c r="O1223" i="2"/>
  <c r="R1223" i="2" s="1"/>
  <c r="P1223" i="2"/>
  <c r="Q1223" i="2"/>
  <c r="S1223" i="2"/>
  <c r="T1223" i="2"/>
  <c r="U1223" i="2"/>
  <c r="V1223" i="2"/>
  <c r="X1223" i="2"/>
  <c r="Y1223" i="2"/>
  <c r="Z1223" i="2"/>
  <c r="AA1223" i="2"/>
  <c r="N1224" i="2"/>
  <c r="O1224" i="2"/>
  <c r="R1224" i="2" s="1"/>
  <c r="P1224" i="2"/>
  <c r="Q1224" i="2"/>
  <c r="S1224" i="2"/>
  <c r="T1224" i="2"/>
  <c r="U1224" i="2" s="1"/>
  <c r="X1224" i="2"/>
  <c r="Y1224" i="2"/>
  <c r="Z1224" i="2"/>
  <c r="AA1224" i="2"/>
  <c r="N1225" i="2"/>
  <c r="O1225" i="2"/>
  <c r="R1225" i="2" s="1"/>
  <c r="P1225" i="2"/>
  <c r="Q1225" i="2"/>
  <c r="S1225" i="2"/>
  <c r="X1225" i="2"/>
  <c r="Y1225" i="2"/>
  <c r="Z1225" i="2"/>
  <c r="AA1225" i="2"/>
  <c r="N1226" i="2"/>
  <c r="O1226" i="2"/>
  <c r="R1226" i="2" s="1"/>
  <c r="P1226" i="2"/>
  <c r="Q1226" i="2"/>
  <c r="X1226" i="2"/>
  <c r="Y1226" i="2"/>
  <c r="Z1226" i="2"/>
  <c r="AA1226" i="2"/>
  <c r="N1227" i="2"/>
  <c r="O1227" i="2"/>
  <c r="R1227" i="2" s="1"/>
  <c r="P1227" i="2"/>
  <c r="Q1227" i="2"/>
  <c r="S1227" i="2"/>
  <c r="T1227" i="2"/>
  <c r="U1227" i="2" s="1"/>
  <c r="X1227" i="2"/>
  <c r="Y1227" i="2"/>
  <c r="Z1227" i="2"/>
  <c r="AA1227" i="2"/>
  <c r="N1228" i="2"/>
  <c r="O1228" i="2"/>
  <c r="R1228" i="2" s="1"/>
  <c r="P1228" i="2"/>
  <c r="Q1228" i="2"/>
  <c r="S1228" i="2"/>
  <c r="T1228" i="2"/>
  <c r="U1228" i="2" s="1"/>
  <c r="V1228" i="2"/>
  <c r="W1228" i="2"/>
  <c r="X1228" i="2"/>
  <c r="Y1228" i="2"/>
  <c r="Z1228" i="2"/>
  <c r="AA1228" i="2"/>
  <c r="N1229" i="2"/>
  <c r="O1229" i="2"/>
  <c r="R1229" i="2" s="1"/>
  <c r="P1229" i="2"/>
  <c r="Q1229" i="2"/>
  <c r="S1229" i="2"/>
  <c r="X1229" i="2"/>
  <c r="Y1229" i="2"/>
  <c r="Z1229" i="2"/>
  <c r="AA1229" i="2"/>
  <c r="N1230" i="2"/>
  <c r="O1230" i="2"/>
  <c r="R1230" i="2" s="1"/>
  <c r="P1230" i="2"/>
  <c r="Q1230" i="2"/>
  <c r="S1230" i="2"/>
  <c r="X1230" i="2"/>
  <c r="Y1230" i="2"/>
  <c r="Z1230" i="2"/>
  <c r="AA1230" i="2"/>
  <c r="N1231" i="2"/>
  <c r="O1231" i="2"/>
  <c r="R1231" i="2" s="1"/>
  <c r="P1231" i="2"/>
  <c r="Q1231" i="2"/>
  <c r="S1231" i="2"/>
  <c r="T1231" i="2"/>
  <c r="U1231" i="2" s="1"/>
  <c r="X1231" i="2"/>
  <c r="Y1231" i="2"/>
  <c r="Z1231" i="2"/>
  <c r="AA1231" i="2"/>
  <c r="N1232" i="2"/>
  <c r="O1232" i="2"/>
  <c r="R1232" i="2" s="1"/>
  <c r="P1232" i="2"/>
  <c r="Q1232" i="2"/>
  <c r="X1232" i="2"/>
  <c r="Y1232" i="2"/>
  <c r="Z1232" i="2"/>
  <c r="AA1232" i="2"/>
  <c r="N1233" i="2"/>
  <c r="O1233" i="2"/>
  <c r="R1233" i="2" s="1"/>
  <c r="P1233" i="2"/>
  <c r="Q1233" i="2"/>
  <c r="S1233" i="2"/>
  <c r="T1233" i="2"/>
  <c r="U1233" i="2" s="1"/>
  <c r="W1233" i="2"/>
  <c r="X1233" i="2"/>
  <c r="Y1233" i="2"/>
  <c r="Z1233" i="2"/>
  <c r="AA1233" i="2"/>
  <c r="N1234" i="2"/>
  <c r="O1234" i="2"/>
  <c r="R1234" i="2" s="1"/>
  <c r="P1234" i="2"/>
  <c r="Q1234" i="2"/>
  <c r="S1234" i="2"/>
  <c r="T1234" i="2"/>
  <c r="U1234" i="2" s="1"/>
  <c r="X1234" i="2"/>
  <c r="Y1234" i="2"/>
  <c r="Z1234" i="2"/>
  <c r="AA1234" i="2"/>
  <c r="N1235" i="2"/>
  <c r="O1235" i="2"/>
  <c r="R1235" i="2" s="1"/>
  <c r="P1235" i="2"/>
  <c r="Q1235" i="2"/>
  <c r="S1235" i="2"/>
  <c r="T1235" i="2"/>
  <c r="U1235" i="2" s="1"/>
  <c r="V1235" i="2"/>
  <c r="X1235" i="2"/>
  <c r="Y1235" i="2"/>
  <c r="Z1235" i="2"/>
  <c r="AA1235" i="2"/>
  <c r="N1236" i="2"/>
  <c r="O1236" i="2"/>
  <c r="R1236" i="2" s="1"/>
  <c r="P1236" i="2"/>
  <c r="Q1236" i="2"/>
  <c r="X1236" i="2"/>
  <c r="Y1236" i="2"/>
  <c r="Z1236" i="2"/>
  <c r="AA1236" i="2"/>
  <c r="N1237" i="2"/>
  <c r="O1237" i="2"/>
  <c r="R1237" i="2" s="1"/>
  <c r="P1237" i="2"/>
  <c r="Q1237" i="2"/>
  <c r="S1237" i="2"/>
  <c r="T1237" i="2"/>
  <c r="U1237" i="2" s="1"/>
  <c r="X1237" i="2"/>
  <c r="Y1237" i="2"/>
  <c r="Z1237" i="2"/>
  <c r="AA1237" i="2"/>
  <c r="N1238" i="2"/>
  <c r="O1238" i="2"/>
  <c r="R1238" i="2" s="1"/>
  <c r="P1238" i="2"/>
  <c r="Q1238" i="2"/>
  <c r="S1238" i="2"/>
  <c r="T1238" i="2"/>
  <c r="U1238" i="2" s="1"/>
  <c r="X1238" i="2"/>
  <c r="Y1238" i="2"/>
  <c r="Z1238" i="2"/>
  <c r="AA1238" i="2"/>
  <c r="N1239" i="2"/>
  <c r="O1239" i="2"/>
  <c r="R1239" i="2" s="1"/>
  <c r="P1239" i="2"/>
  <c r="Q1239" i="2"/>
  <c r="S1239" i="2"/>
  <c r="X1239" i="2"/>
  <c r="Y1239" i="2"/>
  <c r="Z1239" i="2"/>
  <c r="AA1239" i="2"/>
  <c r="N1240" i="2"/>
  <c r="O1240" i="2"/>
  <c r="R1240" i="2" s="1"/>
  <c r="P1240" i="2"/>
  <c r="Q1240" i="2"/>
  <c r="S1240" i="2"/>
  <c r="T1240" i="2"/>
  <c r="U1240" i="2" s="1"/>
  <c r="X1240" i="2"/>
  <c r="Y1240" i="2"/>
  <c r="Z1240" i="2"/>
  <c r="AA1240" i="2"/>
  <c r="N1241" i="2"/>
  <c r="O1241" i="2"/>
  <c r="R1241" i="2" s="1"/>
  <c r="P1241" i="2"/>
  <c r="Q1241" i="2"/>
  <c r="S1241" i="2"/>
  <c r="T1241" i="2"/>
  <c r="U1241" i="2" s="1"/>
  <c r="X1241" i="2"/>
  <c r="Y1241" i="2"/>
  <c r="Z1241" i="2"/>
  <c r="AA1241" i="2"/>
  <c r="N1242" i="2"/>
  <c r="O1242" i="2"/>
  <c r="R1242" i="2" s="1"/>
  <c r="P1242" i="2"/>
  <c r="Q1242" i="2"/>
  <c r="S1242" i="2"/>
  <c r="T1242" i="2"/>
  <c r="U1242" i="2" s="1"/>
  <c r="X1242" i="2"/>
  <c r="Y1242" i="2"/>
  <c r="Z1242" i="2"/>
  <c r="AA1242" i="2"/>
  <c r="N1243" i="2"/>
  <c r="O1243" i="2"/>
  <c r="R1243" i="2" s="1"/>
  <c r="P1243" i="2"/>
  <c r="Q1243" i="2"/>
  <c r="X1243" i="2"/>
  <c r="Y1243" i="2"/>
  <c r="Z1243" i="2"/>
  <c r="AA1243" i="2"/>
  <c r="N1244" i="2"/>
  <c r="O1244" i="2"/>
  <c r="R1244" i="2" s="1"/>
  <c r="P1244" i="2"/>
  <c r="Q1244" i="2"/>
  <c r="S1244" i="2"/>
  <c r="T1244" i="2"/>
  <c r="U1244" i="2" s="1"/>
  <c r="X1244" i="2"/>
  <c r="Y1244" i="2"/>
  <c r="Z1244" i="2"/>
  <c r="AA1244" i="2"/>
  <c r="N1245" i="2"/>
  <c r="O1245" i="2"/>
  <c r="R1245" i="2" s="1"/>
  <c r="P1245" i="2"/>
  <c r="Q1245" i="2"/>
  <c r="S1245" i="2"/>
  <c r="T1245" i="2"/>
  <c r="U1245" i="2" s="1"/>
  <c r="V1245" i="2"/>
  <c r="X1245" i="2"/>
  <c r="Y1245" i="2"/>
  <c r="Z1245" i="2"/>
  <c r="AA1245" i="2"/>
  <c r="N1246" i="2"/>
  <c r="O1246" i="2"/>
  <c r="R1246" i="2" s="1"/>
  <c r="P1246" i="2"/>
  <c r="Q1246" i="2"/>
  <c r="S1246" i="2"/>
  <c r="T1246" i="2"/>
  <c r="U1246" i="2" s="1"/>
  <c r="X1246" i="2"/>
  <c r="Y1246" i="2"/>
  <c r="Z1246" i="2"/>
  <c r="AA1246" i="2"/>
  <c r="N1247" i="2"/>
  <c r="O1247" i="2"/>
  <c r="R1247" i="2" s="1"/>
  <c r="P1247" i="2"/>
  <c r="Q1247" i="2"/>
  <c r="X1247" i="2"/>
  <c r="Y1247" i="2"/>
  <c r="Z1247" i="2"/>
  <c r="AA1247" i="2"/>
  <c r="N1248" i="2"/>
  <c r="O1248" i="2"/>
  <c r="R1248" i="2" s="1"/>
  <c r="P1248" i="2"/>
  <c r="Q1248" i="2"/>
  <c r="S1248" i="2"/>
  <c r="T1248" i="2"/>
  <c r="U1248" i="2" s="1"/>
  <c r="V1248" i="2"/>
  <c r="X1248" i="2"/>
  <c r="Y1248" i="2"/>
  <c r="Z1248" i="2"/>
  <c r="AA1248" i="2"/>
  <c r="N1249" i="2"/>
  <c r="O1249" i="2"/>
  <c r="R1249" i="2" s="1"/>
  <c r="P1249" i="2"/>
  <c r="Q1249" i="2"/>
  <c r="S1249" i="2"/>
  <c r="T1249" i="2"/>
  <c r="U1249" i="2" s="1"/>
  <c r="X1249" i="2"/>
  <c r="Y1249" i="2"/>
  <c r="Z1249" i="2"/>
  <c r="AA1249" i="2"/>
  <c r="N1250" i="2"/>
  <c r="O1250" i="2"/>
  <c r="R1250" i="2" s="1"/>
  <c r="P1250" i="2"/>
  <c r="Q1250" i="2"/>
  <c r="X1250" i="2"/>
  <c r="Y1250" i="2"/>
  <c r="Z1250" i="2"/>
  <c r="AA1250" i="2"/>
  <c r="N1251" i="2"/>
  <c r="O1251" i="2"/>
  <c r="R1251" i="2" s="1"/>
  <c r="P1251" i="2"/>
  <c r="Q1251" i="2"/>
  <c r="X1251" i="2"/>
  <c r="Y1251" i="2"/>
  <c r="Z1251" i="2"/>
  <c r="AA1251" i="2"/>
  <c r="N1252" i="2"/>
  <c r="O1252" i="2"/>
  <c r="R1252" i="2" s="1"/>
  <c r="P1252" i="2"/>
  <c r="Q1252" i="2"/>
  <c r="S1252" i="2"/>
  <c r="T1252" i="2"/>
  <c r="U1252" i="2" s="1"/>
  <c r="X1252" i="2"/>
  <c r="Y1252" i="2"/>
  <c r="Z1252" i="2"/>
  <c r="AA1252" i="2"/>
  <c r="N1253" i="2"/>
  <c r="O1253" i="2"/>
  <c r="R1253" i="2" s="1"/>
  <c r="P1253" i="2"/>
  <c r="Q1253" i="2"/>
  <c r="S1253" i="2"/>
  <c r="T1253" i="2"/>
  <c r="U1253" i="2" s="1"/>
  <c r="X1253" i="2"/>
  <c r="Y1253" i="2"/>
  <c r="Z1253" i="2"/>
  <c r="AA1253" i="2"/>
  <c r="N1254" i="2"/>
  <c r="O1254" i="2"/>
  <c r="R1254" i="2" s="1"/>
  <c r="P1254" i="2"/>
  <c r="Q1254" i="2"/>
  <c r="S1254" i="2"/>
  <c r="T1254" i="2"/>
  <c r="U1254" i="2" s="1"/>
  <c r="X1254" i="2"/>
  <c r="Y1254" i="2"/>
  <c r="Z1254" i="2"/>
  <c r="AA1254" i="2"/>
  <c r="N1255" i="2"/>
  <c r="O1255" i="2"/>
  <c r="R1255" i="2" s="1"/>
  <c r="P1255" i="2"/>
  <c r="Q1255" i="2"/>
  <c r="X1255" i="2"/>
  <c r="Y1255" i="2"/>
  <c r="Z1255" i="2"/>
  <c r="AA1255" i="2"/>
  <c r="N1256" i="2"/>
  <c r="O1256" i="2"/>
  <c r="R1256" i="2" s="1"/>
  <c r="P1256" i="2"/>
  <c r="Q1256" i="2"/>
  <c r="X1256" i="2"/>
  <c r="Y1256" i="2"/>
  <c r="Z1256" i="2"/>
  <c r="AA1256" i="2"/>
  <c r="N1257" i="2"/>
  <c r="O1257" i="2"/>
  <c r="R1257" i="2" s="1"/>
  <c r="P1257" i="2"/>
  <c r="Q1257" i="2"/>
  <c r="S1257" i="2"/>
  <c r="T1257" i="2"/>
  <c r="U1257" i="2" s="1"/>
  <c r="X1257" i="2"/>
  <c r="Y1257" i="2"/>
  <c r="Z1257" i="2"/>
  <c r="AA1257" i="2"/>
  <c r="N1258" i="2"/>
  <c r="O1258" i="2"/>
  <c r="R1258" i="2" s="1"/>
  <c r="P1258" i="2"/>
  <c r="Q1258" i="2"/>
  <c r="S1258" i="2"/>
  <c r="T1258" i="2"/>
  <c r="U1258" i="2" s="1"/>
  <c r="W1258" i="2"/>
  <c r="X1258" i="2"/>
  <c r="Y1258" i="2"/>
  <c r="Z1258" i="2"/>
  <c r="AA1258" i="2"/>
  <c r="N1259" i="2"/>
  <c r="O1259" i="2"/>
  <c r="R1259" i="2" s="1"/>
  <c r="P1259" i="2"/>
  <c r="Q1259" i="2"/>
  <c r="S1259" i="2"/>
  <c r="T1259" i="2"/>
  <c r="U1259" i="2" s="1"/>
  <c r="X1259" i="2"/>
  <c r="Y1259" i="2"/>
  <c r="Z1259" i="2"/>
  <c r="AA1259" i="2"/>
  <c r="N1260" i="2"/>
  <c r="O1260" i="2"/>
  <c r="R1260" i="2" s="1"/>
  <c r="P1260" i="2"/>
  <c r="Q1260" i="2"/>
  <c r="X1260" i="2"/>
  <c r="Y1260" i="2"/>
  <c r="Z1260" i="2"/>
  <c r="AA1260" i="2"/>
  <c r="N1261" i="2"/>
  <c r="O1261" i="2"/>
  <c r="R1261" i="2" s="1"/>
  <c r="P1261" i="2"/>
  <c r="Q1261" i="2"/>
  <c r="S1261" i="2"/>
  <c r="T1261" i="2"/>
  <c r="U1261" i="2" s="1"/>
  <c r="X1261" i="2"/>
  <c r="Y1261" i="2"/>
  <c r="Z1261" i="2"/>
  <c r="AA1261" i="2"/>
  <c r="N1262" i="2"/>
  <c r="O1262" i="2"/>
  <c r="R1262" i="2" s="1"/>
  <c r="P1262" i="2"/>
  <c r="Q1262" i="2"/>
  <c r="S1262" i="2"/>
  <c r="T1262" i="2"/>
  <c r="U1262" i="2" s="1"/>
  <c r="X1262" i="2"/>
  <c r="Y1262" i="2"/>
  <c r="Z1262" i="2"/>
  <c r="AA1262" i="2"/>
  <c r="N1263" i="2"/>
  <c r="O1263" i="2"/>
  <c r="R1263" i="2" s="1"/>
  <c r="P1263" i="2"/>
  <c r="Q1263" i="2"/>
  <c r="S1263" i="2"/>
  <c r="X1263" i="2"/>
  <c r="Y1263" i="2"/>
  <c r="Z1263" i="2"/>
  <c r="AA1263" i="2"/>
  <c r="N1264" i="2"/>
  <c r="O1264" i="2"/>
  <c r="R1264" i="2" s="1"/>
  <c r="P1264" i="2"/>
  <c r="Q1264" i="2"/>
  <c r="S1264" i="2"/>
  <c r="X1264" i="2"/>
  <c r="Y1264" i="2"/>
  <c r="Z1264" i="2"/>
  <c r="AA1264" i="2"/>
  <c r="N1265" i="2"/>
  <c r="O1265" i="2"/>
  <c r="R1265" i="2" s="1"/>
  <c r="P1265" i="2"/>
  <c r="Q1265" i="2"/>
  <c r="X1265" i="2"/>
  <c r="Y1265" i="2"/>
  <c r="Z1265" i="2"/>
  <c r="AA1265" i="2"/>
  <c r="N1266" i="2"/>
  <c r="O1266" i="2"/>
  <c r="R1266" i="2" s="1"/>
  <c r="P1266" i="2"/>
  <c r="Q1266" i="2"/>
  <c r="S1266" i="2"/>
  <c r="T1266" i="2"/>
  <c r="U1266" i="2" s="1"/>
  <c r="X1266" i="2"/>
  <c r="Y1266" i="2"/>
  <c r="Z1266" i="2"/>
  <c r="AA1266" i="2"/>
  <c r="N1267" i="2"/>
  <c r="O1267" i="2"/>
  <c r="R1267" i="2" s="1"/>
  <c r="P1267" i="2"/>
  <c r="Q1267" i="2"/>
  <c r="S1267" i="2"/>
  <c r="X1267" i="2"/>
  <c r="Y1267" i="2"/>
  <c r="Z1267" i="2"/>
  <c r="AA1267" i="2"/>
  <c r="N1268" i="2"/>
  <c r="O1268" i="2"/>
  <c r="R1268" i="2" s="1"/>
  <c r="P1268" i="2"/>
  <c r="Q1268" i="2"/>
  <c r="X1268" i="2"/>
  <c r="Y1268" i="2"/>
  <c r="Z1268" i="2"/>
  <c r="AA1268" i="2"/>
  <c r="N1269" i="2"/>
  <c r="O1269" i="2"/>
  <c r="R1269" i="2" s="1"/>
  <c r="P1269" i="2"/>
  <c r="Q1269" i="2"/>
  <c r="S1269" i="2"/>
  <c r="T1269" i="2"/>
  <c r="U1269" i="2" s="1"/>
  <c r="X1269" i="2"/>
  <c r="Y1269" i="2"/>
  <c r="Z1269" i="2"/>
  <c r="AA1269" i="2"/>
  <c r="N1270" i="2"/>
  <c r="O1270" i="2"/>
  <c r="R1270" i="2" s="1"/>
  <c r="P1270" i="2"/>
  <c r="Q1270" i="2"/>
  <c r="X1270" i="2"/>
  <c r="Y1270" i="2"/>
  <c r="Z1270" i="2"/>
  <c r="AA1270" i="2"/>
  <c r="N1271" i="2"/>
  <c r="O1271" i="2"/>
  <c r="R1271" i="2" s="1"/>
  <c r="P1271" i="2"/>
  <c r="Q1271" i="2"/>
  <c r="X1271" i="2"/>
  <c r="Y1271" i="2"/>
  <c r="Z1271" i="2"/>
  <c r="AA1271" i="2"/>
  <c r="N1272" i="2"/>
  <c r="O1272" i="2"/>
  <c r="R1272" i="2" s="1"/>
  <c r="P1272" i="2"/>
  <c r="Q1272" i="2"/>
  <c r="S1272" i="2"/>
  <c r="X1272" i="2"/>
  <c r="Y1272" i="2"/>
  <c r="Z1272" i="2"/>
  <c r="AA1272" i="2"/>
  <c r="N1273" i="2"/>
  <c r="O1273" i="2"/>
  <c r="R1273" i="2" s="1"/>
  <c r="P1273" i="2"/>
  <c r="Q1273" i="2"/>
  <c r="S1273" i="2"/>
  <c r="T1273" i="2"/>
  <c r="U1273" i="2" s="1"/>
  <c r="X1273" i="2"/>
  <c r="Y1273" i="2"/>
  <c r="Z1273" i="2"/>
  <c r="AA1273" i="2"/>
  <c r="N1274" i="2"/>
  <c r="O1274" i="2"/>
  <c r="R1274" i="2" s="1"/>
  <c r="P1274" i="2"/>
  <c r="Q1274" i="2"/>
  <c r="S1274" i="2"/>
  <c r="T1274" i="2"/>
  <c r="U1274" i="2" s="1"/>
  <c r="X1274" i="2"/>
  <c r="Y1274" i="2"/>
  <c r="Z1274" i="2"/>
  <c r="AA1274" i="2"/>
  <c r="N1275" i="2"/>
  <c r="O1275" i="2"/>
  <c r="P1275" i="2"/>
  <c r="Q1275" i="2"/>
  <c r="R1275" i="2"/>
  <c r="S1275" i="2"/>
  <c r="T1275" i="2"/>
  <c r="U1275" i="2" s="1"/>
  <c r="X1275" i="2"/>
  <c r="Y1275" i="2"/>
  <c r="Z1275" i="2"/>
  <c r="AA1275" i="2"/>
  <c r="N1276" i="2"/>
  <c r="O1276" i="2"/>
  <c r="R1276" i="2" s="1"/>
  <c r="P1276" i="2"/>
  <c r="Q1276" i="2"/>
  <c r="S1276" i="2"/>
  <c r="X1276" i="2"/>
  <c r="Y1276" i="2"/>
  <c r="Z1276" i="2"/>
  <c r="AA1276" i="2"/>
  <c r="N1277" i="2"/>
  <c r="O1277" i="2"/>
  <c r="R1277" i="2" s="1"/>
  <c r="P1277" i="2"/>
  <c r="Q1277" i="2"/>
  <c r="S1277" i="2"/>
  <c r="T1277" i="2"/>
  <c r="U1277" i="2" s="1"/>
  <c r="V1277" i="2"/>
  <c r="W1277" i="2"/>
  <c r="X1277" i="2"/>
  <c r="Y1277" i="2"/>
  <c r="Z1277" i="2"/>
  <c r="AA1277" i="2"/>
  <c r="N1278" i="2"/>
  <c r="O1278" i="2"/>
  <c r="R1278" i="2" s="1"/>
  <c r="P1278" i="2"/>
  <c r="Q1278" i="2"/>
  <c r="S1278" i="2"/>
  <c r="T1278" i="2"/>
  <c r="U1278" i="2" s="1"/>
  <c r="X1278" i="2"/>
  <c r="Y1278" i="2"/>
  <c r="Z1278" i="2"/>
  <c r="AA1278" i="2"/>
  <c r="N1279" i="2"/>
  <c r="O1279" i="2"/>
  <c r="R1279" i="2" s="1"/>
  <c r="P1279" i="2"/>
  <c r="Q1279" i="2"/>
  <c r="S1279" i="2"/>
  <c r="T1279" i="2"/>
  <c r="U1279" i="2" s="1"/>
  <c r="V1279" i="2"/>
  <c r="X1279" i="2"/>
  <c r="Y1279" i="2"/>
  <c r="Z1279" i="2"/>
  <c r="AA1279" i="2"/>
  <c r="N1280" i="2"/>
  <c r="O1280" i="2"/>
  <c r="R1280" i="2" s="1"/>
  <c r="P1280" i="2"/>
  <c r="Q1280" i="2"/>
  <c r="S1280" i="2"/>
  <c r="T1280" i="2"/>
  <c r="U1280" i="2" s="1"/>
  <c r="V1280" i="2"/>
  <c r="X1280" i="2"/>
  <c r="Y1280" i="2"/>
  <c r="Z1280" i="2"/>
  <c r="AA1280" i="2"/>
  <c r="N1281" i="2"/>
  <c r="O1281" i="2"/>
  <c r="R1281" i="2" s="1"/>
  <c r="P1281" i="2"/>
  <c r="Q1281" i="2"/>
  <c r="S1281" i="2"/>
  <c r="T1281" i="2"/>
  <c r="U1281" i="2" s="1"/>
  <c r="X1281" i="2"/>
  <c r="Y1281" i="2"/>
  <c r="Z1281" i="2"/>
  <c r="AA1281" i="2"/>
  <c r="N1282" i="2"/>
  <c r="O1282" i="2"/>
  <c r="R1282" i="2" s="1"/>
  <c r="P1282" i="2"/>
  <c r="Q1282" i="2"/>
  <c r="S1282" i="2"/>
  <c r="X1282" i="2"/>
  <c r="Y1282" i="2"/>
  <c r="Z1282" i="2"/>
  <c r="AA1282" i="2"/>
  <c r="N1283" i="2"/>
  <c r="O1283" i="2"/>
  <c r="R1283" i="2" s="1"/>
  <c r="P1283" i="2"/>
  <c r="Q1283" i="2"/>
  <c r="S1283" i="2"/>
  <c r="X1283" i="2"/>
  <c r="Y1283" i="2"/>
  <c r="Z1283" i="2"/>
  <c r="AA1283" i="2"/>
  <c r="N1284" i="2"/>
  <c r="O1284" i="2"/>
  <c r="R1284" i="2" s="1"/>
  <c r="P1284" i="2"/>
  <c r="Q1284" i="2"/>
  <c r="S1284" i="2"/>
  <c r="X1284" i="2"/>
  <c r="Y1284" i="2"/>
  <c r="Z1284" i="2"/>
  <c r="AA1284" i="2"/>
  <c r="N1285" i="2"/>
  <c r="O1285" i="2"/>
  <c r="R1285" i="2" s="1"/>
  <c r="P1285" i="2"/>
  <c r="Q1285" i="2"/>
  <c r="S1285" i="2"/>
  <c r="T1285" i="2"/>
  <c r="U1285" i="2" s="1"/>
  <c r="V1285" i="2"/>
  <c r="X1285" i="2"/>
  <c r="Y1285" i="2"/>
  <c r="Z1285" i="2"/>
  <c r="AA1285" i="2"/>
  <c r="N1286" i="2"/>
  <c r="O1286" i="2"/>
  <c r="R1286" i="2" s="1"/>
  <c r="P1286" i="2"/>
  <c r="Q1286" i="2"/>
  <c r="S1286" i="2"/>
  <c r="T1286" i="2"/>
  <c r="U1286" i="2" s="1"/>
  <c r="X1286" i="2"/>
  <c r="Y1286" i="2"/>
  <c r="Z1286" i="2"/>
  <c r="AA1286" i="2"/>
  <c r="N1287" i="2"/>
  <c r="O1287" i="2"/>
  <c r="R1287" i="2" s="1"/>
  <c r="P1287" i="2"/>
  <c r="Q1287" i="2"/>
  <c r="S1287" i="2"/>
  <c r="X1287" i="2"/>
  <c r="Y1287" i="2"/>
  <c r="Z1287" i="2"/>
  <c r="AA1287" i="2"/>
  <c r="N1288" i="2"/>
  <c r="O1288" i="2"/>
  <c r="R1288" i="2" s="1"/>
  <c r="P1288" i="2"/>
  <c r="Q1288" i="2"/>
  <c r="S1288" i="2"/>
  <c r="T1288" i="2"/>
  <c r="U1288" i="2" s="1"/>
  <c r="X1288" i="2"/>
  <c r="Y1288" i="2"/>
  <c r="Z1288" i="2"/>
  <c r="AA1288" i="2"/>
  <c r="N1289" i="2"/>
  <c r="O1289" i="2"/>
  <c r="R1289" i="2" s="1"/>
  <c r="P1289" i="2"/>
  <c r="Q1289" i="2"/>
  <c r="S1289" i="2"/>
  <c r="T1289" i="2"/>
  <c r="U1289" i="2" s="1"/>
  <c r="X1289" i="2"/>
  <c r="Y1289" i="2"/>
  <c r="Z1289" i="2"/>
  <c r="AA1289" i="2"/>
  <c r="N1290" i="2"/>
  <c r="O1290" i="2"/>
  <c r="R1290" i="2" s="1"/>
  <c r="P1290" i="2"/>
  <c r="Q1290" i="2"/>
  <c r="X1290" i="2"/>
  <c r="Y1290" i="2"/>
  <c r="Z1290" i="2"/>
  <c r="AA1290" i="2"/>
  <c r="N1291" i="2"/>
  <c r="O1291" i="2"/>
  <c r="R1291" i="2" s="1"/>
  <c r="P1291" i="2"/>
  <c r="Q1291" i="2"/>
  <c r="S1291" i="2"/>
  <c r="T1291" i="2"/>
  <c r="U1291" i="2" s="1"/>
  <c r="X1291" i="2"/>
  <c r="Y1291" i="2"/>
  <c r="Z1291" i="2"/>
  <c r="AA1291" i="2"/>
  <c r="N1292" i="2"/>
  <c r="O1292" i="2"/>
  <c r="R1292" i="2" s="1"/>
  <c r="P1292" i="2"/>
  <c r="Q1292" i="2"/>
  <c r="X1292" i="2"/>
  <c r="Y1292" i="2"/>
  <c r="Z1292" i="2"/>
  <c r="AA1292" i="2"/>
  <c r="N1293" i="2"/>
  <c r="O1293" i="2"/>
  <c r="R1293" i="2" s="1"/>
  <c r="P1293" i="2"/>
  <c r="Q1293" i="2"/>
  <c r="S1293" i="2"/>
  <c r="T1293" i="2"/>
  <c r="U1293" i="2" s="1"/>
  <c r="X1293" i="2"/>
  <c r="Y1293" i="2"/>
  <c r="Z1293" i="2"/>
  <c r="AA1293" i="2"/>
  <c r="N1294" i="2"/>
  <c r="O1294" i="2"/>
  <c r="R1294" i="2" s="1"/>
  <c r="P1294" i="2"/>
  <c r="Q1294" i="2"/>
  <c r="S1294" i="2"/>
  <c r="T1294" i="2"/>
  <c r="U1294" i="2" s="1"/>
  <c r="X1294" i="2"/>
  <c r="Y1294" i="2"/>
  <c r="Z1294" i="2"/>
  <c r="AA1294" i="2"/>
  <c r="N1295" i="2"/>
  <c r="O1295" i="2"/>
  <c r="R1295" i="2" s="1"/>
  <c r="P1295" i="2"/>
  <c r="Q1295" i="2"/>
  <c r="S1295" i="2"/>
  <c r="T1295" i="2"/>
  <c r="U1295" i="2" s="1"/>
  <c r="V1295" i="2"/>
  <c r="X1295" i="2"/>
  <c r="Y1295" i="2"/>
  <c r="Z1295" i="2"/>
  <c r="AA1295" i="2"/>
  <c r="N1296" i="2"/>
  <c r="O1296" i="2"/>
  <c r="R1296" i="2" s="1"/>
  <c r="P1296" i="2"/>
  <c r="Q1296" i="2"/>
  <c r="S1296" i="2"/>
  <c r="T1296" i="2"/>
  <c r="U1296" i="2" s="1"/>
  <c r="X1296" i="2"/>
  <c r="Y1296" i="2"/>
  <c r="Z1296" i="2"/>
  <c r="AA1296" i="2"/>
  <c r="N1297" i="2"/>
  <c r="O1297" i="2"/>
  <c r="R1297" i="2" s="1"/>
  <c r="P1297" i="2"/>
  <c r="Q1297" i="2"/>
  <c r="S1297" i="2"/>
  <c r="X1297" i="2"/>
  <c r="Y1297" i="2"/>
  <c r="Z1297" i="2"/>
  <c r="AA1297" i="2"/>
  <c r="N1298" i="2"/>
  <c r="O1298" i="2"/>
  <c r="R1298" i="2" s="1"/>
  <c r="P1298" i="2"/>
  <c r="Q1298" i="2"/>
  <c r="S1298" i="2"/>
  <c r="T1298" i="2"/>
  <c r="U1298" i="2" s="1"/>
  <c r="X1298" i="2"/>
  <c r="Y1298" i="2"/>
  <c r="Z1298" i="2"/>
  <c r="AA1298" i="2"/>
  <c r="N1299" i="2"/>
  <c r="O1299" i="2"/>
  <c r="R1299" i="2" s="1"/>
  <c r="P1299" i="2"/>
  <c r="Q1299" i="2"/>
  <c r="S1299" i="2"/>
  <c r="T1299" i="2"/>
  <c r="U1299" i="2" s="1"/>
  <c r="V1299" i="2"/>
  <c r="X1299" i="2"/>
  <c r="Y1299" i="2"/>
  <c r="Z1299" i="2"/>
  <c r="AA1299" i="2"/>
  <c r="N1300" i="2"/>
  <c r="O1300" i="2"/>
  <c r="R1300" i="2" s="1"/>
  <c r="P1300" i="2"/>
  <c r="Q1300" i="2"/>
  <c r="X1300" i="2"/>
  <c r="Y1300" i="2"/>
  <c r="Z1300" i="2"/>
  <c r="AA1300" i="2"/>
  <c r="N1301" i="2"/>
  <c r="O1301" i="2"/>
  <c r="R1301" i="2" s="1"/>
  <c r="P1301" i="2"/>
  <c r="Q1301" i="2"/>
  <c r="S1301" i="2"/>
  <c r="X1301" i="2"/>
  <c r="Y1301" i="2"/>
  <c r="Z1301" i="2"/>
  <c r="AA1301" i="2"/>
  <c r="N1302" i="2"/>
  <c r="O1302" i="2"/>
  <c r="R1302" i="2" s="1"/>
  <c r="P1302" i="2"/>
  <c r="Q1302" i="2"/>
  <c r="X1302" i="2"/>
  <c r="Y1302" i="2"/>
  <c r="Z1302" i="2"/>
  <c r="AA1302" i="2"/>
  <c r="N1303" i="2"/>
  <c r="O1303" i="2"/>
  <c r="R1303" i="2" s="1"/>
  <c r="P1303" i="2"/>
  <c r="Q1303" i="2"/>
  <c r="S1303" i="2"/>
  <c r="T1303" i="2"/>
  <c r="U1303" i="2" s="1"/>
  <c r="W1303" i="2"/>
  <c r="X1303" i="2"/>
  <c r="Y1303" i="2"/>
  <c r="Z1303" i="2"/>
  <c r="AA1303" i="2"/>
  <c r="N1304" i="2"/>
  <c r="O1304" i="2"/>
  <c r="R1304" i="2" s="1"/>
  <c r="P1304" i="2"/>
  <c r="Q1304" i="2"/>
  <c r="S1304" i="2"/>
  <c r="T1304" i="2"/>
  <c r="U1304" i="2" s="1"/>
  <c r="W1304" i="2"/>
  <c r="X1304" i="2"/>
  <c r="Y1304" i="2"/>
  <c r="Z1304" i="2"/>
  <c r="AA1304" i="2"/>
  <c r="N1305" i="2"/>
  <c r="O1305" i="2"/>
  <c r="R1305" i="2" s="1"/>
  <c r="P1305" i="2"/>
  <c r="Q1305" i="2"/>
  <c r="X1305" i="2"/>
  <c r="Y1305" i="2"/>
  <c r="Z1305" i="2"/>
  <c r="AA1305" i="2"/>
  <c r="N1306" i="2"/>
  <c r="O1306" i="2"/>
  <c r="R1306" i="2" s="1"/>
  <c r="P1306" i="2"/>
  <c r="Q1306" i="2"/>
  <c r="S1306" i="2"/>
  <c r="T1306" i="2"/>
  <c r="U1306" i="2" s="1"/>
  <c r="W1306" i="2"/>
  <c r="X1306" i="2"/>
  <c r="Y1306" i="2"/>
  <c r="Z1306" i="2"/>
  <c r="AA1306" i="2"/>
  <c r="N1307" i="2"/>
  <c r="O1307" i="2"/>
  <c r="R1307" i="2" s="1"/>
  <c r="P1307" i="2"/>
  <c r="Q1307" i="2"/>
  <c r="S1307" i="2"/>
  <c r="T1307" i="2"/>
  <c r="U1307" i="2" s="1"/>
  <c r="X1307" i="2"/>
  <c r="Y1307" i="2"/>
  <c r="Z1307" i="2"/>
  <c r="AA1307" i="2"/>
  <c r="N1308" i="2"/>
  <c r="O1308" i="2"/>
  <c r="R1308" i="2" s="1"/>
  <c r="P1308" i="2"/>
  <c r="Q1308" i="2"/>
  <c r="S1308" i="2"/>
  <c r="T1308" i="2"/>
  <c r="U1308" i="2" s="1"/>
  <c r="X1308" i="2"/>
  <c r="Y1308" i="2"/>
  <c r="Z1308" i="2"/>
  <c r="AA1308" i="2"/>
  <c r="N1309" i="2"/>
  <c r="O1309" i="2"/>
  <c r="R1309" i="2" s="1"/>
  <c r="P1309" i="2"/>
  <c r="Q1309" i="2"/>
  <c r="S1309" i="2"/>
  <c r="T1309" i="2"/>
  <c r="U1309" i="2" s="1"/>
  <c r="X1309" i="2"/>
  <c r="Y1309" i="2"/>
  <c r="Z1309" i="2"/>
  <c r="AA1309" i="2"/>
  <c r="N1310" i="2"/>
  <c r="O1310" i="2"/>
  <c r="R1310" i="2" s="1"/>
  <c r="P1310" i="2"/>
  <c r="Q1310" i="2"/>
  <c r="S1310" i="2"/>
  <c r="T1310" i="2"/>
  <c r="U1310" i="2" s="1"/>
  <c r="W1310" i="2"/>
  <c r="X1310" i="2"/>
  <c r="Y1310" i="2"/>
  <c r="Z1310" i="2"/>
  <c r="AA1310" i="2"/>
  <c r="N1311" i="2"/>
  <c r="O1311" i="2"/>
  <c r="R1311" i="2" s="1"/>
  <c r="P1311" i="2"/>
  <c r="Q1311" i="2"/>
  <c r="S1311" i="2"/>
  <c r="T1311" i="2"/>
  <c r="U1311" i="2" s="1"/>
  <c r="X1311" i="2"/>
  <c r="Y1311" i="2"/>
  <c r="Z1311" i="2"/>
  <c r="AA1311" i="2"/>
  <c r="N1312" i="2"/>
  <c r="O1312" i="2"/>
  <c r="R1312" i="2" s="1"/>
  <c r="P1312" i="2"/>
  <c r="Q1312" i="2"/>
  <c r="S1312" i="2"/>
  <c r="T1312" i="2"/>
  <c r="U1312" i="2" s="1"/>
  <c r="V1312" i="2"/>
  <c r="X1312" i="2"/>
  <c r="Y1312" i="2"/>
  <c r="Z1312" i="2"/>
  <c r="AA1312" i="2"/>
  <c r="N1313" i="2"/>
  <c r="O1313" i="2"/>
  <c r="R1313" i="2" s="1"/>
  <c r="P1313" i="2"/>
  <c r="Q1313" i="2"/>
  <c r="S1313" i="2"/>
  <c r="X1313" i="2"/>
  <c r="Y1313" i="2"/>
  <c r="Z1313" i="2"/>
  <c r="AA1313" i="2"/>
  <c r="N1314" i="2"/>
  <c r="O1314" i="2"/>
  <c r="R1314" i="2" s="1"/>
  <c r="P1314" i="2"/>
  <c r="Q1314" i="2"/>
  <c r="S1314" i="2"/>
  <c r="T1314" i="2"/>
  <c r="U1314" i="2" s="1"/>
  <c r="W1314" i="2"/>
  <c r="X1314" i="2"/>
  <c r="Y1314" i="2"/>
  <c r="Z1314" i="2"/>
  <c r="AA1314" i="2"/>
  <c r="N1315" i="2"/>
  <c r="O1315" i="2"/>
  <c r="R1315" i="2" s="1"/>
  <c r="P1315" i="2"/>
  <c r="Q1315" i="2"/>
  <c r="S1315" i="2"/>
  <c r="X1315" i="2"/>
  <c r="Y1315" i="2"/>
  <c r="Z1315" i="2"/>
  <c r="AA1315" i="2"/>
  <c r="N1316" i="2"/>
  <c r="O1316" i="2"/>
  <c r="R1316" i="2" s="1"/>
  <c r="P1316" i="2"/>
  <c r="Q1316" i="2"/>
  <c r="S1316" i="2"/>
  <c r="T1316" i="2"/>
  <c r="U1316" i="2" s="1"/>
  <c r="W1316" i="2"/>
  <c r="X1316" i="2"/>
  <c r="Y1316" i="2"/>
  <c r="Z1316" i="2"/>
  <c r="AA1316" i="2"/>
  <c r="N1317" i="2"/>
  <c r="O1317" i="2"/>
  <c r="R1317" i="2" s="1"/>
  <c r="P1317" i="2"/>
  <c r="Q1317" i="2"/>
  <c r="S1317" i="2"/>
  <c r="T1317" i="2"/>
  <c r="U1317" i="2" s="1"/>
  <c r="W1317" i="2"/>
  <c r="X1317" i="2"/>
  <c r="Y1317" i="2"/>
  <c r="Z1317" i="2"/>
  <c r="AA1317" i="2"/>
  <c r="N1318" i="2"/>
  <c r="O1318" i="2"/>
  <c r="R1318" i="2" s="1"/>
  <c r="P1318" i="2"/>
  <c r="Q1318" i="2"/>
  <c r="X1318" i="2"/>
  <c r="Y1318" i="2"/>
  <c r="Z1318" i="2"/>
  <c r="AA1318" i="2"/>
  <c r="N1319" i="2"/>
  <c r="O1319" i="2"/>
  <c r="R1319" i="2" s="1"/>
  <c r="P1319" i="2"/>
  <c r="Q1319" i="2"/>
  <c r="S1319" i="2"/>
  <c r="X1319" i="2"/>
  <c r="Y1319" i="2"/>
  <c r="Z1319" i="2"/>
  <c r="AA1319" i="2"/>
  <c r="N1320" i="2"/>
  <c r="O1320" i="2"/>
  <c r="R1320" i="2" s="1"/>
  <c r="P1320" i="2"/>
  <c r="Q1320" i="2"/>
  <c r="S1320" i="2"/>
  <c r="T1320" i="2"/>
  <c r="U1320" i="2" s="1"/>
  <c r="W1320" i="2"/>
  <c r="X1320" i="2"/>
  <c r="Y1320" i="2"/>
  <c r="Z1320" i="2"/>
  <c r="AA1320" i="2"/>
  <c r="N1321" i="2"/>
  <c r="O1321" i="2"/>
  <c r="R1321" i="2" s="1"/>
  <c r="P1321" i="2"/>
  <c r="Q1321" i="2"/>
  <c r="S1321" i="2"/>
  <c r="T1321" i="2"/>
  <c r="U1321" i="2" s="1"/>
  <c r="X1321" i="2"/>
  <c r="Y1321" i="2"/>
  <c r="Z1321" i="2"/>
  <c r="AA1321" i="2"/>
  <c r="N1322" i="2"/>
  <c r="O1322" i="2"/>
  <c r="R1322" i="2" s="1"/>
  <c r="P1322" i="2"/>
  <c r="Q1322" i="2"/>
  <c r="S1322" i="2"/>
  <c r="T1322" i="2"/>
  <c r="U1322" i="2" s="1"/>
  <c r="X1322" i="2"/>
  <c r="Y1322" i="2"/>
  <c r="Z1322" i="2"/>
  <c r="AA1322" i="2"/>
  <c r="N1323" i="2"/>
  <c r="O1323" i="2"/>
  <c r="R1323" i="2" s="1"/>
  <c r="P1323" i="2"/>
  <c r="Q1323" i="2"/>
  <c r="S1323" i="2"/>
  <c r="X1323" i="2"/>
  <c r="Y1323" i="2"/>
  <c r="Z1323" i="2"/>
  <c r="AA1323" i="2"/>
  <c r="N1324" i="2"/>
  <c r="O1324" i="2"/>
  <c r="R1324" i="2" s="1"/>
  <c r="P1324" i="2"/>
  <c r="Q1324" i="2"/>
  <c r="S1324" i="2"/>
  <c r="T1324" i="2"/>
  <c r="U1324" i="2" s="1"/>
  <c r="X1324" i="2"/>
  <c r="Y1324" i="2"/>
  <c r="Z1324" i="2"/>
  <c r="AA1324" i="2"/>
  <c r="N1325" i="2"/>
  <c r="O1325" i="2"/>
  <c r="R1325" i="2" s="1"/>
  <c r="P1325" i="2"/>
  <c r="Q1325" i="2"/>
  <c r="S1325" i="2"/>
  <c r="X1325" i="2"/>
  <c r="Y1325" i="2"/>
  <c r="Z1325" i="2"/>
  <c r="AA1325" i="2"/>
  <c r="N1326" i="2"/>
  <c r="O1326" i="2"/>
  <c r="R1326" i="2" s="1"/>
  <c r="P1326" i="2"/>
  <c r="Q1326" i="2"/>
  <c r="S1326" i="2"/>
  <c r="X1326" i="2"/>
  <c r="Y1326" i="2"/>
  <c r="Z1326" i="2"/>
  <c r="AA1326" i="2"/>
  <c r="N1327" i="2"/>
  <c r="O1327" i="2"/>
  <c r="R1327" i="2" s="1"/>
  <c r="P1327" i="2"/>
  <c r="Q1327" i="2"/>
  <c r="S1327" i="2"/>
  <c r="T1327" i="2"/>
  <c r="U1327" i="2" s="1"/>
  <c r="X1327" i="2"/>
  <c r="Y1327" i="2"/>
  <c r="Z1327" i="2"/>
  <c r="AA1327" i="2"/>
  <c r="N1328" i="2"/>
  <c r="O1328" i="2"/>
  <c r="R1328" i="2" s="1"/>
  <c r="P1328" i="2"/>
  <c r="Q1328" i="2"/>
  <c r="S1328" i="2"/>
  <c r="T1328" i="2"/>
  <c r="U1328" i="2" s="1"/>
  <c r="V1328" i="2"/>
  <c r="X1328" i="2"/>
  <c r="Y1328" i="2"/>
  <c r="Z1328" i="2"/>
  <c r="AA1328" i="2"/>
  <c r="N1329" i="2"/>
  <c r="O1329" i="2"/>
  <c r="R1329" i="2" s="1"/>
  <c r="P1329" i="2"/>
  <c r="Q1329" i="2"/>
  <c r="S1329" i="2"/>
  <c r="T1329" i="2"/>
  <c r="U1329" i="2" s="1"/>
  <c r="X1329" i="2"/>
  <c r="Y1329" i="2"/>
  <c r="Z1329" i="2"/>
  <c r="AA1329" i="2"/>
  <c r="N1330" i="2"/>
  <c r="O1330" i="2"/>
  <c r="R1330" i="2" s="1"/>
  <c r="P1330" i="2"/>
  <c r="Q1330" i="2"/>
  <c r="S1330" i="2"/>
  <c r="T1330" i="2"/>
  <c r="U1330" i="2" s="1"/>
  <c r="X1330" i="2"/>
  <c r="Y1330" i="2"/>
  <c r="Z1330" i="2"/>
  <c r="AA1330" i="2"/>
  <c r="N1331" i="2"/>
  <c r="O1331" i="2"/>
  <c r="R1331" i="2" s="1"/>
  <c r="P1331" i="2"/>
  <c r="Q1331" i="2"/>
  <c r="X1331" i="2"/>
  <c r="Y1331" i="2"/>
  <c r="Z1331" i="2"/>
  <c r="AA1331" i="2"/>
  <c r="N1332" i="2"/>
  <c r="O1332" i="2"/>
  <c r="R1332" i="2" s="1"/>
  <c r="P1332" i="2"/>
  <c r="Q1332" i="2"/>
  <c r="S1332" i="2"/>
  <c r="X1332" i="2"/>
  <c r="Y1332" i="2"/>
  <c r="Z1332" i="2"/>
  <c r="AA1332" i="2"/>
  <c r="N1333" i="2"/>
  <c r="O1333" i="2"/>
  <c r="R1333" i="2" s="1"/>
  <c r="P1333" i="2"/>
  <c r="Q1333" i="2"/>
  <c r="X1333" i="2"/>
  <c r="Y1333" i="2"/>
  <c r="Z1333" i="2"/>
  <c r="AA1333" i="2"/>
  <c r="N1334" i="2"/>
  <c r="O1334" i="2"/>
  <c r="R1334" i="2" s="1"/>
  <c r="P1334" i="2"/>
  <c r="Q1334" i="2"/>
  <c r="S1334" i="2"/>
  <c r="T1334" i="2"/>
  <c r="U1334" i="2" s="1"/>
  <c r="W1334" i="2"/>
  <c r="X1334" i="2"/>
  <c r="Y1334" i="2"/>
  <c r="Z1334" i="2"/>
  <c r="AA1334" i="2"/>
  <c r="N1335" i="2"/>
  <c r="O1335" i="2"/>
  <c r="R1335" i="2" s="1"/>
  <c r="P1335" i="2"/>
  <c r="Q1335" i="2"/>
  <c r="S1335" i="2"/>
  <c r="T1335" i="2"/>
  <c r="U1335" i="2" s="1"/>
  <c r="W1335" i="2"/>
  <c r="X1335" i="2"/>
  <c r="Y1335" i="2"/>
  <c r="Z1335" i="2"/>
  <c r="AA1335" i="2"/>
  <c r="N1336" i="2"/>
  <c r="O1336" i="2"/>
  <c r="R1336" i="2" s="1"/>
  <c r="P1336" i="2"/>
  <c r="Q1336" i="2"/>
  <c r="S1336" i="2"/>
  <c r="T1336" i="2"/>
  <c r="U1336" i="2" s="1"/>
  <c r="W1336" i="2"/>
  <c r="X1336" i="2"/>
  <c r="Y1336" i="2"/>
  <c r="Z1336" i="2"/>
  <c r="AA1336" i="2"/>
  <c r="N1337" i="2"/>
  <c r="O1337" i="2"/>
  <c r="R1337" i="2" s="1"/>
  <c r="P1337" i="2"/>
  <c r="Q1337" i="2"/>
  <c r="S1337" i="2"/>
  <c r="T1337" i="2"/>
  <c r="U1337" i="2" s="1"/>
  <c r="X1337" i="2"/>
  <c r="Y1337" i="2"/>
  <c r="Z1337" i="2"/>
  <c r="AA1337" i="2"/>
  <c r="N1338" i="2"/>
  <c r="O1338" i="2"/>
  <c r="R1338" i="2" s="1"/>
  <c r="P1338" i="2"/>
  <c r="Q1338" i="2"/>
  <c r="S1338" i="2"/>
  <c r="T1338" i="2"/>
  <c r="U1338" i="2" s="1"/>
  <c r="V1338" i="2"/>
  <c r="X1338" i="2"/>
  <c r="Y1338" i="2"/>
  <c r="Z1338" i="2"/>
  <c r="AA1338" i="2"/>
  <c r="N1339" i="2"/>
  <c r="O1339" i="2"/>
  <c r="R1339" i="2" s="1"/>
  <c r="P1339" i="2"/>
  <c r="Q1339" i="2"/>
  <c r="S1339" i="2"/>
  <c r="X1339" i="2"/>
  <c r="Y1339" i="2"/>
  <c r="Z1339" i="2"/>
  <c r="AA1339" i="2"/>
  <c r="N1340" i="2"/>
  <c r="O1340" i="2"/>
  <c r="R1340" i="2" s="1"/>
  <c r="P1340" i="2"/>
  <c r="Q1340" i="2"/>
  <c r="S1340" i="2"/>
  <c r="X1340" i="2"/>
  <c r="Y1340" i="2"/>
  <c r="Z1340" i="2"/>
  <c r="AA1340" i="2"/>
  <c r="N1341" i="2"/>
  <c r="O1341" i="2"/>
  <c r="R1341" i="2" s="1"/>
  <c r="P1341" i="2"/>
  <c r="Q1341" i="2"/>
  <c r="S1341" i="2"/>
  <c r="T1341" i="2"/>
  <c r="U1341" i="2" s="1"/>
  <c r="X1341" i="2"/>
  <c r="Y1341" i="2"/>
  <c r="Z1341" i="2"/>
  <c r="AA1341" i="2"/>
  <c r="N1342" i="2"/>
  <c r="O1342" i="2"/>
  <c r="R1342" i="2" s="1"/>
  <c r="P1342" i="2"/>
  <c r="Q1342" i="2"/>
  <c r="S1342" i="2"/>
  <c r="T1342" i="2"/>
  <c r="U1342" i="2" s="1"/>
  <c r="W1342" i="2"/>
  <c r="X1342" i="2"/>
  <c r="Y1342" i="2"/>
  <c r="Z1342" i="2"/>
  <c r="AA1342" i="2"/>
  <c r="N1343" i="2"/>
  <c r="O1343" i="2"/>
  <c r="R1343" i="2" s="1"/>
  <c r="P1343" i="2"/>
  <c r="Q1343" i="2"/>
  <c r="S1343" i="2"/>
  <c r="T1343" i="2"/>
  <c r="U1343" i="2" s="1"/>
  <c r="X1343" i="2"/>
  <c r="Y1343" i="2"/>
  <c r="Z1343" i="2"/>
  <c r="AA1343" i="2"/>
  <c r="N1344" i="2"/>
  <c r="O1344" i="2"/>
  <c r="R1344" i="2" s="1"/>
  <c r="P1344" i="2"/>
  <c r="Q1344" i="2"/>
  <c r="S1344" i="2"/>
  <c r="T1344" i="2"/>
  <c r="U1344" i="2" s="1"/>
  <c r="X1344" i="2"/>
  <c r="Y1344" i="2"/>
  <c r="Z1344" i="2"/>
  <c r="AA1344" i="2"/>
  <c r="N1345" i="2"/>
  <c r="O1345" i="2"/>
  <c r="R1345" i="2" s="1"/>
  <c r="P1345" i="2"/>
  <c r="Q1345" i="2"/>
  <c r="S1345" i="2"/>
  <c r="T1345" i="2"/>
  <c r="U1345" i="2" s="1"/>
  <c r="X1345" i="2"/>
  <c r="Y1345" i="2"/>
  <c r="Z1345" i="2"/>
  <c r="AA1345" i="2"/>
  <c r="N1346" i="2"/>
  <c r="O1346" i="2"/>
  <c r="R1346" i="2" s="1"/>
  <c r="P1346" i="2"/>
  <c r="Q1346" i="2"/>
  <c r="S1346" i="2"/>
  <c r="T1346" i="2"/>
  <c r="U1346" i="2" s="1"/>
  <c r="X1346" i="2"/>
  <c r="Y1346" i="2"/>
  <c r="Z1346" i="2"/>
  <c r="AA1346" i="2"/>
  <c r="N1347" i="2"/>
  <c r="O1347" i="2"/>
  <c r="R1347" i="2" s="1"/>
  <c r="P1347" i="2"/>
  <c r="Q1347" i="2"/>
  <c r="S1347" i="2"/>
  <c r="X1347" i="2"/>
  <c r="Y1347" i="2"/>
  <c r="Z1347" i="2"/>
  <c r="AA1347" i="2"/>
  <c r="N1348" i="2"/>
  <c r="O1348" i="2"/>
  <c r="R1348" i="2" s="1"/>
  <c r="P1348" i="2"/>
  <c r="Q1348" i="2"/>
  <c r="S1348" i="2"/>
  <c r="T1348" i="2"/>
  <c r="U1348" i="2" s="1"/>
  <c r="X1348" i="2"/>
  <c r="Y1348" i="2"/>
  <c r="Z1348" i="2"/>
  <c r="AA1348" i="2"/>
  <c r="N1349" i="2"/>
  <c r="O1349" i="2"/>
  <c r="R1349" i="2" s="1"/>
  <c r="P1349" i="2"/>
  <c r="Q1349" i="2"/>
  <c r="S1349" i="2"/>
  <c r="T1349" i="2"/>
  <c r="U1349" i="2" s="1"/>
  <c r="X1349" i="2"/>
  <c r="Y1349" i="2"/>
  <c r="Z1349" i="2"/>
  <c r="AA1349" i="2"/>
  <c r="N1350" i="2"/>
  <c r="O1350" i="2"/>
  <c r="R1350" i="2" s="1"/>
  <c r="P1350" i="2"/>
  <c r="Q1350" i="2"/>
  <c r="S1350" i="2"/>
  <c r="T1350" i="2"/>
  <c r="U1350" i="2" s="1"/>
  <c r="X1350" i="2"/>
  <c r="Y1350" i="2"/>
  <c r="Z1350" i="2"/>
  <c r="AA1350" i="2"/>
  <c r="N1351" i="2"/>
  <c r="O1351" i="2"/>
  <c r="P1351" i="2"/>
  <c r="Q1351" i="2"/>
  <c r="R1351" i="2"/>
  <c r="S1351" i="2"/>
  <c r="T1351" i="2"/>
  <c r="U1351" i="2" s="1"/>
  <c r="X1351" i="2"/>
  <c r="Y1351" i="2"/>
  <c r="Z1351" i="2"/>
  <c r="AA1351" i="2"/>
  <c r="N1352" i="2"/>
  <c r="O1352" i="2"/>
  <c r="R1352" i="2" s="1"/>
  <c r="P1352" i="2"/>
  <c r="Q1352" i="2"/>
  <c r="X1352" i="2"/>
  <c r="Y1352" i="2"/>
  <c r="Z1352" i="2"/>
  <c r="AA1352" i="2"/>
  <c r="N1353" i="2"/>
  <c r="O1353" i="2"/>
  <c r="R1353" i="2" s="1"/>
  <c r="P1353" i="2"/>
  <c r="Q1353" i="2"/>
  <c r="S1353" i="2"/>
  <c r="T1353" i="2"/>
  <c r="U1353" i="2" s="1"/>
  <c r="V1353" i="2"/>
  <c r="X1353" i="2"/>
  <c r="Y1353" i="2"/>
  <c r="Z1353" i="2"/>
  <c r="AA1353" i="2"/>
  <c r="N1354" i="2"/>
  <c r="O1354" i="2"/>
  <c r="R1354" i="2" s="1"/>
  <c r="P1354" i="2"/>
  <c r="Q1354" i="2"/>
  <c r="S1354" i="2"/>
  <c r="X1354" i="2"/>
  <c r="Y1354" i="2"/>
  <c r="Z1354" i="2"/>
  <c r="AA1354" i="2"/>
  <c r="N1355" i="2"/>
  <c r="O1355" i="2"/>
  <c r="R1355" i="2" s="1"/>
  <c r="P1355" i="2"/>
  <c r="Q1355" i="2"/>
  <c r="S1355" i="2"/>
  <c r="T1355" i="2"/>
  <c r="U1355" i="2" s="1"/>
  <c r="X1355" i="2"/>
  <c r="Y1355" i="2"/>
  <c r="Z1355" i="2"/>
  <c r="AA1355" i="2"/>
  <c r="N1356" i="2"/>
  <c r="O1356" i="2"/>
  <c r="R1356" i="2" s="1"/>
  <c r="P1356" i="2"/>
  <c r="Q1356" i="2"/>
  <c r="X1356" i="2"/>
  <c r="Y1356" i="2"/>
  <c r="Z1356" i="2"/>
  <c r="AA1356" i="2"/>
  <c r="N1357" i="2"/>
  <c r="O1357" i="2"/>
  <c r="R1357" i="2" s="1"/>
  <c r="P1357" i="2"/>
  <c r="Q1357" i="2"/>
  <c r="S1357" i="2"/>
  <c r="T1357" i="2"/>
  <c r="U1357" i="2" s="1"/>
  <c r="V1357" i="2"/>
  <c r="X1357" i="2"/>
  <c r="Y1357" i="2"/>
  <c r="Z1357" i="2"/>
  <c r="AA1357" i="2"/>
  <c r="N1358" i="2"/>
  <c r="O1358" i="2"/>
  <c r="R1358" i="2" s="1"/>
  <c r="P1358" i="2"/>
  <c r="Q1358" i="2"/>
  <c r="S1358" i="2"/>
  <c r="X1358" i="2"/>
  <c r="Y1358" i="2"/>
  <c r="Z1358" i="2"/>
  <c r="AA1358" i="2"/>
  <c r="N1359" i="2"/>
  <c r="O1359" i="2"/>
  <c r="R1359" i="2" s="1"/>
  <c r="P1359" i="2"/>
  <c r="Q1359" i="2"/>
  <c r="X1359" i="2"/>
  <c r="Y1359" i="2"/>
  <c r="Z1359" i="2"/>
  <c r="AA1359" i="2"/>
  <c r="N1360" i="2"/>
  <c r="O1360" i="2"/>
  <c r="R1360" i="2" s="1"/>
  <c r="P1360" i="2"/>
  <c r="Q1360" i="2"/>
  <c r="S1360" i="2"/>
  <c r="T1360" i="2"/>
  <c r="U1360" i="2" s="1"/>
  <c r="X1360" i="2"/>
  <c r="Y1360" i="2"/>
  <c r="Z1360" i="2"/>
  <c r="AA1360" i="2"/>
  <c r="N1361" i="2"/>
  <c r="O1361" i="2"/>
  <c r="R1361" i="2" s="1"/>
  <c r="P1361" i="2"/>
  <c r="Q1361" i="2"/>
  <c r="S1361" i="2"/>
  <c r="T1361" i="2"/>
  <c r="U1361" i="2" s="1"/>
  <c r="X1361" i="2"/>
  <c r="Y1361" i="2"/>
  <c r="Z1361" i="2"/>
  <c r="AA1361" i="2"/>
  <c r="N1362" i="2"/>
  <c r="O1362" i="2"/>
  <c r="R1362" i="2" s="1"/>
  <c r="P1362" i="2"/>
  <c r="Q1362" i="2"/>
  <c r="S1362" i="2"/>
  <c r="T1362" i="2"/>
  <c r="U1362" i="2" s="1"/>
  <c r="V1362" i="2"/>
  <c r="X1362" i="2"/>
  <c r="Y1362" i="2"/>
  <c r="Z1362" i="2"/>
  <c r="AA1362" i="2"/>
  <c r="N1363" i="2"/>
  <c r="O1363" i="2"/>
  <c r="R1363" i="2" s="1"/>
  <c r="P1363" i="2"/>
  <c r="Q1363" i="2"/>
  <c r="S1363" i="2"/>
  <c r="T1363" i="2"/>
  <c r="U1363" i="2" s="1"/>
  <c r="X1363" i="2"/>
  <c r="Y1363" i="2"/>
  <c r="Z1363" i="2"/>
  <c r="AA1363" i="2"/>
  <c r="N1364" i="2"/>
  <c r="O1364" i="2"/>
  <c r="R1364" i="2" s="1"/>
  <c r="P1364" i="2"/>
  <c r="Q1364" i="2"/>
  <c r="S1364" i="2"/>
  <c r="T1364" i="2"/>
  <c r="U1364" i="2" s="1"/>
  <c r="V1364" i="2"/>
  <c r="W1364" i="2"/>
  <c r="X1364" i="2"/>
  <c r="Y1364" i="2"/>
  <c r="Z1364" i="2"/>
  <c r="AA1364" i="2"/>
  <c r="N1365" i="2"/>
  <c r="O1365" i="2"/>
  <c r="R1365" i="2" s="1"/>
  <c r="P1365" i="2"/>
  <c r="Q1365" i="2"/>
  <c r="S1365" i="2"/>
  <c r="T1365" i="2"/>
  <c r="U1365" i="2" s="1"/>
  <c r="X1365" i="2"/>
  <c r="Y1365" i="2"/>
  <c r="Z1365" i="2"/>
  <c r="AA1365" i="2"/>
  <c r="N1366" i="2"/>
  <c r="O1366" i="2"/>
  <c r="R1366" i="2" s="1"/>
  <c r="P1366" i="2"/>
  <c r="Q1366" i="2"/>
  <c r="S1366" i="2"/>
  <c r="X1366" i="2"/>
  <c r="Y1366" i="2"/>
  <c r="Z1366" i="2"/>
  <c r="AA1366" i="2"/>
  <c r="N1367" i="2"/>
  <c r="O1367" i="2"/>
  <c r="R1367" i="2" s="1"/>
  <c r="P1367" i="2"/>
  <c r="Q1367" i="2"/>
  <c r="S1367" i="2"/>
  <c r="T1367" i="2"/>
  <c r="U1367" i="2" s="1"/>
  <c r="V1367" i="2"/>
  <c r="W1367" i="2"/>
  <c r="X1367" i="2"/>
  <c r="Y1367" i="2"/>
  <c r="Z1367" i="2"/>
  <c r="AA1367" i="2"/>
  <c r="N1368" i="2"/>
  <c r="O1368" i="2"/>
  <c r="R1368" i="2" s="1"/>
  <c r="P1368" i="2"/>
  <c r="Q1368" i="2"/>
  <c r="S1368" i="2"/>
  <c r="T1368" i="2"/>
  <c r="U1368" i="2" s="1"/>
  <c r="X1368" i="2"/>
  <c r="Y1368" i="2"/>
  <c r="Z1368" i="2"/>
  <c r="AA1368" i="2"/>
  <c r="N1369" i="2"/>
  <c r="O1369" i="2"/>
  <c r="R1369" i="2" s="1"/>
  <c r="P1369" i="2"/>
  <c r="Q1369" i="2"/>
  <c r="S1369" i="2"/>
  <c r="T1369" i="2"/>
  <c r="U1369" i="2" s="1"/>
  <c r="V1369" i="2"/>
  <c r="X1369" i="2"/>
  <c r="Y1369" i="2"/>
  <c r="Z1369" i="2"/>
  <c r="AA1369" i="2"/>
  <c r="N1370" i="2"/>
  <c r="O1370" i="2"/>
  <c r="R1370" i="2" s="1"/>
  <c r="P1370" i="2"/>
  <c r="Q1370" i="2"/>
  <c r="X1370" i="2"/>
  <c r="Y1370" i="2"/>
  <c r="Z1370" i="2"/>
  <c r="AA1370" i="2"/>
  <c r="N1371" i="2"/>
  <c r="O1371" i="2"/>
  <c r="R1371" i="2" s="1"/>
  <c r="P1371" i="2"/>
  <c r="Q1371" i="2"/>
  <c r="T1371" i="2"/>
  <c r="U1371" i="2" s="1"/>
  <c r="X1371" i="2"/>
  <c r="Y1371" i="2"/>
  <c r="Z1371" i="2"/>
  <c r="AA1371" i="2"/>
  <c r="N1372" i="2"/>
  <c r="O1372" i="2"/>
  <c r="R1372" i="2" s="1"/>
  <c r="P1372" i="2"/>
  <c r="Q1372" i="2"/>
  <c r="S1372" i="2"/>
  <c r="T1372" i="2"/>
  <c r="U1372" i="2" s="1"/>
  <c r="X1372" i="2"/>
  <c r="Y1372" i="2"/>
  <c r="Z1372" i="2"/>
  <c r="AA1372" i="2"/>
  <c r="N1373" i="2"/>
  <c r="O1373" i="2"/>
  <c r="R1373" i="2" s="1"/>
  <c r="P1373" i="2"/>
  <c r="Q1373" i="2"/>
  <c r="S1373" i="2"/>
  <c r="T1373" i="2"/>
  <c r="U1373" i="2" s="1"/>
  <c r="W1373" i="2"/>
  <c r="X1373" i="2"/>
  <c r="Y1373" i="2"/>
  <c r="Z1373" i="2"/>
  <c r="AA1373" i="2"/>
  <c r="N1374" i="2"/>
  <c r="O1374" i="2"/>
  <c r="R1374" i="2" s="1"/>
  <c r="P1374" i="2"/>
  <c r="Q1374" i="2"/>
  <c r="S1374" i="2"/>
  <c r="X1374" i="2"/>
  <c r="Y1374" i="2"/>
  <c r="Z1374" i="2"/>
  <c r="AA1374" i="2"/>
  <c r="N1375" i="2"/>
  <c r="O1375" i="2"/>
  <c r="R1375" i="2" s="1"/>
  <c r="P1375" i="2"/>
  <c r="Q1375" i="2"/>
  <c r="T1375" i="2"/>
  <c r="U1375" i="2" s="1"/>
  <c r="X1375" i="2"/>
  <c r="Y1375" i="2"/>
  <c r="Z1375" i="2"/>
  <c r="AA1375" i="2"/>
  <c r="N1376" i="2"/>
  <c r="O1376" i="2"/>
  <c r="R1376" i="2" s="1"/>
  <c r="P1376" i="2"/>
  <c r="Q1376" i="2"/>
  <c r="T1376" i="2"/>
  <c r="U1376" i="2" s="1"/>
  <c r="X1376" i="2"/>
  <c r="Y1376" i="2"/>
  <c r="Z1376" i="2"/>
  <c r="AA1376" i="2"/>
  <c r="O2260" i="3"/>
  <c r="P2260" i="3" s="1"/>
  <c r="O2261" i="3"/>
  <c r="P2261" i="3" s="1"/>
  <c r="O2262" i="3"/>
  <c r="P2262" i="3" s="1"/>
  <c r="O2263" i="3"/>
  <c r="P2263" i="3" s="1"/>
  <c r="O2264" i="3"/>
  <c r="P2264" i="3" s="1"/>
  <c r="O2265" i="3"/>
  <c r="P2265" i="3" s="1"/>
  <c r="O2266" i="3"/>
  <c r="P2266" i="3"/>
  <c r="Q2266" i="3" s="1"/>
  <c r="O2267" i="3"/>
  <c r="P2267" i="3" s="1"/>
  <c r="O2268" i="3"/>
  <c r="P2268" i="3"/>
  <c r="Q2268" i="3" s="1"/>
  <c r="S2268" i="3"/>
  <c r="O2269" i="3"/>
  <c r="P2269" i="3" s="1"/>
  <c r="O2270" i="3"/>
  <c r="P2270" i="3"/>
  <c r="R2270" i="3" s="1"/>
  <c r="O2271" i="3"/>
  <c r="P2271" i="3" s="1"/>
  <c r="T1139" i="2" s="1"/>
  <c r="U1139" i="2" s="1"/>
  <c r="O2272" i="3"/>
  <c r="P2272" i="3" s="1"/>
  <c r="T1140" i="2" s="1"/>
  <c r="U1140" i="2" s="1"/>
  <c r="O2273" i="3"/>
  <c r="P2273" i="3" s="1"/>
  <c r="O2274" i="3"/>
  <c r="P2274" i="3" s="1"/>
  <c r="O2275" i="3"/>
  <c r="P2275" i="3"/>
  <c r="Q2275" i="3" s="1"/>
  <c r="O2276" i="3"/>
  <c r="P2276" i="3"/>
  <c r="Q2276" i="3" s="1"/>
  <c r="O2277" i="3"/>
  <c r="P2277" i="3" s="1"/>
  <c r="R2277" i="3" s="1"/>
  <c r="N1123" i="2"/>
  <c r="O1123" i="2"/>
  <c r="R1123" i="2" s="1"/>
  <c r="P1123" i="2"/>
  <c r="Q1123" i="2"/>
  <c r="X1123" i="2"/>
  <c r="Y1123" i="2"/>
  <c r="Z1123" i="2"/>
  <c r="AA1123" i="2"/>
  <c r="N1124" i="2"/>
  <c r="O1124" i="2"/>
  <c r="R1124" i="2" s="1"/>
  <c r="P1124" i="2"/>
  <c r="Q1124" i="2"/>
  <c r="X1124" i="2"/>
  <c r="Y1124" i="2"/>
  <c r="Z1124" i="2"/>
  <c r="AA1124" i="2"/>
  <c r="N1125" i="2"/>
  <c r="O1125" i="2"/>
  <c r="R1125" i="2" s="1"/>
  <c r="P1125" i="2"/>
  <c r="Q1125" i="2"/>
  <c r="X1125" i="2"/>
  <c r="Y1125" i="2"/>
  <c r="Z1125" i="2"/>
  <c r="AA1125" i="2"/>
  <c r="N1126" i="2"/>
  <c r="O1126" i="2"/>
  <c r="R1126" i="2" s="1"/>
  <c r="P1126" i="2"/>
  <c r="Q1126" i="2"/>
  <c r="X1126" i="2"/>
  <c r="Y1126" i="2"/>
  <c r="Z1126" i="2"/>
  <c r="AA1126" i="2"/>
  <c r="N1127" i="2"/>
  <c r="O1127" i="2"/>
  <c r="R1127" i="2" s="1"/>
  <c r="P1127" i="2"/>
  <c r="Q1127" i="2"/>
  <c r="X1127" i="2"/>
  <c r="Y1127" i="2"/>
  <c r="Z1127" i="2"/>
  <c r="AA1127" i="2"/>
  <c r="N1128" i="2"/>
  <c r="O1128" i="2"/>
  <c r="R1128" i="2" s="1"/>
  <c r="P1128" i="2"/>
  <c r="Q1128" i="2"/>
  <c r="X1128" i="2"/>
  <c r="Y1128" i="2"/>
  <c r="Z1128" i="2"/>
  <c r="AA1128" i="2"/>
  <c r="N1129" i="2"/>
  <c r="O1129" i="2"/>
  <c r="R1129" i="2" s="1"/>
  <c r="P1129" i="2"/>
  <c r="Q1129" i="2"/>
  <c r="X1129" i="2"/>
  <c r="Y1129" i="2"/>
  <c r="Z1129" i="2"/>
  <c r="AA1129" i="2"/>
  <c r="N1130" i="2"/>
  <c r="O1130" i="2"/>
  <c r="R1130" i="2" s="1"/>
  <c r="P1130" i="2"/>
  <c r="Q1130" i="2"/>
  <c r="X1130" i="2"/>
  <c r="Y1130" i="2"/>
  <c r="Z1130" i="2"/>
  <c r="AA1130" i="2"/>
  <c r="N1131" i="2"/>
  <c r="O1131" i="2"/>
  <c r="R1131" i="2" s="1"/>
  <c r="P1131" i="2"/>
  <c r="Q1131" i="2"/>
  <c r="S1131" i="2"/>
  <c r="X1131" i="2"/>
  <c r="Y1131" i="2"/>
  <c r="Z1131" i="2"/>
  <c r="AA1131" i="2"/>
  <c r="N1132" i="2"/>
  <c r="O1132" i="2"/>
  <c r="R1132" i="2" s="1"/>
  <c r="P1132" i="2"/>
  <c r="Q1132" i="2"/>
  <c r="X1132" i="2"/>
  <c r="Y1132" i="2"/>
  <c r="Z1132" i="2"/>
  <c r="AA1132" i="2"/>
  <c r="N1133" i="2"/>
  <c r="O1133" i="2"/>
  <c r="R1133" i="2" s="1"/>
  <c r="P1133" i="2"/>
  <c r="Q1133" i="2"/>
  <c r="X1133" i="2"/>
  <c r="Y1133" i="2"/>
  <c r="Z1133" i="2"/>
  <c r="AA1133" i="2"/>
  <c r="N1134" i="2"/>
  <c r="O1134" i="2"/>
  <c r="R1134" i="2" s="1"/>
  <c r="P1134" i="2"/>
  <c r="Q1134" i="2"/>
  <c r="X1134" i="2"/>
  <c r="Y1134" i="2"/>
  <c r="Z1134" i="2"/>
  <c r="AA1134" i="2"/>
  <c r="N1135" i="2"/>
  <c r="O1135" i="2"/>
  <c r="R1135" i="2" s="1"/>
  <c r="P1135" i="2"/>
  <c r="Q1135" i="2"/>
  <c r="X1135" i="2"/>
  <c r="Y1135" i="2"/>
  <c r="Z1135" i="2"/>
  <c r="AA1135" i="2"/>
  <c r="N1136" i="2"/>
  <c r="O1136" i="2"/>
  <c r="R1136" i="2" s="1"/>
  <c r="P1136" i="2"/>
  <c r="Q1136" i="2"/>
  <c r="X1136" i="2"/>
  <c r="Y1136" i="2"/>
  <c r="Z1136" i="2"/>
  <c r="AA1136" i="2"/>
  <c r="O2232" i="3"/>
  <c r="P2232" i="3" s="1"/>
  <c r="O2233" i="3"/>
  <c r="P2233" i="3" s="1"/>
  <c r="R2233" i="3" s="1"/>
  <c r="O2234" i="3"/>
  <c r="P2234" i="3" s="1"/>
  <c r="O2235" i="3"/>
  <c r="P2235" i="3" s="1"/>
  <c r="O2236" i="3"/>
  <c r="P2236" i="3" s="1"/>
  <c r="O2237" i="3"/>
  <c r="P2237" i="3" s="1"/>
  <c r="O2238" i="3"/>
  <c r="P2238" i="3" s="1"/>
  <c r="O2239" i="3"/>
  <c r="P2239" i="3"/>
  <c r="S2239" i="3" s="1"/>
  <c r="O2240" i="3"/>
  <c r="P2240" i="3" s="1"/>
  <c r="T1123" i="2" s="1"/>
  <c r="U1123" i="2" s="1"/>
  <c r="O2241" i="3"/>
  <c r="P2241" i="3" s="1"/>
  <c r="R2241" i="3" s="1"/>
  <c r="O2242" i="3"/>
  <c r="P2242" i="3" s="1"/>
  <c r="O2243" i="3"/>
  <c r="P2243" i="3" s="1"/>
  <c r="O2244" i="3"/>
  <c r="P2244" i="3" s="1"/>
  <c r="T1128" i="2" s="1"/>
  <c r="U1128" i="2" s="1"/>
  <c r="O2245" i="3"/>
  <c r="P2245" i="3" s="1"/>
  <c r="Q2245" i="3" s="1"/>
  <c r="O2246" i="3"/>
  <c r="P2246" i="3" s="1"/>
  <c r="O2247" i="3"/>
  <c r="P2247" i="3" s="1"/>
  <c r="O2248" i="3"/>
  <c r="P2248" i="3" s="1"/>
  <c r="T1127" i="2" s="1"/>
  <c r="U1127" i="2" s="1"/>
  <c r="O2249" i="3"/>
  <c r="O2250" i="3"/>
  <c r="P2250" i="3" s="1"/>
  <c r="O2251" i="3"/>
  <c r="P2251" i="3" s="1"/>
  <c r="O2252" i="3"/>
  <c r="P2252" i="3" s="1"/>
  <c r="O2253" i="3"/>
  <c r="O2254" i="3"/>
  <c r="P2254" i="3" s="1"/>
  <c r="O2255" i="3"/>
  <c r="P2255" i="3" s="1"/>
  <c r="O2256" i="3"/>
  <c r="P2256" i="3" s="1"/>
  <c r="T1136" i="2" s="1"/>
  <c r="U1136" i="2" s="1"/>
  <c r="O2257" i="3"/>
  <c r="S1137" i="2" s="1"/>
  <c r="O2258" i="3"/>
  <c r="P2258" i="3" s="1"/>
  <c r="O2259" i="3"/>
  <c r="P2259" i="3" s="1"/>
  <c r="T1138" i="2" s="1"/>
  <c r="U1138" i="2" s="1"/>
  <c r="N1110" i="2"/>
  <c r="O1110" i="2"/>
  <c r="R1110" i="2" s="1"/>
  <c r="P1110" i="2"/>
  <c r="Q1110" i="2"/>
  <c r="X1110" i="2"/>
  <c r="Y1110" i="2"/>
  <c r="Z1110" i="2"/>
  <c r="AA1110" i="2"/>
  <c r="N1111" i="2"/>
  <c r="O1111" i="2"/>
  <c r="R1111" i="2" s="1"/>
  <c r="P1111" i="2"/>
  <c r="Q1111" i="2"/>
  <c r="X1111" i="2"/>
  <c r="Y1111" i="2"/>
  <c r="Z1111" i="2"/>
  <c r="AA1111" i="2"/>
  <c r="N1112" i="2"/>
  <c r="O1112" i="2"/>
  <c r="R1112" i="2" s="1"/>
  <c r="P1112" i="2"/>
  <c r="Q1112" i="2"/>
  <c r="X1112" i="2"/>
  <c r="Y1112" i="2"/>
  <c r="Z1112" i="2"/>
  <c r="AA1112" i="2"/>
  <c r="N1113" i="2"/>
  <c r="O1113" i="2"/>
  <c r="R1113" i="2" s="1"/>
  <c r="P1113" i="2"/>
  <c r="Q1113" i="2"/>
  <c r="X1113" i="2"/>
  <c r="Y1113" i="2"/>
  <c r="Z1113" i="2"/>
  <c r="AA1113" i="2"/>
  <c r="N1114" i="2"/>
  <c r="O1114" i="2"/>
  <c r="R1114" i="2" s="1"/>
  <c r="P1114" i="2"/>
  <c r="Q1114" i="2"/>
  <c r="X1114" i="2"/>
  <c r="Y1114" i="2"/>
  <c r="Z1114" i="2"/>
  <c r="AA1114" i="2"/>
  <c r="N1115" i="2"/>
  <c r="O1115" i="2"/>
  <c r="R1115" i="2" s="1"/>
  <c r="P1115" i="2"/>
  <c r="Q1115" i="2"/>
  <c r="X1115" i="2"/>
  <c r="Y1115" i="2"/>
  <c r="Z1115" i="2"/>
  <c r="AA1115" i="2"/>
  <c r="N1116" i="2"/>
  <c r="O1116" i="2"/>
  <c r="R1116" i="2" s="1"/>
  <c r="P1116" i="2"/>
  <c r="Q1116" i="2"/>
  <c r="X1116" i="2"/>
  <c r="Y1116" i="2"/>
  <c r="Z1116" i="2"/>
  <c r="AA1116" i="2"/>
  <c r="N1117" i="2"/>
  <c r="O1117" i="2"/>
  <c r="R1117" i="2" s="1"/>
  <c r="P1117" i="2"/>
  <c r="Q1117" i="2"/>
  <c r="X1117" i="2"/>
  <c r="Y1117" i="2"/>
  <c r="Z1117" i="2"/>
  <c r="AA1117" i="2"/>
  <c r="N1118" i="2"/>
  <c r="O1118" i="2"/>
  <c r="R1118" i="2" s="1"/>
  <c r="P1118" i="2"/>
  <c r="Q1118" i="2"/>
  <c r="X1118" i="2"/>
  <c r="Y1118" i="2"/>
  <c r="Z1118" i="2"/>
  <c r="AA1118" i="2"/>
  <c r="N1119" i="2"/>
  <c r="O1119" i="2"/>
  <c r="R1119" i="2" s="1"/>
  <c r="P1119" i="2"/>
  <c r="Q1119" i="2"/>
  <c r="X1119" i="2"/>
  <c r="Y1119" i="2"/>
  <c r="Z1119" i="2"/>
  <c r="AA1119" i="2"/>
  <c r="N1120" i="2"/>
  <c r="O1120" i="2"/>
  <c r="R1120" i="2" s="1"/>
  <c r="P1120" i="2"/>
  <c r="Q1120" i="2"/>
  <c r="X1120" i="2"/>
  <c r="Y1120" i="2"/>
  <c r="Z1120" i="2"/>
  <c r="AA1120" i="2"/>
  <c r="N1121" i="2"/>
  <c r="O1121" i="2"/>
  <c r="R1121" i="2" s="1"/>
  <c r="P1121" i="2"/>
  <c r="Q1121" i="2"/>
  <c r="X1121" i="2"/>
  <c r="Y1121" i="2"/>
  <c r="Z1121" i="2"/>
  <c r="AA1121" i="2"/>
  <c r="N1122" i="2"/>
  <c r="O1122" i="2"/>
  <c r="R1122" i="2" s="1"/>
  <c r="P1122" i="2"/>
  <c r="Q1122" i="2"/>
  <c r="X1122" i="2"/>
  <c r="Y1122" i="2"/>
  <c r="Z1122" i="2"/>
  <c r="AA1122" i="2"/>
  <c r="O2087" i="3"/>
  <c r="P2087" i="3" s="1"/>
  <c r="O2088" i="3"/>
  <c r="P2088" i="3" s="1"/>
  <c r="O2089" i="3"/>
  <c r="P2089" i="3" s="1"/>
  <c r="O2090" i="3"/>
  <c r="P2090" i="3" s="1"/>
  <c r="O2091" i="3"/>
  <c r="S1053" i="2" s="1"/>
  <c r="O2092" i="3"/>
  <c r="P2092" i="3" s="1"/>
  <c r="S2092" i="3" s="1"/>
  <c r="O2093" i="3"/>
  <c r="P2093" i="3" s="1"/>
  <c r="O2094" i="3"/>
  <c r="P2094" i="3" s="1"/>
  <c r="O2095" i="3"/>
  <c r="P2095" i="3" s="1"/>
  <c r="O2096" i="3"/>
  <c r="S1055" i="2" s="1"/>
  <c r="O2097" i="3"/>
  <c r="P2097" i="3" s="1"/>
  <c r="O2098" i="3"/>
  <c r="P2098" i="3" s="1"/>
  <c r="O2099" i="3"/>
  <c r="P2099" i="3" s="1"/>
  <c r="T1056" i="2" s="1"/>
  <c r="U1056" i="2" s="1"/>
  <c r="O2100" i="3"/>
  <c r="P2100" i="3" s="1"/>
  <c r="S2100" i="3" s="1"/>
  <c r="W1057" i="2" s="1"/>
  <c r="O2101" i="3"/>
  <c r="P2101" i="3" s="1"/>
  <c r="O2102" i="3"/>
  <c r="P2102" i="3" s="1"/>
  <c r="S2102" i="3" s="1"/>
  <c r="O2103" i="3"/>
  <c r="P2103" i="3" s="1"/>
  <c r="O2104" i="3"/>
  <c r="P2104" i="3" s="1"/>
  <c r="O2105" i="3"/>
  <c r="P2105" i="3" s="1"/>
  <c r="O2106" i="3"/>
  <c r="P2106" i="3" s="1"/>
  <c r="O2107" i="3"/>
  <c r="P2107" i="3" s="1"/>
  <c r="Q2107" i="3" s="1"/>
  <c r="O2108" i="3"/>
  <c r="P2108" i="3" s="1"/>
  <c r="O2109" i="3"/>
  <c r="P2109" i="3" s="1"/>
  <c r="O2110" i="3"/>
  <c r="P2110" i="3" s="1"/>
  <c r="O2111" i="3"/>
  <c r="P2111" i="3" s="1"/>
  <c r="Q2111" i="3" s="1"/>
  <c r="O2112" i="3"/>
  <c r="S1058" i="2" s="1"/>
  <c r="O2113" i="3"/>
  <c r="P2113" i="3" s="1"/>
  <c r="O2114" i="3"/>
  <c r="P2114" i="3" s="1"/>
  <c r="O2115" i="3"/>
  <c r="P2115" i="3" s="1"/>
  <c r="Q2115" i="3" s="1"/>
  <c r="O2116" i="3"/>
  <c r="P2116" i="3" s="1"/>
  <c r="S2116" i="3" s="1"/>
  <c r="W1062" i="2" s="1"/>
  <c r="O2117" i="3"/>
  <c r="O2118" i="3"/>
  <c r="S1064" i="2" s="1"/>
  <c r="O2119" i="3"/>
  <c r="P2119" i="3" s="1"/>
  <c r="O2120" i="3"/>
  <c r="S1066" i="2" s="1"/>
  <c r="O2121" i="3"/>
  <c r="P2121" i="3" s="1"/>
  <c r="O2122" i="3"/>
  <c r="P2122" i="3" s="1"/>
  <c r="O2123" i="3"/>
  <c r="P2123" i="3" s="1"/>
  <c r="O2124" i="3"/>
  <c r="P2124" i="3" s="1"/>
  <c r="S2124" i="3" s="1"/>
  <c r="W1069" i="2" s="1"/>
  <c r="O2125" i="3"/>
  <c r="P2125" i="3" s="1"/>
  <c r="O2126" i="3"/>
  <c r="P2126" i="3" s="1"/>
  <c r="O2127" i="3"/>
  <c r="P2127" i="3" s="1"/>
  <c r="Q2127" i="3" s="1"/>
  <c r="O2128" i="3"/>
  <c r="P2128" i="3" s="1"/>
  <c r="O2129" i="3"/>
  <c r="P2129" i="3" s="1"/>
  <c r="O2130" i="3"/>
  <c r="P2130" i="3" s="1"/>
  <c r="O2131" i="3"/>
  <c r="P2131" i="3" s="1"/>
  <c r="Q2131" i="3" s="1"/>
  <c r="O2132" i="3"/>
  <c r="P2132" i="3" s="1"/>
  <c r="S2132" i="3" s="1"/>
  <c r="O2133" i="3"/>
  <c r="O2134" i="3"/>
  <c r="P2134" i="3" s="1"/>
  <c r="O2135" i="3"/>
  <c r="P2135" i="3" s="1"/>
  <c r="O2136" i="3"/>
  <c r="P2136" i="3" s="1"/>
  <c r="O2137" i="3"/>
  <c r="P2137" i="3" s="1"/>
  <c r="O2138" i="3"/>
  <c r="P2138" i="3" s="1"/>
  <c r="O2139" i="3"/>
  <c r="P2139" i="3" s="1"/>
  <c r="Q2139" i="3" s="1"/>
  <c r="O2140" i="3"/>
  <c r="P2140" i="3" s="1"/>
  <c r="S2140" i="3" s="1"/>
  <c r="W1074" i="2" s="1"/>
  <c r="O2141" i="3"/>
  <c r="O2142" i="3"/>
  <c r="P2142" i="3" s="1"/>
  <c r="O2143" i="3"/>
  <c r="P2143" i="3" s="1"/>
  <c r="O2144" i="3"/>
  <c r="S1078" i="2" s="1"/>
  <c r="O2145" i="3"/>
  <c r="P2145" i="3" s="1"/>
  <c r="Q2145" i="3" s="1"/>
  <c r="O2146" i="3"/>
  <c r="P2146" i="3" s="1"/>
  <c r="O2147" i="3"/>
  <c r="P2147" i="3" s="1"/>
  <c r="Q2147" i="3" s="1"/>
  <c r="O2148" i="3"/>
  <c r="P2148" i="3" s="1"/>
  <c r="S2148" i="3" s="1"/>
  <c r="O2149" i="3"/>
  <c r="P2149" i="3" s="1"/>
  <c r="O2150" i="3"/>
  <c r="P2150" i="3" s="1"/>
  <c r="O2151" i="3"/>
  <c r="P2151" i="3" s="1"/>
  <c r="O2152" i="3"/>
  <c r="P2152" i="3" s="1"/>
  <c r="O2153" i="3"/>
  <c r="P2153" i="3" s="1"/>
  <c r="O2154" i="3"/>
  <c r="P2154" i="3" s="1"/>
  <c r="O2155" i="3"/>
  <c r="P2155" i="3" s="1"/>
  <c r="O2156" i="3"/>
  <c r="P2156" i="3" s="1"/>
  <c r="S2156" i="3" s="1"/>
  <c r="W1082" i="2" s="1"/>
  <c r="O2157" i="3"/>
  <c r="P2157" i="3" s="1"/>
  <c r="O2158" i="3"/>
  <c r="P2158" i="3" s="1"/>
  <c r="O2159" i="3"/>
  <c r="S1085" i="2" s="1"/>
  <c r="O2160" i="3"/>
  <c r="S1086" i="2" s="1"/>
  <c r="O2161" i="3"/>
  <c r="P2161" i="3" s="1"/>
  <c r="O2162" i="3"/>
  <c r="P2162" i="3" s="1"/>
  <c r="T1087" i="2" s="1"/>
  <c r="U1087" i="2" s="1"/>
  <c r="O2163" i="3"/>
  <c r="P2163" i="3" s="1"/>
  <c r="Q2163" i="3" s="1"/>
  <c r="O2164" i="3"/>
  <c r="P2164" i="3" s="1"/>
  <c r="S2164" i="3" s="1"/>
  <c r="O2165" i="3"/>
  <c r="P2165" i="3" s="1"/>
  <c r="T1088" i="2" s="1"/>
  <c r="U1088" i="2" s="1"/>
  <c r="O2166" i="3"/>
  <c r="P2166" i="3" s="1"/>
  <c r="O2167" i="3"/>
  <c r="P2167" i="3" s="1"/>
  <c r="O2168" i="3"/>
  <c r="P2168" i="3" s="1"/>
  <c r="O2169" i="3"/>
  <c r="S1090" i="2" s="1"/>
  <c r="O2170" i="3"/>
  <c r="P2170" i="3" s="1"/>
  <c r="T1091" i="2" s="1"/>
  <c r="U1091" i="2" s="1"/>
  <c r="O2171" i="3"/>
  <c r="P2171" i="3" s="1"/>
  <c r="Q2171" i="3" s="1"/>
  <c r="O2172" i="3"/>
  <c r="P2172" i="3" s="1"/>
  <c r="O2173" i="3"/>
  <c r="P2173" i="3" s="1"/>
  <c r="O2174" i="3"/>
  <c r="P2174" i="3"/>
  <c r="S2174" i="3" s="1"/>
  <c r="O2175" i="3"/>
  <c r="P2175" i="3"/>
  <c r="Q2175" i="3" s="1"/>
  <c r="O2176" i="3"/>
  <c r="P2176" i="3" s="1"/>
  <c r="T1092" i="2" s="1"/>
  <c r="U1092" i="2" s="1"/>
  <c r="O2177" i="3"/>
  <c r="P2177" i="3" s="1"/>
  <c r="O2178" i="3"/>
  <c r="P2178" i="3" s="1"/>
  <c r="T1094" i="2" s="1"/>
  <c r="U1094" i="2" s="1"/>
  <c r="O2179" i="3"/>
  <c r="P2179" i="3" s="1"/>
  <c r="Q2179" i="3" s="1"/>
  <c r="O2180" i="3"/>
  <c r="P2180" i="3" s="1"/>
  <c r="T1096" i="2" s="1"/>
  <c r="U1096" i="2" s="1"/>
  <c r="S2180" i="3"/>
  <c r="W1096" i="2" s="1"/>
  <c r="O2181" i="3"/>
  <c r="P2181" i="3" s="1"/>
  <c r="O2182" i="3"/>
  <c r="P2182" i="3" s="1"/>
  <c r="S2182" i="3" s="1"/>
  <c r="O2183" i="3"/>
  <c r="P2183" i="3" s="1"/>
  <c r="Q2183" i="3" s="1"/>
  <c r="O2184" i="3"/>
  <c r="S1097" i="2" s="1"/>
  <c r="P2184" i="3"/>
  <c r="T1097" i="2" s="1"/>
  <c r="U1097" i="2" s="1"/>
  <c r="O2185" i="3"/>
  <c r="S1098" i="2" s="1"/>
  <c r="O2186" i="3"/>
  <c r="P2186" i="3" s="1"/>
  <c r="T1099" i="2" s="1"/>
  <c r="U1099" i="2" s="1"/>
  <c r="O2187" i="3"/>
  <c r="P2187" i="3" s="1"/>
  <c r="O2188" i="3"/>
  <c r="P2188" i="3" s="1"/>
  <c r="S2188" i="3" s="1"/>
  <c r="O2189" i="3"/>
  <c r="P2189" i="3" s="1"/>
  <c r="O2190" i="3"/>
  <c r="P2190" i="3"/>
  <c r="S2190" i="3" s="1"/>
  <c r="O2191" i="3"/>
  <c r="P2191" i="3" s="1"/>
  <c r="Q2191" i="3" s="1"/>
  <c r="O2192" i="3"/>
  <c r="P2192" i="3" s="1"/>
  <c r="O2193" i="3"/>
  <c r="P2193" i="3" s="1"/>
  <c r="O2194" i="3"/>
  <c r="P2194" i="3" s="1"/>
  <c r="O2195" i="3"/>
  <c r="P2195" i="3" s="1"/>
  <c r="Q2195" i="3" s="1"/>
  <c r="O2196" i="3"/>
  <c r="P2196" i="3" s="1"/>
  <c r="S2196" i="3" s="1"/>
  <c r="O2197" i="3"/>
  <c r="P2197" i="3" s="1"/>
  <c r="O2198" i="3"/>
  <c r="S1101" i="2" s="1"/>
  <c r="O2199" i="3"/>
  <c r="S1102" i="2" s="1"/>
  <c r="O2200" i="3"/>
  <c r="P2200" i="3" s="1"/>
  <c r="T1103" i="2" s="1"/>
  <c r="U1103" i="2" s="1"/>
  <c r="O2201" i="3"/>
  <c r="P2201" i="3" s="1"/>
  <c r="O2202" i="3"/>
  <c r="P2202" i="3" s="1"/>
  <c r="T1105" i="2" s="1"/>
  <c r="U1105" i="2" s="1"/>
  <c r="O2203" i="3"/>
  <c r="P2203" i="3" s="1"/>
  <c r="Q2203" i="3" s="1"/>
  <c r="O2204" i="3"/>
  <c r="P2204" i="3" s="1"/>
  <c r="S2204" i="3" s="1"/>
  <c r="O2205" i="3"/>
  <c r="P2205" i="3" s="1"/>
  <c r="O2206" i="3"/>
  <c r="P2206" i="3" s="1"/>
  <c r="S2206" i="3" s="1"/>
  <c r="O2207" i="3"/>
  <c r="S1109" i="2" s="1"/>
  <c r="O2208" i="3"/>
  <c r="S1110" i="2" s="1"/>
  <c r="P2208" i="3"/>
  <c r="T1110" i="2" s="1"/>
  <c r="U1110" i="2" s="1"/>
  <c r="O2209" i="3"/>
  <c r="S1111" i="2" s="1"/>
  <c r="O2210" i="3"/>
  <c r="P2210" i="3" s="1"/>
  <c r="T1112" i="2" s="1"/>
  <c r="U1112" i="2" s="1"/>
  <c r="O2211" i="3"/>
  <c r="P2211" i="3" s="1"/>
  <c r="Q2211" i="3" s="1"/>
  <c r="O2212" i="3"/>
  <c r="P2212" i="3" s="1"/>
  <c r="S2212" i="3" s="1"/>
  <c r="O2213" i="3"/>
  <c r="P2213" i="3" s="1"/>
  <c r="O2214" i="3"/>
  <c r="P2214" i="3" s="1"/>
  <c r="S2214" i="3" s="1"/>
  <c r="O2215" i="3"/>
  <c r="P2215" i="3" s="1"/>
  <c r="O2216" i="3"/>
  <c r="P2216" i="3" s="1"/>
  <c r="O2217" i="3"/>
  <c r="S1113" i="2" s="1"/>
  <c r="O2218" i="3"/>
  <c r="P2218" i="3" s="1"/>
  <c r="T1114" i="2" s="1"/>
  <c r="U1114" i="2" s="1"/>
  <c r="O2219" i="3"/>
  <c r="S1115" i="2" s="1"/>
  <c r="O2220" i="3"/>
  <c r="P2220" i="3" s="1"/>
  <c r="T1116" i="2" s="1"/>
  <c r="U1116" i="2" s="1"/>
  <c r="O2221" i="3"/>
  <c r="P2221" i="3" s="1"/>
  <c r="T1117" i="2" s="1"/>
  <c r="U1117" i="2" s="1"/>
  <c r="O2222" i="3"/>
  <c r="S1118" i="2" s="1"/>
  <c r="O2223" i="3"/>
  <c r="P2223" i="3" s="1"/>
  <c r="O2224" i="3"/>
  <c r="P2224" i="3" s="1"/>
  <c r="O2225" i="3"/>
  <c r="S1119" i="2" s="1"/>
  <c r="O2226" i="3"/>
  <c r="S1120" i="2" s="1"/>
  <c r="O2227" i="3"/>
  <c r="P2227" i="3" s="1"/>
  <c r="Q2227" i="3" s="1"/>
  <c r="O2228" i="3"/>
  <c r="P2228" i="3" s="1"/>
  <c r="S2228" i="3" s="1"/>
  <c r="O2229" i="3"/>
  <c r="P2229" i="3" s="1"/>
  <c r="O2230" i="3"/>
  <c r="P2230" i="3" s="1"/>
  <c r="O2231" i="3"/>
  <c r="P2231" i="3" s="1"/>
  <c r="N1038" i="2"/>
  <c r="O1038" i="2"/>
  <c r="R1038" i="2" s="1"/>
  <c r="P1038" i="2"/>
  <c r="Q1038" i="2"/>
  <c r="X1038" i="2"/>
  <c r="Y1038" i="2"/>
  <c r="Z1038" i="2"/>
  <c r="AA1038" i="2"/>
  <c r="N1039" i="2"/>
  <c r="O1039" i="2"/>
  <c r="R1039" i="2" s="1"/>
  <c r="P1039" i="2"/>
  <c r="Q1039" i="2"/>
  <c r="X1039" i="2"/>
  <c r="Y1039" i="2"/>
  <c r="Z1039" i="2"/>
  <c r="AA1039" i="2"/>
  <c r="N1040" i="2"/>
  <c r="O1040" i="2"/>
  <c r="R1040" i="2" s="1"/>
  <c r="P1040" i="2"/>
  <c r="Q1040" i="2"/>
  <c r="X1040" i="2"/>
  <c r="Y1040" i="2"/>
  <c r="Z1040" i="2"/>
  <c r="AA1040" i="2"/>
  <c r="N1041" i="2"/>
  <c r="O1041" i="2"/>
  <c r="R1041" i="2" s="1"/>
  <c r="P1041" i="2"/>
  <c r="Q1041" i="2"/>
  <c r="X1041" i="2"/>
  <c r="Y1041" i="2"/>
  <c r="Z1041" i="2"/>
  <c r="AA1041" i="2"/>
  <c r="N1042" i="2"/>
  <c r="O1042" i="2"/>
  <c r="R1042" i="2" s="1"/>
  <c r="P1042" i="2"/>
  <c r="Q1042" i="2"/>
  <c r="X1042" i="2"/>
  <c r="Y1042" i="2"/>
  <c r="Z1042" i="2"/>
  <c r="AA1042" i="2"/>
  <c r="N1043" i="2"/>
  <c r="O1043" i="2"/>
  <c r="R1043" i="2" s="1"/>
  <c r="P1043" i="2"/>
  <c r="Q1043" i="2"/>
  <c r="X1043" i="2"/>
  <c r="Y1043" i="2"/>
  <c r="Z1043" i="2"/>
  <c r="AA1043" i="2"/>
  <c r="N1044" i="2"/>
  <c r="O1044" i="2"/>
  <c r="R1044" i="2" s="1"/>
  <c r="P1044" i="2"/>
  <c r="Q1044" i="2"/>
  <c r="X1044" i="2"/>
  <c r="Y1044" i="2"/>
  <c r="Z1044" i="2"/>
  <c r="AA1044" i="2"/>
  <c r="N1045" i="2"/>
  <c r="O1045" i="2"/>
  <c r="R1045" i="2" s="1"/>
  <c r="P1045" i="2"/>
  <c r="Q1045" i="2"/>
  <c r="X1045" i="2"/>
  <c r="Y1045" i="2"/>
  <c r="Z1045" i="2"/>
  <c r="AA1045" i="2"/>
  <c r="N1046" i="2"/>
  <c r="O1046" i="2"/>
  <c r="R1046" i="2" s="1"/>
  <c r="P1046" i="2"/>
  <c r="Q1046" i="2"/>
  <c r="X1046" i="2"/>
  <c r="Y1046" i="2"/>
  <c r="Z1046" i="2"/>
  <c r="AA1046" i="2"/>
  <c r="N1047" i="2"/>
  <c r="O1047" i="2"/>
  <c r="R1047" i="2" s="1"/>
  <c r="P1047" i="2"/>
  <c r="Q1047" i="2"/>
  <c r="X1047" i="2"/>
  <c r="Y1047" i="2"/>
  <c r="Z1047" i="2"/>
  <c r="AA1047" i="2"/>
  <c r="N1048" i="2"/>
  <c r="O1048" i="2"/>
  <c r="R1048" i="2" s="1"/>
  <c r="P1048" i="2"/>
  <c r="Q1048" i="2"/>
  <c r="X1048" i="2"/>
  <c r="Y1048" i="2"/>
  <c r="Z1048" i="2"/>
  <c r="AA1048" i="2"/>
  <c r="N1049" i="2"/>
  <c r="O1049" i="2"/>
  <c r="R1049" i="2" s="1"/>
  <c r="P1049" i="2"/>
  <c r="Q1049" i="2"/>
  <c r="X1049" i="2"/>
  <c r="Y1049" i="2"/>
  <c r="Z1049" i="2"/>
  <c r="AA1049" i="2"/>
  <c r="N1050" i="2"/>
  <c r="O1050" i="2"/>
  <c r="R1050" i="2" s="1"/>
  <c r="P1050" i="2"/>
  <c r="Q1050" i="2"/>
  <c r="X1050" i="2"/>
  <c r="Y1050" i="2"/>
  <c r="Z1050" i="2"/>
  <c r="AA1050" i="2"/>
  <c r="N1051" i="2"/>
  <c r="O1051" i="2"/>
  <c r="R1051" i="2" s="1"/>
  <c r="P1051" i="2"/>
  <c r="Q1051" i="2"/>
  <c r="X1051" i="2"/>
  <c r="Y1051" i="2"/>
  <c r="Z1051" i="2"/>
  <c r="AA1051" i="2"/>
  <c r="N1052" i="2"/>
  <c r="O1052" i="2"/>
  <c r="R1052" i="2" s="1"/>
  <c r="P1052" i="2"/>
  <c r="Q1052" i="2"/>
  <c r="X1052" i="2"/>
  <c r="Y1052" i="2"/>
  <c r="Z1052" i="2"/>
  <c r="AA1052" i="2"/>
  <c r="N1053" i="2"/>
  <c r="O1053" i="2"/>
  <c r="R1053" i="2" s="1"/>
  <c r="P1053" i="2"/>
  <c r="Q1053" i="2"/>
  <c r="X1053" i="2"/>
  <c r="Y1053" i="2"/>
  <c r="Z1053" i="2"/>
  <c r="AA1053" i="2"/>
  <c r="N1054" i="2"/>
  <c r="O1054" i="2"/>
  <c r="R1054" i="2" s="1"/>
  <c r="P1054" i="2"/>
  <c r="Q1054" i="2"/>
  <c r="X1054" i="2"/>
  <c r="Y1054" i="2"/>
  <c r="Z1054" i="2"/>
  <c r="AA1054" i="2"/>
  <c r="N1055" i="2"/>
  <c r="O1055" i="2"/>
  <c r="R1055" i="2" s="1"/>
  <c r="P1055" i="2"/>
  <c r="Q1055" i="2"/>
  <c r="X1055" i="2"/>
  <c r="Y1055" i="2"/>
  <c r="Z1055" i="2"/>
  <c r="AA1055" i="2"/>
  <c r="N1056" i="2"/>
  <c r="O1056" i="2"/>
  <c r="R1056" i="2" s="1"/>
  <c r="P1056" i="2"/>
  <c r="Q1056" i="2"/>
  <c r="S1056" i="2"/>
  <c r="X1056" i="2"/>
  <c r="Y1056" i="2"/>
  <c r="Z1056" i="2"/>
  <c r="AA1056" i="2"/>
  <c r="N1057" i="2"/>
  <c r="O1057" i="2"/>
  <c r="R1057" i="2" s="1"/>
  <c r="P1057" i="2"/>
  <c r="Q1057" i="2"/>
  <c r="S1057" i="2"/>
  <c r="X1057" i="2"/>
  <c r="Y1057" i="2"/>
  <c r="Z1057" i="2"/>
  <c r="AA1057" i="2"/>
  <c r="N1058" i="2"/>
  <c r="O1058" i="2"/>
  <c r="R1058" i="2" s="1"/>
  <c r="P1058" i="2"/>
  <c r="Q1058" i="2"/>
  <c r="X1058" i="2"/>
  <c r="Y1058" i="2"/>
  <c r="Z1058" i="2"/>
  <c r="AA1058" i="2"/>
  <c r="N1059" i="2"/>
  <c r="O1059" i="2"/>
  <c r="R1059" i="2" s="1"/>
  <c r="P1059" i="2"/>
  <c r="Q1059" i="2"/>
  <c r="X1059" i="2"/>
  <c r="Y1059" i="2"/>
  <c r="Z1059" i="2"/>
  <c r="AA1059" i="2"/>
  <c r="N1060" i="2"/>
  <c r="O1060" i="2"/>
  <c r="R1060" i="2" s="1"/>
  <c r="P1060" i="2"/>
  <c r="Q1060" i="2"/>
  <c r="S1060" i="2"/>
  <c r="X1060" i="2"/>
  <c r="Y1060" i="2"/>
  <c r="Z1060" i="2"/>
  <c r="AA1060" i="2"/>
  <c r="N1061" i="2"/>
  <c r="O1061" i="2"/>
  <c r="R1061" i="2" s="1"/>
  <c r="P1061" i="2"/>
  <c r="Q1061" i="2"/>
  <c r="X1061" i="2"/>
  <c r="Y1061" i="2"/>
  <c r="Z1061" i="2"/>
  <c r="AA1061" i="2"/>
  <c r="N1062" i="2"/>
  <c r="O1062" i="2"/>
  <c r="R1062" i="2" s="1"/>
  <c r="P1062" i="2"/>
  <c r="Q1062" i="2"/>
  <c r="X1062" i="2"/>
  <c r="Y1062" i="2"/>
  <c r="Z1062" i="2"/>
  <c r="AA1062" i="2"/>
  <c r="N1063" i="2"/>
  <c r="O1063" i="2"/>
  <c r="R1063" i="2" s="1"/>
  <c r="P1063" i="2"/>
  <c r="Q1063" i="2"/>
  <c r="X1063" i="2"/>
  <c r="Y1063" i="2"/>
  <c r="Z1063" i="2"/>
  <c r="AA1063" i="2"/>
  <c r="N1064" i="2"/>
  <c r="O1064" i="2"/>
  <c r="R1064" i="2" s="1"/>
  <c r="P1064" i="2"/>
  <c r="Q1064" i="2"/>
  <c r="X1064" i="2"/>
  <c r="Y1064" i="2"/>
  <c r="Z1064" i="2"/>
  <c r="AA1064" i="2"/>
  <c r="N1065" i="2"/>
  <c r="O1065" i="2"/>
  <c r="R1065" i="2" s="1"/>
  <c r="P1065" i="2"/>
  <c r="Q1065" i="2"/>
  <c r="S1065" i="2"/>
  <c r="X1065" i="2"/>
  <c r="Y1065" i="2"/>
  <c r="Z1065" i="2"/>
  <c r="AA1065" i="2"/>
  <c r="N1066" i="2"/>
  <c r="O1066" i="2"/>
  <c r="R1066" i="2" s="1"/>
  <c r="P1066" i="2"/>
  <c r="Q1066" i="2"/>
  <c r="X1066" i="2"/>
  <c r="Y1066" i="2"/>
  <c r="Z1066" i="2"/>
  <c r="AA1066" i="2"/>
  <c r="N1067" i="2"/>
  <c r="O1067" i="2"/>
  <c r="R1067" i="2" s="1"/>
  <c r="P1067" i="2"/>
  <c r="Q1067" i="2"/>
  <c r="X1067" i="2"/>
  <c r="Y1067" i="2"/>
  <c r="Z1067" i="2"/>
  <c r="AA1067" i="2"/>
  <c r="N1068" i="2"/>
  <c r="O1068" i="2"/>
  <c r="R1068" i="2" s="1"/>
  <c r="P1068" i="2"/>
  <c r="Q1068" i="2"/>
  <c r="X1068" i="2"/>
  <c r="Y1068" i="2"/>
  <c r="Z1068" i="2"/>
  <c r="AA1068" i="2"/>
  <c r="N1069" i="2"/>
  <c r="O1069" i="2"/>
  <c r="R1069" i="2" s="1"/>
  <c r="P1069" i="2"/>
  <c r="Q1069" i="2"/>
  <c r="S1069" i="2"/>
  <c r="X1069" i="2"/>
  <c r="Y1069" i="2"/>
  <c r="Z1069" i="2"/>
  <c r="AA1069" i="2"/>
  <c r="N1070" i="2"/>
  <c r="O1070" i="2"/>
  <c r="R1070" i="2" s="1"/>
  <c r="P1070" i="2"/>
  <c r="Q1070" i="2"/>
  <c r="S1070" i="2"/>
  <c r="X1070" i="2"/>
  <c r="Y1070" i="2"/>
  <c r="Z1070" i="2"/>
  <c r="AA1070" i="2"/>
  <c r="N1071" i="2"/>
  <c r="O1071" i="2"/>
  <c r="R1071" i="2" s="1"/>
  <c r="P1071" i="2"/>
  <c r="Q1071" i="2"/>
  <c r="X1071" i="2"/>
  <c r="Y1071" i="2"/>
  <c r="Z1071" i="2"/>
  <c r="AA1071" i="2"/>
  <c r="N1072" i="2"/>
  <c r="O1072" i="2"/>
  <c r="R1072" i="2" s="1"/>
  <c r="P1072" i="2"/>
  <c r="Q1072" i="2"/>
  <c r="S1072" i="2"/>
  <c r="X1072" i="2"/>
  <c r="Y1072" i="2"/>
  <c r="Z1072" i="2"/>
  <c r="AA1072" i="2"/>
  <c r="N1073" i="2"/>
  <c r="O1073" i="2"/>
  <c r="R1073" i="2" s="1"/>
  <c r="P1073" i="2"/>
  <c r="Q1073" i="2"/>
  <c r="X1073" i="2"/>
  <c r="Y1073" i="2"/>
  <c r="Z1073" i="2"/>
  <c r="AA1073" i="2"/>
  <c r="N1074" i="2"/>
  <c r="O1074" i="2"/>
  <c r="R1074" i="2" s="1"/>
  <c r="P1074" i="2"/>
  <c r="Q1074" i="2"/>
  <c r="S1074" i="2"/>
  <c r="X1074" i="2"/>
  <c r="Y1074" i="2"/>
  <c r="Z1074" i="2"/>
  <c r="AA1074" i="2"/>
  <c r="N1075" i="2"/>
  <c r="O1075" i="2"/>
  <c r="R1075" i="2" s="1"/>
  <c r="P1075" i="2"/>
  <c r="Q1075" i="2"/>
  <c r="X1075" i="2"/>
  <c r="Y1075" i="2"/>
  <c r="Z1075" i="2"/>
  <c r="AA1075" i="2"/>
  <c r="N1076" i="2"/>
  <c r="O1076" i="2"/>
  <c r="R1076" i="2" s="1"/>
  <c r="P1076" i="2"/>
  <c r="Q1076" i="2"/>
  <c r="X1076" i="2"/>
  <c r="Y1076" i="2"/>
  <c r="Z1076" i="2"/>
  <c r="AA1076" i="2"/>
  <c r="N1077" i="2"/>
  <c r="O1077" i="2"/>
  <c r="R1077" i="2" s="1"/>
  <c r="P1077" i="2"/>
  <c r="Q1077" i="2"/>
  <c r="S1077" i="2"/>
  <c r="X1077" i="2"/>
  <c r="Y1077" i="2"/>
  <c r="Z1077" i="2"/>
  <c r="AA1077" i="2"/>
  <c r="N1078" i="2"/>
  <c r="O1078" i="2"/>
  <c r="R1078" i="2" s="1"/>
  <c r="P1078" i="2"/>
  <c r="Q1078" i="2"/>
  <c r="X1078" i="2"/>
  <c r="Y1078" i="2"/>
  <c r="Z1078" i="2"/>
  <c r="AA1078" i="2"/>
  <c r="N1079" i="2"/>
  <c r="O1079" i="2"/>
  <c r="R1079" i="2" s="1"/>
  <c r="P1079" i="2"/>
  <c r="Q1079" i="2"/>
  <c r="S1079" i="2"/>
  <c r="X1079" i="2"/>
  <c r="Y1079" i="2"/>
  <c r="Z1079" i="2"/>
  <c r="AA1079" i="2"/>
  <c r="N1080" i="2"/>
  <c r="O1080" i="2"/>
  <c r="R1080" i="2" s="1"/>
  <c r="P1080" i="2"/>
  <c r="Q1080" i="2"/>
  <c r="X1080" i="2"/>
  <c r="Y1080" i="2"/>
  <c r="Z1080" i="2"/>
  <c r="AA1080" i="2"/>
  <c r="N1081" i="2"/>
  <c r="O1081" i="2"/>
  <c r="R1081" i="2" s="1"/>
  <c r="P1081" i="2"/>
  <c r="Q1081" i="2"/>
  <c r="X1081" i="2"/>
  <c r="Y1081" i="2"/>
  <c r="Z1081" i="2"/>
  <c r="AA1081" i="2"/>
  <c r="N1082" i="2"/>
  <c r="O1082" i="2"/>
  <c r="R1082" i="2" s="1"/>
  <c r="P1082" i="2"/>
  <c r="Q1082" i="2"/>
  <c r="X1082" i="2"/>
  <c r="Y1082" i="2"/>
  <c r="Z1082" i="2"/>
  <c r="AA1082" i="2"/>
  <c r="N1083" i="2"/>
  <c r="O1083" i="2"/>
  <c r="R1083" i="2" s="1"/>
  <c r="P1083" i="2"/>
  <c r="Q1083" i="2"/>
  <c r="X1083" i="2"/>
  <c r="Y1083" i="2"/>
  <c r="Z1083" i="2"/>
  <c r="AA1083" i="2"/>
  <c r="N1084" i="2"/>
  <c r="O1084" i="2"/>
  <c r="R1084" i="2" s="1"/>
  <c r="P1084" i="2"/>
  <c r="Q1084" i="2"/>
  <c r="X1084" i="2"/>
  <c r="Y1084" i="2"/>
  <c r="Z1084" i="2"/>
  <c r="AA1084" i="2"/>
  <c r="N1085" i="2"/>
  <c r="O1085" i="2"/>
  <c r="R1085" i="2" s="1"/>
  <c r="P1085" i="2"/>
  <c r="Q1085" i="2"/>
  <c r="X1085" i="2"/>
  <c r="Y1085" i="2"/>
  <c r="Z1085" i="2"/>
  <c r="AA1085" i="2"/>
  <c r="N1086" i="2"/>
  <c r="O1086" i="2"/>
  <c r="R1086" i="2" s="1"/>
  <c r="P1086" i="2"/>
  <c r="Q1086" i="2"/>
  <c r="X1086" i="2"/>
  <c r="Y1086" i="2"/>
  <c r="Z1086" i="2"/>
  <c r="AA1086" i="2"/>
  <c r="N1087" i="2"/>
  <c r="O1087" i="2"/>
  <c r="R1087" i="2" s="1"/>
  <c r="P1087" i="2"/>
  <c r="Q1087" i="2"/>
  <c r="S1087" i="2"/>
  <c r="X1087" i="2"/>
  <c r="Y1087" i="2"/>
  <c r="Z1087" i="2"/>
  <c r="AA1087" i="2"/>
  <c r="N1088" i="2"/>
  <c r="O1088" i="2"/>
  <c r="R1088" i="2" s="1"/>
  <c r="P1088" i="2"/>
  <c r="Q1088" i="2"/>
  <c r="X1088" i="2"/>
  <c r="Y1088" i="2"/>
  <c r="Z1088" i="2"/>
  <c r="AA1088" i="2"/>
  <c r="N1089" i="2"/>
  <c r="O1089" i="2"/>
  <c r="R1089" i="2" s="1"/>
  <c r="P1089" i="2"/>
  <c r="Q1089" i="2"/>
  <c r="S1089" i="2"/>
  <c r="X1089" i="2"/>
  <c r="Y1089" i="2"/>
  <c r="Z1089" i="2"/>
  <c r="AA1089" i="2"/>
  <c r="N1090" i="2"/>
  <c r="O1090" i="2"/>
  <c r="R1090" i="2" s="1"/>
  <c r="P1090" i="2"/>
  <c r="Q1090" i="2"/>
  <c r="X1090" i="2"/>
  <c r="Y1090" i="2"/>
  <c r="Z1090" i="2"/>
  <c r="AA1090" i="2"/>
  <c r="N1091" i="2"/>
  <c r="O1091" i="2"/>
  <c r="R1091" i="2" s="1"/>
  <c r="P1091" i="2"/>
  <c r="Q1091" i="2"/>
  <c r="S1091" i="2"/>
  <c r="X1091" i="2"/>
  <c r="Y1091" i="2"/>
  <c r="Z1091" i="2"/>
  <c r="AA1091" i="2"/>
  <c r="N1092" i="2"/>
  <c r="O1092" i="2"/>
  <c r="R1092" i="2" s="1"/>
  <c r="P1092" i="2"/>
  <c r="Q1092" i="2"/>
  <c r="X1092" i="2"/>
  <c r="Y1092" i="2"/>
  <c r="Z1092" i="2"/>
  <c r="AA1092" i="2"/>
  <c r="N1093" i="2"/>
  <c r="O1093" i="2"/>
  <c r="R1093" i="2" s="1"/>
  <c r="P1093" i="2"/>
  <c r="Q1093" i="2"/>
  <c r="X1093" i="2"/>
  <c r="Y1093" i="2"/>
  <c r="Z1093" i="2"/>
  <c r="AA1093" i="2"/>
  <c r="N1094" i="2"/>
  <c r="O1094" i="2"/>
  <c r="R1094" i="2" s="1"/>
  <c r="P1094" i="2"/>
  <c r="Q1094" i="2"/>
  <c r="X1094" i="2"/>
  <c r="Y1094" i="2"/>
  <c r="Z1094" i="2"/>
  <c r="AA1094" i="2"/>
  <c r="N1095" i="2"/>
  <c r="O1095" i="2"/>
  <c r="R1095" i="2" s="1"/>
  <c r="P1095" i="2"/>
  <c r="Q1095" i="2"/>
  <c r="S1095" i="2"/>
  <c r="X1095" i="2"/>
  <c r="Y1095" i="2"/>
  <c r="Z1095" i="2"/>
  <c r="AA1095" i="2"/>
  <c r="N1096" i="2"/>
  <c r="O1096" i="2"/>
  <c r="R1096" i="2" s="1"/>
  <c r="P1096" i="2"/>
  <c r="Q1096" i="2"/>
  <c r="X1096" i="2"/>
  <c r="Y1096" i="2"/>
  <c r="Z1096" i="2"/>
  <c r="AA1096" i="2"/>
  <c r="N1097" i="2"/>
  <c r="O1097" i="2"/>
  <c r="R1097" i="2" s="1"/>
  <c r="P1097" i="2"/>
  <c r="Q1097" i="2"/>
  <c r="X1097" i="2"/>
  <c r="Y1097" i="2"/>
  <c r="Z1097" i="2"/>
  <c r="AA1097" i="2"/>
  <c r="N1098" i="2"/>
  <c r="O1098" i="2"/>
  <c r="R1098" i="2" s="1"/>
  <c r="P1098" i="2"/>
  <c r="Q1098" i="2"/>
  <c r="X1098" i="2"/>
  <c r="Y1098" i="2"/>
  <c r="Z1098" i="2"/>
  <c r="AA1098" i="2"/>
  <c r="N1099" i="2"/>
  <c r="O1099" i="2"/>
  <c r="R1099" i="2" s="1"/>
  <c r="P1099" i="2"/>
  <c r="Q1099" i="2"/>
  <c r="X1099" i="2"/>
  <c r="Y1099" i="2"/>
  <c r="Z1099" i="2"/>
  <c r="AA1099" i="2"/>
  <c r="N1100" i="2"/>
  <c r="O1100" i="2"/>
  <c r="R1100" i="2" s="1"/>
  <c r="P1100" i="2"/>
  <c r="Q1100" i="2"/>
  <c r="T1100" i="2"/>
  <c r="U1100" i="2" s="1"/>
  <c r="X1100" i="2"/>
  <c r="Y1100" i="2"/>
  <c r="Z1100" i="2"/>
  <c r="AA1100" i="2"/>
  <c r="N1101" i="2"/>
  <c r="O1101" i="2"/>
  <c r="R1101" i="2" s="1"/>
  <c r="P1101" i="2"/>
  <c r="Q1101" i="2"/>
  <c r="X1101" i="2"/>
  <c r="Y1101" i="2"/>
  <c r="Z1101" i="2"/>
  <c r="AA1101" i="2"/>
  <c r="N1102" i="2"/>
  <c r="O1102" i="2"/>
  <c r="R1102" i="2" s="1"/>
  <c r="P1102" i="2"/>
  <c r="Q1102" i="2"/>
  <c r="X1102" i="2"/>
  <c r="Y1102" i="2"/>
  <c r="Z1102" i="2"/>
  <c r="AA1102" i="2"/>
  <c r="N1103" i="2"/>
  <c r="O1103" i="2"/>
  <c r="R1103" i="2" s="1"/>
  <c r="P1103" i="2"/>
  <c r="Q1103" i="2"/>
  <c r="S1103" i="2"/>
  <c r="X1103" i="2"/>
  <c r="Y1103" i="2"/>
  <c r="Z1103" i="2"/>
  <c r="AA1103" i="2"/>
  <c r="N1104" i="2"/>
  <c r="O1104" i="2"/>
  <c r="R1104" i="2" s="1"/>
  <c r="P1104" i="2"/>
  <c r="Q1104" i="2"/>
  <c r="X1104" i="2"/>
  <c r="Y1104" i="2"/>
  <c r="Z1104" i="2"/>
  <c r="AA1104" i="2"/>
  <c r="N1105" i="2"/>
  <c r="O1105" i="2"/>
  <c r="R1105" i="2" s="1"/>
  <c r="P1105" i="2"/>
  <c r="Q1105" i="2"/>
  <c r="X1105" i="2"/>
  <c r="Y1105" i="2"/>
  <c r="Z1105" i="2"/>
  <c r="AA1105" i="2"/>
  <c r="N1106" i="2"/>
  <c r="O1106" i="2"/>
  <c r="R1106" i="2" s="1"/>
  <c r="P1106" i="2"/>
  <c r="Q1106" i="2"/>
  <c r="X1106" i="2"/>
  <c r="Y1106" i="2"/>
  <c r="Z1106" i="2"/>
  <c r="AA1106" i="2"/>
  <c r="N1107" i="2"/>
  <c r="O1107" i="2"/>
  <c r="R1107" i="2" s="1"/>
  <c r="P1107" i="2"/>
  <c r="Q1107" i="2"/>
  <c r="T1107" i="2"/>
  <c r="U1107" i="2" s="1"/>
  <c r="X1107" i="2"/>
  <c r="Y1107" i="2"/>
  <c r="Z1107" i="2"/>
  <c r="AA1107" i="2"/>
  <c r="N1108" i="2"/>
  <c r="O1108" i="2"/>
  <c r="R1108" i="2" s="1"/>
  <c r="P1108" i="2"/>
  <c r="Q1108" i="2"/>
  <c r="X1108" i="2"/>
  <c r="Y1108" i="2"/>
  <c r="Z1108" i="2"/>
  <c r="AA1108" i="2"/>
  <c r="N1109" i="2"/>
  <c r="O1109" i="2"/>
  <c r="R1109" i="2" s="1"/>
  <c r="P1109" i="2"/>
  <c r="Q1109" i="2"/>
  <c r="X1109" i="2"/>
  <c r="Y1109" i="2"/>
  <c r="Z1109" i="2"/>
  <c r="AA1109" i="2"/>
  <c r="AA1037" i="2"/>
  <c r="Z1037" i="2"/>
  <c r="Y1037" i="2"/>
  <c r="X1037" i="2"/>
  <c r="Q1037" i="2"/>
  <c r="P1037" i="2"/>
  <c r="O1037" i="2"/>
  <c r="R1037" i="2" s="1"/>
  <c r="N1037" i="2"/>
  <c r="AA1036" i="2"/>
  <c r="Z1036" i="2"/>
  <c r="Y1036" i="2"/>
  <c r="X1036" i="2"/>
  <c r="Q1036" i="2"/>
  <c r="P1036" i="2"/>
  <c r="O1036" i="2"/>
  <c r="R1036" i="2" s="1"/>
  <c r="N1036" i="2"/>
  <c r="AA1035" i="2"/>
  <c r="Z1035" i="2"/>
  <c r="Y1035" i="2"/>
  <c r="X1035" i="2"/>
  <c r="Q1035" i="2"/>
  <c r="P1035" i="2"/>
  <c r="O1035" i="2"/>
  <c r="R1035" i="2" s="1"/>
  <c r="N1035" i="2"/>
  <c r="AA1034" i="2"/>
  <c r="Z1034" i="2"/>
  <c r="Y1034" i="2"/>
  <c r="X1034" i="2"/>
  <c r="Q1034" i="2"/>
  <c r="P1034" i="2"/>
  <c r="O1034" i="2"/>
  <c r="R1034" i="2" s="1"/>
  <c r="N1034" i="2"/>
  <c r="AA1033" i="2"/>
  <c r="Z1033" i="2"/>
  <c r="Y1033" i="2"/>
  <c r="X1033" i="2"/>
  <c r="Q1033" i="2"/>
  <c r="P1033" i="2"/>
  <c r="O1033" i="2"/>
  <c r="R1033" i="2" s="1"/>
  <c r="N1033" i="2"/>
  <c r="AA1032" i="2"/>
  <c r="Z1032" i="2"/>
  <c r="Y1032" i="2"/>
  <c r="X1032" i="2"/>
  <c r="Q1032" i="2"/>
  <c r="P1032" i="2"/>
  <c r="O1032" i="2"/>
  <c r="R1032" i="2" s="1"/>
  <c r="N1032" i="2"/>
  <c r="AA1031" i="2"/>
  <c r="Z1031" i="2"/>
  <c r="Y1031" i="2"/>
  <c r="X1031" i="2"/>
  <c r="Q1031" i="2"/>
  <c r="P1031" i="2"/>
  <c r="O1031" i="2"/>
  <c r="R1031" i="2" s="1"/>
  <c r="N1031" i="2"/>
  <c r="AA1030" i="2"/>
  <c r="Z1030" i="2"/>
  <c r="Y1030" i="2"/>
  <c r="X1030" i="2"/>
  <c r="Q1030" i="2"/>
  <c r="P1030" i="2"/>
  <c r="O1030" i="2"/>
  <c r="R1030" i="2" s="1"/>
  <c r="N1030" i="2"/>
  <c r="AA1029" i="2"/>
  <c r="Z1029" i="2"/>
  <c r="Y1029" i="2"/>
  <c r="X1029" i="2"/>
  <c r="Q1029" i="2"/>
  <c r="P1029" i="2"/>
  <c r="O1029" i="2"/>
  <c r="R1029" i="2" s="1"/>
  <c r="N1029" i="2"/>
  <c r="AA1028" i="2"/>
  <c r="Z1028" i="2"/>
  <c r="Y1028" i="2"/>
  <c r="X1028" i="2"/>
  <c r="Q1028" i="2"/>
  <c r="P1028" i="2"/>
  <c r="O1028" i="2"/>
  <c r="R1028" i="2" s="1"/>
  <c r="N1028" i="2"/>
  <c r="AA1027" i="2"/>
  <c r="Z1027" i="2"/>
  <c r="Y1027" i="2"/>
  <c r="X1027" i="2"/>
  <c r="Q1027" i="2"/>
  <c r="P1027" i="2"/>
  <c r="O1027" i="2"/>
  <c r="R1027" i="2" s="1"/>
  <c r="N1027" i="2"/>
  <c r="AA1026" i="2"/>
  <c r="Z1026" i="2"/>
  <c r="Y1026" i="2"/>
  <c r="X1026" i="2"/>
  <c r="Q1026" i="2"/>
  <c r="P1026" i="2"/>
  <c r="O1026" i="2"/>
  <c r="R1026" i="2" s="1"/>
  <c r="N1026" i="2"/>
  <c r="AA1025" i="2"/>
  <c r="Z1025" i="2"/>
  <c r="Y1025" i="2"/>
  <c r="X1025" i="2"/>
  <c r="Q1025" i="2"/>
  <c r="P1025" i="2"/>
  <c r="O1025" i="2"/>
  <c r="R1025" i="2" s="1"/>
  <c r="N1025" i="2"/>
  <c r="AA1024" i="2"/>
  <c r="Z1024" i="2"/>
  <c r="Y1024" i="2"/>
  <c r="X1024" i="2"/>
  <c r="Q1024" i="2"/>
  <c r="P1024" i="2"/>
  <c r="O1024" i="2"/>
  <c r="R1024" i="2" s="1"/>
  <c r="N1024" i="2"/>
  <c r="AA1023" i="2"/>
  <c r="Z1023" i="2"/>
  <c r="Y1023" i="2"/>
  <c r="X1023" i="2"/>
  <c r="Q1023" i="2"/>
  <c r="P1023" i="2"/>
  <c r="O1023" i="2"/>
  <c r="R1023" i="2" s="1"/>
  <c r="N1023" i="2"/>
  <c r="AA1022" i="2"/>
  <c r="Z1022" i="2"/>
  <c r="Y1022" i="2"/>
  <c r="X1022" i="2"/>
  <c r="Q1022" i="2"/>
  <c r="P1022" i="2"/>
  <c r="O1022" i="2"/>
  <c r="R1022" i="2" s="1"/>
  <c r="N1022" i="2"/>
  <c r="AA1021" i="2"/>
  <c r="Z1021" i="2"/>
  <c r="Y1021" i="2"/>
  <c r="X1021" i="2"/>
  <c r="Q1021" i="2"/>
  <c r="P1021" i="2"/>
  <c r="O1021" i="2"/>
  <c r="R1021" i="2" s="1"/>
  <c r="N1021" i="2"/>
  <c r="AA1020" i="2"/>
  <c r="Z1020" i="2"/>
  <c r="Y1020" i="2"/>
  <c r="X1020" i="2"/>
  <c r="Q1020" i="2"/>
  <c r="P1020" i="2"/>
  <c r="O1020" i="2"/>
  <c r="R1020" i="2" s="1"/>
  <c r="N1020" i="2"/>
  <c r="AA1019" i="2"/>
  <c r="Z1019" i="2"/>
  <c r="Y1019" i="2"/>
  <c r="X1019" i="2"/>
  <c r="Q1019" i="2"/>
  <c r="P1019" i="2"/>
  <c r="O1019" i="2"/>
  <c r="R1019" i="2" s="1"/>
  <c r="N1019" i="2"/>
  <c r="AA1018" i="2"/>
  <c r="Z1018" i="2"/>
  <c r="Y1018" i="2"/>
  <c r="X1018" i="2"/>
  <c r="Q1018" i="2"/>
  <c r="P1018" i="2"/>
  <c r="O1018" i="2"/>
  <c r="R1018" i="2" s="1"/>
  <c r="N1018" i="2"/>
  <c r="AA1017" i="2"/>
  <c r="Z1017" i="2"/>
  <c r="Y1017" i="2"/>
  <c r="X1017" i="2"/>
  <c r="Q1017" i="2"/>
  <c r="P1017" i="2"/>
  <c r="O1017" i="2"/>
  <c r="R1017" i="2" s="1"/>
  <c r="N1017" i="2"/>
  <c r="AA1016" i="2"/>
  <c r="Z1016" i="2"/>
  <c r="Y1016" i="2"/>
  <c r="X1016" i="2"/>
  <c r="Q1016" i="2"/>
  <c r="P1016" i="2"/>
  <c r="O1016" i="2"/>
  <c r="R1016" i="2" s="1"/>
  <c r="N1016" i="2"/>
  <c r="AA1015" i="2"/>
  <c r="Z1015" i="2"/>
  <c r="Y1015" i="2"/>
  <c r="X1015" i="2"/>
  <c r="Q1015" i="2"/>
  <c r="P1015" i="2"/>
  <c r="O1015" i="2"/>
  <c r="R1015" i="2" s="1"/>
  <c r="N1015" i="2"/>
  <c r="AA1014" i="2"/>
  <c r="Z1014" i="2"/>
  <c r="Y1014" i="2"/>
  <c r="X1014" i="2"/>
  <c r="Q1014" i="2"/>
  <c r="P1014" i="2"/>
  <c r="O1014" i="2"/>
  <c r="R1014" i="2" s="1"/>
  <c r="N1014" i="2"/>
  <c r="AA1013" i="2"/>
  <c r="Z1013" i="2"/>
  <c r="Y1013" i="2"/>
  <c r="X1013" i="2"/>
  <c r="Q1013" i="2"/>
  <c r="P1013" i="2"/>
  <c r="O1013" i="2"/>
  <c r="R1013" i="2" s="1"/>
  <c r="N1013" i="2"/>
  <c r="AA1012" i="2"/>
  <c r="Z1012" i="2"/>
  <c r="Y1012" i="2"/>
  <c r="X1012" i="2"/>
  <c r="Q1012" i="2"/>
  <c r="P1012" i="2"/>
  <c r="O1012" i="2"/>
  <c r="R1012" i="2" s="1"/>
  <c r="N1012" i="2"/>
  <c r="AA1011" i="2"/>
  <c r="Z1011" i="2"/>
  <c r="Y1011" i="2"/>
  <c r="X1011" i="2"/>
  <c r="Q1011" i="2"/>
  <c r="P1011" i="2"/>
  <c r="O1011" i="2"/>
  <c r="R1011" i="2" s="1"/>
  <c r="N1011" i="2"/>
  <c r="AA1010" i="2"/>
  <c r="Z1010" i="2"/>
  <c r="Y1010" i="2"/>
  <c r="X1010" i="2"/>
  <c r="Q1010" i="2"/>
  <c r="P1010" i="2"/>
  <c r="O1010" i="2"/>
  <c r="R1010" i="2" s="1"/>
  <c r="N1010" i="2"/>
  <c r="AA1009" i="2"/>
  <c r="Z1009" i="2"/>
  <c r="Y1009" i="2"/>
  <c r="X1009" i="2"/>
  <c r="Q1009" i="2"/>
  <c r="P1009" i="2"/>
  <c r="O1009" i="2"/>
  <c r="R1009" i="2" s="1"/>
  <c r="N1009" i="2"/>
  <c r="AA1008" i="2"/>
  <c r="Z1008" i="2"/>
  <c r="Y1008" i="2"/>
  <c r="X1008" i="2"/>
  <c r="Q1008" i="2"/>
  <c r="P1008" i="2"/>
  <c r="O1008" i="2"/>
  <c r="R1008" i="2" s="1"/>
  <c r="N1008" i="2"/>
  <c r="AA1007" i="2"/>
  <c r="Z1007" i="2"/>
  <c r="Y1007" i="2"/>
  <c r="X1007" i="2"/>
  <c r="Q1007" i="2"/>
  <c r="P1007" i="2"/>
  <c r="O1007" i="2"/>
  <c r="R1007" i="2" s="1"/>
  <c r="N1007" i="2"/>
  <c r="AA1006" i="2"/>
  <c r="Z1006" i="2"/>
  <c r="Y1006" i="2"/>
  <c r="X1006" i="2"/>
  <c r="Q1006" i="2"/>
  <c r="P1006" i="2"/>
  <c r="O1006" i="2"/>
  <c r="R1006" i="2" s="1"/>
  <c r="N1006" i="2"/>
  <c r="AA1005" i="2"/>
  <c r="Z1005" i="2"/>
  <c r="Y1005" i="2"/>
  <c r="X1005" i="2"/>
  <c r="Q1005" i="2"/>
  <c r="P1005" i="2"/>
  <c r="O1005" i="2"/>
  <c r="R1005" i="2" s="1"/>
  <c r="N1005" i="2"/>
  <c r="AA1004" i="2"/>
  <c r="Z1004" i="2"/>
  <c r="Y1004" i="2"/>
  <c r="X1004" i="2"/>
  <c r="Q1004" i="2"/>
  <c r="P1004" i="2"/>
  <c r="O1004" i="2"/>
  <c r="R1004" i="2" s="1"/>
  <c r="N1004" i="2"/>
  <c r="AA1003" i="2"/>
  <c r="Z1003" i="2"/>
  <c r="Y1003" i="2"/>
  <c r="X1003" i="2"/>
  <c r="Q1003" i="2"/>
  <c r="P1003" i="2"/>
  <c r="O1003" i="2"/>
  <c r="R1003" i="2" s="1"/>
  <c r="N1003" i="2"/>
  <c r="AA1002" i="2"/>
  <c r="Z1002" i="2"/>
  <c r="Y1002" i="2"/>
  <c r="X1002" i="2"/>
  <c r="Q1002" i="2"/>
  <c r="P1002" i="2"/>
  <c r="O1002" i="2"/>
  <c r="R1002" i="2" s="1"/>
  <c r="N1002" i="2"/>
  <c r="AA1001" i="2"/>
  <c r="Z1001" i="2"/>
  <c r="Y1001" i="2"/>
  <c r="X1001" i="2"/>
  <c r="Q1001" i="2"/>
  <c r="P1001" i="2"/>
  <c r="O1001" i="2"/>
  <c r="R1001" i="2" s="1"/>
  <c r="N1001" i="2"/>
  <c r="AA1000" i="2"/>
  <c r="Z1000" i="2"/>
  <c r="Y1000" i="2"/>
  <c r="X1000" i="2"/>
  <c r="Q1000" i="2"/>
  <c r="P1000" i="2"/>
  <c r="O1000" i="2"/>
  <c r="R1000" i="2" s="1"/>
  <c r="N1000" i="2"/>
  <c r="AA999" i="2"/>
  <c r="Z999" i="2"/>
  <c r="Y999" i="2"/>
  <c r="X999" i="2"/>
  <c r="Q999" i="2"/>
  <c r="P999" i="2"/>
  <c r="O999" i="2"/>
  <c r="R999" i="2" s="1"/>
  <c r="N999" i="2"/>
  <c r="AA998" i="2"/>
  <c r="Z998" i="2"/>
  <c r="Y998" i="2"/>
  <c r="X998" i="2"/>
  <c r="Q998" i="2"/>
  <c r="P998" i="2"/>
  <c r="O998" i="2"/>
  <c r="R998" i="2" s="1"/>
  <c r="N998" i="2"/>
  <c r="AA997" i="2"/>
  <c r="Z997" i="2"/>
  <c r="Y997" i="2"/>
  <c r="X997" i="2"/>
  <c r="Q997" i="2"/>
  <c r="P997" i="2"/>
  <c r="O997" i="2"/>
  <c r="R997" i="2" s="1"/>
  <c r="N997" i="2"/>
  <c r="AA996" i="2"/>
  <c r="Z996" i="2"/>
  <c r="Y996" i="2"/>
  <c r="X996" i="2"/>
  <c r="Q996" i="2"/>
  <c r="P996" i="2"/>
  <c r="O996" i="2"/>
  <c r="R996" i="2" s="1"/>
  <c r="N996" i="2"/>
  <c r="AA995" i="2"/>
  <c r="Z995" i="2"/>
  <c r="Y995" i="2"/>
  <c r="X995" i="2"/>
  <c r="Q995" i="2"/>
  <c r="P995" i="2"/>
  <c r="O995" i="2"/>
  <c r="R995" i="2" s="1"/>
  <c r="N995" i="2"/>
  <c r="AA994" i="2"/>
  <c r="Z994" i="2"/>
  <c r="Y994" i="2"/>
  <c r="X994" i="2"/>
  <c r="Q994" i="2"/>
  <c r="P994" i="2"/>
  <c r="O994" i="2"/>
  <c r="R994" i="2" s="1"/>
  <c r="N994" i="2"/>
  <c r="AA993" i="2"/>
  <c r="Z993" i="2"/>
  <c r="Y993" i="2"/>
  <c r="X993" i="2"/>
  <c r="Q993" i="2"/>
  <c r="P993" i="2"/>
  <c r="O993" i="2"/>
  <c r="R993" i="2" s="1"/>
  <c r="N993" i="2"/>
  <c r="AA992" i="2"/>
  <c r="Z992" i="2"/>
  <c r="Y992" i="2"/>
  <c r="X992" i="2"/>
  <c r="Q992" i="2"/>
  <c r="P992" i="2"/>
  <c r="O992" i="2"/>
  <c r="R992" i="2" s="1"/>
  <c r="N992" i="2"/>
  <c r="AA991" i="2"/>
  <c r="Z991" i="2"/>
  <c r="Y991" i="2"/>
  <c r="X991" i="2"/>
  <c r="Q991" i="2"/>
  <c r="P991" i="2"/>
  <c r="O991" i="2"/>
  <c r="R991" i="2" s="1"/>
  <c r="N991" i="2"/>
  <c r="AA990" i="2"/>
  <c r="Z990" i="2"/>
  <c r="Y990" i="2"/>
  <c r="X990" i="2"/>
  <c r="Q990" i="2"/>
  <c r="P990" i="2"/>
  <c r="O990" i="2"/>
  <c r="R990" i="2" s="1"/>
  <c r="N990" i="2"/>
  <c r="AA989" i="2"/>
  <c r="Z989" i="2"/>
  <c r="Y989" i="2"/>
  <c r="X989" i="2"/>
  <c r="Q989" i="2"/>
  <c r="P989" i="2"/>
  <c r="O989" i="2"/>
  <c r="R989" i="2" s="1"/>
  <c r="N989" i="2"/>
  <c r="AA988" i="2"/>
  <c r="Z988" i="2"/>
  <c r="Y988" i="2"/>
  <c r="X988" i="2"/>
  <c r="Q988" i="2"/>
  <c r="P988" i="2"/>
  <c r="O988" i="2"/>
  <c r="R988" i="2" s="1"/>
  <c r="N988" i="2"/>
  <c r="AA987" i="2"/>
  <c r="Z987" i="2"/>
  <c r="Y987" i="2"/>
  <c r="X987" i="2"/>
  <c r="Q987" i="2"/>
  <c r="P987" i="2"/>
  <c r="O987" i="2"/>
  <c r="R987" i="2" s="1"/>
  <c r="N987" i="2"/>
  <c r="AA986" i="2"/>
  <c r="Z986" i="2"/>
  <c r="Y986" i="2"/>
  <c r="X986" i="2"/>
  <c r="Q986" i="2"/>
  <c r="P986" i="2"/>
  <c r="O986" i="2"/>
  <c r="R986" i="2" s="1"/>
  <c r="N986" i="2"/>
  <c r="AA985" i="2"/>
  <c r="Z985" i="2"/>
  <c r="Y985" i="2"/>
  <c r="X985" i="2"/>
  <c r="Q985" i="2"/>
  <c r="P985" i="2"/>
  <c r="O985" i="2"/>
  <c r="R985" i="2" s="1"/>
  <c r="N985" i="2"/>
  <c r="AA984" i="2"/>
  <c r="Z984" i="2"/>
  <c r="Y984" i="2"/>
  <c r="X984" i="2"/>
  <c r="Q984" i="2"/>
  <c r="P984" i="2"/>
  <c r="O984" i="2"/>
  <c r="R984" i="2" s="1"/>
  <c r="N984" i="2"/>
  <c r="AA983" i="2"/>
  <c r="Z983" i="2"/>
  <c r="Y983" i="2"/>
  <c r="X983" i="2"/>
  <c r="Q983" i="2"/>
  <c r="P983" i="2"/>
  <c r="O983" i="2"/>
  <c r="R983" i="2" s="1"/>
  <c r="N983" i="2"/>
  <c r="AA982" i="2"/>
  <c r="Z982" i="2"/>
  <c r="Y982" i="2"/>
  <c r="X982" i="2"/>
  <c r="Q982" i="2"/>
  <c r="P982" i="2"/>
  <c r="O982" i="2"/>
  <c r="R982" i="2" s="1"/>
  <c r="N982" i="2"/>
  <c r="AA981" i="2"/>
  <c r="Z981" i="2"/>
  <c r="Y981" i="2"/>
  <c r="X981" i="2"/>
  <c r="Q981" i="2"/>
  <c r="P981" i="2"/>
  <c r="O981" i="2"/>
  <c r="R981" i="2" s="1"/>
  <c r="N981" i="2"/>
  <c r="AA980" i="2"/>
  <c r="Z980" i="2"/>
  <c r="Y980" i="2"/>
  <c r="X980" i="2"/>
  <c r="Q980" i="2"/>
  <c r="P980" i="2"/>
  <c r="O980" i="2"/>
  <c r="R980" i="2" s="1"/>
  <c r="N980" i="2"/>
  <c r="AA979" i="2"/>
  <c r="Z979" i="2"/>
  <c r="Y979" i="2"/>
  <c r="X979" i="2"/>
  <c r="Q979" i="2"/>
  <c r="P979" i="2"/>
  <c r="O979" i="2"/>
  <c r="R979" i="2" s="1"/>
  <c r="N979" i="2"/>
  <c r="AA978" i="2"/>
  <c r="Z978" i="2"/>
  <c r="Y978" i="2"/>
  <c r="X978" i="2"/>
  <c r="Q978" i="2"/>
  <c r="P978" i="2"/>
  <c r="O978" i="2"/>
  <c r="R978" i="2" s="1"/>
  <c r="N978" i="2"/>
  <c r="AA977" i="2"/>
  <c r="Z977" i="2"/>
  <c r="Y977" i="2"/>
  <c r="X977" i="2"/>
  <c r="Q977" i="2"/>
  <c r="P977" i="2"/>
  <c r="O977" i="2"/>
  <c r="R977" i="2" s="1"/>
  <c r="N977" i="2"/>
  <c r="AA976" i="2"/>
  <c r="Z976" i="2"/>
  <c r="Y976" i="2"/>
  <c r="X976" i="2"/>
  <c r="Q976" i="2"/>
  <c r="P976" i="2"/>
  <c r="O976" i="2"/>
  <c r="R976" i="2" s="1"/>
  <c r="N976" i="2"/>
  <c r="AA975" i="2"/>
  <c r="Z975" i="2"/>
  <c r="Y975" i="2"/>
  <c r="X975" i="2"/>
  <c r="Q975" i="2"/>
  <c r="P975" i="2"/>
  <c r="O975" i="2"/>
  <c r="R975" i="2" s="1"/>
  <c r="N975" i="2"/>
  <c r="AA974" i="2"/>
  <c r="Z974" i="2"/>
  <c r="Y974" i="2"/>
  <c r="X974" i="2"/>
  <c r="Q974" i="2"/>
  <c r="P974" i="2"/>
  <c r="O974" i="2"/>
  <c r="R974" i="2" s="1"/>
  <c r="N974" i="2"/>
  <c r="AA973" i="2"/>
  <c r="Z973" i="2"/>
  <c r="Y973" i="2"/>
  <c r="X973" i="2"/>
  <c r="Q973" i="2"/>
  <c r="P973" i="2"/>
  <c r="O973" i="2"/>
  <c r="R973" i="2" s="1"/>
  <c r="N973" i="2"/>
  <c r="AA972" i="2"/>
  <c r="Z972" i="2"/>
  <c r="Y972" i="2"/>
  <c r="X972" i="2"/>
  <c r="Q972" i="2"/>
  <c r="P972" i="2"/>
  <c r="O972" i="2"/>
  <c r="R972" i="2" s="1"/>
  <c r="N972" i="2"/>
  <c r="AA971" i="2"/>
  <c r="Z971" i="2"/>
  <c r="Y971" i="2"/>
  <c r="X971" i="2"/>
  <c r="Q971" i="2"/>
  <c r="P971" i="2"/>
  <c r="O971" i="2"/>
  <c r="R971" i="2" s="1"/>
  <c r="N971" i="2"/>
  <c r="AA970" i="2"/>
  <c r="Z970" i="2"/>
  <c r="Y970" i="2"/>
  <c r="X970" i="2"/>
  <c r="Q970" i="2"/>
  <c r="P970" i="2"/>
  <c r="O970" i="2"/>
  <c r="R970" i="2" s="1"/>
  <c r="N970" i="2"/>
  <c r="AA969" i="2"/>
  <c r="Z969" i="2"/>
  <c r="Y969" i="2"/>
  <c r="X969" i="2"/>
  <c r="Q969" i="2"/>
  <c r="P969" i="2"/>
  <c r="O969" i="2"/>
  <c r="R969" i="2" s="1"/>
  <c r="N969" i="2"/>
  <c r="AA968" i="2"/>
  <c r="Z968" i="2"/>
  <c r="Y968" i="2"/>
  <c r="X968" i="2"/>
  <c r="Q968" i="2"/>
  <c r="P968" i="2"/>
  <c r="O968" i="2"/>
  <c r="R968" i="2" s="1"/>
  <c r="N968" i="2"/>
  <c r="AA967" i="2"/>
  <c r="Z967" i="2"/>
  <c r="Y967" i="2"/>
  <c r="X967" i="2"/>
  <c r="Q967" i="2"/>
  <c r="P967" i="2"/>
  <c r="O967" i="2"/>
  <c r="R967" i="2" s="1"/>
  <c r="N967" i="2"/>
  <c r="AA966" i="2"/>
  <c r="Z966" i="2"/>
  <c r="Y966" i="2"/>
  <c r="X966" i="2"/>
  <c r="Q966" i="2"/>
  <c r="P966" i="2"/>
  <c r="O966" i="2"/>
  <c r="R966" i="2" s="1"/>
  <c r="N966" i="2"/>
  <c r="AA965" i="2"/>
  <c r="Z965" i="2"/>
  <c r="Y965" i="2"/>
  <c r="X965" i="2"/>
  <c r="Q965" i="2"/>
  <c r="P965" i="2"/>
  <c r="O965" i="2"/>
  <c r="R965" i="2" s="1"/>
  <c r="N965" i="2"/>
  <c r="AA964" i="2"/>
  <c r="Z964" i="2"/>
  <c r="Y964" i="2"/>
  <c r="X964" i="2"/>
  <c r="Q964" i="2"/>
  <c r="P964" i="2"/>
  <c r="O964" i="2"/>
  <c r="R964" i="2" s="1"/>
  <c r="N964" i="2"/>
  <c r="AA963" i="2"/>
  <c r="Z963" i="2"/>
  <c r="Y963" i="2"/>
  <c r="X963" i="2"/>
  <c r="Q963" i="2"/>
  <c r="P963" i="2"/>
  <c r="O963" i="2"/>
  <c r="R963" i="2" s="1"/>
  <c r="N963" i="2"/>
  <c r="AA962" i="2"/>
  <c r="Z962" i="2"/>
  <c r="Y962" i="2"/>
  <c r="X962" i="2"/>
  <c r="Q962" i="2"/>
  <c r="P962" i="2"/>
  <c r="O962" i="2"/>
  <c r="R962" i="2" s="1"/>
  <c r="N962" i="2"/>
  <c r="AA961" i="2"/>
  <c r="Z961" i="2"/>
  <c r="Y961" i="2"/>
  <c r="X961" i="2"/>
  <c r="Q961" i="2"/>
  <c r="P961" i="2"/>
  <c r="O961" i="2"/>
  <c r="R961" i="2" s="1"/>
  <c r="N961" i="2"/>
  <c r="AA960" i="2"/>
  <c r="Z960" i="2"/>
  <c r="Y960" i="2"/>
  <c r="X960" i="2"/>
  <c r="Q960" i="2"/>
  <c r="P960" i="2"/>
  <c r="O960" i="2"/>
  <c r="R960" i="2" s="1"/>
  <c r="N960" i="2"/>
  <c r="AA959" i="2"/>
  <c r="Z959" i="2"/>
  <c r="Y959" i="2"/>
  <c r="X959" i="2"/>
  <c r="Q959" i="2"/>
  <c r="P959" i="2"/>
  <c r="O959" i="2"/>
  <c r="R959" i="2" s="1"/>
  <c r="N959" i="2"/>
  <c r="AA958" i="2"/>
  <c r="Z958" i="2"/>
  <c r="Y958" i="2"/>
  <c r="X958" i="2"/>
  <c r="Q958" i="2"/>
  <c r="P958" i="2"/>
  <c r="O958" i="2"/>
  <c r="R958" i="2" s="1"/>
  <c r="N958" i="2"/>
  <c r="AA957" i="2"/>
  <c r="Z957" i="2"/>
  <c r="Y957" i="2"/>
  <c r="X957" i="2"/>
  <c r="Q957" i="2"/>
  <c r="P957" i="2"/>
  <c r="O957" i="2"/>
  <c r="R957" i="2" s="1"/>
  <c r="N957" i="2"/>
  <c r="AA956" i="2"/>
  <c r="Z956" i="2"/>
  <c r="Y956" i="2"/>
  <c r="X956" i="2"/>
  <c r="Q956" i="2"/>
  <c r="P956" i="2"/>
  <c r="O956" i="2"/>
  <c r="R956" i="2" s="1"/>
  <c r="N956" i="2"/>
  <c r="AA955" i="2"/>
  <c r="Z955" i="2"/>
  <c r="Y955" i="2"/>
  <c r="X955" i="2"/>
  <c r="Q955" i="2"/>
  <c r="P955" i="2"/>
  <c r="O955" i="2"/>
  <c r="R955" i="2" s="1"/>
  <c r="N955" i="2"/>
  <c r="AA954" i="2"/>
  <c r="Z954" i="2"/>
  <c r="Y954" i="2"/>
  <c r="X954" i="2"/>
  <c r="Q954" i="2"/>
  <c r="P954" i="2"/>
  <c r="O954" i="2"/>
  <c r="R954" i="2" s="1"/>
  <c r="N954" i="2"/>
  <c r="AA953" i="2"/>
  <c r="Z953" i="2"/>
  <c r="Y953" i="2"/>
  <c r="X953" i="2"/>
  <c r="Q953" i="2"/>
  <c r="P953" i="2"/>
  <c r="O953" i="2"/>
  <c r="R953" i="2" s="1"/>
  <c r="N953" i="2"/>
  <c r="AA952" i="2"/>
  <c r="Z952" i="2"/>
  <c r="Y952" i="2"/>
  <c r="X952" i="2"/>
  <c r="Q952" i="2"/>
  <c r="P952" i="2"/>
  <c r="O952" i="2"/>
  <c r="R952" i="2" s="1"/>
  <c r="N952" i="2"/>
  <c r="AA951" i="2"/>
  <c r="Z951" i="2"/>
  <c r="Y951" i="2"/>
  <c r="X951" i="2"/>
  <c r="Q951" i="2"/>
  <c r="P951" i="2"/>
  <c r="O951" i="2"/>
  <c r="R951" i="2" s="1"/>
  <c r="N951" i="2"/>
  <c r="AA950" i="2"/>
  <c r="Z950" i="2"/>
  <c r="Y950" i="2"/>
  <c r="X950" i="2"/>
  <c r="Q950" i="2"/>
  <c r="P950" i="2"/>
  <c r="O950" i="2"/>
  <c r="R950" i="2" s="1"/>
  <c r="N950" i="2"/>
  <c r="AA949" i="2"/>
  <c r="Z949" i="2"/>
  <c r="Y949" i="2"/>
  <c r="X949" i="2"/>
  <c r="Q949" i="2"/>
  <c r="P949" i="2"/>
  <c r="O949" i="2"/>
  <c r="R949" i="2" s="1"/>
  <c r="N949" i="2"/>
  <c r="AA948" i="2"/>
  <c r="Z948" i="2"/>
  <c r="Y948" i="2"/>
  <c r="X948" i="2"/>
  <c r="Q948" i="2"/>
  <c r="P948" i="2"/>
  <c r="O948" i="2"/>
  <c r="R948" i="2" s="1"/>
  <c r="N948" i="2"/>
  <c r="AA947" i="2"/>
  <c r="Z947" i="2"/>
  <c r="Y947" i="2"/>
  <c r="X947" i="2"/>
  <c r="Q947" i="2"/>
  <c r="P947" i="2"/>
  <c r="O947" i="2"/>
  <c r="R947" i="2" s="1"/>
  <c r="N947" i="2"/>
  <c r="AA946" i="2"/>
  <c r="Z946" i="2"/>
  <c r="Y946" i="2"/>
  <c r="X946" i="2"/>
  <c r="Q946" i="2"/>
  <c r="P946" i="2"/>
  <c r="O946" i="2"/>
  <c r="R946" i="2" s="1"/>
  <c r="N946" i="2"/>
  <c r="AA945" i="2"/>
  <c r="Z945" i="2"/>
  <c r="Y945" i="2"/>
  <c r="X945" i="2"/>
  <c r="Q945" i="2"/>
  <c r="P945" i="2"/>
  <c r="O945" i="2"/>
  <c r="R945" i="2" s="1"/>
  <c r="N945" i="2"/>
  <c r="AA944" i="2"/>
  <c r="Z944" i="2"/>
  <c r="Y944" i="2"/>
  <c r="X944" i="2"/>
  <c r="Q944" i="2"/>
  <c r="P944" i="2"/>
  <c r="O944" i="2"/>
  <c r="R944" i="2" s="1"/>
  <c r="N944" i="2"/>
  <c r="AA943" i="2"/>
  <c r="Z943" i="2"/>
  <c r="Y943" i="2"/>
  <c r="X943" i="2"/>
  <c r="Q943" i="2"/>
  <c r="P943" i="2"/>
  <c r="O943" i="2"/>
  <c r="R943" i="2" s="1"/>
  <c r="N943" i="2"/>
  <c r="AA942" i="2"/>
  <c r="Z942" i="2"/>
  <c r="Y942" i="2"/>
  <c r="X942" i="2"/>
  <c r="Q942" i="2"/>
  <c r="P942" i="2"/>
  <c r="O942" i="2"/>
  <c r="R942" i="2" s="1"/>
  <c r="N942" i="2"/>
  <c r="AA941" i="2"/>
  <c r="Z941" i="2"/>
  <c r="Y941" i="2"/>
  <c r="X941" i="2"/>
  <c r="Q941" i="2"/>
  <c r="P941" i="2"/>
  <c r="O941" i="2"/>
  <c r="R941" i="2" s="1"/>
  <c r="N941" i="2"/>
  <c r="AA940" i="2"/>
  <c r="Z940" i="2"/>
  <c r="Y940" i="2"/>
  <c r="X940" i="2"/>
  <c r="Q940" i="2"/>
  <c r="P940" i="2"/>
  <c r="O940" i="2"/>
  <c r="R940" i="2" s="1"/>
  <c r="N940" i="2"/>
  <c r="AA939" i="2"/>
  <c r="Z939" i="2"/>
  <c r="Y939" i="2"/>
  <c r="X939" i="2"/>
  <c r="Q939" i="2"/>
  <c r="P939" i="2"/>
  <c r="O939" i="2"/>
  <c r="R939" i="2" s="1"/>
  <c r="N939" i="2"/>
  <c r="AA938" i="2"/>
  <c r="Z938" i="2"/>
  <c r="Y938" i="2"/>
  <c r="X938" i="2"/>
  <c r="Q938" i="2"/>
  <c r="P938" i="2"/>
  <c r="O938" i="2"/>
  <c r="R938" i="2" s="1"/>
  <c r="N938" i="2"/>
  <c r="AA937" i="2"/>
  <c r="Z937" i="2"/>
  <c r="Y937" i="2"/>
  <c r="X937" i="2"/>
  <c r="Q937" i="2"/>
  <c r="P937" i="2"/>
  <c r="O937" i="2"/>
  <c r="R937" i="2" s="1"/>
  <c r="N937" i="2"/>
  <c r="AA936" i="2"/>
  <c r="Z936" i="2"/>
  <c r="Y936" i="2"/>
  <c r="X936" i="2"/>
  <c r="Q936" i="2"/>
  <c r="P936" i="2"/>
  <c r="O936" i="2"/>
  <c r="R936" i="2" s="1"/>
  <c r="N936" i="2"/>
  <c r="AA935" i="2"/>
  <c r="Z935" i="2"/>
  <c r="Y935" i="2"/>
  <c r="X935" i="2"/>
  <c r="Q935" i="2"/>
  <c r="P935" i="2"/>
  <c r="O935" i="2"/>
  <c r="R935" i="2" s="1"/>
  <c r="N935" i="2"/>
  <c r="AA934" i="2"/>
  <c r="Z934" i="2"/>
  <c r="Y934" i="2"/>
  <c r="X934" i="2"/>
  <c r="Q934" i="2"/>
  <c r="P934" i="2"/>
  <c r="O934" i="2"/>
  <c r="R934" i="2" s="1"/>
  <c r="N934" i="2"/>
  <c r="AA933" i="2"/>
  <c r="Z933" i="2"/>
  <c r="Y933" i="2"/>
  <c r="X933" i="2"/>
  <c r="Q933" i="2"/>
  <c r="P933" i="2"/>
  <c r="O933" i="2"/>
  <c r="R933" i="2" s="1"/>
  <c r="N933" i="2"/>
  <c r="AA932" i="2"/>
  <c r="Z932" i="2"/>
  <c r="Y932" i="2"/>
  <c r="X932" i="2"/>
  <c r="Q932" i="2"/>
  <c r="P932" i="2"/>
  <c r="O932" i="2"/>
  <c r="R932" i="2" s="1"/>
  <c r="N932" i="2"/>
  <c r="AA931" i="2"/>
  <c r="Z931" i="2"/>
  <c r="Y931" i="2"/>
  <c r="X931" i="2"/>
  <c r="Q931" i="2"/>
  <c r="P931" i="2"/>
  <c r="O931" i="2"/>
  <c r="R931" i="2" s="1"/>
  <c r="N931" i="2"/>
  <c r="AA930" i="2"/>
  <c r="Z930" i="2"/>
  <c r="Y930" i="2"/>
  <c r="X930" i="2"/>
  <c r="Q930" i="2"/>
  <c r="P930" i="2"/>
  <c r="O930" i="2"/>
  <c r="R930" i="2" s="1"/>
  <c r="N930" i="2"/>
  <c r="AA929" i="2"/>
  <c r="Z929" i="2"/>
  <c r="Y929" i="2"/>
  <c r="X929" i="2"/>
  <c r="Q929" i="2"/>
  <c r="P929" i="2"/>
  <c r="O929" i="2"/>
  <c r="R929" i="2" s="1"/>
  <c r="N929" i="2"/>
  <c r="AA928" i="2"/>
  <c r="Z928" i="2"/>
  <c r="Y928" i="2"/>
  <c r="X928" i="2"/>
  <c r="Q928" i="2"/>
  <c r="P928" i="2"/>
  <c r="O928" i="2"/>
  <c r="R928" i="2" s="1"/>
  <c r="N928" i="2"/>
  <c r="AA927" i="2"/>
  <c r="Z927" i="2"/>
  <c r="Y927" i="2"/>
  <c r="X927" i="2"/>
  <c r="Q927" i="2"/>
  <c r="P927" i="2"/>
  <c r="O927" i="2"/>
  <c r="R927" i="2" s="1"/>
  <c r="N927" i="2"/>
  <c r="AA926" i="2"/>
  <c r="Z926" i="2"/>
  <c r="Y926" i="2"/>
  <c r="X926" i="2"/>
  <c r="Q926" i="2"/>
  <c r="P926" i="2"/>
  <c r="O926" i="2"/>
  <c r="R926" i="2" s="1"/>
  <c r="N926" i="2"/>
  <c r="AA925" i="2"/>
  <c r="Z925" i="2"/>
  <c r="Y925" i="2"/>
  <c r="X925" i="2"/>
  <c r="Q925" i="2"/>
  <c r="P925" i="2"/>
  <c r="O925" i="2"/>
  <c r="R925" i="2" s="1"/>
  <c r="N925" i="2"/>
  <c r="AA924" i="2"/>
  <c r="Z924" i="2"/>
  <c r="Y924" i="2"/>
  <c r="X924" i="2"/>
  <c r="Q924" i="2"/>
  <c r="P924" i="2"/>
  <c r="O924" i="2"/>
  <c r="R924" i="2" s="1"/>
  <c r="N924" i="2"/>
  <c r="AA923" i="2"/>
  <c r="Z923" i="2"/>
  <c r="Y923" i="2"/>
  <c r="X923" i="2"/>
  <c r="Q923" i="2"/>
  <c r="P923" i="2"/>
  <c r="O923" i="2"/>
  <c r="R923" i="2" s="1"/>
  <c r="N923" i="2"/>
  <c r="AA922" i="2"/>
  <c r="Z922" i="2"/>
  <c r="Y922" i="2"/>
  <c r="X922" i="2"/>
  <c r="Q922" i="2"/>
  <c r="P922" i="2"/>
  <c r="O922" i="2"/>
  <c r="R922" i="2" s="1"/>
  <c r="N922" i="2"/>
  <c r="AA921" i="2"/>
  <c r="Z921" i="2"/>
  <c r="Y921" i="2"/>
  <c r="X921" i="2"/>
  <c r="Q921" i="2"/>
  <c r="P921" i="2"/>
  <c r="O921" i="2"/>
  <c r="R921" i="2" s="1"/>
  <c r="N921" i="2"/>
  <c r="AA920" i="2"/>
  <c r="Z920" i="2"/>
  <c r="Y920" i="2"/>
  <c r="X920" i="2"/>
  <c r="Q920" i="2"/>
  <c r="P920" i="2"/>
  <c r="O920" i="2"/>
  <c r="R920" i="2" s="1"/>
  <c r="N920" i="2"/>
  <c r="AA919" i="2"/>
  <c r="Z919" i="2"/>
  <c r="Y919" i="2"/>
  <c r="X919" i="2"/>
  <c r="Q919" i="2"/>
  <c r="P919" i="2"/>
  <c r="O919" i="2"/>
  <c r="R919" i="2" s="1"/>
  <c r="N919" i="2"/>
  <c r="AA918" i="2"/>
  <c r="Z918" i="2"/>
  <c r="Y918" i="2"/>
  <c r="X918" i="2"/>
  <c r="Q918" i="2"/>
  <c r="P918" i="2"/>
  <c r="O918" i="2"/>
  <c r="R918" i="2" s="1"/>
  <c r="N918" i="2"/>
  <c r="AA917" i="2"/>
  <c r="Z917" i="2"/>
  <c r="Y917" i="2"/>
  <c r="X917" i="2"/>
  <c r="Q917" i="2"/>
  <c r="P917" i="2"/>
  <c r="O917" i="2"/>
  <c r="R917" i="2" s="1"/>
  <c r="N917" i="2"/>
  <c r="AA916" i="2"/>
  <c r="Z916" i="2"/>
  <c r="Y916" i="2"/>
  <c r="X916" i="2"/>
  <c r="Q916" i="2"/>
  <c r="P916" i="2"/>
  <c r="O916" i="2"/>
  <c r="R916" i="2" s="1"/>
  <c r="N916" i="2"/>
  <c r="AA915" i="2"/>
  <c r="Z915" i="2"/>
  <c r="Y915" i="2"/>
  <c r="X915" i="2"/>
  <c r="Q915" i="2"/>
  <c r="P915" i="2"/>
  <c r="O915" i="2"/>
  <c r="R915" i="2" s="1"/>
  <c r="N915" i="2"/>
  <c r="AA914" i="2"/>
  <c r="Z914" i="2"/>
  <c r="Y914" i="2"/>
  <c r="X914" i="2"/>
  <c r="Q914" i="2"/>
  <c r="P914" i="2"/>
  <c r="O914" i="2"/>
  <c r="R914" i="2" s="1"/>
  <c r="N914" i="2"/>
  <c r="AA913" i="2"/>
  <c r="Z913" i="2"/>
  <c r="Y913" i="2"/>
  <c r="X913" i="2"/>
  <c r="Q913" i="2"/>
  <c r="P913" i="2"/>
  <c r="O913" i="2"/>
  <c r="R913" i="2" s="1"/>
  <c r="N913" i="2"/>
  <c r="AA912" i="2"/>
  <c r="Z912" i="2"/>
  <c r="Y912" i="2"/>
  <c r="X912" i="2"/>
  <c r="Q912" i="2"/>
  <c r="P912" i="2"/>
  <c r="O912" i="2"/>
  <c r="R912" i="2" s="1"/>
  <c r="N912" i="2"/>
  <c r="AA911" i="2"/>
  <c r="Z911" i="2"/>
  <c r="Y911" i="2"/>
  <c r="X911" i="2"/>
  <c r="Q911" i="2"/>
  <c r="P911" i="2"/>
  <c r="O911" i="2"/>
  <c r="R911" i="2" s="1"/>
  <c r="N911" i="2"/>
  <c r="AA910" i="2"/>
  <c r="Z910" i="2"/>
  <c r="Y910" i="2"/>
  <c r="X910" i="2"/>
  <c r="Q910" i="2"/>
  <c r="P910" i="2"/>
  <c r="O910" i="2"/>
  <c r="R910" i="2" s="1"/>
  <c r="N910" i="2"/>
  <c r="AA909" i="2"/>
  <c r="Z909" i="2"/>
  <c r="Y909" i="2"/>
  <c r="X909" i="2"/>
  <c r="Q909" i="2"/>
  <c r="P909" i="2"/>
  <c r="O909" i="2"/>
  <c r="R909" i="2" s="1"/>
  <c r="N909" i="2"/>
  <c r="AA908" i="2"/>
  <c r="Z908" i="2"/>
  <c r="Y908" i="2"/>
  <c r="X908" i="2"/>
  <c r="Q908" i="2"/>
  <c r="P908" i="2"/>
  <c r="O908" i="2"/>
  <c r="R908" i="2" s="1"/>
  <c r="N908" i="2"/>
  <c r="AA907" i="2"/>
  <c r="Z907" i="2"/>
  <c r="Y907" i="2"/>
  <c r="X907" i="2"/>
  <c r="Q907" i="2"/>
  <c r="P907" i="2"/>
  <c r="O907" i="2"/>
  <c r="R907" i="2" s="1"/>
  <c r="N907" i="2"/>
  <c r="AA906" i="2"/>
  <c r="Z906" i="2"/>
  <c r="Y906" i="2"/>
  <c r="X906" i="2"/>
  <c r="Q906" i="2"/>
  <c r="P906" i="2"/>
  <c r="O906" i="2"/>
  <c r="R906" i="2" s="1"/>
  <c r="N906" i="2"/>
  <c r="AA905" i="2"/>
  <c r="Z905" i="2"/>
  <c r="Y905" i="2"/>
  <c r="X905" i="2"/>
  <c r="Q905" i="2"/>
  <c r="P905" i="2"/>
  <c r="O905" i="2"/>
  <c r="R905" i="2" s="1"/>
  <c r="N905" i="2"/>
  <c r="AA904" i="2"/>
  <c r="Z904" i="2"/>
  <c r="Y904" i="2"/>
  <c r="X904" i="2"/>
  <c r="Q904" i="2"/>
  <c r="P904" i="2"/>
  <c r="O904" i="2"/>
  <c r="R904" i="2" s="1"/>
  <c r="N904" i="2"/>
  <c r="AA903" i="2"/>
  <c r="Z903" i="2"/>
  <c r="Y903" i="2"/>
  <c r="X903" i="2"/>
  <c r="Q903" i="2"/>
  <c r="P903" i="2"/>
  <c r="O903" i="2"/>
  <c r="R903" i="2" s="1"/>
  <c r="N903" i="2"/>
  <c r="AA902" i="2"/>
  <c r="Z902" i="2"/>
  <c r="Y902" i="2"/>
  <c r="X902" i="2"/>
  <c r="Q902" i="2"/>
  <c r="P902" i="2"/>
  <c r="O902" i="2"/>
  <c r="R902" i="2" s="1"/>
  <c r="N902" i="2"/>
  <c r="AA901" i="2"/>
  <c r="Z901" i="2"/>
  <c r="Y901" i="2"/>
  <c r="X901" i="2"/>
  <c r="Q901" i="2"/>
  <c r="P901" i="2"/>
  <c r="O901" i="2"/>
  <c r="R901" i="2" s="1"/>
  <c r="N901" i="2"/>
  <c r="AA900" i="2"/>
  <c r="Z900" i="2"/>
  <c r="Y900" i="2"/>
  <c r="X900" i="2"/>
  <c r="Q900" i="2"/>
  <c r="P900" i="2"/>
  <c r="O900" i="2"/>
  <c r="R900" i="2" s="1"/>
  <c r="N900" i="2"/>
  <c r="AA899" i="2"/>
  <c r="Z899" i="2"/>
  <c r="Y899" i="2"/>
  <c r="X899" i="2"/>
  <c r="Q899" i="2"/>
  <c r="P899" i="2"/>
  <c r="O899" i="2"/>
  <c r="R899" i="2" s="1"/>
  <c r="N899" i="2"/>
  <c r="AA898" i="2"/>
  <c r="Z898" i="2"/>
  <c r="Y898" i="2"/>
  <c r="X898" i="2"/>
  <c r="Q898" i="2"/>
  <c r="P898" i="2"/>
  <c r="O898" i="2"/>
  <c r="R898" i="2" s="1"/>
  <c r="N898" i="2"/>
  <c r="AA897" i="2"/>
  <c r="Z897" i="2"/>
  <c r="Y897" i="2"/>
  <c r="X897" i="2"/>
  <c r="Q897" i="2"/>
  <c r="P897" i="2"/>
  <c r="O897" i="2"/>
  <c r="R897" i="2" s="1"/>
  <c r="N897" i="2"/>
  <c r="AA896" i="2"/>
  <c r="Z896" i="2"/>
  <c r="Y896" i="2"/>
  <c r="X896" i="2"/>
  <c r="Q896" i="2"/>
  <c r="P896" i="2"/>
  <c r="O896" i="2"/>
  <c r="R896" i="2" s="1"/>
  <c r="N896" i="2"/>
  <c r="AA895" i="2"/>
  <c r="Z895" i="2"/>
  <c r="Y895" i="2"/>
  <c r="X895" i="2"/>
  <c r="Q895" i="2"/>
  <c r="P895" i="2"/>
  <c r="O895" i="2"/>
  <c r="R895" i="2" s="1"/>
  <c r="N895" i="2"/>
  <c r="AA894" i="2"/>
  <c r="Z894" i="2"/>
  <c r="Y894" i="2"/>
  <c r="X894" i="2"/>
  <c r="Q894" i="2"/>
  <c r="P894" i="2"/>
  <c r="O894" i="2"/>
  <c r="R894" i="2" s="1"/>
  <c r="N894" i="2"/>
  <c r="AA893" i="2"/>
  <c r="Z893" i="2"/>
  <c r="Y893" i="2"/>
  <c r="X893" i="2"/>
  <c r="Q893" i="2"/>
  <c r="P893" i="2"/>
  <c r="O893" i="2"/>
  <c r="R893" i="2" s="1"/>
  <c r="N893" i="2"/>
  <c r="AA892" i="2"/>
  <c r="Z892" i="2"/>
  <c r="Y892" i="2"/>
  <c r="X892" i="2"/>
  <c r="Q892" i="2"/>
  <c r="P892" i="2"/>
  <c r="O892" i="2"/>
  <c r="R892" i="2" s="1"/>
  <c r="N892" i="2"/>
  <c r="AA891" i="2"/>
  <c r="Z891" i="2"/>
  <c r="Y891" i="2"/>
  <c r="X891" i="2"/>
  <c r="Q891" i="2"/>
  <c r="P891" i="2"/>
  <c r="O891" i="2"/>
  <c r="R891" i="2" s="1"/>
  <c r="N891" i="2"/>
  <c r="AA890" i="2"/>
  <c r="Z890" i="2"/>
  <c r="Y890" i="2"/>
  <c r="X890" i="2"/>
  <c r="Q890" i="2"/>
  <c r="P890" i="2"/>
  <c r="O890" i="2"/>
  <c r="R890" i="2" s="1"/>
  <c r="N890" i="2"/>
  <c r="AA889" i="2"/>
  <c r="Z889" i="2"/>
  <c r="Y889" i="2"/>
  <c r="X889" i="2"/>
  <c r="Q889" i="2"/>
  <c r="P889" i="2"/>
  <c r="O889" i="2"/>
  <c r="R889" i="2" s="1"/>
  <c r="N889" i="2"/>
  <c r="AA888" i="2"/>
  <c r="Z888" i="2"/>
  <c r="Y888" i="2"/>
  <c r="X888" i="2"/>
  <c r="Q888" i="2"/>
  <c r="P888" i="2"/>
  <c r="O888" i="2"/>
  <c r="R888" i="2" s="1"/>
  <c r="N888" i="2"/>
  <c r="AA887" i="2"/>
  <c r="Z887" i="2"/>
  <c r="Y887" i="2"/>
  <c r="X887" i="2"/>
  <c r="Q887" i="2"/>
  <c r="P887" i="2"/>
  <c r="O887" i="2"/>
  <c r="R887" i="2" s="1"/>
  <c r="N887" i="2"/>
  <c r="AA886" i="2"/>
  <c r="Z886" i="2"/>
  <c r="Y886" i="2"/>
  <c r="X886" i="2"/>
  <c r="Q886" i="2"/>
  <c r="P886" i="2"/>
  <c r="O886" i="2"/>
  <c r="R886" i="2" s="1"/>
  <c r="N886" i="2"/>
  <c r="AA885" i="2"/>
  <c r="Z885" i="2"/>
  <c r="Y885" i="2"/>
  <c r="X885" i="2"/>
  <c r="Q885" i="2"/>
  <c r="P885" i="2"/>
  <c r="O885" i="2"/>
  <c r="R885" i="2" s="1"/>
  <c r="N885" i="2"/>
  <c r="AA884" i="2"/>
  <c r="Z884" i="2"/>
  <c r="Y884" i="2"/>
  <c r="X884" i="2"/>
  <c r="Q884" i="2"/>
  <c r="P884" i="2"/>
  <c r="O884" i="2"/>
  <c r="R884" i="2" s="1"/>
  <c r="N884" i="2"/>
  <c r="AA883" i="2"/>
  <c r="Z883" i="2"/>
  <c r="Y883" i="2"/>
  <c r="X883" i="2"/>
  <c r="Q883" i="2"/>
  <c r="P883" i="2"/>
  <c r="O883" i="2"/>
  <c r="R883" i="2" s="1"/>
  <c r="N883" i="2"/>
  <c r="AA882" i="2"/>
  <c r="Z882" i="2"/>
  <c r="Y882" i="2"/>
  <c r="X882" i="2"/>
  <c r="Q882" i="2"/>
  <c r="P882" i="2"/>
  <c r="O882" i="2"/>
  <c r="R882" i="2" s="1"/>
  <c r="N882" i="2"/>
  <c r="AA881" i="2"/>
  <c r="Z881" i="2"/>
  <c r="Y881" i="2"/>
  <c r="X881" i="2"/>
  <c r="Q881" i="2"/>
  <c r="P881" i="2"/>
  <c r="O881" i="2"/>
  <c r="R881" i="2" s="1"/>
  <c r="N881" i="2"/>
  <c r="AA880" i="2"/>
  <c r="Z880" i="2"/>
  <c r="Y880" i="2"/>
  <c r="X880" i="2"/>
  <c r="Q880" i="2"/>
  <c r="P880" i="2"/>
  <c r="O880" i="2"/>
  <c r="R880" i="2" s="1"/>
  <c r="N880" i="2"/>
  <c r="AA879" i="2"/>
  <c r="Z879" i="2"/>
  <c r="Y879" i="2"/>
  <c r="X879" i="2"/>
  <c r="Q879" i="2"/>
  <c r="P879" i="2"/>
  <c r="O879" i="2"/>
  <c r="R879" i="2" s="1"/>
  <c r="N879" i="2"/>
  <c r="AA878" i="2"/>
  <c r="Z878" i="2"/>
  <c r="Y878" i="2"/>
  <c r="X878" i="2"/>
  <c r="Q878" i="2"/>
  <c r="P878" i="2"/>
  <c r="O878" i="2"/>
  <c r="R878" i="2" s="1"/>
  <c r="N878" i="2"/>
  <c r="AA877" i="2"/>
  <c r="Z877" i="2"/>
  <c r="Y877" i="2"/>
  <c r="X877" i="2"/>
  <c r="Q877" i="2"/>
  <c r="P877" i="2"/>
  <c r="O877" i="2"/>
  <c r="R877" i="2" s="1"/>
  <c r="N877" i="2"/>
  <c r="AA876" i="2"/>
  <c r="Z876" i="2"/>
  <c r="Y876" i="2"/>
  <c r="X876" i="2"/>
  <c r="Q876" i="2"/>
  <c r="P876" i="2"/>
  <c r="O876" i="2"/>
  <c r="R876" i="2" s="1"/>
  <c r="N876" i="2"/>
  <c r="AA875" i="2"/>
  <c r="Z875" i="2"/>
  <c r="Y875" i="2"/>
  <c r="X875" i="2"/>
  <c r="Q875" i="2"/>
  <c r="P875" i="2"/>
  <c r="O875" i="2"/>
  <c r="R875" i="2" s="1"/>
  <c r="N875" i="2"/>
  <c r="AA874" i="2"/>
  <c r="Z874" i="2"/>
  <c r="Y874" i="2"/>
  <c r="X874" i="2"/>
  <c r="Q874" i="2"/>
  <c r="P874" i="2"/>
  <c r="O874" i="2"/>
  <c r="R874" i="2" s="1"/>
  <c r="N874" i="2"/>
  <c r="AA873" i="2"/>
  <c r="Z873" i="2"/>
  <c r="Y873" i="2"/>
  <c r="X873" i="2"/>
  <c r="Q873" i="2"/>
  <c r="P873" i="2"/>
  <c r="O873" i="2"/>
  <c r="R873" i="2" s="1"/>
  <c r="N873" i="2"/>
  <c r="AA872" i="2"/>
  <c r="Z872" i="2"/>
  <c r="Y872" i="2"/>
  <c r="X872" i="2"/>
  <c r="Q872" i="2"/>
  <c r="P872" i="2"/>
  <c r="O872" i="2"/>
  <c r="R872" i="2" s="1"/>
  <c r="N872" i="2"/>
  <c r="AA871" i="2"/>
  <c r="Z871" i="2"/>
  <c r="Y871" i="2"/>
  <c r="X871" i="2"/>
  <c r="Q871" i="2"/>
  <c r="P871" i="2"/>
  <c r="O871" i="2"/>
  <c r="R871" i="2" s="1"/>
  <c r="N871" i="2"/>
  <c r="AA870" i="2"/>
  <c r="Z870" i="2"/>
  <c r="Y870" i="2"/>
  <c r="X870" i="2"/>
  <c r="Q870" i="2"/>
  <c r="P870" i="2"/>
  <c r="O870" i="2"/>
  <c r="R870" i="2" s="1"/>
  <c r="N870" i="2"/>
  <c r="AA869" i="2"/>
  <c r="Z869" i="2"/>
  <c r="Y869" i="2"/>
  <c r="X869" i="2"/>
  <c r="Q869" i="2"/>
  <c r="P869" i="2"/>
  <c r="O869" i="2"/>
  <c r="R869" i="2" s="1"/>
  <c r="N869" i="2"/>
  <c r="AA868" i="2"/>
  <c r="Z868" i="2"/>
  <c r="Y868" i="2"/>
  <c r="X868" i="2"/>
  <c r="Q868" i="2"/>
  <c r="P868" i="2"/>
  <c r="O868" i="2"/>
  <c r="R868" i="2" s="1"/>
  <c r="N868" i="2"/>
  <c r="AA867" i="2"/>
  <c r="Z867" i="2"/>
  <c r="Y867" i="2"/>
  <c r="X867" i="2"/>
  <c r="Q867" i="2"/>
  <c r="P867" i="2"/>
  <c r="O867" i="2"/>
  <c r="R867" i="2" s="1"/>
  <c r="N867" i="2"/>
  <c r="AA866" i="2"/>
  <c r="Z866" i="2"/>
  <c r="Y866" i="2"/>
  <c r="X866" i="2"/>
  <c r="Q866" i="2"/>
  <c r="P866" i="2"/>
  <c r="O866" i="2"/>
  <c r="R866" i="2" s="1"/>
  <c r="N866" i="2"/>
  <c r="AA865" i="2"/>
  <c r="Z865" i="2"/>
  <c r="Y865" i="2"/>
  <c r="X865" i="2"/>
  <c r="Q865" i="2"/>
  <c r="P865" i="2"/>
  <c r="O865" i="2"/>
  <c r="R865" i="2" s="1"/>
  <c r="N865" i="2"/>
  <c r="AA864" i="2"/>
  <c r="Z864" i="2"/>
  <c r="Y864" i="2"/>
  <c r="X864" i="2"/>
  <c r="Q864" i="2"/>
  <c r="P864" i="2"/>
  <c r="O864" i="2"/>
  <c r="R864" i="2" s="1"/>
  <c r="N864" i="2"/>
  <c r="AA863" i="2"/>
  <c r="Z863" i="2"/>
  <c r="Y863" i="2"/>
  <c r="X863" i="2"/>
  <c r="Q863" i="2"/>
  <c r="P863" i="2"/>
  <c r="O863" i="2"/>
  <c r="R863" i="2" s="1"/>
  <c r="N863" i="2"/>
  <c r="AA862" i="2"/>
  <c r="Z862" i="2"/>
  <c r="Y862" i="2"/>
  <c r="X862" i="2"/>
  <c r="Q862" i="2"/>
  <c r="P862" i="2"/>
  <c r="O862" i="2"/>
  <c r="R862" i="2" s="1"/>
  <c r="N862" i="2"/>
  <c r="AA861" i="2"/>
  <c r="Z861" i="2"/>
  <c r="Y861" i="2"/>
  <c r="X861" i="2"/>
  <c r="Q861" i="2"/>
  <c r="P861" i="2"/>
  <c r="O861" i="2"/>
  <c r="R861" i="2" s="1"/>
  <c r="N861" i="2"/>
  <c r="AA860" i="2"/>
  <c r="Z860" i="2"/>
  <c r="Y860" i="2"/>
  <c r="X860" i="2"/>
  <c r="Q860" i="2"/>
  <c r="P860" i="2"/>
  <c r="O860" i="2"/>
  <c r="R860" i="2" s="1"/>
  <c r="N860" i="2"/>
  <c r="AA859" i="2"/>
  <c r="Z859" i="2"/>
  <c r="Y859" i="2"/>
  <c r="X859" i="2"/>
  <c r="Q859" i="2"/>
  <c r="P859" i="2"/>
  <c r="O859" i="2"/>
  <c r="R859" i="2" s="1"/>
  <c r="N859" i="2"/>
  <c r="AA858" i="2"/>
  <c r="Z858" i="2"/>
  <c r="Y858" i="2"/>
  <c r="X858" i="2"/>
  <c r="Q858" i="2"/>
  <c r="P858" i="2"/>
  <c r="O858" i="2"/>
  <c r="R858" i="2" s="1"/>
  <c r="N858" i="2"/>
  <c r="AA857" i="2"/>
  <c r="Z857" i="2"/>
  <c r="Y857" i="2"/>
  <c r="X857" i="2"/>
  <c r="Q857" i="2"/>
  <c r="P857" i="2"/>
  <c r="O857" i="2"/>
  <c r="R857" i="2" s="1"/>
  <c r="N857" i="2"/>
  <c r="AA856" i="2"/>
  <c r="Z856" i="2"/>
  <c r="Y856" i="2"/>
  <c r="X856" i="2"/>
  <c r="Q856" i="2"/>
  <c r="P856" i="2"/>
  <c r="O856" i="2"/>
  <c r="R856" i="2" s="1"/>
  <c r="N856" i="2"/>
  <c r="AA855" i="2"/>
  <c r="Z855" i="2"/>
  <c r="Y855" i="2"/>
  <c r="X855" i="2"/>
  <c r="Q855" i="2"/>
  <c r="P855" i="2"/>
  <c r="O855" i="2"/>
  <c r="R855" i="2" s="1"/>
  <c r="N855" i="2"/>
  <c r="AA854" i="2"/>
  <c r="Z854" i="2"/>
  <c r="Y854" i="2"/>
  <c r="X854" i="2"/>
  <c r="Q854" i="2"/>
  <c r="P854" i="2"/>
  <c r="O854" i="2"/>
  <c r="R854" i="2" s="1"/>
  <c r="N854" i="2"/>
  <c r="AA853" i="2"/>
  <c r="Z853" i="2"/>
  <c r="Y853" i="2"/>
  <c r="X853" i="2"/>
  <c r="Q853" i="2"/>
  <c r="P853" i="2"/>
  <c r="O853" i="2"/>
  <c r="R853" i="2" s="1"/>
  <c r="N853" i="2"/>
  <c r="AA852" i="2"/>
  <c r="Z852" i="2"/>
  <c r="Y852" i="2"/>
  <c r="X852" i="2"/>
  <c r="Q852" i="2"/>
  <c r="P852" i="2"/>
  <c r="O852" i="2"/>
  <c r="R852" i="2" s="1"/>
  <c r="N852" i="2"/>
  <c r="AA851" i="2"/>
  <c r="Z851" i="2"/>
  <c r="Y851" i="2"/>
  <c r="X851" i="2"/>
  <c r="Q851" i="2"/>
  <c r="P851" i="2"/>
  <c r="O851" i="2"/>
  <c r="R851" i="2" s="1"/>
  <c r="N851" i="2"/>
  <c r="AA850" i="2"/>
  <c r="Z850" i="2"/>
  <c r="Y850" i="2"/>
  <c r="X850" i="2"/>
  <c r="Q850" i="2"/>
  <c r="P850" i="2"/>
  <c r="O850" i="2"/>
  <c r="R850" i="2" s="1"/>
  <c r="N850" i="2"/>
  <c r="AA849" i="2"/>
  <c r="Z849" i="2"/>
  <c r="Y849" i="2"/>
  <c r="X849" i="2"/>
  <c r="Q849" i="2"/>
  <c r="P849" i="2"/>
  <c r="O849" i="2"/>
  <c r="R849" i="2" s="1"/>
  <c r="N849" i="2"/>
  <c r="AA848" i="2"/>
  <c r="Z848" i="2"/>
  <c r="Y848" i="2"/>
  <c r="X848" i="2"/>
  <c r="Q848" i="2"/>
  <c r="P848" i="2"/>
  <c r="O848" i="2"/>
  <c r="R848" i="2" s="1"/>
  <c r="N848" i="2"/>
  <c r="AA847" i="2"/>
  <c r="Z847" i="2"/>
  <c r="Y847" i="2"/>
  <c r="X847" i="2"/>
  <c r="Q847" i="2"/>
  <c r="P847" i="2"/>
  <c r="O847" i="2"/>
  <c r="R847" i="2" s="1"/>
  <c r="N847" i="2"/>
  <c r="AA846" i="2"/>
  <c r="Z846" i="2"/>
  <c r="Y846" i="2"/>
  <c r="X846" i="2"/>
  <c r="Q846" i="2"/>
  <c r="P846" i="2"/>
  <c r="O846" i="2"/>
  <c r="R846" i="2" s="1"/>
  <c r="N846" i="2"/>
  <c r="AA845" i="2"/>
  <c r="Z845" i="2"/>
  <c r="Y845" i="2"/>
  <c r="X845" i="2"/>
  <c r="Q845" i="2"/>
  <c r="P845" i="2"/>
  <c r="O845" i="2"/>
  <c r="R845" i="2" s="1"/>
  <c r="N845" i="2"/>
  <c r="AA844" i="2"/>
  <c r="Z844" i="2"/>
  <c r="Y844" i="2"/>
  <c r="X844" i="2"/>
  <c r="Q844" i="2"/>
  <c r="P844" i="2"/>
  <c r="O844" i="2"/>
  <c r="R844" i="2" s="1"/>
  <c r="N844" i="2"/>
  <c r="AA843" i="2"/>
  <c r="Z843" i="2"/>
  <c r="Y843" i="2"/>
  <c r="X843" i="2"/>
  <c r="Q843" i="2"/>
  <c r="P843" i="2"/>
  <c r="O843" i="2"/>
  <c r="R843" i="2" s="1"/>
  <c r="N843" i="2"/>
  <c r="AA842" i="2"/>
  <c r="Z842" i="2"/>
  <c r="Y842" i="2"/>
  <c r="X842" i="2"/>
  <c r="Q842" i="2"/>
  <c r="P842" i="2"/>
  <c r="O842" i="2"/>
  <c r="R842" i="2" s="1"/>
  <c r="N842" i="2"/>
  <c r="AA841" i="2"/>
  <c r="Z841" i="2"/>
  <c r="Y841" i="2"/>
  <c r="X841" i="2"/>
  <c r="Q841" i="2"/>
  <c r="P841" i="2"/>
  <c r="O841" i="2"/>
  <c r="R841" i="2" s="1"/>
  <c r="N841" i="2"/>
  <c r="AA840" i="2"/>
  <c r="Z840" i="2"/>
  <c r="Y840" i="2"/>
  <c r="X840" i="2"/>
  <c r="Q840" i="2"/>
  <c r="P840" i="2"/>
  <c r="O840" i="2"/>
  <c r="R840" i="2" s="1"/>
  <c r="N840" i="2"/>
  <c r="AA839" i="2"/>
  <c r="Z839" i="2"/>
  <c r="Y839" i="2"/>
  <c r="X839" i="2"/>
  <c r="Q839" i="2"/>
  <c r="P839" i="2"/>
  <c r="O839" i="2"/>
  <c r="R839" i="2" s="1"/>
  <c r="N839" i="2"/>
  <c r="AA838" i="2"/>
  <c r="Z838" i="2"/>
  <c r="Y838" i="2"/>
  <c r="X838" i="2"/>
  <c r="Q838" i="2"/>
  <c r="P838" i="2"/>
  <c r="O838" i="2"/>
  <c r="R838" i="2" s="1"/>
  <c r="N838" i="2"/>
  <c r="AA837" i="2"/>
  <c r="Z837" i="2"/>
  <c r="Y837" i="2"/>
  <c r="X837" i="2"/>
  <c r="Q837" i="2"/>
  <c r="P837" i="2"/>
  <c r="O837" i="2"/>
  <c r="R837" i="2" s="1"/>
  <c r="N837" i="2"/>
  <c r="AA836" i="2"/>
  <c r="Z836" i="2"/>
  <c r="Y836" i="2"/>
  <c r="X836" i="2"/>
  <c r="Q836" i="2"/>
  <c r="P836" i="2"/>
  <c r="O836" i="2"/>
  <c r="R836" i="2" s="1"/>
  <c r="N836" i="2"/>
  <c r="AA835" i="2"/>
  <c r="Z835" i="2"/>
  <c r="Y835" i="2"/>
  <c r="X835" i="2"/>
  <c r="Q835" i="2"/>
  <c r="P835" i="2"/>
  <c r="O835" i="2"/>
  <c r="R835" i="2" s="1"/>
  <c r="N835" i="2"/>
  <c r="AA834" i="2"/>
  <c r="Z834" i="2"/>
  <c r="Y834" i="2"/>
  <c r="X834" i="2"/>
  <c r="Q834" i="2"/>
  <c r="P834" i="2"/>
  <c r="O834" i="2"/>
  <c r="R834" i="2" s="1"/>
  <c r="N834" i="2"/>
  <c r="AA833" i="2"/>
  <c r="Z833" i="2"/>
  <c r="Y833" i="2"/>
  <c r="X833" i="2"/>
  <c r="Q833" i="2"/>
  <c r="P833" i="2"/>
  <c r="O833" i="2"/>
  <c r="R833" i="2" s="1"/>
  <c r="N833" i="2"/>
  <c r="AA832" i="2"/>
  <c r="Z832" i="2"/>
  <c r="Y832" i="2"/>
  <c r="X832" i="2"/>
  <c r="Q832" i="2"/>
  <c r="P832" i="2"/>
  <c r="O832" i="2"/>
  <c r="R832" i="2" s="1"/>
  <c r="N832" i="2"/>
  <c r="AA831" i="2"/>
  <c r="Z831" i="2"/>
  <c r="Y831" i="2"/>
  <c r="X831" i="2"/>
  <c r="Q831" i="2"/>
  <c r="P831" i="2"/>
  <c r="O831" i="2"/>
  <c r="R831" i="2" s="1"/>
  <c r="N831" i="2"/>
  <c r="AA830" i="2"/>
  <c r="Z830" i="2"/>
  <c r="Y830" i="2"/>
  <c r="X830" i="2"/>
  <c r="Q830" i="2"/>
  <c r="P830" i="2"/>
  <c r="O830" i="2"/>
  <c r="R830" i="2" s="1"/>
  <c r="N830" i="2"/>
  <c r="AA829" i="2"/>
  <c r="Z829" i="2"/>
  <c r="Y829" i="2"/>
  <c r="X829" i="2"/>
  <c r="Q829" i="2"/>
  <c r="P829" i="2"/>
  <c r="O829" i="2"/>
  <c r="R829" i="2" s="1"/>
  <c r="N829" i="2"/>
  <c r="AA828" i="2"/>
  <c r="Z828" i="2"/>
  <c r="Y828" i="2"/>
  <c r="X828" i="2"/>
  <c r="Q828" i="2"/>
  <c r="P828" i="2"/>
  <c r="O828" i="2"/>
  <c r="R828" i="2" s="1"/>
  <c r="N828" i="2"/>
  <c r="AA827" i="2"/>
  <c r="Z827" i="2"/>
  <c r="Y827" i="2"/>
  <c r="X827" i="2"/>
  <c r="Q827" i="2"/>
  <c r="P827" i="2"/>
  <c r="O827" i="2"/>
  <c r="R827" i="2" s="1"/>
  <c r="N827" i="2"/>
  <c r="AA826" i="2"/>
  <c r="Z826" i="2"/>
  <c r="Y826" i="2"/>
  <c r="X826" i="2"/>
  <c r="Q826" i="2"/>
  <c r="P826" i="2"/>
  <c r="O826" i="2"/>
  <c r="R826" i="2" s="1"/>
  <c r="N826" i="2"/>
  <c r="AA825" i="2"/>
  <c r="Z825" i="2"/>
  <c r="Y825" i="2"/>
  <c r="X825" i="2"/>
  <c r="Q825" i="2"/>
  <c r="P825" i="2"/>
  <c r="O825" i="2"/>
  <c r="R825" i="2" s="1"/>
  <c r="N825" i="2"/>
  <c r="AA824" i="2"/>
  <c r="Z824" i="2"/>
  <c r="Y824" i="2"/>
  <c r="X824" i="2"/>
  <c r="Q824" i="2"/>
  <c r="P824" i="2"/>
  <c r="O824" i="2"/>
  <c r="R824" i="2" s="1"/>
  <c r="N824" i="2"/>
  <c r="AA823" i="2"/>
  <c r="Z823" i="2"/>
  <c r="Y823" i="2"/>
  <c r="X823" i="2"/>
  <c r="Q823" i="2"/>
  <c r="P823" i="2"/>
  <c r="O823" i="2"/>
  <c r="R823" i="2" s="1"/>
  <c r="N823" i="2"/>
  <c r="AA822" i="2"/>
  <c r="Z822" i="2"/>
  <c r="Y822" i="2"/>
  <c r="X822" i="2"/>
  <c r="Q822" i="2"/>
  <c r="P822" i="2"/>
  <c r="O822" i="2"/>
  <c r="R822" i="2" s="1"/>
  <c r="N822" i="2"/>
  <c r="AA821" i="2"/>
  <c r="Z821" i="2"/>
  <c r="Y821" i="2"/>
  <c r="X821" i="2"/>
  <c r="Q821" i="2"/>
  <c r="P821" i="2"/>
  <c r="O821" i="2"/>
  <c r="R821" i="2" s="1"/>
  <c r="N821" i="2"/>
  <c r="AA820" i="2"/>
  <c r="Z820" i="2"/>
  <c r="Y820" i="2"/>
  <c r="X820" i="2"/>
  <c r="Q820" i="2"/>
  <c r="P820" i="2"/>
  <c r="O820" i="2"/>
  <c r="R820" i="2" s="1"/>
  <c r="N820" i="2"/>
  <c r="AA819" i="2"/>
  <c r="Z819" i="2"/>
  <c r="Y819" i="2"/>
  <c r="X819" i="2"/>
  <c r="Q819" i="2"/>
  <c r="P819" i="2"/>
  <c r="O819" i="2"/>
  <c r="R819" i="2" s="1"/>
  <c r="N819" i="2"/>
  <c r="AA818" i="2"/>
  <c r="Z818" i="2"/>
  <c r="Y818" i="2"/>
  <c r="X818" i="2"/>
  <c r="Q818" i="2"/>
  <c r="P818" i="2"/>
  <c r="O818" i="2"/>
  <c r="R818" i="2" s="1"/>
  <c r="N818" i="2"/>
  <c r="AA817" i="2"/>
  <c r="Z817" i="2"/>
  <c r="Y817" i="2"/>
  <c r="X817" i="2"/>
  <c r="Q817" i="2"/>
  <c r="P817" i="2"/>
  <c r="O817" i="2"/>
  <c r="R817" i="2" s="1"/>
  <c r="N817" i="2"/>
  <c r="AA816" i="2"/>
  <c r="Z816" i="2"/>
  <c r="Y816" i="2"/>
  <c r="X816" i="2"/>
  <c r="Q816" i="2"/>
  <c r="P816" i="2"/>
  <c r="O816" i="2"/>
  <c r="R816" i="2" s="1"/>
  <c r="N816" i="2"/>
  <c r="AA815" i="2"/>
  <c r="Z815" i="2"/>
  <c r="Y815" i="2"/>
  <c r="X815" i="2"/>
  <c r="Q815" i="2"/>
  <c r="P815" i="2"/>
  <c r="O815" i="2"/>
  <c r="R815" i="2" s="1"/>
  <c r="N815" i="2"/>
  <c r="AA814" i="2"/>
  <c r="Z814" i="2"/>
  <c r="Y814" i="2"/>
  <c r="X814" i="2"/>
  <c r="Q814" i="2"/>
  <c r="P814" i="2"/>
  <c r="O814" i="2"/>
  <c r="R814" i="2" s="1"/>
  <c r="N814" i="2"/>
  <c r="AA813" i="2"/>
  <c r="Z813" i="2"/>
  <c r="Y813" i="2"/>
  <c r="X813" i="2"/>
  <c r="Q813" i="2"/>
  <c r="P813" i="2"/>
  <c r="O813" i="2"/>
  <c r="R813" i="2" s="1"/>
  <c r="N813" i="2"/>
  <c r="AA812" i="2"/>
  <c r="Z812" i="2"/>
  <c r="Y812" i="2"/>
  <c r="X812" i="2"/>
  <c r="Q812" i="2"/>
  <c r="P812" i="2"/>
  <c r="O812" i="2"/>
  <c r="R812" i="2" s="1"/>
  <c r="N812" i="2"/>
  <c r="AA811" i="2"/>
  <c r="Z811" i="2"/>
  <c r="Y811" i="2"/>
  <c r="X811" i="2"/>
  <c r="Q811" i="2"/>
  <c r="P811" i="2"/>
  <c r="O811" i="2"/>
  <c r="R811" i="2" s="1"/>
  <c r="N811" i="2"/>
  <c r="AA810" i="2"/>
  <c r="Z810" i="2"/>
  <c r="Y810" i="2"/>
  <c r="X810" i="2"/>
  <c r="Q810" i="2"/>
  <c r="P810" i="2"/>
  <c r="O810" i="2"/>
  <c r="R810" i="2" s="1"/>
  <c r="N810" i="2"/>
  <c r="AA809" i="2"/>
  <c r="Z809" i="2"/>
  <c r="Y809" i="2"/>
  <c r="X809" i="2"/>
  <c r="Q809" i="2"/>
  <c r="P809" i="2"/>
  <c r="O809" i="2"/>
  <c r="R809" i="2" s="1"/>
  <c r="N809" i="2"/>
  <c r="AA808" i="2"/>
  <c r="Z808" i="2"/>
  <c r="Y808" i="2"/>
  <c r="X808" i="2"/>
  <c r="Q808" i="2"/>
  <c r="P808" i="2"/>
  <c r="O808" i="2"/>
  <c r="R808" i="2" s="1"/>
  <c r="N808" i="2"/>
  <c r="AA807" i="2"/>
  <c r="Z807" i="2"/>
  <c r="Y807" i="2"/>
  <c r="X807" i="2"/>
  <c r="Q807" i="2"/>
  <c r="P807" i="2"/>
  <c r="O807" i="2"/>
  <c r="R807" i="2" s="1"/>
  <c r="N807" i="2"/>
  <c r="AA806" i="2"/>
  <c r="Z806" i="2"/>
  <c r="Y806" i="2"/>
  <c r="X806" i="2"/>
  <c r="Q806" i="2"/>
  <c r="P806" i="2"/>
  <c r="O806" i="2"/>
  <c r="R806" i="2" s="1"/>
  <c r="N806" i="2"/>
  <c r="AA805" i="2"/>
  <c r="Z805" i="2"/>
  <c r="Y805" i="2"/>
  <c r="X805" i="2"/>
  <c r="Q805" i="2"/>
  <c r="P805" i="2"/>
  <c r="O805" i="2"/>
  <c r="R805" i="2" s="1"/>
  <c r="N805" i="2"/>
  <c r="AA804" i="2"/>
  <c r="Z804" i="2"/>
  <c r="Y804" i="2"/>
  <c r="X804" i="2"/>
  <c r="Q804" i="2"/>
  <c r="P804" i="2"/>
  <c r="O804" i="2"/>
  <c r="R804" i="2" s="1"/>
  <c r="N804" i="2"/>
  <c r="AA803" i="2"/>
  <c r="Z803" i="2"/>
  <c r="Y803" i="2"/>
  <c r="X803" i="2"/>
  <c r="Q803" i="2"/>
  <c r="P803" i="2"/>
  <c r="O803" i="2"/>
  <c r="R803" i="2" s="1"/>
  <c r="N803" i="2"/>
  <c r="AA802" i="2"/>
  <c r="Z802" i="2"/>
  <c r="Y802" i="2"/>
  <c r="X802" i="2"/>
  <c r="Q802" i="2"/>
  <c r="P802" i="2"/>
  <c r="O802" i="2"/>
  <c r="R802" i="2" s="1"/>
  <c r="N802" i="2"/>
  <c r="AA801" i="2"/>
  <c r="Z801" i="2"/>
  <c r="Y801" i="2"/>
  <c r="X801" i="2"/>
  <c r="Q801" i="2"/>
  <c r="P801" i="2"/>
  <c r="O801" i="2"/>
  <c r="R801" i="2" s="1"/>
  <c r="N801" i="2"/>
  <c r="AA800" i="2"/>
  <c r="Z800" i="2"/>
  <c r="Y800" i="2"/>
  <c r="X800" i="2"/>
  <c r="Q800" i="2"/>
  <c r="P800" i="2"/>
  <c r="O800" i="2"/>
  <c r="R800" i="2" s="1"/>
  <c r="N800" i="2"/>
  <c r="AA799" i="2"/>
  <c r="Z799" i="2"/>
  <c r="Y799" i="2"/>
  <c r="X799" i="2"/>
  <c r="Q799" i="2"/>
  <c r="P799" i="2"/>
  <c r="O799" i="2"/>
  <c r="R799" i="2" s="1"/>
  <c r="N799" i="2"/>
  <c r="AA798" i="2"/>
  <c r="Z798" i="2"/>
  <c r="Y798" i="2"/>
  <c r="X798" i="2"/>
  <c r="Q798" i="2"/>
  <c r="P798" i="2"/>
  <c r="O798" i="2"/>
  <c r="R798" i="2" s="1"/>
  <c r="N798" i="2"/>
  <c r="AA797" i="2"/>
  <c r="Z797" i="2"/>
  <c r="Y797" i="2"/>
  <c r="X797" i="2"/>
  <c r="Q797" i="2"/>
  <c r="P797" i="2"/>
  <c r="O797" i="2"/>
  <c r="R797" i="2" s="1"/>
  <c r="N797" i="2"/>
  <c r="AA796" i="2"/>
  <c r="Z796" i="2"/>
  <c r="Y796" i="2"/>
  <c r="X796" i="2"/>
  <c r="Q796" i="2"/>
  <c r="P796" i="2"/>
  <c r="O796" i="2"/>
  <c r="R796" i="2" s="1"/>
  <c r="N796" i="2"/>
  <c r="AA795" i="2"/>
  <c r="Z795" i="2"/>
  <c r="Y795" i="2"/>
  <c r="X795" i="2"/>
  <c r="Q795" i="2"/>
  <c r="P795" i="2"/>
  <c r="O795" i="2"/>
  <c r="R795" i="2" s="1"/>
  <c r="N795" i="2"/>
  <c r="AA794" i="2"/>
  <c r="Z794" i="2"/>
  <c r="Y794" i="2"/>
  <c r="X794" i="2"/>
  <c r="Q794" i="2"/>
  <c r="P794" i="2"/>
  <c r="O794" i="2"/>
  <c r="R794" i="2" s="1"/>
  <c r="N794" i="2"/>
  <c r="AA793" i="2"/>
  <c r="Z793" i="2"/>
  <c r="Y793" i="2"/>
  <c r="X793" i="2"/>
  <c r="Q793" i="2"/>
  <c r="P793" i="2"/>
  <c r="O793" i="2"/>
  <c r="R793" i="2" s="1"/>
  <c r="N793" i="2"/>
  <c r="AA792" i="2"/>
  <c r="Z792" i="2"/>
  <c r="Y792" i="2"/>
  <c r="X792" i="2"/>
  <c r="Q792" i="2"/>
  <c r="P792" i="2"/>
  <c r="O792" i="2"/>
  <c r="R792" i="2" s="1"/>
  <c r="N792" i="2"/>
  <c r="AA791" i="2"/>
  <c r="Z791" i="2"/>
  <c r="Y791" i="2"/>
  <c r="X791" i="2"/>
  <c r="Q791" i="2"/>
  <c r="P791" i="2"/>
  <c r="O791" i="2"/>
  <c r="R791" i="2" s="1"/>
  <c r="N791" i="2"/>
  <c r="AA790" i="2"/>
  <c r="Z790" i="2"/>
  <c r="Y790" i="2"/>
  <c r="X790" i="2"/>
  <c r="Q790" i="2"/>
  <c r="P790" i="2"/>
  <c r="O790" i="2"/>
  <c r="R790" i="2" s="1"/>
  <c r="N790" i="2"/>
  <c r="AA789" i="2"/>
  <c r="Z789" i="2"/>
  <c r="Y789" i="2"/>
  <c r="X789" i="2"/>
  <c r="Q789" i="2"/>
  <c r="P789" i="2"/>
  <c r="O789" i="2"/>
  <c r="R789" i="2" s="1"/>
  <c r="N789" i="2"/>
  <c r="AA788" i="2"/>
  <c r="Z788" i="2"/>
  <c r="Y788" i="2"/>
  <c r="X788" i="2"/>
  <c r="Q788" i="2"/>
  <c r="P788" i="2"/>
  <c r="O788" i="2"/>
  <c r="R788" i="2" s="1"/>
  <c r="N788" i="2"/>
  <c r="AA787" i="2"/>
  <c r="Z787" i="2"/>
  <c r="Y787" i="2"/>
  <c r="X787" i="2"/>
  <c r="Q787" i="2"/>
  <c r="P787" i="2"/>
  <c r="O787" i="2"/>
  <c r="R787" i="2" s="1"/>
  <c r="N787" i="2"/>
  <c r="AA786" i="2"/>
  <c r="Z786" i="2"/>
  <c r="Y786" i="2"/>
  <c r="X786" i="2"/>
  <c r="Q786" i="2"/>
  <c r="P786" i="2"/>
  <c r="O786" i="2"/>
  <c r="R786" i="2" s="1"/>
  <c r="N786" i="2"/>
  <c r="AA785" i="2"/>
  <c r="Z785" i="2"/>
  <c r="Y785" i="2"/>
  <c r="X785" i="2"/>
  <c r="Q785" i="2"/>
  <c r="P785" i="2"/>
  <c r="O785" i="2"/>
  <c r="R785" i="2" s="1"/>
  <c r="N785" i="2"/>
  <c r="AA784" i="2"/>
  <c r="Z784" i="2"/>
  <c r="Y784" i="2"/>
  <c r="X784" i="2"/>
  <c r="Q784" i="2"/>
  <c r="P784" i="2"/>
  <c r="O784" i="2"/>
  <c r="R784" i="2" s="1"/>
  <c r="N784" i="2"/>
  <c r="AA783" i="2"/>
  <c r="Z783" i="2"/>
  <c r="Y783" i="2"/>
  <c r="X783" i="2"/>
  <c r="Q783" i="2"/>
  <c r="P783" i="2"/>
  <c r="O783" i="2"/>
  <c r="R783" i="2" s="1"/>
  <c r="N783" i="2"/>
  <c r="AA782" i="2"/>
  <c r="Z782" i="2"/>
  <c r="Y782" i="2"/>
  <c r="X782" i="2"/>
  <c r="Q782" i="2"/>
  <c r="P782" i="2"/>
  <c r="O782" i="2"/>
  <c r="R782" i="2" s="1"/>
  <c r="N782" i="2"/>
  <c r="AA781" i="2"/>
  <c r="Z781" i="2"/>
  <c r="Y781" i="2"/>
  <c r="X781" i="2"/>
  <c r="Q781" i="2"/>
  <c r="P781" i="2"/>
  <c r="O781" i="2"/>
  <c r="R781" i="2" s="1"/>
  <c r="N781" i="2"/>
  <c r="AA780" i="2"/>
  <c r="Z780" i="2"/>
  <c r="Y780" i="2"/>
  <c r="X780" i="2"/>
  <c r="Q780" i="2"/>
  <c r="P780" i="2"/>
  <c r="O780" i="2"/>
  <c r="R780" i="2" s="1"/>
  <c r="N780" i="2"/>
  <c r="AA779" i="2"/>
  <c r="Z779" i="2"/>
  <c r="Y779" i="2"/>
  <c r="X779" i="2"/>
  <c r="Q779" i="2"/>
  <c r="P779" i="2"/>
  <c r="O779" i="2"/>
  <c r="R779" i="2" s="1"/>
  <c r="N779" i="2"/>
  <c r="AA778" i="2"/>
  <c r="Z778" i="2"/>
  <c r="Y778" i="2"/>
  <c r="X778" i="2"/>
  <c r="Q778" i="2"/>
  <c r="P778" i="2"/>
  <c r="O778" i="2"/>
  <c r="R778" i="2" s="1"/>
  <c r="N778" i="2"/>
  <c r="AA777" i="2"/>
  <c r="Z777" i="2"/>
  <c r="Y777" i="2"/>
  <c r="X777" i="2"/>
  <c r="Q777" i="2"/>
  <c r="P777" i="2"/>
  <c r="O777" i="2"/>
  <c r="R777" i="2" s="1"/>
  <c r="N777" i="2"/>
  <c r="AA776" i="2"/>
  <c r="Z776" i="2"/>
  <c r="Y776" i="2"/>
  <c r="X776" i="2"/>
  <c r="Q776" i="2"/>
  <c r="P776" i="2"/>
  <c r="O776" i="2"/>
  <c r="R776" i="2" s="1"/>
  <c r="N776" i="2"/>
  <c r="AA775" i="2"/>
  <c r="Z775" i="2"/>
  <c r="Y775" i="2"/>
  <c r="X775" i="2"/>
  <c r="Q775" i="2"/>
  <c r="P775" i="2"/>
  <c r="O775" i="2"/>
  <c r="R775" i="2" s="1"/>
  <c r="N775" i="2"/>
  <c r="AA774" i="2"/>
  <c r="Z774" i="2"/>
  <c r="Y774" i="2"/>
  <c r="X774" i="2"/>
  <c r="Q774" i="2"/>
  <c r="P774" i="2"/>
  <c r="O774" i="2"/>
  <c r="R774" i="2" s="1"/>
  <c r="N774" i="2"/>
  <c r="AA773" i="2"/>
  <c r="Z773" i="2"/>
  <c r="Y773" i="2"/>
  <c r="X773" i="2"/>
  <c r="Q773" i="2"/>
  <c r="P773" i="2"/>
  <c r="O773" i="2"/>
  <c r="R773" i="2" s="1"/>
  <c r="N773" i="2"/>
  <c r="AA772" i="2"/>
  <c r="Z772" i="2"/>
  <c r="Y772" i="2"/>
  <c r="X772" i="2"/>
  <c r="Q772" i="2"/>
  <c r="P772" i="2"/>
  <c r="O772" i="2"/>
  <c r="R772" i="2" s="1"/>
  <c r="N772" i="2"/>
  <c r="AA771" i="2"/>
  <c r="Z771" i="2"/>
  <c r="Y771" i="2"/>
  <c r="X771" i="2"/>
  <c r="Q771" i="2"/>
  <c r="P771" i="2"/>
  <c r="O771" i="2"/>
  <c r="R771" i="2" s="1"/>
  <c r="N771" i="2"/>
  <c r="AA770" i="2"/>
  <c r="Z770" i="2"/>
  <c r="Y770" i="2"/>
  <c r="X770" i="2"/>
  <c r="Q770" i="2"/>
  <c r="P770" i="2"/>
  <c r="O770" i="2"/>
  <c r="R770" i="2" s="1"/>
  <c r="N770" i="2"/>
  <c r="AA769" i="2"/>
  <c r="Z769" i="2"/>
  <c r="Y769" i="2"/>
  <c r="X769" i="2"/>
  <c r="Q769" i="2"/>
  <c r="P769" i="2"/>
  <c r="O769" i="2"/>
  <c r="R769" i="2" s="1"/>
  <c r="N769" i="2"/>
  <c r="AA768" i="2"/>
  <c r="Z768" i="2"/>
  <c r="Y768" i="2"/>
  <c r="X768" i="2"/>
  <c r="Q768" i="2"/>
  <c r="P768" i="2"/>
  <c r="O768" i="2"/>
  <c r="R768" i="2" s="1"/>
  <c r="N768" i="2"/>
  <c r="AA767" i="2"/>
  <c r="Z767" i="2"/>
  <c r="Y767" i="2"/>
  <c r="X767" i="2"/>
  <c r="Q767" i="2"/>
  <c r="P767" i="2"/>
  <c r="O767" i="2"/>
  <c r="R767" i="2" s="1"/>
  <c r="N767" i="2"/>
  <c r="AA766" i="2"/>
  <c r="Z766" i="2"/>
  <c r="Y766" i="2"/>
  <c r="X766" i="2"/>
  <c r="Q766" i="2"/>
  <c r="P766" i="2"/>
  <c r="O766" i="2"/>
  <c r="R766" i="2" s="1"/>
  <c r="N766" i="2"/>
  <c r="AA765" i="2"/>
  <c r="Z765" i="2"/>
  <c r="Y765" i="2"/>
  <c r="X765" i="2"/>
  <c r="Q765" i="2"/>
  <c r="P765" i="2"/>
  <c r="O765" i="2"/>
  <c r="R765" i="2" s="1"/>
  <c r="N765" i="2"/>
  <c r="AA764" i="2"/>
  <c r="Z764" i="2"/>
  <c r="Y764" i="2"/>
  <c r="X764" i="2"/>
  <c r="Q764" i="2"/>
  <c r="P764" i="2"/>
  <c r="O764" i="2"/>
  <c r="R764" i="2" s="1"/>
  <c r="N764" i="2"/>
  <c r="AA763" i="2"/>
  <c r="Z763" i="2"/>
  <c r="Y763" i="2"/>
  <c r="X763" i="2"/>
  <c r="Q763" i="2"/>
  <c r="P763" i="2"/>
  <c r="O763" i="2"/>
  <c r="R763" i="2" s="1"/>
  <c r="N763" i="2"/>
  <c r="AA762" i="2"/>
  <c r="Z762" i="2"/>
  <c r="Y762" i="2"/>
  <c r="X762" i="2"/>
  <c r="Q762" i="2"/>
  <c r="P762" i="2"/>
  <c r="O762" i="2"/>
  <c r="R762" i="2" s="1"/>
  <c r="N762" i="2"/>
  <c r="AA761" i="2"/>
  <c r="Z761" i="2"/>
  <c r="Y761" i="2"/>
  <c r="X761" i="2"/>
  <c r="Q761" i="2"/>
  <c r="P761" i="2"/>
  <c r="O761" i="2"/>
  <c r="R761" i="2" s="1"/>
  <c r="N761" i="2"/>
  <c r="AA760" i="2"/>
  <c r="Z760" i="2"/>
  <c r="Y760" i="2"/>
  <c r="X760" i="2"/>
  <c r="Q760" i="2"/>
  <c r="P760" i="2"/>
  <c r="O760" i="2"/>
  <c r="R760" i="2" s="1"/>
  <c r="N760" i="2"/>
  <c r="AA759" i="2"/>
  <c r="Z759" i="2"/>
  <c r="Y759" i="2"/>
  <c r="X759" i="2"/>
  <c r="Q759" i="2"/>
  <c r="P759" i="2"/>
  <c r="O759" i="2"/>
  <c r="R759" i="2" s="1"/>
  <c r="N759" i="2"/>
  <c r="AA758" i="2"/>
  <c r="Z758" i="2"/>
  <c r="Y758" i="2"/>
  <c r="X758" i="2"/>
  <c r="Q758" i="2"/>
  <c r="P758" i="2"/>
  <c r="O758" i="2"/>
  <c r="R758" i="2" s="1"/>
  <c r="N758" i="2"/>
  <c r="AA757" i="2"/>
  <c r="Z757" i="2"/>
  <c r="Y757" i="2"/>
  <c r="X757" i="2"/>
  <c r="Q757" i="2"/>
  <c r="P757" i="2"/>
  <c r="O757" i="2"/>
  <c r="R757" i="2" s="1"/>
  <c r="N757" i="2"/>
  <c r="AA756" i="2"/>
  <c r="Z756" i="2"/>
  <c r="Y756" i="2"/>
  <c r="X756" i="2"/>
  <c r="Q756" i="2"/>
  <c r="P756" i="2"/>
  <c r="O756" i="2"/>
  <c r="R756" i="2" s="1"/>
  <c r="N756" i="2"/>
  <c r="AA755" i="2"/>
  <c r="Z755" i="2"/>
  <c r="Y755" i="2"/>
  <c r="X755" i="2"/>
  <c r="Q755" i="2"/>
  <c r="P755" i="2"/>
  <c r="O755" i="2"/>
  <c r="R755" i="2" s="1"/>
  <c r="N755" i="2"/>
  <c r="AA754" i="2"/>
  <c r="Z754" i="2"/>
  <c r="Y754" i="2"/>
  <c r="X754" i="2"/>
  <c r="Q754" i="2"/>
  <c r="P754" i="2"/>
  <c r="O754" i="2"/>
  <c r="R754" i="2" s="1"/>
  <c r="N754" i="2"/>
  <c r="AA753" i="2"/>
  <c r="Z753" i="2"/>
  <c r="Y753" i="2"/>
  <c r="X753" i="2"/>
  <c r="Q753" i="2"/>
  <c r="P753" i="2"/>
  <c r="O753" i="2"/>
  <c r="R753" i="2" s="1"/>
  <c r="N753" i="2"/>
  <c r="AA752" i="2"/>
  <c r="Z752" i="2"/>
  <c r="Y752" i="2"/>
  <c r="X752" i="2"/>
  <c r="Q752" i="2"/>
  <c r="P752" i="2"/>
  <c r="O752" i="2"/>
  <c r="R752" i="2" s="1"/>
  <c r="N752" i="2"/>
  <c r="AA751" i="2"/>
  <c r="Z751" i="2"/>
  <c r="Y751" i="2"/>
  <c r="X751" i="2"/>
  <c r="Q751" i="2"/>
  <c r="P751" i="2"/>
  <c r="O751" i="2"/>
  <c r="R751" i="2" s="1"/>
  <c r="N751" i="2"/>
  <c r="AA750" i="2"/>
  <c r="Z750" i="2"/>
  <c r="Y750" i="2"/>
  <c r="X750" i="2"/>
  <c r="Q750" i="2"/>
  <c r="P750" i="2"/>
  <c r="O750" i="2"/>
  <c r="R750" i="2" s="1"/>
  <c r="N750" i="2"/>
  <c r="AA749" i="2"/>
  <c r="Z749" i="2"/>
  <c r="Y749" i="2"/>
  <c r="X749" i="2"/>
  <c r="Q749" i="2"/>
  <c r="P749" i="2"/>
  <c r="O749" i="2"/>
  <c r="R749" i="2" s="1"/>
  <c r="N749" i="2"/>
  <c r="AA748" i="2"/>
  <c r="Z748" i="2"/>
  <c r="Y748" i="2"/>
  <c r="X748" i="2"/>
  <c r="Q748" i="2"/>
  <c r="P748" i="2"/>
  <c r="O748" i="2"/>
  <c r="R748" i="2" s="1"/>
  <c r="N748" i="2"/>
  <c r="AA747" i="2"/>
  <c r="Z747" i="2"/>
  <c r="Y747" i="2"/>
  <c r="X747" i="2"/>
  <c r="Q747" i="2"/>
  <c r="P747" i="2"/>
  <c r="O747" i="2"/>
  <c r="R747" i="2" s="1"/>
  <c r="N747" i="2"/>
  <c r="AA746" i="2"/>
  <c r="Z746" i="2"/>
  <c r="Y746" i="2"/>
  <c r="X746" i="2"/>
  <c r="Q746" i="2"/>
  <c r="P746" i="2"/>
  <c r="O746" i="2"/>
  <c r="R746" i="2" s="1"/>
  <c r="N746" i="2"/>
  <c r="AA745" i="2"/>
  <c r="Z745" i="2"/>
  <c r="Y745" i="2"/>
  <c r="X745" i="2"/>
  <c r="Q745" i="2"/>
  <c r="P745" i="2"/>
  <c r="O745" i="2"/>
  <c r="R745" i="2" s="1"/>
  <c r="N745" i="2"/>
  <c r="AA744" i="2"/>
  <c r="Z744" i="2"/>
  <c r="Y744" i="2"/>
  <c r="X744" i="2"/>
  <c r="Q744" i="2"/>
  <c r="P744" i="2"/>
  <c r="O744" i="2"/>
  <c r="R744" i="2" s="1"/>
  <c r="N744" i="2"/>
  <c r="AA743" i="2"/>
  <c r="Z743" i="2"/>
  <c r="Y743" i="2"/>
  <c r="X743" i="2"/>
  <c r="Q743" i="2"/>
  <c r="P743" i="2"/>
  <c r="O743" i="2"/>
  <c r="R743" i="2" s="1"/>
  <c r="N743" i="2"/>
  <c r="AA742" i="2"/>
  <c r="Z742" i="2"/>
  <c r="Y742" i="2"/>
  <c r="X742" i="2"/>
  <c r="Q742" i="2"/>
  <c r="P742" i="2"/>
  <c r="O742" i="2"/>
  <c r="R742" i="2" s="1"/>
  <c r="N742" i="2"/>
  <c r="AA741" i="2"/>
  <c r="Z741" i="2"/>
  <c r="Y741" i="2"/>
  <c r="X741" i="2"/>
  <c r="Q741" i="2"/>
  <c r="P741" i="2"/>
  <c r="O741" i="2"/>
  <c r="R741" i="2" s="1"/>
  <c r="N741" i="2"/>
  <c r="AA740" i="2"/>
  <c r="Z740" i="2"/>
  <c r="Y740" i="2"/>
  <c r="X740" i="2"/>
  <c r="Q740" i="2"/>
  <c r="P740" i="2"/>
  <c r="O740" i="2"/>
  <c r="R740" i="2" s="1"/>
  <c r="N740" i="2"/>
  <c r="AA739" i="2"/>
  <c r="Z739" i="2"/>
  <c r="Y739" i="2"/>
  <c r="X739" i="2"/>
  <c r="Q739" i="2"/>
  <c r="P739" i="2"/>
  <c r="O739" i="2"/>
  <c r="R739" i="2" s="1"/>
  <c r="N739" i="2"/>
  <c r="AA738" i="2"/>
  <c r="Z738" i="2"/>
  <c r="Y738" i="2"/>
  <c r="X738" i="2"/>
  <c r="Q738" i="2"/>
  <c r="P738" i="2"/>
  <c r="O738" i="2"/>
  <c r="R738" i="2" s="1"/>
  <c r="N738" i="2"/>
  <c r="AA737" i="2"/>
  <c r="Z737" i="2"/>
  <c r="Y737" i="2"/>
  <c r="X737" i="2"/>
  <c r="Q737" i="2"/>
  <c r="P737" i="2"/>
  <c r="O737" i="2"/>
  <c r="R737" i="2" s="1"/>
  <c r="N737" i="2"/>
  <c r="AA736" i="2"/>
  <c r="Z736" i="2"/>
  <c r="Y736" i="2"/>
  <c r="X736" i="2"/>
  <c r="Q736" i="2"/>
  <c r="P736" i="2"/>
  <c r="O736" i="2"/>
  <c r="R736" i="2" s="1"/>
  <c r="N736" i="2"/>
  <c r="AA735" i="2"/>
  <c r="Z735" i="2"/>
  <c r="Y735" i="2"/>
  <c r="X735" i="2"/>
  <c r="Q735" i="2"/>
  <c r="P735" i="2"/>
  <c r="O735" i="2"/>
  <c r="R735" i="2" s="1"/>
  <c r="N735" i="2"/>
  <c r="AA734" i="2"/>
  <c r="Z734" i="2"/>
  <c r="Y734" i="2"/>
  <c r="X734" i="2"/>
  <c r="Q734" i="2"/>
  <c r="P734" i="2"/>
  <c r="O734" i="2"/>
  <c r="R734" i="2" s="1"/>
  <c r="N734" i="2"/>
  <c r="AA733" i="2"/>
  <c r="Z733" i="2"/>
  <c r="Y733" i="2"/>
  <c r="X733" i="2"/>
  <c r="Q733" i="2"/>
  <c r="P733" i="2"/>
  <c r="O733" i="2"/>
  <c r="R733" i="2" s="1"/>
  <c r="N733" i="2"/>
  <c r="AA732" i="2"/>
  <c r="Z732" i="2"/>
  <c r="Y732" i="2"/>
  <c r="X732" i="2"/>
  <c r="Q732" i="2"/>
  <c r="P732" i="2"/>
  <c r="O732" i="2"/>
  <c r="R732" i="2" s="1"/>
  <c r="N732" i="2"/>
  <c r="AA731" i="2"/>
  <c r="Z731" i="2"/>
  <c r="Y731" i="2"/>
  <c r="X731" i="2"/>
  <c r="Q731" i="2"/>
  <c r="P731" i="2"/>
  <c r="O731" i="2"/>
  <c r="R731" i="2" s="1"/>
  <c r="N731" i="2"/>
  <c r="AA730" i="2"/>
  <c r="Z730" i="2"/>
  <c r="Y730" i="2"/>
  <c r="X730" i="2"/>
  <c r="Q730" i="2"/>
  <c r="P730" i="2"/>
  <c r="O730" i="2"/>
  <c r="R730" i="2" s="1"/>
  <c r="N730" i="2"/>
  <c r="AA729" i="2"/>
  <c r="Z729" i="2"/>
  <c r="Y729" i="2"/>
  <c r="X729" i="2"/>
  <c r="Q729" i="2"/>
  <c r="P729" i="2"/>
  <c r="O729" i="2"/>
  <c r="R729" i="2" s="1"/>
  <c r="N729" i="2"/>
  <c r="AA728" i="2"/>
  <c r="Z728" i="2"/>
  <c r="Y728" i="2"/>
  <c r="X728" i="2"/>
  <c r="Q728" i="2"/>
  <c r="P728" i="2"/>
  <c r="O728" i="2"/>
  <c r="R728" i="2" s="1"/>
  <c r="N728" i="2"/>
  <c r="AA727" i="2"/>
  <c r="Z727" i="2"/>
  <c r="Y727" i="2"/>
  <c r="X727" i="2"/>
  <c r="Q727" i="2"/>
  <c r="P727" i="2"/>
  <c r="O727" i="2"/>
  <c r="R727" i="2" s="1"/>
  <c r="N727" i="2"/>
  <c r="AA726" i="2"/>
  <c r="Z726" i="2"/>
  <c r="Y726" i="2"/>
  <c r="X726" i="2"/>
  <c r="Q726" i="2"/>
  <c r="P726" i="2"/>
  <c r="O726" i="2"/>
  <c r="R726" i="2" s="1"/>
  <c r="N726" i="2"/>
  <c r="AA725" i="2"/>
  <c r="Z725" i="2"/>
  <c r="Y725" i="2"/>
  <c r="X725" i="2"/>
  <c r="Q725" i="2"/>
  <c r="P725" i="2"/>
  <c r="O725" i="2"/>
  <c r="R725" i="2" s="1"/>
  <c r="N725" i="2"/>
  <c r="AA724" i="2"/>
  <c r="Z724" i="2"/>
  <c r="Y724" i="2"/>
  <c r="X724" i="2"/>
  <c r="Q724" i="2"/>
  <c r="P724" i="2"/>
  <c r="O724" i="2"/>
  <c r="R724" i="2" s="1"/>
  <c r="N724" i="2"/>
  <c r="AA723" i="2"/>
  <c r="Z723" i="2"/>
  <c r="Y723" i="2"/>
  <c r="X723" i="2"/>
  <c r="Q723" i="2"/>
  <c r="P723" i="2"/>
  <c r="O723" i="2"/>
  <c r="R723" i="2" s="1"/>
  <c r="N723" i="2"/>
  <c r="AA722" i="2"/>
  <c r="Z722" i="2"/>
  <c r="Y722" i="2"/>
  <c r="X722" i="2"/>
  <c r="Q722" i="2"/>
  <c r="P722" i="2"/>
  <c r="O722" i="2"/>
  <c r="R722" i="2" s="1"/>
  <c r="N722" i="2"/>
  <c r="AA721" i="2"/>
  <c r="Z721" i="2"/>
  <c r="Y721" i="2"/>
  <c r="X721" i="2"/>
  <c r="Q721" i="2"/>
  <c r="P721" i="2"/>
  <c r="O721" i="2"/>
  <c r="R721" i="2" s="1"/>
  <c r="N721" i="2"/>
  <c r="AA720" i="2"/>
  <c r="Z720" i="2"/>
  <c r="Y720" i="2"/>
  <c r="X720" i="2"/>
  <c r="Q720" i="2"/>
  <c r="P720" i="2"/>
  <c r="O720" i="2"/>
  <c r="R720" i="2" s="1"/>
  <c r="N720" i="2"/>
  <c r="AA719" i="2"/>
  <c r="Z719" i="2"/>
  <c r="Y719" i="2"/>
  <c r="X719" i="2"/>
  <c r="Q719" i="2"/>
  <c r="P719" i="2"/>
  <c r="O719" i="2"/>
  <c r="R719" i="2" s="1"/>
  <c r="N719" i="2"/>
  <c r="AA718" i="2"/>
  <c r="Z718" i="2"/>
  <c r="Y718" i="2"/>
  <c r="X718" i="2"/>
  <c r="Q718" i="2"/>
  <c r="P718" i="2"/>
  <c r="O718" i="2"/>
  <c r="R718" i="2" s="1"/>
  <c r="N718" i="2"/>
  <c r="AA717" i="2"/>
  <c r="Z717" i="2"/>
  <c r="Y717" i="2"/>
  <c r="X717" i="2"/>
  <c r="Q717" i="2"/>
  <c r="P717" i="2"/>
  <c r="O717" i="2"/>
  <c r="R717" i="2" s="1"/>
  <c r="N717" i="2"/>
  <c r="AA716" i="2"/>
  <c r="Z716" i="2"/>
  <c r="Y716" i="2"/>
  <c r="X716" i="2"/>
  <c r="Q716" i="2"/>
  <c r="P716" i="2"/>
  <c r="O716" i="2"/>
  <c r="R716" i="2" s="1"/>
  <c r="N716" i="2"/>
  <c r="AA715" i="2"/>
  <c r="Z715" i="2"/>
  <c r="Y715" i="2"/>
  <c r="X715" i="2"/>
  <c r="Q715" i="2"/>
  <c r="P715" i="2"/>
  <c r="O715" i="2"/>
  <c r="R715" i="2" s="1"/>
  <c r="N715" i="2"/>
  <c r="AA714" i="2"/>
  <c r="Z714" i="2"/>
  <c r="Y714" i="2"/>
  <c r="X714" i="2"/>
  <c r="Q714" i="2"/>
  <c r="P714" i="2"/>
  <c r="O714" i="2"/>
  <c r="R714" i="2" s="1"/>
  <c r="N714" i="2"/>
  <c r="AA713" i="2"/>
  <c r="Z713" i="2"/>
  <c r="Y713" i="2"/>
  <c r="X713" i="2"/>
  <c r="Q713" i="2"/>
  <c r="P713" i="2"/>
  <c r="O713" i="2"/>
  <c r="R713" i="2" s="1"/>
  <c r="N713" i="2"/>
  <c r="AA712" i="2"/>
  <c r="Z712" i="2"/>
  <c r="Y712" i="2"/>
  <c r="X712" i="2"/>
  <c r="Q712" i="2"/>
  <c r="P712" i="2"/>
  <c r="O712" i="2"/>
  <c r="R712" i="2" s="1"/>
  <c r="N712" i="2"/>
  <c r="AA711" i="2"/>
  <c r="Z711" i="2"/>
  <c r="Y711" i="2"/>
  <c r="X711" i="2"/>
  <c r="Q711" i="2"/>
  <c r="P711" i="2"/>
  <c r="O711" i="2"/>
  <c r="R711" i="2" s="1"/>
  <c r="N711" i="2"/>
  <c r="AA710" i="2"/>
  <c r="Z710" i="2"/>
  <c r="Y710" i="2"/>
  <c r="X710" i="2"/>
  <c r="Q710" i="2"/>
  <c r="P710" i="2"/>
  <c r="O710" i="2"/>
  <c r="R710" i="2" s="1"/>
  <c r="N710" i="2"/>
  <c r="AA709" i="2"/>
  <c r="Z709" i="2"/>
  <c r="Y709" i="2"/>
  <c r="X709" i="2"/>
  <c r="Q709" i="2"/>
  <c r="P709" i="2"/>
  <c r="O709" i="2"/>
  <c r="R709" i="2" s="1"/>
  <c r="N709" i="2"/>
  <c r="AA708" i="2"/>
  <c r="Z708" i="2"/>
  <c r="Y708" i="2"/>
  <c r="X708" i="2"/>
  <c r="Q708" i="2"/>
  <c r="P708" i="2"/>
  <c r="O708" i="2"/>
  <c r="R708" i="2" s="1"/>
  <c r="N708" i="2"/>
  <c r="AA707" i="2"/>
  <c r="Z707" i="2"/>
  <c r="Y707" i="2"/>
  <c r="X707" i="2"/>
  <c r="Q707" i="2"/>
  <c r="P707" i="2"/>
  <c r="O707" i="2"/>
  <c r="R707" i="2" s="1"/>
  <c r="N707" i="2"/>
  <c r="AA706" i="2"/>
  <c r="Z706" i="2"/>
  <c r="Y706" i="2"/>
  <c r="X706" i="2"/>
  <c r="Q706" i="2"/>
  <c r="P706" i="2"/>
  <c r="O706" i="2"/>
  <c r="R706" i="2" s="1"/>
  <c r="N706" i="2"/>
  <c r="AA705" i="2"/>
  <c r="Z705" i="2"/>
  <c r="Y705" i="2"/>
  <c r="X705" i="2"/>
  <c r="Q705" i="2"/>
  <c r="P705" i="2"/>
  <c r="O705" i="2"/>
  <c r="R705" i="2" s="1"/>
  <c r="N705" i="2"/>
  <c r="AA704" i="2"/>
  <c r="Z704" i="2"/>
  <c r="Y704" i="2"/>
  <c r="X704" i="2"/>
  <c r="Q704" i="2"/>
  <c r="P704" i="2"/>
  <c r="O704" i="2"/>
  <c r="R704" i="2" s="1"/>
  <c r="N704" i="2"/>
  <c r="AA703" i="2"/>
  <c r="Z703" i="2"/>
  <c r="Y703" i="2"/>
  <c r="X703" i="2"/>
  <c r="Q703" i="2"/>
  <c r="P703" i="2"/>
  <c r="O703" i="2"/>
  <c r="R703" i="2" s="1"/>
  <c r="N703" i="2"/>
  <c r="AA702" i="2"/>
  <c r="Z702" i="2"/>
  <c r="Y702" i="2"/>
  <c r="X702" i="2"/>
  <c r="Q702" i="2"/>
  <c r="P702" i="2"/>
  <c r="O702" i="2"/>
  <c r="R702" i="2" s="1"/>
  <c r="N702" i="2"/>
  <c r="AA701" i="2"/>
  <c r="Z701" i="2"/>
  <c r="Y701" i="2"/>
  <c r="X701" i="2"/>
  <c r="Q701" i="2"/>
  <c r="P701" i="2"/>
  <c r="O701" i="2"/>
  <c r="R701" i="2" s="1"/>
  <c r="N701" i="2"/>
  <c r="AA700" i="2"/>
  <c r="Z700" i="2"/>
  <c r="Y700" i="2"/>
  <c r="X700" i="2"/>
  <c r="R700" i="2"/>
  <c r="Q700" i="2"/>
  <c r="P700" i="2"/>
  <c r="O700" i="2"/>
  <c r="N700" i="2"/>
  <c r="AA699" i="2"/>
  <c r="Z699" i="2"/>
  <c r="Y699" i="2"/>
  <c r="X699" i="2"/>
  <c r="Q699" i="2"/>
  <c r="P699" i="2"/>
  <c r="O699" i="2"/>
  <c r="R699" i="2" s="1"/>
  <c r="N699" i="2"/>
  <c r="AA698" i="2"/>
  <c r="Z698" i="2"/>
  <c r="Y698" i="2"/>
  <c r="X698" i="2"/>
  <c r="Q698" i="2"/>
  <c r="P698" i="2"/>
  <c r="O698" i="2"/>
  <c r="R698" i="2" s="1"/>
  <c r="N698" i="2"/>
  <c r="AA697" i="2"/>
  <c r="Z697" i="2"/>
  <c r="Y697" i="2"/>
  <c r="X697" i="2"/>
  <c r="Q697" i="2"/>
  <c r="P697" i="2"/>
  <c r="O697" i="2"/>
  <c r="R697" i="2" s="1"/>
  <c r="N697" i="2"/>
  <c r="AA696" i="2"/>
  <c r="Z696" i="2"/>
  <c r="Y696" i="2"/>
  <c r="X696" i="2"/>
  <c r="Q696" i="2"/>
  <c r="P696" i="2"/>
  <c r="O696" i="2"/>
  <c r="R696" i="2" s="1"/>
  <c r="N696" i="2"/>
  <c r="AA695" i="2"/>
  <c r="Z695" i="2"/>
  <c r="Y695" i="2"/>
  <c r="X695" i="2"/>
  <c r="Q695" i="2"/>
  <c r="P695" i="2"/>
  <c r="O695" i="2"/>
  <c r="R695" i="2" s="1"/>
  <c r="N695" i="2"/>
  <c r="AA694" i="2"/>
  <c r="Z694" i="2"/>
  <c r="Y694" i="2"/>
  <c r="X694" i="2"/>
  <c r="Q694" i="2"/>
  <c r="P694" i="2"/>
  <c r="O694" i="2"/>
  <c r="R694" i="2" s="1"/>
  <c r="N694" i="2"/>
  <c r="AA693" i="2"/>
  <c r="Z693" i="2"/>
  <c r="Y693" i="2"/>
  <c r="X693" i="2"/>
  <c r="Q693" i="2"/>
  <c r="P693" i="2"/>
  <c r="O693" i="2"/>
  <c r="R693" i="2" s="1"/>
  <c r="N693" i="2"/>
  <c r="AA692" i="2"/>
  <c r="Z692" i="2"/>
  <c r="Y692" i="2"/>
  <c r="X692" i="2"/>
  <c r="Q692" i="2"/>
  <c r="P692" i="2"/>
  <c r="O692" i="2"/>
  <c r="R692" i="2" s="1"/>
  <c r="N692" i="2"/>
  <c r="AA691" i="2"/>
  <c r="Z691" i="2"/>
  <c r="Y691" i="2"/>
  <c r="X691" i="2"/>
  <c r="Q691" i="2"/>
  <c r="P691" i="2"/>
  <c r="O691" i="2"/>
  <c r="R691" i="2" s="1"/>
  <c r="N691" i="2"/>
  <c r="AA690" i="2"/>
  <c r="Z690" i="2"/>
  <c r="Y690" i="2"/>
  <c r="X690" i="2"/>
  <c r="Q690" i="2"/>
  <c r="P690" i="2"/>
  <c r="O690" i="2"/>
  <c r="R690" i="2" s="1"/>
  <c r="N690" i="2"/>
  <c r="AA689" i="2"/>
  <c r="Z689" i="2"/>
  <c r="Y689" i="2"/>
  <c r="X689" i="2"/>
  <c r="Q689" i="2"/>
  <c r="P689" i="2"/>
  <c r="O689" i="2"/>
  <c r="R689" i="2" s="1"/>
  <c r="N689" i="2"/>
  <c r="AA688" i="2"/>
  <c r="Z688" i="2"/>
  <c r="Y688" i="2"/>
  <c r="X688" i="2"/>
  <c r="Q688" i="2"/>
  <c r="P688" i="2"/>
  <c r="O688" i="2"/>
  <c r="R688" i="2" s="1"/>
  <c r="N688" i="2"/>
  <c r="AA687" i="2"/>
  <c r="Z687" i="2"/>
  <c r="Y687" i="2"/>
  <c r="X687" i="2"/>
  <c r="Q687" i="2"/>
  <c r="P687" i="2"/>
  <c r="O687" i="2"/>
  <c r="R687" i="2" s="1"/>
  <c r="N687" i="2"/>
  <c r="AA686" i="2"/>
  <c r="Z686" i="2"/>
  <c r="Y686" i="2"/>
  <c r="X686" i="2"/>
  <c r="Q686" i="2"/>
  <c r="P686" i="2"/>
  <c r="O686" i="2"/>
  <c r="R686" i="2" s="1"/>
  <c r="N686" i="2"/>
  <c r="AA685" i="2"/>
  <c r="Z685" i="2"/>
  <c r="Y685" i="2"/>
  <c r="X685" i="2"/>
  <c r="Q685" i="2"/>
  <c r="P685" i="2"/>
  <c r="O685" i="2"/>
  <c r="R685" i="2" s="1"/>
  <c r="N685" i="2"/>
  <c r="AA684" i="2"/>
  <c r="Z684" i="2"/>
  <c r="Y684" i="2"/>
  <c r="X684" i="2"/>
  <c r="Q684" i="2"/>
  <c r="P684" i="2"/>
  <c r="O684" i="2"/>
  <c r="R684" i="2" s="1"/>
  <c r="N684" i="2"/>
  <c r="AA683" i="2"/>
  <c r="Z683" i="2"/>
  <c r="Y683" i="2"/>
  <c r="X683" i="2"/>
  <c r="Q683" i="2"/>
  <c r="P683" i="2"/>
  <c r="O683" i="2"/>
  <c r="R683" i="2" s="1"/>
  <c r="N683" i="2"/>
  <c r="AA682" i="2"/>
  <c r="Z682" i="2"/>
  <c r="Y682" i="2"/>
  <c r="X682" i="2"/>
  <c r="Q682" i="2"/>
  <c r="P682" i="2"/>
  <c r="O682" i="2"/>
  <c r="R682" i="2" s="1"/>
  <c r="N682" i="2"/>
  <c r="AA681" i="2"/>
  <c r="Z681" i="2"/>
  <c r="Y681" i="2"/>
  <c r="X681" i="2"/>
  <c r="Q681" i="2"/>
  <c r="P681" i="2"/>
  <c r="O681" i="2"/>
  <c r="R681" i="2" s="1"/>
  <c r="N681" i="2"/>
  <c r="AA680" i="2"/>
  <c r="Z680" i="2"/>
  <c r="Y680" i="2"/>
  <c r="X680" i="2"/>
  <c r="Q680" i="2"/>
  <c r="P680" i="2"/>
  <c r="O680" i="2"/>
  <c r="R680" i="2" s="1"/>
  <c r="N680" i="2"/>
  <c r="AA679" i="2"/>
  <c r="Z679" i="2"/>
  <c r="Y679" i="2"/>
  <c r="X679" i="2"/>
  <c r="Q679" i="2"/>
  <c r="P679" i="2"/>
  <c r="O679" i="2"/>
  <c r="R679" i="2" s="1"/>
  <c r="N679" i="2"/>
  <c r="AA678" i="2"/>
  <c r="Z678" i="2"/>
  <c r="Y678" i="2"/>
  <c r="X678" i="2"/>
  <c r="Q678" i="2"/>
  <c r="P678" i="2"/>
  <c r="O678" i="2"/>
  <c r="R678" i="2" s="1"/>
  <c r="N678" i="2"/>
  <c r="AA677" i="2"/>
  <c r="Z677" i="2"/>
  <c r="Y677" i="2"/>
  <c r="X677" i="2"/>
  <c r="Q677" i="2"/>
  <c r="P677" i="2"/>
  <c r="O677" i="2"/>
  <c r="R677" i="2" s="1"/>
  <c r="N677" i="2"/>
  <c r="AA676" i="2"/>
  <c r="Z676" i="2"/>
  <c r="Y676" i="2"/>
  <c r="X676" i="2"/>
  <c r="Q676" i="2"/>
  <c r="P676" i="2"/>
  <c r="O676" i="2"/>
  <c r="R676" i="2" s="1"/>
  <c r="N676" i="2"/>
  <c r="AA675" i="2"/>
  <c r="Z675" i="2"/>
  <c r="Y675" i="2"/>
  <c r="X675" i="2"/>
  <c r="Q675" i="2"/>
  <c r="P675" i="2"/>
  <c r="O675" i="2"/>
  <c r="R675" i="2" s="1"/>
  <c r="N675" i="2"/>
  <c r="AA674" i="2"/>
  <c r="Z674" i="2"/>
  <c r="Y674" i="2"/>
  <c r="X674" i="2"/>
  <c r="Q674" i="2"/>
  <c r="P674" i="2"/>
  <c r="O674" i="2"/>
  <c r="R674" i="2" s="1"/>
  <c r="N674" i="2"/>
  <c r="AA673" i="2"/>
  <c r="Z673" i="2"/>
  <c r="Y673" i="2"/>
  <c r="X673" i="2"/>
  <c r="Q673" i="2"/>
  <c r="P673" i="2"/>
  <c r="O673" i="2"/>
  <c r="R673" i="2" s="1"/>
  <c r="N673" i="2"/>
  <c r="AA672" i="2"/>
  <c r="Z672" i="2"/>
  <c r="Y672" i="2"/>
  <c r="X672" i="2"/>
  <c r="R672" i="2"/>
  <c r="Q672" i="2"/>
  <c r="P672" i="2"/>
  <c r="O672" i="2"/>
  <c r="N672" i="2"/>
  <c r="AA671" i="2"/>
  <c r="Z671" i="2"/>
  <c r="Y671" i="2"/>
  <c r="X671" i="2"/>
  <c r="Q671" i="2"/>
  <c r="P671" i="2"/>
  <c r="O671" i="2"/>
  <c r="R671" i="2" s="1"/>
  <c r="N671" i="2"/>
  <c r="AA670" i="2"/>
  <c r="Z670" i="2"/>
  <c r="Y670" i="2"/>
  <c r="X670" i="2"/>
  <c r="Q670" i="2"/>
  <c r="P670" i="2"/>
  <c r="O670" i="2"/>
  <c r="R670" i="2" s="1"/>
  <c r="N670" i="2"/>
  <c r="AA669" i="2"/>
  <c r="Z669" i="2"/>
  <c r="Y669" i="2"/>
  <c r="X669" i="2"/>
  <c r="Q669" i="2"/>
  <c r="P669" i="2"/>
  <c r="O669" i="2"/>
  <c r="R669" i="2" s="1"/>
  <c r="N669" i="2"/>
  <c r="AA668" i="2"/>
  <c r="Z668" i="2"/>
  <c r="Y668" i="2"/>
  <c r="X668" i="2"/>
  <c r="Q668" i="2"/>
  <c r="P668" i="2"/>
  <c r="O668" i="2"/>
  <c r="R668" i="2" s="1"/>
  <c r="N668" i="2"/>
  <c r="AA667" i="2"/>
  <c r="Z667" i="2"/>
  <c r="Y667" i="2"/>
  <c r="X667" i="2"/>
  <c r="Q667" i="2"/>
  <c r="P667" i="2"/>
  <c r="O667" i="2"/>
  <c r="R667" i="2" s="1"/>
  <c r="N667" i="2"/>
  <c r="AA666" i="2"/>
  <c r="Z666" i="2"/>
  <c r="Y666" i="2"/>
  <c r="X666" i="2"/>
  <c r="Q666" i="2"/>
  <c r="P666" i="2"/>
  <c r="O666" i="2"/>
  <c r="R666" i="2" s="1"/>
  <c r="N666" i="2"/>
  <c r="AA665" i="2"/>
  <c r="Z665" i="2"/>
  <c r="Y665" i="2"/>
  <c r="X665" i="2"/>
  <c r="Q665" i="2"/>
  <c r="P665" i="2"/>
  <c r="O665" i="2"/>
  <c r="R665" i="2" s="1"/>
  <c r="N665" i="2"/>
  <c r="AA664" i="2"/>
  <c r="Z664" i="2"/>
  <c r="Y664" i="2"/>
  <c r="X664" i="2"/>
  <c r="Q664" i="2"/>
  <c r="P664" i="2"/>
  <c r="O664" i="2"/>
  <c r="R664" i="2" s="1"/>
  <c r="N664" i="2"/>
  <c r="AA663" i="2"/>
  <c r="Z663" i="2"/>
  <c r="Y663" i="2"/>
  <c r="X663" i="2"/>
  <c r="Q663" i="2"/>
  <c r="P663" i="2"/>
  <c r="O663" i="2"/>
  <c r="R663" i="2" s="1"/>
  <c r="N663" i="2"/>
  <c r="AA662" i="2"/>
  <c r="Z662" i="2"/>
  <c r="Y662" i="2"/>
  <c r="X662" i="2"/>
  <c r="Q662" i="2"/>
  <c r="P662" i="2"/>
  <c r="O662" i="2"/>
  <c r="R662" i="2" s="1"/>
  <c r="N662" i="2"/>
  <c r="AA661" i="2"/>
  <c r="Z661" i="2"/>
  <c r="Y661" i="2"/>
  <c r="X661" i="2"/>
  <c r="Q661" i="2"/>
  <c r="P661" i="2"/>
  <c r="O661" i="2"/>
  <c r="R661" i="2" s="1"/>
  <c r="N661" i="2"/>
  <c r="AA660" i="2"/>
  <c r="Z660" i="2"/>
  <c r="Y660" i="2"/>
  <c r="X660" i="2"/>
  <c r="Q660" i="2"/>
  <c r="P660" i="2"/>
  <c r="O660" i="2"/>
  <c r="R660" i="2" s="1"/>
  <c r="N660" i="2"/>
  <c r="AA659" i="2"/>
  <c r="Z659" i="2"/>
  <c r="Y659" i="2"/>
  <c r="X659" i="2"/>
  <c r="Q659" i="2"/>
  <c r="P659" i="2"/>
  <c r="O659" i="2"/>
  <c r="R659" i="2" s="1"/>
  <c r="N659" i="2"/>
  <c r="AA658" i="2"/>
  <c r="Z658" i="2"/>
  <c r="Y658" i="2"/>
  <c r="X658" i="2"/>
  <c r="Q658" i="2"/>
  <c r="P658" i="2"/>
  <c r="O658" i="2"/>
  <c r="R658" i="2" s="1"/>
  <c r="N658" i="2"/>
  <c r="AA657" i="2"/>
  <c r="Z657" i="2"/>
  <c r="Y657" i="2"/>
  <c r="X657" i="2"/>
  <c r="Q657" i="2"/>
  <c r="P657" i="2"/>
  <c r="O657" i="2"/>
  <c r="R657" i="2" s="1"/>
  <c r="N657" i="2"/>
  <c r="AA656" i="2"/>
  <c r="Z656" i="2"/>
  <c r="Y656" i="2"/>
  <c r="X656" i="2"/>
  <c r="Q656" i="2"/>
  <c r="P656" i="2"/>
  <c r="O656" i="2"/>
  <c r="R656" i="2" s="1"/>
  <c r="N656" i="2"/>
  <c r="AA655" i="2"/>
  <c r="Z655" i="2"/>
  <c r="Y655" i="2"/>
  <c r="X655" i="2"/>
  <c r="Q655" i="2"/>
  <c r="P655" i="2"/>
  <c r="O655" i="2"/>
  <c r="R655" i="2" s="1"/>
  <c r="N655" i="2"/>
  <c r="AA654" i="2"/>
  <c r="Z654" i="2"/>
  <c r="Y654" i="2"/>
  <c r="X654" i="2"/>
  <c r="Q654" i="2"/>
  <c r="P654" i="2"/>
  <c r="O654" i="2"/>
  <c r="R654" i="2" s="1"/>
  <c r="N654" i="2"/>
  <c r="AA653" i="2"/>
  <c r="Z653" i="2"/>
  <c r="Y653" i="2"/>
  <c r="X653" i="2"/>
  <c r="Q653" i="2"/>
  <c r="P653" i="2"/>
  <c r="O653" i="2"/>
  <c r="R653" i="2" s="1"/>
  <c r="N653" i="2"/>
  <c r="AA652" i="2"/>
  <c r="Z652" i="2"/>
  <c r="Y652" i="2"/>
  <c r="X652" i="2"/>
  <c r="Q652" i="2"/>
  <c r="P652" i="2"/>
  <c r="O652" i="2"/>
  <c r="R652" i="2" s="1"/>
  <c r="N652" i="2"/>
  <c r="AA651" i="2"/>
  <c r="Z651" i="2"/>
  <c r="Y651" i="2"/>
  <c r="X651" i="2"/>
  <c r="Q651" i="2"/>
  <c r="P651" i="2"/>
  <c r="O651" i="2"/>
  <c r="R651" i="2" s="1"/>
  <c r="N651" i="2"/>
  <c r="AA650" i="2"/>
  <c r="Z650" i="2"/>
  <c r="Y650" i="2"/>
  <c r="X650" i="2"/>
  <c r="Q650" i="2"/>
  <c r="P650" i="2"/>
  <c r="O650" i="2"/>
  <c r="R650" i="2" s="1"/>
  <c r="N650" i="2"/>
  <c r="AA649" i="2"/>
  <c r="Z649" i="2"/>
  <c r="Y649" i="2"/>
  <c r="X649" i="2"/>
  <c r="Q649" i="2"/>
  <c r="P649" i="2"/>
  <c r="O649" i="2"/>
  <c r="R649" i="2" s="1"/>
  <c r="N649" i="2"/>
  <c r="AA648" i="2"/>
  <c r="Z648" i="2"/>
  <c r="Y648" i="2"/>
  <c r="X648" i="2"/>
  <c r="Q648" i="2"/>
  <c r="P648" i="2"/>
  <c r="O648" i="2"/>
  <c r="R648" i="2" s="1"/>
  <c r="N648" i="2"/>
  <c r="AA647" i="2"/>
  <c r="Z647" i="2"/>
  <c r="Y647" i="2"/>
  <c r="X647" i="2"/>
  <c r="Q647" i="2"/>
  <c r="P647" i="2"/>
  <c r="O647" i="2"/>
  <c r="R647" i="2" s="1"/>
  <c r="N647" i="2"/>
  <c r="AA646" i="2"/>
  <c r="Z646" i="2"/>
  <c r="Y646" i="2"/>
  <c r="X646" i="2"/>
  <c r="Q646" i="2"/>
  <c r="P646" i="2"/>
  <c r="O646" i="2"/>
  <c r="R646" i="2" s="1"/>
  <c r="N646" i="2"/>
  <c r="AA645" i="2"/>
  <c r="Z645" i="2"/>
  <c r="Y645" i="2"/>
  <c r="X645" i="2"/>
  <c r="Q645" i="2"/>
  <c r="P645" i="2"/>
  <c r="O645" i="2"/>
  <c r="R645" i="2" s="1"/>
  <c r="N645" i="2"/>
  <c r="AA644" i="2"/>
  <c r="Z644" i="2"/>
  <c r="Y644" i="2"/>
  <c r="X644" i="2"/>
  <c r="Q644" i="2"/>
  <c r="P644" i="2"/>
  <c r="O644" i="2"/>
  <c r="R644" i="2" s="1"/>
  <c r="N644" i="2"/>
  <c r="AA643" i="2"/>
  <c r="Z643" i="2"/>
  <c r="Y643" i="2"/>
  <c r="X643" i="2"/>
  <c r="Q643" i="2"/>
  <c r="P643" i="2"/>
  <c r="O643" i="2"/>
  <c r="R643" i="2" s="1"/>
  <c r="N643" i="2"/>
  <c r="AA642" i="2"/>
  <c r="Z642" i="2"/>
  <c r="Y642" i="2"/>
  <c r="X642" i="2"/>
  <c r="Q642" i="2"/>
  <c r="P642" i="2"/>
  <c r="O642" i="2"/>
  <c r="R642" i="2" s="1"/>
  <c r="N642" i="2"/>
  <c r="AA641" i="2"/>
  <c r="Z641" i="2"/>
  <c r="Y641" i="2"/>
  <c r="X641" i="2"/>
  <c r="Q641" i="2"/>
  <c r="P641" i="2"/>
  <c r="O641" i="2"/>
  <c r="R641" i="2" s="1"/>
  <c r="N641" i="2"/>
  <c r="AA640" i="2"/>
  <c r="Z640" i="2"/>
  <c r="Y640" i="2"/>
  <c r="X640" i="2"/>
  <c r="Q640" i="2"/>
  <c r="P640" i="2"/>
  <c r="O640" i="2"/>
  <c r="R640" i="2" s="1"/>
  <c r="N640" i="2"/>
  <c r="AA639" i="2"/>
  <c r="Z639" i="2"/>
  <c r="Y639" i="2"/>
  <c r="X639" i="2"/>
  <c r="Q639" i="2"/>
  <c r="P639" i="2"/>
  <c r="O639" i="2"/>
  <c r="R639" i="2" s="1"/>
  <c r="N639" i="2"/>
  <c r="AA638" i="2"/>
  <c r="Z638" i="2"/>
  <c r="Y638" i="2"/>
  <c r="X638" i="2"/>
  <c r="Q638" i="2"/>
  <c r="P638" i="2"/>
  <c r="O638" i="2"/>
  <c r="R638" i="2" s="1"/>
  <c r="N638" i="2"/>
  <c r="AA637" i="2"/>
  <c r="Z637" i="2"/>
  <c r="Y637" i="2"/>
  <c r="X637" i="2"/>
  <c r="Q637" i="2"/>
  <c r="P637" i="2"/>
  <c r="O637" i="2"/>
  <c r="R637" i="2" s="1"/>
  <c r="N637" i="2"/>
  <c r="AA636" i="2"/>
  <c r="Z636" i="2"/>
  <c r="Y636" i="2"/>
  <c r="X636" i="2"/>
  <c r="Q636" i="2"/>
  <c r="P636" i="2"/>
  <c r="O636" i="2"/>
  <c r="R636" i="2" s="1"/>
  <c r="N636" i="2"/>
  <c r="AA635" i="2"/>
  <c r="Z635" i="2"/>
  <c r="Y635" i="2"/>
  <c r="X635" i="2"/>
  <c r="Q635" i="2"/>
  <c r="P635" i="2"/>
  <c r="O635" i="2"/>
  <c r="R635" i="2" s="1"/>
  <c r="N635" i="2"/>
  <c r="AA634" i="2"/>
  <c r="Z634" i="2"/>
  <c r="Y634" i="2"/>
  <c r="X634" i="2"/>
  <c r="Q634" i="2"/>
  <c r="P634" i="2"/>
  <c r="O634" i="2"/>
  <c r="R634" i="2" s="1"/>
  <c r="N634" i="2"/>
  <c r="AA633" i="2"/>
  <c r="Z633" i="2"/>
  <c r="Y633" i="2"/>
  <c r="X633" i="2"/>
  <c r="Q633" i="2"/>
  <c r="P633" i="2"/>
  <c r="O633" i="2"/>
  <c r="R633" i="2" s="1"/>
  <c r="N633" i="2"/>
  <c r="AA632" i="2"/>
  <c r="Z632" i="2"/>
  <c r="Y632" i="2"/>
  <c r="X632" i="2"/>
  <c r="Q632" i="2"/>
  <c r="P632" i="2"/>
  <c r="O632" i="2"/>
  <c r="R632" i="2" s="1"/>
  <c r="N632" i="2"/>
  <c r="AA631" i="2"/>
  <c r="Z631" i="2"/>
  <c r="Y631" i="2"/>
  <c r="X631" i="2"/>
  <c r="Q631" i="2"/>
  <c r="P631" i="2"/>
  <c r="O631" i="2"/>
  <c r="R631" i="2" s="1"/>
  <c r="N631" i="2"/>
  <c r="AA630" i="2"/>
  <c r="Z630" i="2"/>
  <c r="Y630" i="2"/>
  <c r="X630" i="2"/>
  <c r="Q630" i="2"/>
  <c r="P630" i="2"/>
  <c r="O630" i="2"/>
  <c r="R630" i="2" s="1"/>
  <c r="N630" i="2"/>
  <c r="AA629" i="2"/>
  <c r="Z629" i="2"/>
  <c r="Y629" i="2"/>
  <c r="X629" i="2"/>
  <c r="Q629" i="2"/>
  <c r="P629" i="2"/>
  <c r="O629" i="2"/>
  <c r="R629" i="2" s="1"/>
  <c r="N629" i="2"/>
  <c r="AA628" i="2"/>
  <c r="Z628" i="2"/>
  <c r="Y628" i="2"/>
  <c r="X628" i="2"/>
  <c r="Q628" i="2"/>
  <c r="P628" i="2"/>
  <c r="O628" i="2"/>
  <c r="R628" i="2" s="1"/>
  <c r="N628" i="2"/>
  <c r="AA627" i="2"/>
  <c r="Z627" i="2"/>
  <c r="Y627" i="2"/>
  <c r="X627" i="2"/>
  <c r="Q627" i="2"/>
  <c r="P627" i="2"/>
  <c r="O627" i="2"/>
  <c r="R627" i="2" s="1"/>
  <c r="N627" i="2"/>
  <c r="AA626" i="2"/>
  <c r="Z626" i="2"/>
  <c r="Y626" i="2"/>
  <c r="X626" i="2"/>
  <c r="Q626" i="2"/>
  <c r="P626" i="2"/>
  <c r="O626" i="2"/>
  <c r="R626" i="2" s="1"/>
  <c r="N626" i="2"/>
  <c r="AA625" i="2"/>
  <c r="Z625" i="2"/>
  <c r="Y625" i="2"/>
  <c r="X625" i="2"/>
  <c r="Q625" i="2"/>
  <c r="P625" i="2"/>
  <c r="O625" i="2"/>
  <c r="R625" i="2" s="1"/>
  <c r="N625" i="2"/>
  <c r="AA624" i="2"/>
  <c r="Z624" i="2"/>
  <c r="Y624" i="2"/>
  <c r="X624" i="2"/>
  <c r="Q624" i="2"/>
  <c r="P624" i="2"/>
  <c r="O624" i="2"/>
  <c r="R624" i="2" s="1"/>
  <c r="N624" i="2"/>
  <c r="AA623" i="2"/>
  <c r="Z623" i="2"/>
  <c r="Y623" i="2"/>
  <c r="X623" i="2"/>
  <c r="Q623" i="2"/>
  <c r="P623" i="2"/>
  <c r="O623" i="2"/>
  <c r="R623" i="2" s="1"/>
  <c r="N623" i="2"/>
  <c r="AA622" i="2"/>
  <c r="Z622" i="2"/>
  <c r="Y622" i="2"/>
  <c r="X622" i="2"/>
  <c r="Q622" i="2"/>
  <c r="P622" i="2"/>
  <c r="O622" i="2"/>
  <c r="R622" i="2" s="1"/>
  <c r="N622" i="2"/>
  <c r="AA621" i="2"/>
  <c r="Z621" i="2"/>
  <c r="Y621" i="2"/>
  <c r="X621" i="2"/>
  <c r="Q621" i="2"/>
  <c r="P621" i="2"/>
  <c r="O621" i="2"/>
  <c r="R621" i="2" s="1"/>
  <c r="N621" i="2"/>
  <c r="AA620" i="2"/>
  <c r="Z620" i="2"/>
  <c r="Y620" i="2"/>
  <c r="X620" i="2"/>
  <c r="Q620" i="2"/>
  <c r="P620" i="2"/>
  <c r="O620" i="2"/>
  <c r="R620" i="2" s="1"/>
  <c r="N620" i="2"/>
  <c r="AA619" i="2"/>
  <c r="Z619" i="2"/>
  <c r="Y619" i="2"/>
  <c r="X619" i="2"/>
  <c r="Q619" i="2"/>
  <c r="P619" i="2"/>
  <c r="O619" i="2"/>
  <c r="R619" i="2" s="1"/>
  <c r="N619" i="2"/>
  <c r="AA618" i="2"/>
  <c r="Z618" i="2"/>
  <c r="Y618" i="2"/>
  <c r="X618" i="2"/>
  <c r="Q618" i="2"/>
  <c r="P618" i="2"/>
  <c r="O618" i="2"/>
  <c r="R618" i="2" s="1"/>
  <c r="N618" i="2"/>
  <c r="AA617" i="2"/>
  <c r="Z617" i="2"/>
  <c r="Y617" i="2"/>
  <c r="X617" i="2"/>
  <c r="Q617" i="2"/>
  <c r="P617" i="2"/>
  <c r="O617" i="2"/>
  <c r="R617" i="2" s="1"/>
  <c r="N617" i="2"/>
  <c r="AA616" i="2"/>
  <c r="Z616" i="2"/>
  <c r="Y616" i="2"/>
  <c r="X616" i="2"/>
  <c r="Q616" i="2"/>
  <c r="P616" i="2"/>
  <c r="O616" i="2"/>
  <c r="R616" i="2" s="1"/>
  <c r="N616" i="2"/>
  <c r="AA615" i="2"/>
  <c r="Z615" i="2"/>
  <c r="Y615" i="2"/>
  <c r="X615" i="2"/>
  <c r="Q615" i="2"/>
  <c r="P615" i="2"/>
  <c r="O615" i="2"/>
  <c r="R615" i="2" s="1"/>
  <c r="N615" i="2"/>
  <c r="AA614" i="2"/>
  <c r="Z614" i="2"/>
  <c r="Y614" i="2"/>
  <c r="X614" i="2"/>
  <c r="Q614" i="2"/>
  <c r="P614" i="2"/>
  <c r="O614" i="2"/>
  <c r="R614" i="2" s="1"/>
  <c r="N614" i="2"/>
  <c r="AA613" i="2"/>
  <c r="Z613" i="2"/>
  <c r="Y613" i="2"/>
  <c r="X613" i="2"/>
  <c r="Q613" i="2"/>
  <c r="P613" i="2"/>
  <c r="O613" i="2"/>
  <c r="R613" i="2" s="1"/>
  <c r="N613" i="2"/>
  <c r="AA612" i="2"/>
  <c r="Z612" i="2"/>
  <c r="Y612" i="2"/>
  <c r="X612" i="2"/>
  <c r="Q612" i="2"/>
  <c r="P612" i="2"/>
  <c r="O612" i="2"/>
  <c r="R612" i="2" s="1"/>
  <c r="N612" i="2"/>
  <c r="AA611" i="2"/>
  <c r="Z611" i="2"/>
  <c r="Y611" i="2"/>
  <c r="X611" i="2"/>
  <c r="Q611" i="2"/>
  <c r="P611" i="2"/>
  <c r="O611" i="2"/>
  <c r="R611" i="2" s="1"/>
  <c r="N611" i="2"/>
  <c r="AA610" i="2"/>
  <c r="Z610" i="2"/>
  <c r="Y610" i="2"/>
  <c r="X610" i="2"/>
  <c r="Q610" i="2"/>
  <c r="P610" i="2"/>
  <c r="O610" i="2"/>
  <c r="R610" i="2" s="1"/>
  <c r="N610" i="2"/>
  <c r="AA609" i="2"/>
  <c r="Z609" i="2"/>
  <c r="Y609" i="2"/>
  <c r="X609" i="2"/>
  <c r="Q609" i="2"/>
  <c r="P609" i="2"/>
  <c r="O609" i="2"/>
  <c r="R609" i="2" s="1"/>
  <c r="N609" i="2"/>
  <c r="AA608" i="2"/>
  <c r="Z608" i="2"/>
  <c r="Y608" i="2"/>
  <c r="X608" i="2"/>
  <c r="Q608" i="2"/>
  <c r="P608" i="2"/>
  <c r="O608" i="2"/>
  <c r="R608" i="2" s="1"/>
  <c r="N608" i="2"/>
  <c r="AA607" i="2"/>
  <c r="Z607" i="2"/>
  <c r="Y607" i="2"/>
  <c r="X607" i="2"/>
  <c r="Q607" i="2"/>
  <c r="P607" i="2"/>
  <c r="O607" i="2"/>
  <c r="R607" i="2" s="1"/>
  <c r="N607" i="2"/>
  <c r="AA606" i="2"/>
  <c r="Z606" i="2"/>
  <c r="Y606" i="2"/>
  <c r="X606" i="2"/>
  <c r="Q606" i="2"/>
  <c r="P606" i="2"/>
  <c r="O606" i="2"/>
  <c r="R606" i="2" s="1"/>
  <c r="N606" i="2"/>
  <c r="AA605" i="2"/>
  <c r="Z605" i="2"/>
  <c r="Y605" i="2"/>
  <c r="X605" i="2"/>
  <c r="Q605" i="2"/>
  <c r="P605" i="2"/>
  <c r="O605" i="2"/>
  <c r="R605" i="2" s="1"/>
  <c r="N605" i="2"/>
  <c r="AA604" i="2"/>
  <c r="Z604" i="2"/>
  <c r="Y604" i="2"/>
  <c r="X604" i="2"/>
  <c r="Q604" i="2"/>
  <c r="P604" i="2"/>
  <c r="O604" i="2"/>
  <c r="R604" i="2" s="1"/>
  <c r="N604" i="2"/>
  <c r="AA603" i="2"/>
  <c r="Z603" i="2"/>
  <c r="Y603" i="2"/>
  <c r="X603" i="2"/>
  <c r="Q603" i="2"/>
  <c r="P603" i="2"/>
  <c r="O603" i="2"/>
  <c r="R603" i="2" s="1"/>
  <c r="N603" i="2"/>
  <c r="AA602" i="2"/>
  <c r="Z602" i="2"/>
  <c r="Y602" i="2"/>
  <c r="X602" i="2"/>
  <c r="Q602" i="2"/>
  <c r="P602" i="2"/>
  <c r="O602" i="2"/>
  <c r="R602" i="2" s="1"/>
  <c r="N602" i="2"/>
  <c r="AA601" i="2"/>
  <c r="Z601" i="2"/>
  <c r="Y601" i="2"/>
  <c r="X601" i="2"/>
  <c r="Q601" i="2"/>
  <c r="P601" i="2"/>
  <c r="O601" i="2"/>
  <c r="R601" i="2" s="1"/>
  <c r="N601" i="2"/>
  <c r="AA600" i="2"/>
  <c r="Z600" i="2"/>
  <c r="Y600" i="2"/>
  <c r="X600" i="2"/>
  <c r="Q600" i="2"/>
  <c r="P600" i="2"/>
  <c r="O600" i="2"/>
  <c r="R600" i="2" s="1"/>
  <c r="N600" i="2"/>
  <c r="AA599" i="2"/>
  <c r="Z599" i="2"/>
  <c r="Y599" i="2"/>
  <c r="X599" i="2"/>
  <c r="Q599" i="2"/>
  <c r="P599" i="2"/>
  <c r="O599" i="2"/>
  <c r="R599" i="2" s="1"/>
  <c r="N599" i="2"/>
  <c r="AA598" i="2"/>
  <c r="Z598" i="2"/>
  <c r="Y598" i="2"/>
  <c r="X598" i="2"/>
  <c r="Q598" i="2"/>
  <c r="P598" i="2"/>
  <c r="O598" i="2"/>
  <c r="R598" i="2" s="1"/>
  <c r="N598" i="2"/>
  <c r="AA597" i="2"/>
  <c r="Z597" i="2"/>
  <c r="Y597" i="2"/>
  <c r="X597" i="2"/>
  <c r="Q597" i="2"/>
  <c r="P597" i="2"/>
  <c r="O597" i="2"/>
  <c r="R597" i="2" s="1"/>
  <c r="N597" i="2"/>
  <c r="AA596" i="2"/>
  <c r="Z596" i="2"/>
  <c r="Y596" i="2"/>
  <c r="X596" i="2"/>
  <c r="Q596" i="2"/>
  <c r="P596" i="2"/>
  <c r="O596" i="2"/>
  <c r="R596" i="2" s="1"/>
  <c r="N596" i="2"/>
  <c r="AA595" i="2"/>
  <c r="Z595" i="2"/>
  <c r="Y595" i="2"/>
  <c r="X595" i="2"/>
  <c r="Q595" i="2"/>
  <c r="P595" i="2"/>
  <c r="O595" i="2"/>
  <c r="R595" i="2" s="1"/>
  <c r="N595" i="2"/>
  <c r="AA594" i="2"/>
  <c r="Z594" i="2"/>
  <c r="Y594" i="2"/>
  <c r="X594" i="2"/>
  <c r="Q594" i="2"/>
  <c r="P594" i="2"/>
  <c r="O594" i="2"/>
  <c r="R594" i="2" s="1"/>
  <c r="N594" i="2"/>
  <c r="AA593" i="2"/>
  <c r="Z593" i="2"/>
  <c r="Y593" i="2"/>
  <c r="X593" i="2"/>
  <c r="Q593" i="2"/>
  <c r="P593" i="2"/>
  <c r="O593" i="2"/>
  <c r="R593" i="2" s="1"/>
  <c r="N593" i="2"/>
  <c r="AA592" i="2"/>
  <c r="Z592" i="2"/>
  <c r="Y592" i="2"/>
  <c r="X592" i="2"/>
  <c r="Q592" i="2"/>
  <c r="P592" i="2"/>
  <c r="O592" i="2"/>
  <c r="R592" i="2" s="1"/>
  <c r="N592" i="2"/>
  <c r="AA591" i="2"/>
  <c r="Z591" i="2"/>
  <c r="Y591" i="2"/>
  <c r="X591" i="2"/>
  <c r="Q591" i="2"/>
  <c r="P591" i="2"/>
  <c r="O591" i="2"/>
  <c r="R591" i="2" s="1"/>
  <c r="N591" i="2"/>
  <c r="AA590" i="2"/>
  <c r="Z590" i="2"/>
  <c r="Y590" i="2"/>
  <c r="X590" i="2"/>
  <c r="Q590" i="2"/>
  <c r="P590" i="2"/>
  <c r="O590" i="2"/>
  <c r="R590" i="2" s="1"/>
  <c r="N590" i="2"/>
  <c r="AA589" i="2"/>
  <c r="Z589" i="2"/>
  <c r="Y589" i="2"/>
  <c r="X589" i="2"/>
  <c r="Q589" i="2"/>
  <c r="P589" i="2"/>
  <c r="O589" i="2"/>
  <c r="R589" i="2" s="1"/>
  <c r="N589" i="2"/>
  <c r="AA588" i="2"/>
  <c r="Z588" i="2"/>
  <c r="Y588" i="2"/>
  <c r="X588" i="2"/>
  <c r="Q588" i="2"/>
  <c r="P588" i="2"/>
  <c r="O588" i="2"/>
  <c r="R588" i="2" s="1"/>
  <c r="N588" i="2"/>
  <c r="AA587" i="2"/>
  <c r="Z587" i="2"/>
  <c r="Y587" i="2"/>
  <c r="X587" i="2"/>
  <c r="Q587" i="2"/>
  <c r="P587" i="2"/>
  <c r="O587" i="2"/>
  <c r="R587" i="2" s="1"/>
  <c r="N587" i="2"/>
  <c r="AA586" i="2"/>
  <c r="Z586" i="2"/>
  <c r="Y586" i="2"/>
  <c r="X586" i="2"/>
  <c r="Q586" i="2"/>
  <c r="P586" i="2"/>
  <c r="O586" i="2"/>
  <c r="R586" i="2" s="1"/>
  <c r="N586" i="2"/>
  <c r="AA585" i="2"/>
  <c r="Z585" i="2"/>
  <c r="Y585" i="2"/>
  <c r="X585" i="2"/>
  <c r="Q585" i="2"/>
  <c r="P585" i="2"/>
  <c r="O585" i="2"/>
  <c r="R585" i="2" s="1"/>
  <c r="N585" i="2"/>
  <c r="AA584" i="2"/>
  <c r="Z584" i="2"/>
  <c r="Y584" i="2"/>
  <c r="X584" i="2"/>
  <c r="Q584" i="2"/>
  <c r="P584" i="2"/>
  <c r="O584" i="2"/>
  <c r="R584" i="2" s="1"/>
  <c r="N584" i="2"/>
  <c r="AA583" i="2"/>
  <c r="Z583" i="2"/>
  <c r="Y583" i="2"/>
  <c r="X583" i="2"/>
  <c r="Q583" i="2"/>
  <c r="P583" i="2"/>
  <c r="O583" i="2"/>
  <c r="R583" i="2" s="1"/>
  <c r="N583" i="2"/>
  <c r="AA582" i="2"/>
  <c r="Z582" i="2"/>
  <c r="Y582" i="2"/>
  <c r="X582" i="2"/>
  <c r="Q582" i="2"/>
  <c r="P582" i="2"/>
  <c r="O582" i="2"/>
  <c r="R582" i="2" s="1"/>
  <c r="N582" i="2"/>
  <c r="AA581" i="2"/>
  <c r="Z581" i="2"/>
  <c r="Y581" i="2"/>
  <c r="X581" i="2"/>
  <c r="Q581" i="2"/>
  <c r="P581" i="2"/>
  <c r="O581" i="2"/>
  <c r="R581" i="2" s="1"/>
  <c r="N581" i="2"/>
  <c r="AA580" i="2"/>
  <c r="Z580" i="2"/>
  <c r="Y580" i="2"/>
  <c r="X580" i="2"/>
  <c r="Q580" i="2"/>
  <c r="P580" i="2"/>
  <c r="O580" i="2"/>
  <c r="R580" i="2" s="1"/>
  <c r="N580" i="2"/>
  <c r="AA579" i="2"/>
  <c r="Z579" i="2"/>
  <c r="Y579" i="2"/>
  <c r="X579" i="2"/>
  <c r="Q579" i="2"/>
  <c r="P579" i="2"/>
  <c r="O579" i="2"/>
  <c r="R579" i="2" s="1"/>
  <c r="N579" i="2"/>
  <c r="AA578" i="2"/>
  <c r="Z578" i="2"/>
  <c r="Y578" i="2"/>
  <c r="X578" i="2"/>
  <c r="Q578" i="2"/>
  <c r="P578" i="2"/>
  <c r="O578" i="2"/>
  <c r="R578" i="2" s="1"/>
  <c r="N578" i="2"/>
  <c r="AA577" i="2"/>
  <c r="Z577" i="2"/>
  <c r="Y577" i="2"/>
  <c r="X577" i="2"/>
  <c r="Q577" i="2"/>
  <c r="P577" i="2"/>
  <c r="O577" i="2"/>
  <c r="R577" i="2" s="1"/>
  <c r="N577" i="2"/>
  <c r="AA576" i="2"/>
  <c r="Z576" i="2"/>
  <c r="Y576" i="2"/>
  <c r="X576" i="2"/>
  <c r="Q576" i="2"/>
  <c r="P576" i="2"/>
  <c r="O576" i="2"/>
  <c r="R576" i="2" s="1"/>
  <c r="N576" i="2"/>
  <c r="AA575" i="2"/>
  <c r="Z575" i="2"/>
  <c r="Y575" i="2"/>
  <c r="X575" i="2"/>
  <c r="Q575" i="2"/>
  <c r="P575" i="2"/>
  <c r="O575" i="2"/>
  <c r="R575" i="2" s="1"/>
  <c r="N575" i="2"/>
  <c r="AA574" i="2"/>
  <c r="Z574" i="2"/>
  <c r="Y574" i="2"/>
  <c r="X574" i="2"/>
  <c r="Q574" i="2"/>
  <c r="P574" i="2"/>
  <c r="O574" i="2"/>
  <c r="R574" i="2" s="1"/>
  <c r="N574" i="2"/>
  <c r="AA573" i="2"/>
  <c r="Z573" i="2"/>
  <c r="Y573" i="2"/>
  <c r="X573" i="2"/>
  <c r="Q573" i="2"/>
  <c r="P573" i="2"/>
  <c r="O573" i="2"/>
  <c r="R573" i="2" s="1"/>
  <c r="N573" i="2"/>
  <c r="AA572" i="2"/>
  <c r="Z572" i="2"/>
  <c r="Y572" i="2"/>
  <c r="X572" i="2"/>
  <c r="Q572" i="2"/>
  <c r="P572" i="2"/>
  <c r="O572" i="2"/>
  <c r="R572" i="2" s="1"/>
  <c r="N572" i="2"/>
  <c r="AA571" i="2"/>
  <c r="Z571" i="2"/>
  <c r="Y571" i="2"/>
  <c r="X571" i="2"/>
  <c r="Q571" i="2"/>
  <c r="P571" i="2"/>
  <c r="O571" i="2"/>
  <c r="R571" i="2" s="1"/>
  <c r="N571" i="2"/>
  <c r="AA570" i="2"/>
  <c r="Z570" i="2"/>
  <c r="Y570" i="2"/>
  <c r="X570" i="2"/>
  <c r="Q570" i="2"/>
  <c r="P570" i="2"/>
  <c r="O570" i="2"/>
  <c r="R570" i="2" s="1"/>
  <c r="N570" i="2"/>
  <c r="AA569" i="2"/>
  <c r="Z569" i="2"/>
  <c r="Y569" i="2"/>
  <c r="X569" i="2"/>
  <c r="Q569" i="2"/>
  <c r="P569" i="2"/>
  <c r="O569" i="2"/>
  <c r="R569" i="2" s="1"/>
  <c r="N569" i="2"/>
  <c r="AA568" i="2"/>
  <c r="Z568" i="2"/>
  <c r="Y568" i="2"/>
  <c r="X568" i="2"/>
  <c r="Q568" i="2"/>
  <c r="P568" i="2"/>
  <c r="O568" i="2"/>
  <c r="R568" i="2" s="1"/>
  <c r="N568" i="2"/>
  <c r="AA567" i="2"/>
  <c r="Z567" i="2"/>
  <c r="Y567" i="2"/>
  <c r="X567" i="2"/>
  <c r="Q567" i="2"/>
  <c r="P567" i="2"/>
  <c r="O567" i="2"/>
  <c r="R567" i="2" s="1"/>
  <c r="N567" i="2"/>
  <c r="AA566" i="2"/>
  <c r="Z566" i="2"/>
  <c r="Y566" i="2"/>
  <c r="X566" i="2"/>
  <c r="Q566" i="2"/>
  <c r="P566" i="2"/>
  <c r="O566" i="2"/>
  <c r="R566" i="2" s="1"/>
  <c r="N566" i="2"/>
  <c r="AA565" i="2"/>
  <c r="Z565" i="2"/>
  <c r="Y565" i="2"/>
  <c r="X565" i="2"/>
  <c r="Q565" i="2"/>
  <c r="P565" i="2"/>
  <c r="O565" i="2"/>
  <c r="R565" i="2" s="1"/>
  <c r="N565" i="2"/>
  <c r="AA564" i="2"/>
  <c r="Z564" i="2"/>
  <c r="Y564" i="2"/>
  <c r="X564" i="2"/>
  <c r="Q564" i="2"/>
  <c r="P564" i="2"/>
  <c r="O564" i="2"/>
  <c r="R564" i="2" s="1"/>
  <c r="N564" i="2"/>
  <c r="AA563" i="2"/>
  <c r="Z563" i="2"/>
  <c r="Y563" i="2"/>
  <c r="X563" i="2"/>
  <c r="Q563" i="2"/>
  <c r="P563" i="2"/>
  <c r="O563" i="2"/>
  <c r="R563" i="2" s="1"/>
  <c r="N563" i="2"/>
  <c r="AA562" i="2"/>
  <c r="Z562" i="2"/>
  <c r="Y562" i="2"/>
  <c r="X562" i="2"/>
  <c r="Q562" i="2"/>
  <c r="P562" i="2"/>
  <c r="O562" i="2"/>
  <c r="R562" i="2" s="1"/>
  <c r="N562" i="2"/>
  <c r="AA561" i="2"/>
  <c r="Z561" i="2"/>
  <c r="Y561" i="2"/>
  <c r="X561" i="2"/>
  <c r="Q561" i="2"/>
  <c r="P561" i="2"/>
  <c r="O561" i="2"/>
  <c r="R561" i="2" s="1"/>
  <c r="N561" i="2"/>
  <c r="AA560" i="2"/>
  <c r="Z560" i="2"/>
  <c r="Y560" i="2"/>
  <c r="X560" i="2"/>
  <c r="Q560" i="2"/>
  <c r="P560" i="2"/>
  <c r="O560" i="2"/>
  <c r="R560" i="2" s="1"/>
  <c r="N560" i="2"/>
  <c r="AA559" i="2"/>
  <c r="Z559" i="2"/>
  <c r="Y559" i="2"/>
  <c r="X559" i="2"/>
  <c r="Q559" i="2"/>
  <c r="P559" i="2"/>
  <c r="O559" i="2"/>
  <c r="R559" i="2" s="1"/>
  <c r="N559" i="2"/>
  <c r="AA558" i="2"/>
  <c r="Z558" i="2"/>
  <c r="Y558" i="2"/>
  <c r="X558" i="2"/>
  <c r="Q558" i="2"/>
  <c r="P558" i="2"/>
  <c r="O558" i="2"/>
  <c r="R558" i="2" s="1"/>
  <c r="N558" i="2"/>
  <c r="AA557" i="2"/>
  <c r="Z557" i="2"/>
  <c r="Y557" i="2"/>
  <c r="X557" i="2"/>
  <c r="Q557" i="2"/>
  <c r="P557" i="2"/>
  <c r="O557" i="2"/>
  <c r="R557" i="2" s="1"/>
  <c r="N557" i="2"/>
  <c r="AA556" i="2"/>
  <c r="Z556" i="2"/>
  <c r="Y556" i="2"/>
  <c r="X556" i="2"/>
  <c r="R556" i="2"/>
  <c r="Q556" i="2"/>
  <c r="P556" i="2"/>
  <c r="O556" i="2"/>
  <c r="N556" i="2"/>
  <c r="AA555" i="2"/>
  <c r="Z555" i="2"/>
  <c r="Y555" i="2"/>
  <c r="X555" i="2"/>
  <c r="Q555" i="2"/>
  <c r="P555" i="2"/>
  <c r="O555" i="2"/>
  <c r="R555" i="2" s="1"/>
  <c r="N555" i="2"/>
  <c r="AA554" i="2"/>
  <c r="Z554" i="2"/>
  <c r="Y554" i="2"/>
  <c r="X554" i="2"/>
  <c r="Q554" i="2"/>
  <c r="P554" i="2"/>
  <c r="O554" i="2"/>
  <c r="R554" i="2" s="1"/>
  <c r="N554" i="2"/>
  <c r="AA553" i="2"/>
  <c r="Z553" i="2"/>
  <c r="Y553" i="2"/>
  <c r="X553" i="2"/>
  <c r="Q553" i="2"/>
  <c r="P553" i="2"/>
  <c r="O553" i="2"/>
  <c r="R553" i="2" s="1"/>
  <c r="N553" i="2"/>
  <c r="AA552" i="2"/>
  <c r="Z552" i="2"/>
  <c r="Y552" i="2"/>
  <c r="X552" i="2"/>
  <c r="Q552" i="2"/>
  <c r="P552" i="2"/>
  <c r="O552" i="2"/>
  <c r="R552" i="2" s="1"/>
  <c r="N552" i="2"/>
  <c r="AA551" i="2"/>
  <c r="Z551" i="2"/>
  <c r="Y551" i="2"/>
  <c r="X551" i="2"/>
  <c r="Q551" i="2"/>
  <c r="P551" i="2"/>
  <c r="O551" i="2"/>
  <c r="R551" i="2" s="1"/>
  <c r="N551" i="2"/>
  <c r="AA550" i="2"/>
  <c r="Z550" i="2"/>
  <c r="Y550" i="2"/>
  <c r="X550" i="2"/>
  <c r="Q550" i="2"/>
  <c r="P550" i="2"/>
  <c r="O550" i="2"/>
  <c r="R550" i="2" s="1"/>
  <c r="N550" i="2"/>
  <c r="AA549" i="2"/>
  <c r="Z549" i="2"/>
  <c r="Y549" i="2"/>
  <c r="X549" i="2"/>
  <c r="Q549" i="2"/>
  <c r="P549" i="2"/>
  <c r="O549" i="2"/>
  <c r="R549" i="2" s="1"/>
  <c r="N549" i="2"/>
  <c r="AA548" i="2"/>
  <c r="Z548" i="2"/>
  <c r="Y548" i="2"/>
  <c r="X548" i="2"/>
  <c r="Q548" i="2"/>
  <c r="P548" i="2"/>
  <c r="O548" i="2"/>
  <c r="R548" i="2" s="1"/>
  <c r="N548" i="2"/>
  <c r="AA547" i="2"/>
  <c r="Z547" i="2"/>
  <c r="Y547" i="2"/>
  <c r="X547" i="2"/>
  <c r="Q547" i="2"/>
  <c r="P547" i="2"/>
  <c r="O547" i="2"/>
  <c r="R547" i="2" s="1"/>
  <c r="N547" i="2"/>
  <c r="AA546" i="2"/>
  <c r="Z546" i="2"/>
  <c r="Y546" i="2"/>
  <c r="X546" i="2"/>
  <c r="Q546" i="2"/>
  <c r="P546" i="2"/>
  <c r="O546" i="2"/>
  <c r="R546" i="2" s="1"/>
  <c r="N546" i="2"/>
  <c r="AA545" i="2"/>
  <c r="Z545" i="2"/>
  <c r="Y545" i="2"/>
  <c r="X545" i="2"/>
  <c r="Q545" i="2"/>
  <c r="P545" i="2"/>
  <c r="O545" i="2"/>
  <c r="R545" i="2" s="1"/>
  <c r="N545" i="2"/>
  <c r="AA544" i="2"/>
  <c r="Z544" i="2"/>
  <c r="Y544" i="2"/>
  <c r="X544" i="2"/>
  <c r="Q544" i="2"/>
  <c r="P544" i="2"/>
  <c r="O544" i="2"/>
  <c r="R544" i="2" s="1"/>
  <c r="N544" i="2"/>
  <c r="AA543" i="2"/>
  <c r="Z543" i="2"/>
  <c r="Y543" i="2"/>
  <c r="X543" i="2"/>
  <c r="Q543" i="2"/>
  <c r="P543" i="2"/>
  <c r="O543" i="2"/>
  <c r="R543" i="2" s="1"/>
  <c r="N543" i="2"/>
  <c r="AA542" i="2"/>
  <c r="Z542" i="2"/>
  <c r="Y542" i="2"/>
  <c r="X542" i="2"/>
  <c r="Q542" i="2"/>
  <c r="P542" i="2"/>
  <c r="O542" i="2"/>
  <c r="R542" i="2" s="1"/>
  <c r="N542" i="2"/>
  <c r="AA541" i="2"/>
  <c r="Z541" i="2"/>
  <c r="Y541" i="2"/>
  <c r="X541" i="2"/>
  <c r="Q541" i="2"/>
  <c r="P541" i="2"/>
  <c r="O541" i="2"/>
  <c r="R541" i="2" s="1"/>
  <c r="N541" i="2"/>
  <c r="AA540" i="2"/>
  <c r="Z540" i="2"/>
  <c r="Y540" i="2"/>
  <c r="X540" i="2"/>
  <c r="Q540" i="2"/>
  <c r="P540" i="2"/>
  <c r="O540" i="2"/>
  <c r="R540" i="2" s="1"/>
  <c r="N540" i="2"/>
  <c r="AA539" i="2"/>
  <c r="Z539" i="2"/>
  <c r="Y539" i="2"/>
  <c r="X539" i="2"/>
  <c r="Q539" i="2"/>
  <c r="P539" i="2"/>
  <c r="O539" i="2"/>
  <c r="R539" i="2" s="1"/>
  <c r="N539" i="2"/>
  <c r="AA538" i="2"/>
  <c r="Z538" i="2"/>
  <c r="Y538" i="2"/>
  <c r="X538" i="2"/>
  <c r="Q538" i="2"/>
  <c r="P538" i="2"/>
  <c r="O538" i="2"/>
  <c r="R538" i="2" s="1"/>
  <c r="N538" i="2"/>
  <c r="AA537" i="2"/>
  <c r="Z537" i="2"/>
  <c r="Y537" i="2"/>
  <c r="X537" i="2"/>
  <c r="Q537" i="2"/>
  <c r="P537" i="2"/>
  <c r="O537" i="2"/>
  <c r="R537" i="2" s="1"/>
  <c r="N537" i="2"/>
  <c r="AA536" i="2"/>
  <c r="Z536" i="2"/>
  <c r="Y536" i="2"/>
  <c r="X536" i="2"/>
  <c r="Q536" i="2"/>
  <c r="P536" i="2"/>
  <c r="O536" i="2"/>
  <c r="R536" i="2" s="1"/>
  <c r="N536" i="2"/>
  <c r="AA535" i="2"/>
  <c r="Z535" i="2"/>
  <c r="Y535" i="2"/>
  <c r="X535" i="2"/>
  <c r="Q535" i="2"/>
  <c r="P535" i="2"/>
  <c r="O535" i="2"/>
  <c r="R535" i="2" s="1"/>
  <c r="N535" i="2"/>
  <c r="AA534" i="2"/>
  <c r="Z534" i="2"/>
  <c r="Y534" i="2"/>
  <c r="X534" i="2"/>
  <c r="Q534" i="2"/>
  <c r="P534" i="2"/>
  <c r="O534" i="2"/>
  <c r="R534" i="2" s="1"/>
  <c r="N534" i="2"/>
  <c r="AA533" i="2"/>
  <c r="Z533" i="2"/>
  <c r="Y533" i="2"/>
  <c r="X533" i="2"/>
  <c r="Q533" i="2"/>
  <c r="P533" i="2"/>
  <c r="O533" i="2"/>
  <c r="R533" i="2" s="1"/>
  <c r="N533" i="2"/>
  <c r="AA532" i="2"/>
  <c r="Z532" i="2"/>
  <c r="Y532" i="2"/>
  <c r="X532" i="2"/>
  <c r="Q532" i="2"/>
  <c r="P532" i="2"/>
  <c r="O532" i="2"/>
  <c r="R532" i="2" s="1"/>
  <c r="N532" i="2"/>
  <c r="AA531" i="2"/>
  <c r="Z531" i="2"/>
  <c r="Y531" i="2"/>
  <c r="X531" i="2"/>
  <c r="Q531" i="2"/>
  <c r="P531" i="2"/>
  <c r="O531" i="2"/>
  <c r="R531" i="2" s="1"/>
  <c r="N531" i="2"/>
  <c r="AA530" i="2"/>
  <c r="Z530" i="2"/>
  <c r="Y530" i="2"/>
  <c r="X530" i="2"/>
  <c r="Q530" i="2"/>
  <c r="P530" i="2"/>
  <c r="O530" i="2"/>
  <c r="R530" i="2" s="1"/>
  <c r="N530" i="2"/>
  <c r="AA529" i="2"/>
  <c r="Z529" i="2"/>
  <c r="Y529" i="2"/>
  <c r="X529" i="2"/>
  <c r="Q529" i="2"/>
  <c r="P529" i="2"/>
  <c r="O529" i="2"/>
  <c r="R529" i="2" s="1"/>
  <c r="N529" i="2"/>
  <c r="AA528" i="2"/>
  <c r="Z528" i="2"/>
  <c r="Y528" i="2"/>
  <c r="X528" i="2"/>
  <c r="Q528" i="2"/>
  <c r="P528" i="2"/>
  <c r="O528" i="2"/>
  <c r="R528" i="2" s="1"/>
  <c r="N528" i="2"/>
  <c r="AA527" i="2"/>
  <c r="Z527" i="2"/>
  <c r="Y527" i="2"/>
  <c r="X527" i="2"/>
  <c r="Q527" i="2"/>
  <c r="P527" i="2"/>
  <c r="O527" i="2"/>
  <c r="R527" i="2" s="1"/>
  <c r="N527" i="2"/>
  <c r="AA526" i="2"/>
  <c r="Z526" i="2"/>
  <c r="Y526" i="2"/>
  <c r="X526" i="2"/>
  <c r="Q526" i="2"/>
  <c r="P526" i="2"/>
  <c r="O526" i="2"/>
  <c r="R526" i="2" s="1"/>
  <c r="N526" i="2"/>
  <c r="AA525" i="2"/>
  <c r="Z525" i="2"/>
  <c r="Y525" i="2"/>
  <c r="X525" i="2"/>
  <c r="Q525" i="2"/>
  <c r="P525" i="2"/>
  <c r="O525" i="2"/>
  <c r="R525" i="2" s="1"/>
  <c r="N525" i="2"/>
  <c r="AA524" i="2"/>
  <c r="Z524" i="2"/>
  <c r="Y524" i="2"/>
  <c r="X524" i="2"/>
  <c r="Q524" i="2"/>
  <c r="P524" i="2"/>
  <c r="O524" i="2"/>
  <c r="R524" i="2" s="1"/>
  <c r="N524" i="2"/>
  <c r="AA523" i="2"/>
  <c r="Z523" i="2"/>
  <c r="Y523" i="2"/>
  <c r="X523" i="2"/>
  <c r="Q523" i="2"/>
  <c r="P523" i="2"/>
  <c r="O523" i="2"/>
  <c r="R523" i="2" s="1"/>
  <c r="N523" i="2"/>
  <c r="AA522" i="2"/>
  <c r="Z522" i="2"/>
  <c r="Y522" i="2"/>
  <c r="X522" i="2"/>
  <c r="Q522" i="2"/>
  <c r="P522" i="2"/>
  <c r="O522" i="2"/>
  <c r="R522" i="2" s="1"/>
  <c r="N522" i="2"/>
  <c r="AA521" i="2"/>
  <c r="Z521" i="2"/>
  <c r="Y521" i="2"/>
  <c r="X521" i="2"/>
  <c r="Q521" i="2"/>
  <c r="P521" i="2"/>
  <c r="O521" i="2"/>
  <c r="R521" i="2" s="1"/>
  <c r="N521" i="2"/>
  <c r="AA520" i="2"/>
  <c r="Z520" i="2"/>
  <c r="Y520" i="2"/>
  <c r="X520" i="2"/>
  <c r="Q520" i="2"/>
  <c r="P520" i="2"/>
  <c r="O520" i="2"/>
  <c r="R520" i="2" s="1"/>
  <c r="N520" i="2"/>
  <c r="AA519" i="2"/>
  <c r="Z519" i="2"/>
  <c r="Y519" i="2"/>
  <c r="X519" i="2"/>
  <c r="Q519" i="2"/>
  <c r="P519" i="2"/>
  <c r="O519" i="2"/>
  <c r="R519" i="2" s="1"/>
  <c r="N519" i="2"/>
  <c r="AA518" i="2"/>
  <c r="Z518" i="2"/>
  <c r="Y518" i="2"/>
  <c r="X518" i="2"/>
  <c r="Q518" i="2"/>
  <c r="P518" i="2"/>
  <c r="O518" i="2"/>
  <c r="R518" i="2" s="1"/>
  <c r="N518" i="2"/>
  <c r="AA517" i="2"/>
  <c r="Z517" i="2"/>
  <c r="Y517" i="2"/>
  <c r="X517" i="2"/>
  <c r="Q517" i="2"/>
  <c r="P517" i="2"/>
  <c r="O517" i="2"/>
  <c r="R517" i="2" s="1"/>
  <c r="N517" i="2"/>
  <c r="AA516" i="2"/>
  <c r="Z516" i="2"/>
  <c r="Y516" i="2"/>
  <c r="X516" i="2"/>
  <c r="Q516" i="2"/>
  <c r="P516" i="2"/>
  <c r="O516" i="2"/>
  <c r="R516" i="2" s="1"/>
  <c r="N516" i="2"/>
  <c r="AA515" i="2"/>
  <c r="Z515" i="2"/>
  <c r="Y515" i="2"/>
  <c r="X515" i="2"/>
  <c r="Q515" i="2"/>
  <c r="P515" i="2"/>
  <c r="O515" i="2"/>
  <c r="R515" i="2" s="1"/>
  <c r="N515" i="2"/>
  <c r="AA514" i="2"/>
  <c r="Z514" i="2"/>
  <c r="Y514" i="2"/>
  <c r="X514" i="2"/>
  <c r="Q514" i="2"/>
  <c r="P514" i="2"/>
  <c r="O514" i="2"/>
  <c r="R514" i="2" s="1"/>
  <c r="N514" i="2"/>
  <c r="AA513" i="2"/>
  <c r="Z513" i="2"/>
  <c r="Y513" i="2"/>
  <c r="X513" i="2"/>
  <c r="Q513" i="2"/>
  <c r="P513" i="2"/>
  <c r="O513" i="2"/>
  <c r="R513" i="2" s="1"/>
  <c r="N513" i="2"/>
  <c r="AA512" i="2"/>
  <c r="Z512" i="2"/>
  <c r="Y512" i="2"/>
  <c r="X512" i="2"/>
  <c r="Q512" i="2"/>
  <c r="P512" i="2"/>
  <c r="O512" i="2"/>
  <c r="R512" i="2" s="1"/>
  <c r="N512" i="2"/>
  <c r="AA511" i="2"/>
  <c r="Z511" i="2"/>
  <c r="Y511" i="2"/>
  <c r="X511" i="2"/>
  <c r="Q511" i="2"/>
  <c r="P511" i="2"/>
  <c r="O511" i="2"/>
  <c r="R511" i="2" s="1"/>
  <c r="N511" i="2"/>
  <c r="AA510" i="2"/>
  <c r="Z510" i="2"/>
  <c r="Y510" i="2"/>
  <c r="X510" i="2"/>
  <c r="Q510" i="2"/>
  <c r="P510" i="2"/>
  <c r="O510" i="2"/>
  <c r="R510" i="2" s="1"/>
  <c r="N510" i="2"/>
  <c r="AA509" i="2"/>
  <c r="Z509" i="2"/>
  <c r="Y509" i="2"/>
  <c r="X509" i="2"/>
  <c r="Q509" i="2"/>
  <c r="P509" i="2"/>
  <c r="O509" i="2"/>
  <c r="R509" i="2" s="1"/>
  <c r="N509" i="2"/>
  <c r="AA508" i="2"/>
  <c r="Z508" i="2"/>
  <c r="Y508" i="2"/>
  <c r="X508" i="2"/>
  <c r="Q508" i="2"/>
  <c r="P508" i="2"/>
  <c r="O508" i="2"/>
  <c r="R508" i="2" s="1"/>
  <c r="N508" i="2"/>
  <c r="AA507" i="2"/>
  <c r="Z507" i="2"/>
  <c r="Y507" i="2"/>
  <c r="X507" i="2"/>
  <c r="Q507" i="2"/>
  <c r="P507" i="2"/>
  <c r="O507" i="2"/>
  <c r="R507" i="2" s="1"/>
  <c r="N507" i="2"/>
  <c r="AA506" i="2"/>
  <c r="Z506" i="2"/>
  <c r="Y506" i="2"/>
  <c r="X506" i="2"/>
  <c r="Q506" i="2"/>
  <c r="P506" i="2"/>
  <c r="O506" i="2"/>
  <c r="R506" i="2" s="1"/>
  <c r="N506" i="2"/>
  <c r="AA505" i="2"/>
  <c r="Z505" i="2"/>
  <c r="Y505" i="2"/>
  <c r="X505" i="2"/>
  <c r="Q505" i="2"/>
  <c r="P505" i="2"/>
  <c r="O505" i="2"/>
  <c r="R505" i="2" s="1"/>
  <c r="N505" i="2"/>
  <c r="AA504" i="2"/>
  <c r="Z504" i="2"/>
  <c r="Y504" i="2"/>
  <c r="X504" i="2"/>
  <c r="Q504" i="2"/>
  <c r="P504" i="2"/>
  <c r="O504" i="2"/>
  <c r="R504" i="2" s="1"/>
  <c r="N504" i="2"/>
  <c r="AA503" i="2"/>
  <c r="Z503" i="2"/>
  <c r="Y503" i="2"/>
  <c r="X503" i="2"/>
  <c r="Q503" i="2"/>
  <c r="P503" i="2"/>
  <c r="O503" i="2"/>
  <c r="R503" i="2" s="1"/>
  <c r="N503" i="2"/>
  <c r="AA502" i="2"/>
  <c r="Z502" i="2"/>
  <c r="Y502" i="2"/>
  <c r="X502" i="2"/>
  <c r="Q502" i="2"/>
  <c r="P502" i="2"/>
  <c r="O502" i="2"/>
  <c r="R502" i="2" s="1"/>
  <c r="N502" i="2"/>
  <c r="AA501" i="2"/>
  <c r="Z501" i="2"/>
  <c r="Y501" i="2"/>
  <c r="X501" i="2"/>
  <c r="Q501" i="2"/>
  <c r="P501" i="2"/>
  <c r="O501" i="2"/>
  <c r="R501" i="2" s="1"/>
  <c r="N501" i="2"/>
  <c r="AA500" i="2"/>
  <c r="Z500" i="2"/>
  <c r="Y500" i="2"/>
  <c r="X500" i="2"/>
  <c r="Q500" i="2"/>
  <c r="P500" i="2"/>
  <c r="O500" i="2"/>
  <c r="R500" i="2" s="1"/>
  <c r="N500" i="2"/>
  <c r="AA499" i="2"/>
  <c r="Z499" i="2"/>
  <c r="Y499" i="2"/>
  <c r="X499" i="2"/>
  <c r="Q499" i="2"/>
  <c r="P499" i="2"/>
  <c r="O499" i="2"/>
  <c r="R499" i="2" s="1"/>
  <c r="N499" i="2"/>
  <c r="AA498" i="2"/>
  <c r="Z498" i="2"/>
  <c r="Y498" i="2"/>
  <c r="X498" i="2"/>
  <c r="Q498" i="2"/>
  <c r="P498" i="2"/>
  <c r="O498" i="2"/>
  <c r="R498" i="2" s="1"/>
  <c r="N498" i="2"/>
  <c r="AA497" i="2"/>
  <c r="Z497" i="2"/>
  <c r="Y497" i="2"/>
  <c r="X497" i="2"/>
  <c r="Q497" i="2"/>
  <c r="P497" i="2"/>
  <c r="O497" i="2"/>
  <c r="R497" i="2" s="1"/>
  <c r="N497" i="2"/>
  <c r="AA496" i="2"/>
  <c r="Z496" i="2"/>
  <c r="Y496" i="2"/>
  <c r="X496" i="2"/>
  <c r="Q496" i="2"/>
  <c r="P496" i="2"/>
  <c r="O496" i="2"/>
  <c r="R496" i="2" s="1"/>
  <c r="N496" i="2"/>
  <c r="AA495" i="2"/>
  <c r="Z495" i="2"/>
  <c r="Y495" i="2"/>
  <c r="X495" i="2"/>
  <c r="Q495" i="2"/>
  <c r="P495" i="2"/>
  <c r="O495" i="2"/>
  <c r="R495" i="2" s="1"/>
  <c r="N495" i="2"/>
  <c r="AA494" i="2"/>
  <c r="Z494" i="2"/>
  <c r="Y494" i="2"/>
  <c r="X494" i="2"/>
  <c r="Q494" i="2"/>
  <c r="P494" i="2"/>
  <c r="O494" i="2"/>
  <c r="R494" i="2" s="1"/>
  <c r="N494" i="2"/>
  <c r="AA493" i="2"/>
  <c r="Z493" i="2"/>
  <c r="Y493" i="2"/>
  <c r="X493" i="2"/>
  <c r="Q493" i="2"/>
  <c r="P493" i="2"/>
  <c r="O493" i="2"/>
  <c r="R493" i="2" s="1"/>
  <c r="N493" i="2"/>
  <c r="AA492" i="2"/>
  <c r="Z492" i="2"/>
  <c r="Y492" i="2"/>
  <c r="X492" i="2"/>
  <c r="Q492" i="2"/>
  <c r="P492" i="2"/>
  <c r="O492" i="2"/>
  <c r="R492" i="2" s="1"/>
  <c r="N492" i="2"/>
  <c r="AA491" i="2"/>
  <c r="Z491" i="2"/>
  <c r="Y491" i="2"/>
  <c r="X491" i="2"/>
  <c r="Q491" i="2"/>
  <c r="P491" i="2"/>
  <c r="O491" i="2"/>
  <c r="R491" i="2" s="1"/>
  <c r="N491" i="2"/>
  <c r="AA490" i="2"/>
  <c r="Z490" i="2"/>
  <c r="Y490" i="2"/>
  <c r="X490" i="2"/>
  <c r="Q490" i="2"/>
  <c r="P490" i="2"/>
  <c r="O490" i="2"/>
  <c r="R490" i="2" s="1"/>
  <c r="N490" i="2"/>
  <c r="AA489" i="2"/>
  <c r="Z489" i="2"/>
  <c r="Y489" i="2"/>
  <c r="X489" i="2"/>
  <c r="Q489" i="2"/>
  <c r="P489" i="2"/>
  <c r="O489" i="2"/>
  <c r="R489" i="2" s="1"/>
  <c r="N489" i="2"/>
  <c r="AA488" i="2"/>
  <c r="Z488" i="2"/>
  <c r="Y488" i="2"/>
  <c r="X488" i="2"/>
  <c r="Q488" i="2"/>
  <c r="P488" i="2"/>
  <c r="O488" i="2"/>
  <c r="R488" i="2" s="1"/>
  <c r="N488" i="2"/>
  <c r="AA487" i="2"/>
  <c r="Z487" i="2"/>
  <c r="Y487" i="2"/>
  <c r="X487" i="2"/>
  <c r="Q487" i="2"/>
  <c r="P487" i="2"/>
  <c r="O487" i="2"/>
  <c r="R487" i="2" s="1"/>
  <c r="N487" i="2"/>
  <c r="AA486" i="2"/>
  <c r="Z486" i="2"/>
  <c r="Y486" i="2"/>
  <c r="X486" i="2"/>
  <c r="Q486" i="2"/>
  <c r="P486" i="2"/>
  <c r="O486" i="2"/>
  <c r="R486" i="2" s="1"/>
  <c r="N486" i="2"/>
  <c r="AA485" i="2"/>
  <c r="Z485" i="2"/>
  <c r="Y485" i="2"/>
  <c r="X485" i="2"/>
  <c r="Q485" i="2"/>
  <c r="P485" i="2"/>
  <c r="O485" i="2"/>
  <c r="R485" i="2" s="1"/>
  <c r="N485" i="2"/>
  <c r="AA484" i="2"/>
  <c r="Z484" i="2"/>
  <c r="Y484" i="2"/>
  <c r="X484" i="2"/>
  <c r="Q484" i="2"/>
  <c r="P484" i="2"/>
  <c r="O484" i="2"/>
  <c r="R484" i="2" s="1"/>
  <c r="N484" i="2"/>
  <c r="AA483" i="2"/>
  <c r="Z483" i="2"/>
  <c r="Y483" i="2"/>
  <c r="X483" i="2"/>
  <c r="Q483" i="2"/>
  <c r="P483" i="2"/>
  <c r="O483" i="2"/>
  <c r="R483" i="2" s="1"/>
  <c r="N483" i="2"/>
  <c r="AA482" i="2"/>
  <c r="Z482" i="2"/>
  <c r="Y482" i="2"/>
  <c r="X482" i="2"/>
  <c r="Q482" i="2"/>
  <c r="P482" i="2"/>
  <c r="O482" i="2"/>
  <c r="R482" i="2" s="1"/>
  <c r="N482" i="2"/>
  <c r="AA481" i="2"/>
  <c r="Z481" i="2"/>
  <c r="Y481" i="2"/>
  <c r="X481" i="2"/>
  <c r="Q481" i="2"/>
  <c r="P481" i="2"/>
  <c r="O481" i="2"/>
  <c r="R481" i="2" s="1"/>
  <c r="N481" i="2"/>
  <c r="AA480" i="2"/>
  <c r="Z480" i="2"/>
  <c r="Y480" i="2"/>
  <c r="X480" i="2"/>
  <c r="Q480" i="2"/>
  <c r="P480" i="2"/>
  <c r="O480" i="2"/>
  <c r="R480" i="2" s="1"/>
  <c r="N480" i="2"/>
  <c r="AA479" i="2"/>
  <c r="Z479" i="2"/>
  <c r="Y479" i="2"/>
  <c r="X479" i="2"/>
  <c r="Q479" i="2"/>
  <c r="P479" i="2"/>
  <c r="O479" i="2"/>
  <c r="R479" i="2" s="1"/>
  <c r="N479" i="2"/>
  <c r="AA478" i="2"/>
  <c r="Z478" i="2"/>
  <c r="Y478" i="2"/>
  <c r="X478" i="2"/>
  <c r="Q478" i="2"/>
  <c r="P478" i="2"/>
  <c r="O478" i="2"/>
  <c r="R478" i="2" s="1"/>
  <c r="N478" i="2"/>
  <c r="AA477" i="2"/>
  <c r="Z477" i="2"/>
  <c r="Y477" i="2"/>
  <c r="X477" i="2"/>
  <c r="Q477" i="2"/>
  <c r="P477" i="2"/>
  <c r="O477" i="2"/>
  <c r="R477" i="2" s="1"/>
  <c r="N477" i="2"/>
  <c r="AA476" i="2"/>
  <c r="Z476" i="2"/>
  <c r="Y476" i="2"/>
  <c r="X476" i="2"/>
  <c r="Q476" i="2"/>
  <c r="P476" i="2"/>
  <c r="O476" i="2"/>
  <c r="R476" i="2" s="1"/>
  <c r="N476" i="2"/>
  <c r="AA475" i="2"/>
  <c r="Z475" i="2"/>
  <c r="Y475" i="2"/>
  <c r="X475" i="2"/>
  <c r="Q475" i="2"/>
  <c r="P475" i="2"/>
  <c r="O475" i="2"/>
  <c r="R475" i="2" s="1"/>
  <c r="N475" i="2"/>
  <c r="AA474" i="2"/>
  <c r="Z474" i="2"/>
  <c r="Y474" i="2"/>
  <c r="X474" i="2"/>
  <c r="Q474" i="2"/>
  <c r="P474" i="2"/>
  <c r="O474" i="2"/>
  <c r="R474" i="2" s="1"/>
  <c r="N474" i="2"/>
  <c r="AA473" i="2"/>
  <c r="Z473" i="2"/>
  <c r="Y473" i="2"/>
  <c r="X473" i="2"/>
  <c r="Q473" i="2"/>
  <c r="P473" i="2"/>
  <c r="O473" i="2"/>
  <c r="R473" i="2" s="1"/>
  <c r="N473" i="2"/>
  <c r="AA472" i="2"/>
  <c r="Z472" i="2"/>
  <c r="Y472" i="2"/>
  <c r="X472" i="2"/>
  <c r="Q472" i="2"/>
  <c r="P472" i="2"/>
  <c r="O472" i="2"/>
  <c r="R472" i="2" s="1"/>
  <c r="N472" i="2"/>
  <c r="AA471" i="2"/>
  <c r="Z471" i="2"/>
  <c r="Y471" i="2"/>
  <c r="X471" i="2"/>
  <c r="Q471" i="2"/>
  <c r="P471" i="2"/>
  <c r="O471" i="2"/>
  <c r="R471" i="2" s="1"/>
  <c r="N471" i="2"/>
  <c r="AA470" i="2"/>
  <c r="Z470" i="2"/>
  <c r="Y470" i="2"/>
  <c r="X470" i="2"/>
  <c r="Q470" i="2"/>
  <c r="P470" i="2"/>
  <c r="O470" i="2"/>
  <c r="R470" i="2" s="1"/>
  <c r="N470" i="2"/>
  <c r="AA469" i="2"/>
  <c r="Z469" i="2"/>
  <c r="Y469" i="2"/>
  <c r="X469" i="2"/>
  <c r="Q469" i="2"/>
  <c r="P469" i="2"/>
  <c r="O469" i="2"/>
  <c r="R469" i="2" s="1"/>
  <c r="N469" i="2"/>
  <c r="AA468" i="2"/>
  <c r="Z468" i="2"/>
  <c r="Y468" i="2"/>
  <c r="X468" i="2"/>
  <c r="Q468" i="2"/>
  <c r="P468" i="2"/>
  <c r="O468" i="2"/>
  <c r="R468" i="2" s="1"/>
  <c r="N468" i="2"/>
  <c r="AA467" i="2"/>
  <c r="Z467" i="2"/>
  <c r="Y467" i="2"/>
  <c r="X467" i="2"/>
  <c r="Q467" i="2"/>
  <c r="P467" i="2"/>
  <c r="O467" i="2"/>
  <c r="R467" i="2" s="1"/>
  <c r="N467" i="2"/>
  <c r="AA466" i="2"/>
  <c r="Z466" i="2"/>
  <c r="Y466" i="2"/>
  <c r="X466" i="2"/>
  <c r="Q466" i="2"/>
  <c r="P466" i="2"/>
  <c r="O466" i="2"/>
  <c r="R466" i="2" s="1"/>
  <c r="N466" i="2"/>
  <c r="AA465" i="2"/>
  <c r="Z465" i="2"/>
  <c r="Y465" i="2"/>
  <c r="X465" i="2"/>
  <c r="Q465" i="2"/>
  <c r="P465" i="2"/>
  <c r="O465" i="2"/>
  <c r="R465" i="2" s="1"/>
  <c r="N465" i="2"/>
  <c r="AA464" i="2"/>
  <c r="Z464" i="2"/>
  <c r="Y464" i="2"/>
  <c r="X464" i="2"/>
  <c r="Q464" i="2"/>
  <c r="P464" i="2"/>
  <c r="O464" i="2"/>
  <c r="R464" i="2" s="1"/>
  <c r="N464" i="2"/>
  <c r="AA463" i="2"/>
  <c r="Z463" i="2"/>
  <c r="Y463" i="2"/>
  <c r="X463" i="2"/>
  <c r="Q463" i="2"/>
  <c r="P463" i="2"/>
  <c r="O463" i="2"/>
  <c r="R463" i="2" s="1"/>
  <c r="N463" i="2"/>
  <c r="AA462" i="2"/>
  <c r="Z462" i="2"/>
  <c r="Y462" i="2"/>
  <c r="X462" i="2"/>
  <c r="Q462" i="2"/>
  <c r="P462" i="2"/>
  <c r="O462" i="2"/>
  <c r="R462" i="2" s="1"/>
  <c r="N462" i="2"/>
  <c r="AA461" i="2"/>
  <c r="Z461" i="2"/>
  <c r="Y461" i="2"/>
  <c r="X461" i="2"/>
  <c r="Q461" i="2"/>
  <c r="P461" i="2"/>
  <c r="O461" i="2"/>
  <c r="R461" i="2" s="1"/>
  <c r="N461" i="2"/>
  <c r="AA460" i="2"/>
  <c r="Z460" i="2"/>
  <c r="Y460" i="2"/>
  <c r="X460" i="2"/>
  <c r="Q460" i="2"/>
  <c r="P460" i="2"/>
  <c r="O460" i="2"/>
  <c r="R460" i="2" s="1"/>
  <c r="N460" i="2"/>
  <c r="AA459" i="2"/>
  <c r="Z459" i="2"/>
  <c r="Y459" i="2"/>
  <c r="X459" i="2"/>
  <c r="Q459" i="2"/>
  <c r="P459" i="2"/>
  <c r="O459" i="2"/>
  <c r="R459" i="2" s="1"/>
  <c r="N459" i="2"/>
  <c r="AA458" i="2"/>
  <c r="Z458" i="2"/>
  <c r="Y458" i="2"/>
  <c r="X458" i="2"/>
  <c r="Q458" i="2"/>
  <c r="P458" i="2"/>
  <c r="O458" i="2"/>
  <c r="R458" i="2" s="1"/>
  <c r="N458" i="2"/>
  <c r="AA457" i="2"/>
  <c r="Z457" i="2"/>
  <c r="Y457" i="2"/>
  <c r="X457" i="2"/>
  <c r="Q457" i="2"/>
  <c r="P457" i="2"/>
  <c r="O457" i="2"/>
  <c r="R457" i="2" s="1"/>
  <c r="N457" i="2"/>
  <c r="AA456" i="2"/>
  <c r="Z456" i="2"/>
  <c r="Y456" i="2"/>
  <c r="X456" i="2"/>
  <c r="Q456" i="2"/>
  <c r="P456" i="2"/>
  <c r="O456" i="2"/>
  <c r="R456" i="2" s="1"/>
  <c r="N456" i="2"/>
  <c r="AA455" i="2"/>
  <c r="Z455" i="2"/>
  <c r="Y455" i="2"/>
  <c r="X455" i="2"/>
  <c r="Q455" i="2"/>
  <c r="P455" i="2"/>
  <c r="O455" i="2"/>
  <c r="R455" i="2" s="1"/>
  <c r="N455" i="2"/>
  <c r="AA454" i="2"/>
  <c r="Z454" i="2"/>
  <c r="Y454" i="2"/>
  <c r="X454" i="2"/>
  <c r="Q454" i="2"/>
  <c r="P454" i="2"/>
  <c r="O454" i="2"/>
  <c r="R454" i="2" s="1"/>
  <c r="N454" i="2"/>
  <c r="AA453" i="2"/>
  <c r="Z453" i="2"/>
  <c r="Y453" i="2"/>
  <c r="X453" i="2"/>
  <c r="Q453" i="2"/>
  <c r="P453" i="2"/>
  <c r="O453" i="2"/>
  <c r="R453" i="2" s="1"/>
  <c r="N453" i="2"/>
  <c r="AA452" i="2"/>
  <c r="Z452" i="2"/>
  <c r="Y452" i="2"/>
  <c r="X452" i="2"/>
  <c r="Q452" i="2"/>
  <c r="P452" i="2"/>
  <c r="O452" i="2"/>
  <c r="R452" i="2" s="1"/>
  <c r="N452" i="2"/>
  <c r="AA451" i="2"/>
  <c r="Z451" i="2"/>
  <c r="Y451" i="2"/>
  <c r="X451" i="2"/>
  <c r="Q451" i="2"/>
  <c r="P451" i="2"/>
  <c r="O451" i="2"/>
  <c r="R451" i="2" s="1"/>
  <c r="N451" i="2"/>
  <c r="AA450" i="2"/>
  <c r="Z450" i="2"/>
  <c r="Y450" i="2"/>
  <c r="X450" i="2"/>
  <c r="Q450" i="2"/>
  <c r="P450" i="2"/>
  <c r="O450" i="2"/>
  <c r="R450" i="2" s="1"/>
  <c r="N450" i="2"/>
  <c r="AA449" i="2"/>
  <c r="Z449" i="2"/>
  <c r="Y449" i="2"/>
  <c r="X449" i="2"/>
  <c r="Q449" i="2"/>
  <c r="P449" i="2"/>
  <c r="O449" i="2"/>
  <c r="R449" i="2" s="1"/>
  <c r="N449" i="2"/>
  <c r="AA448" i="2"/>
  <c r="Z448" i="2"/>
  <c r="Y448" i="2"/>
  <c r="X448" i="2"/>
  <c r="Q448" i="2"/>
  <c r="P448" i="2"/>
  <c r="O448" i="2"/>
  <c r="R448" i="2" s="1"/>
  <c r="N448" i="2"/>
  <c r="AA447" i="2"/>
  <c r="Z447" i="2"/>
  <c r="Y447" i="2"/>
  <c r="X447" i="2"/>
  <c r="Q447" i="2"/>
  <c r="P447" i="2"/>
  <c r="O447" i="2"/>
  <c r="R447" i="2" s="1"/>
  <c r="N447" i="2"/>
  <c r="AA446" i="2"/>
  <c r="Z446" i="2"/>
  <c r="Y446" i="2"/>
  <c r="X446" i="2"/>
  <c r="Q446" i="2"/>
  <c r="P446" i="2"/>
  <c r="O446" i="2"/>
  <c r="R446" i="2" s="1"/>
  <c r="N446" i="2"/>
  <c r="AA445" i="2"/>
  <c r="Z445" i="2"/>
  <c r="Y445" i="2"/>
  <c r="X445" i="2"/>
  <c r="Q445" i="2"/>
  <c r="P445" i="2"/>
  <c r="O445" i="2"/>
  <c r="R445" i="2" s="1"/>
  <c r="N445" i="2"/>
  <c r="AA444" i="2"/>
  <c r="Z444" i="2"/>
  <c r="Y444" i="2"/>
  <c r="X444" i="2"/>
  <c r="Q444" i="2"/>
  <c r="P444" i="2"/>
  <c r="O444" i="2"/>
  <c r="R444" i="2" s="1"/>
  <c r="N444" i="2"/>
  <c r="AA443" i="2"/>
  <c r="Z443" i="2"/>
  <c r="Y443" i="2"/>
  <c r="X443" i="2"/>
  <c r="Q443" i="2"/>
  <c r="P443" i="2"/>
  <c r="O443" i="2"/>
  <c r="R443" i="2" s="1"/>
  <c r="N443" i="2"/>
  <c r="AA442" i="2"/>
  <c r="Z442" i="2"/>
  <c r="Y442" i="2"/>
  <c r="X442" i="2"/>
  <c r="Q442" i="2"/>
  <c r="P442" i="2"/>
  <c r="O442" i="2"/>
  <c r="R442" i="2" s="1"/>
  <c r="N442" i="2"/>
  <c r="AA441" i="2"/>
  <c r="Z441" i="2"/>
  <c r="Y441" i="2"/>
  <c r="X441" i="2"/>
  <c r="Q441" i="2"/>
  <c r="P441" i="2"/>
  <c r="O441" i="2"/>
  <c r="R441" i="2" s="1"/>
  <c r="N441" i="2"/>
  <c r="AA440" i="2"/>
  <c r="Z440" i="2"/>
  <c r="Y440" i="2"/>
  <c r="X440" i="2"/>
  <c r="Q440" i="2"/>
  <c r="P440" i="2"/>
  <c r="O440" i="2"/>
  <c r="R440" i="2" s="1"/>
  <c r="N440" i="2"/>
  <c r="AA439" i="2"/>
  <c r="Z439" i="2"/>
  <c r="Y439" i="2"/>
  <c r="X439" i="2"/>
  <c r="Q439" i="2"/>
  <c r="P439" i="2"/>
  <c r="O439" i="2"/>
  <c r="R439" i="2" s="1"/>
  <c r="N439" i="2"/>
  <c r="AA438" i="2"/>
  <c r="Z438" i="2"/>
  <c r="Y438" i="2"/>
  <c r="X438" i="2"/>
  <c r="Q438" i="2"/>
  <c r="P438" i="2"/>
  <c r="O438" i="2"/>
  <c r="R438" i="2" s="1"/>
  <c r="N438" i="2"/>
  <c r="AA437" i="2"/>
  <c r="Z437" i="2"/>
  <c r="Y437" i="2"/>
  <c r="X437" i="2"/>
  <c r="Q437" i="2"/>
  <c r="P437" i="2"/>
  <c r="O437" i="2"/>
  <c r="R437" i="2" s="1"/>
  <c r="N437" i="2"/>
  <c r="AA436" i="2"/>
  <c r="Z436" i="2"/>
  <c r="Y436" i="2"/>
  <c r="X436" i="2"/>
  <c r="Q436" i="2"/>
  <c r="P436" i="2"/>
  <c r="O436" i="2"/>
  <c r="R436" i="2" s="1"/>
  <c r="N436" i="2"/>
  <c r="AA435" i="2"/>
  <c r="Z435" i="2"/>
  <c r="Y435" i="2"/>
  <c r="X435" i="2"/>
  <c r="Q435" i="2"/>
  <c r="P435" i="2"/>
  <c r="O435" i="2"/>
  <c r="R435" i="2" s="1"/>
  <c r="N435" i="2"/>
  <c r="AA434" i="2"/>
  <c r="Z434" i="2"/>
  <c r="Y434" i="2"/>
  <c r="X434" i="2"/>
  <c r="Q434" i="2"/>
  <c r="P434" i="2"/>
  <c r="O434" i="2"/>
  <c r="R434" i="2" s="1"/>
  <c r="N434" i="2"/>
  <c r="AA433" i="2"/>
  <c r="Z433" i="2"/>
  <c r="Y433" i="2"/>
  <c r="X433" i="2"/>
  <c r="Q433" i="2"/>
  <c r="P433" i="2"/>
  <c r="O433" i="2"/>
  <c r="R433" i="2" s="1"/>
  <c r="N433" i="2"/>
  <c r="AA432" i="2"/>
  <c r="Z432" i="2"/>
  <c r="Y432" i="2"/>
  <c r="X432" i="2"/>
  <c r="Q432" i="2"/>
  <c r="P432" i="2"/>
  <c r="O432" i="2"/>
  <c r="R432" i="2" s="1"/>
  <c r="N432" i="2"/>
  <c r="AA431" i="2"/>
  <c r="Z431" i="2"/>
  <c r="Y431" i="2"/>
  <c r="X431" i="2"/>
  <c r="Q431" i="2"/>
  <c r="P431" i="2"/>
  <c r="O431" i="2"/>
  <c r="R431" i="2" s="1"/>
  <c r="N431" i="2"/>
  <c r="AA430" i="2"/>
  <c r="Z430" i="2"/>
  <c r="Y430" i="2"/>
  <c r="X430" i="2"/>
  <c r="Q430" i="2"/>
  <c r="P430" i="2"/>
  <c r="O430" i="2"/>
  <c r="R430" i="2" s="1"/>
  <c r="N430" i="2"/>
  <c r="AA429" i="2"/>
  <c r="Z429" i="2"/>
  <c r="Y429" i="2"/>
  <c r="X429" i="2"/>
  <c r="R429" i="2"/>
  <c r="Q429" i="2"/>
  <c r="P429" i="2"/>
  <c r="O429" i="2"/>
  <c r="N429" i="2"/>
  <c r="AA428" i="2"/>
  <c r="Z428" i="2"/>
  <c r="Y428" i="2"/>
  <c r="X428" i="2"/>
  <c r="Q428" i="2"/>
  <c r="P428" i="2"/>
  <c r="O428" i="2"/>
  <c r="R428" i="2" s="1"/>
  <c r="N428" i="2"/>
  <c r="AA427" i="2"/>
  <c r="Z427" i="2"/>
  <c r="Y427" i="2"/>
  <c r="X427" i="2"/>
  <c r="Q427" i="2"/>
  <c r="P427" i="2"/>
  <c r="O427" i="2"/>
  <c r="R427" i="2" s="1"/>
  <c r="N427" i="2"/>
  <c r="AA426" i="2"/>
  <c r="Z426" i="2"/>
  <c r="Y426" i="2"/>
  <c r="X426" i="2"/>
  <c r="Q426" i="2"/>
  <c r="P426" i="2"/>
  <c r="O426" i="2"/>
  <c r="R426" i="2" s="1"/>
  <c r="N426" i="2"/>
  <c r="AA425" i="2"/>
  <c r="Z425" i="2"/>
  <c r="Y425" i="2"/>
  <c r="X425" i="2"/>
  <c r="Q425" i="2"/>
  <c r="P425" i="2"/>
  <c r="O425" i="2"/>
  <c r="R425" i="2" s="1"/>
  <c r="N425" i="2"/>
  <c r="AA424" i="2"/>
  <c r="Z424" i="2"/>
  <c r="Y424" i="2"/>
  <c r="X424" i="2"/>
  <c r="Q424" i="2"/>
  <c r="P424" i="2"/>
  <c r="O424" i="2"/>
  <c r="R424" i="2" s="1"/>
  <c r="N424" i="2"/>
  <c r="AA423" i="2"/>
  <c r="Z423" i="2"/>
  <c r="Y423" i="2"/>
  <c r="X423" i="2"/>
  <c r="Q423" i="2"/>
  <c r="P423" i="2"/>
  <c r="O423" i="2"/>
  <c r="R423" i="2" s="1"/>
  <c r="N423" i="2"/>
  <c r="AA422" i="2"/>
  <c r="Z422" i="2"/>
  <c r="Y422" i="2"/>
  <c r="X422" i="2"/>
  <c r="Q422" i="2"/>
  <c r="P422" i="2"/>
  <c r="O422" i="2"/>
  <c r="R422" i="2" s="1"/>
  <c r="N422" i="2"/>
  <c r="AA421" i="2"/>
  <c r="Z421" i="2"/>
  <c r="Y421" i="2"/>
  <c r="X421" i="2"/>
  <c r="Q421" i="2"/>
  <c r="P421" i="2"/>
  <c r="O421" i="2"/>
  <c r="R421" i="2" s="1"/>
  <c r="N421" i="2"/>
  <c r="AA420" i="2"/>
  <c r="Z420" i="2"/>
  <c r="Y420" i="2"/>
  <c r="X420" i="2"/>
  <c r="Q420" i="2"/>
  <c r="P420" i="2"/>
  <c r="O420" i="2"/>
  <c r="R420" i="2" s="1"/>
  <c r="N420" i="2"/>
  <c r="AA419" i="2"/>
  <c r="Z419" i="2"/>
  <c r="Y419" i="2"/>
  <c r="X419" i="2"/>
  <c r="Q419" i="2"/>
  <c r="P419" i="2"/>
  <c r="O419" i="2"/>
  <c r="R419" i="2" s="1"/>
  <c r="N419" i="2"/>
  <c r="AA418" i="2"/>
  <c r="Z418" i="2"/>
  <c r="Y418" i="2"/>
  <c r="X418" i="2"/>
  <c r="Q418" i="2"/>
  <c r="P418" i="2"/>
  <c r="O418" i="2"/>
  <c r="R418" i="2" s="1"/>
  <c r="N418" i="2"/>
  <c r="AA417" i="2"/>
  <c r="Z417" i="2"/>
  <c r="Y417" i="2"/>
  <c r="X417" i="2"/>
  <c r="Q417" i="2"/>
  <c r="P417" i="2"/>
  <c r="O417" i="2"/>
  <c r="R417" i="2" s="1"/>
  <c r="N417" i="2"/>
  <c r="AA416" i="2"/>
  <c r="Z416" i="2"/>
  <c r="Y416" i="2"/>
  <c r="X416" i="2"/>
  <c r="Q416" i="2"/>
  <c r="P416" i="2"/>
  <c r="O416" i="2"/>
  <c r="R416" i="2" s="1"/>
  <c r="N416" i="2"/>
  <c r="AA415" i="2"/>
  <c r="Z415" i="2"/>
  <c r="Y415" i="2"/>
  <c r="X415" i="2"/>
  <c r="Q415" i="2"/>
  <c r="P415" i="2"/>
  <c r="O415" i="2"/>
  <c r="R415" i="2" s="1"/>
  <c r="N415" i="2"/>
  <c r="AA414" i="2"/>
  <c r="Z414" i="2"/>
  <c r="Y414" i="2"/>
  <c r="X414" i="2"/>
  <c r="Q414" i="2"/>
  <c r="P414" i="2"/>
  <c r="O414" i="2"/>
  <c r="R414" i="2" s="1"/>
  <c r="N414" i="2"/>
  <c r="AA413" i="2"/>
  <c r="Z413" i="2"/>
  <c r="Y413" i="2"/>
  <c r="X413" i="2"/>
  <c r="Q413" i="2"/>
  <c r="P413" i="2"/>
  <c r="O413" i="2"/>
  <c r="R413" i="2" s="1"/>
  <c r="N413" i="2"/>
  <c r="AA412" i="2"/>
  <c r="Z412" i="2"/>
  <c r="Y412" i="2"/>
  <c r="X412" i="2"/>
  <c r="Q412" i="2"/>
  <c r="P412" i="2"/>
  <c r="O412" i="2"/>
  <c r="R412" i="2" s="1"/>
  <c r="N412" i="2"/>
  <c r="AA411" i="2"/>
  <c r="Z411" i="2"/>
  <c r="Y411" i="2"/>
  <c r="X411" i="2"/>
  <c r="Q411" i="2"/>
  <c r="P411" i="2"/>
  <c r="O411" i="2"/>
  <c r="R411" i="2" s="1"/>
  <c r="N411" i="2"/>
  <c r="AA410" i="2"/>
  <c r="Z410" i="2"/>
  <c r="Y410" i="2"/>
  <c r="X410" i="2"/>
  <c r="Q410" i="2"/>
  <c r="P410" i="2"/>
  <c r="O410" i="2"/>
  <c r="R410" i="2" s="1"/>
  <c r="N410" i="2"/>
  <c r="AA409" i="2"/>
  <c r="Z409" i="2"/>
  <c r="Y409" i="2"/>
  <c r="X409" i="2"/>
  <c r="Q409" i="2"/>
  <c r="P409" i="2"/>
  <c r="O409" i="2"/>
  <c r="R409" i="2" s="1"/>
  <c r="N409" i="2"/>
  <c r="AA408" i="2"/>
  <c r="Z408" i="2"/>
  <c r="Y408" i="2"/>
  <c r="X408" i="2"/>
  <c r="Q408" i="2"/>
  <c r="P408" i="2"/>
  <c r="O408" i="2"/>
  <c r="R408" i="2" s="1"/>
  <c r="N408" i="2"/>
  <c r="AA407" i="2"/>
  <c r="Z407" i="2"/>
  <c r="Y407" i="2"/>
  <c r="X407" i="2"/>
  <c r="Q407" i="2"/>
  <c r="P407" i="2"/>
  <c r="O407" i="2"/>
  <c r="R407" i="2" s="1"/>
  <c r="N407" i="2"/>
  <c r="AA406" i="2"/>
  <c r="Z406" i="2"/>
  <c r="Y406" i="2"/>
  <c r="X406" i="2"/>
  <c r="Q406" i="2"/>
  <c r="P406" i="2"/>
  <c r="O406" i="2"/>
  <c r="R406" i="2" s="1"/>
  <c r="N406" i="2"/>
  <c r="AA405" i="2"/>
  <c r="Z405" i="2"/>
  <c r="Y405" i="2"/>
  <c r="X405" i="2"/>
  <c r="Q405" i="2"/>
  <c r="P405" i="2"/>
  <c r="O405" i="2"/>
  <c r="R405" i="2" s="1"/>
  <c r="N405" i="2"/>
  <c r="AA404" i="2"/>
  <c r="Z404" i="2"/>
  <c r="Y404" i="2"/>
  <c r="X404" i="2"/>
  <c r="Q404" i="2"/>
  <c r="P404" i="2"/>
  <c r="O404" i="2"/>
  <c r="R404" i="2" s="1"/>
  <c r="N404" i="2"/>
  <c r="AA403" i="2"/>
  <c r="Z403" i="2"/>
  <c r="Y403" i="2"/>
  <c r="X403" i="2"/>
  <c r="Q403" i="2"/>
  <c r="P403" i="2"/>
  <c r="O403" i="2"/>
  <c r="R403" i="2" s="1"/>
  <c r="N403" i="2"/>
  <c r="AA402" i="2"/>
  <c r="Z402" i="2"/>
  <c r="Y402" i="2"/>
  <c r="X402" i="2"/>
  <c r="Q402" i="2"/>
  <c r="P402" i="2"/>
  <c r="O402" i="2"/>
  <c r="R402" i="2" s="1"/>
  <c r="N402" i="2"/>
  <c r="AA401" i="2"/>
  <c r="Z401" i="2"/>
  <c r="Y401" i="2"/>
  <c r="X401" i="2"/>
  <c r="Q401" i="2"/>
  <c r="P401" i="2"/>
  <c r="O401" i="2"/>
  <c r="R401" i="2" s="1"/>
  <c r="N401" i="2"/>
  <c r="AA400" i="2"/>
  <c r="Z400" i="2"/>
  <c r="Y400" i="2"/>
  <c r="X400" i="2"/>
  <c r="Q400" i="2"/>
  <c r="P400" i="2"/>
  <c r="O400" i="2"/>
  <c r="R400" i="2" s="1"/>
  <c r="N400" i="2"/>
  <c r="AA399" i="2"/>
  <c r="Z399" i="2"/>
  <c r="Y399" i="2"/>
  <c r="X399" i="2"/>
  <c r="Q399" i="2"/>
  <c r="P399" i="2"/>
  <c r="O399" i="2"/>
  <c r="R399" i="2" s="1"/>
  <c r="N399" i="2"/>
  <c r="AA398" i="2"/>
  <c r="Z398" i="2"/>
  <c r="Y398" i="2"/>
  <c r="X398" i="2"/>
  <c r="Q398" i="2"/>
  <c r="P398" i="2"/>
  <c r="O398" i="2"/>
  <c r="R398" i="2" s="1"/>
  <c r="N398" i="2"/>
  <c r="AA397" i="2"/>
  <c r="Z397" i="2"/>
  <c r="Y397" i="2"/>
  <c r="X397" i="2"/>
  <c r="Q397" i="2"/>
  <c r="P397" i="2"/>
  <c r="O397" i="2"/>
  <c r="R397" i="2" s="1"/>
  <c r="N397" i="2"/>
  <c r="AA396" i="2"/>
  <c r="Z396" i="2"/>
  <c r="Y396" i="2"/>
  <c r="X396" i="2"/>
  <c r="Q396" i="2"/>
  <c r="P396" i="2"/>
  <c r="O396" i="2"/>
  <c r="R396" i="2" s="1"/>
  <c r="N396" i="2"/>
  <c r="AA395" i="2"/>
  <c r="Z395" i="2"/>
  <c r="Y395" i="2"/>
  <c r="X395" i="2"/>
  <c r="Q395" i="2"/>
  <c r="P395" i="2"/>
  <c r="O395" i="2"/>
  <c r="R395" i="2" s="1"/>
  <c r="N395" i="2"/>
  <c r="AA394" i="2"/>
  <c r="Z394" i="2"/>
  <c r="Y394" i="2"/>
  <c r="X394" i="2"/>
  <c r="Q394" i="2"/>
  <c r="P394" i="2"/>
  <c r="O394" i="2"/>
  <c r="R394" i="2" s="1"/>
  <c r="N394" i="2"/>
  <c r="AA393" i="2"/>
  <c r="Z393" i="2"/>
  <c r="Y393" i="2"/>
  <c r="X393" i="2"/>
  <c r="Q393" i="2"/>
  <c r="P393" i="2"/>
  <c r="O393" i="2"/>
  <c r="R393" i="2" s="1"/>
  <c r="N393" i="2"/>
  <c r="AA392" i="2"/>
  <c r="Z392" i="2"/>
  <c r="Y392" i="2"/>
  <c r="X392" i="2"/>
  <c r="Q392" i="2"/>
  <c r="P392" i="2"/>
  <c r="O392" i="2"/>
  <c r="R392" i="2" s="1"/>
  <c r="N392" i="2"/>
  <c r="AA391" i="2"/>
  <c r="Z391" i="2"/>
  <c r="Y391" i="2"/>
  <c r="X391" i="2"/>
  <c r="Q391" i="2"/>
  <c r="P391" i="2"/>
  <c r="O391" i="2"/>
  <c r="R391" i="2" s="1"/>
  <c r="N391" i="2"/>
  <c r="AA390" i="2"/>
  <c r="Z390" i="2"/>
  <c r="Y390" i="2"/>
  <c r="X390" i="2"/>
  <c r="Q390" i="2"/>
  <c r="P390" i="2"/>
  <c r="O390" i="2"/>
  <c r="R390" i="2" s="1"/>
  <c r="N390" i="2"/>
  <c r="AA389" i="2"/>
  <c r="Z389" i="2"/>
  <c r="Y389" i="2"/>
  <c r="X389" i="2"/>
  <c r="Q389" i="2"/>
  <c r="P389" i="2"/>
  <c r="O389" i="2"/>
  <c r="R389" i="2" s="1"/>
  <c r="N389" i="2"/>
  <c r="AA388" i="2"/>
  <c r="Z388" i="2"/>
  <c r="Y388" i="2"/>
  <c r="X388" i="2"/>
  <c r="Q388" i="2"/>
  <c r="P388" i="2"/>
  <c r="O388" i="2"/>
  <c r="R388" i="2" s="1"/>
  <c r="N388" i="2"/>
  <c r="AA387" i="2"/>
  <c r="Z387" i="2"/>
  <c r="Y387" i="2"/>
  <c r="X387" i="2"/>
  <c r="Q387" i="2"/>
  <c r="P387" i="2"/>
  <c r="O387" i="2"/>
  <c r="R387" i="2" s="1"/>
  <c r="N387" i="2"/>
  <c r="AA386" i="2"/>
  <c r="Z386" i="2"/>
  <c r="Y386" i="2"/>
  <c r="X386" i="2"/>
  <c r="Q386" i="2"/>
  <c r="P386" i="2"/>
  <c r="O386" i="2"/>
  <c r="R386" i="2" s="1"/>
  <c r="N386" i="2"/>
  <c r="AA385" i="2"/>
  <c r="Z385" i="2"/>
  <c r="Y385" i="2"/>
  <c r="X385" i="2"/>
  <c r="Q385" i="2"/>
  <c r="P385" i="2"/>
  <c r="O385" i="2"/>
  <c r="R385" i="2" s="1"/>
  <c r="N385" i="2"/>
  <c r="AA384" i="2"/>
  <c r="Z384" i="2"/>
  <c r="Y384" i="2"/>
  <c r="X384" i="2"/>
  <c r="Q384" i="2"/>
  <c r="P384" i="2"/>
  <c r="O384" i="2"/>
  <c r="R384" i="2" s="1"/>
  <c r="N384" i="2"/>
  <c r="AA383" i="2"/>
  <c r="Z383" i="2"/>
  <c r="Y383" i="2"/>
  <c r="X383" i="2"/>
  <c r="Q383" i="2"/>
  <c r="P383" i="2"/>
  <c r="O383" i="2"/>
  <c r="R383" i="2" s="1"/>
  <c r="N383" i="2"/>
  <c r="AA382" i="2"/>
  <c r="Z382" i="2"/>
  <c r="Y382" i="2"/>
  <c r="X382" i="2"/>
  <c r="Q382" i="2"/>
  <c r="P382" i="2"/>
  <c r="O382" i="2"/>
  <c r="R382" i="2" s="1"/>
  <c r="N382" i="2"/>
  <c r="AA381" i="2"/>
  <c r="Z381" i="2"/>
  <c r="Y381" i="2"/>
  <c r="X381" i="2"/>
  <c r="Q381" i="2"/>
  <c r="P381" i="2"/>
  <c r="O381" i="2"/>
  <c r="R381" i="2" s="1"/>
  <c r="N381" i="2"/>
  <c r="AA380" i="2"/>
  <c r="Z380" i="2"/>
  <c r="Y380" i="2"/>
  <c r="X380" i="2"/>
  <c r="Q380" i="2"/>
  <c r="P380" i="2"/>
  <c r="O380" i="2"/>
  <c r="R380" i="2" s="1"/>
  <c r="N380" i="2"/>
  <c r="AA379" i="2"/>
  <c r="Z379" i="2"/>
  <c r="Y379" i="2"/>
  <c r="X379" i="2"/>
  <c r="Q379" i="2"/>
  <c r="P379" i="2"/>
  <c r="O379" i="2"/>
  <c r="R379" i="2" s="1"/>
  <c r="N379" i="2"/>
  <c r="AA378" i="2"/>
  <c r="Z378" i="2"/>
  <c r="Y378" i="2"/>
  <c r="X378" i="2"/>
  <c r="Q378" i="2"/>
  <c r="P378" i="2"/>
  <c r="O378" i="2"/>
  <c r="R378" i="2" s="1"/>
  <c r="N378" i="2"/>
  <c r="AA377" i="2"/>
  <c r="Z377" i="2"/>
  <c r="Y377" i="2"/>
  <c r="X377" i="2"/>
  <c r="Q377" i="2"/>
  <c r="P377" i="2"/>
  <c r="O377" i="2"/>
  <c r="R377" i="2" s="1"/>
  <c r="N377" i="2"/>
  <c r="AA376" i="2"/>
  <c r="Z376" i="2"/>
  <c r="Y376" i="2"/>
  <c r="X376" i="2"/>
  <c r="Q376" i="2"/>
  <c r="P376" i="2"/>
  <c r="O376" i="2"/>
  <c r="R376" i="2" s="1"/>
  <c r="N376" i="2"/>
  <c r="AA375" i="2"/>
  <c r="Z375" i="2"/>
  <c r="Y375" i="2"/>
  <c r="X375" i="2"/>
  <c r="Q375" i="2"/>
  <c r="P375" i="2"/>
  <c r="O375" i="2"/>
  <c r="R375" i="2" s="1"/>
  <c r="N375" i="2"/>
  <c r="AA374" i="2"/>
  <c r="Z374" i="2"/>
  <c r="Y374" i="2"/>
  <c r="X374" i="2"/>
  <c r="Q374" i="2"/>
  <c r="P374" i="2"/>
  <c r="O374" i="2"/>
  <c r="R374" i="2" s="1"/>
  <c r="N374" i="2"/>
  <c r="AA373" i="2"/>
  <c r="Z373" i="2"/>
  <c r="Y373" i="2"/>
  <c r="X373" i="2"/>
  <c r="Q373" i="2"/>
  <c r="P373" i="2"/>
  <c r="O373" i="2"/>
  <c r="R373" i="2" s="1"/>
  <c r="N373" i="2"/>
  <c r="AA372" i="2"/>
  <c r="Z372" i="2"/>
  <c r="Y372" i="2"/>
  <c r="X372" i="2"/>
  <c r="Q372" i="2"/>
  <c r="P372" i="2"/>
  <c r="O372" i="2"/>
  <c r="R372" i="2" s="1"/>
  <c r="N372" i="2"/>
  <c r="AA371" i="2"/>
  <c r="Z371" i="2"/>
  <c r="Y371" i="2"/>
  <c r="X371" i="2"/>
  <c r="Q371" i="2"/>
  <c r="P371" i="2"/>
  <c r="O371" i="2"/>
  <c r="R371" i="2" s="1"/>
  <c r="N371" i="2"/>
  <c r="AA370" i="2"/>
  <c r="Z370" i="2"/>
  <c r="Y370" i="2"/>
  <c r="X370" i="2"/>
  <c r="Q370" i="2"/>
  <c r="P370" i="2"/>
  <c r="O370" i="2"/>
  <c r="R370" i="2" s="1"/>
  <c r="N370" i="2"/>
  <c r="AA369" i="2"/>
  <c r="Z369" i="2"/>
  <c r="Y369" i="2"/>
  <c r="X369" i="2"/>
  <c r="Q369" i="2"/>
  <c r="P369" i="2"/>
  <c r="O369" i="2"/>
  <c r="R369" i="2" s="1"/>
  <c r="N369" i="2"/>
  <c r="AA368" i="2"/>
  <c r="Z368" i="2"/>
  <c r="Y368" i="2"/>
  <c r="X368" i="2"/>
  <c r="Q368" i="2"/>
  <c r="P368" i="2"/>
  <c r="O368" i="2"/>
  <c r="R368" i="2" s="1"/>
  <c r="N368" i="2"/>
  <c r="AA367" i="2"/>
  <c r="Z367" i="2"/>
  <c r="Y367" i="2"/>
  <c r="X367" i="2"/>
  <c r="Q367" i="2"/>
  <c r="P367" i="2"/>
  <c r="O367" i="2"/>
  <c r="R367" i="2" s="1"/>
  <c r="N367" i="2"/>
  <c r="AA366" i="2"/>
  <c r="Z366" i="2"/>
  <c r="Y366" i="2"/>
  <c r="X366" i="2"/>
  <c r="Q366" i="2"/>
  <c r="P366" i="2"/>
  <c r="O366" i="2"/>
  <c r="R366" i="2" s="1"/>
  <c r="N366" i="2"/>
  <c r="AA365" i="2"/>
  <c r="Z365" i="2"/>
  <c r="Y365" i="2"/>
  <c r="X365" i="2"/>
  <c r="Q365" i="2"/>
  <c r="P365" i="2"/>
  <c r="O365" i="2"/>
  <c r="R365" i="2" s="1"/>
  <c r="N365" i="2"/>
  <c r="AA364" i="2"/>
  <c r="Z364" i="2"/>
  <c r="Y364" i="2"/>
  <c r="X364" i="2"/>
  <c r="Q364" i="2"/>
  <c r="P364" i="2"/>
  <c r="O364" i="2"/>
  <c r="R364" i="2" s="1"/>
  <c r="N364" i="2"/>
  <c r="AA363" i="2"/>
  <c r="Z363" i="2"/>
  <c r="Y363" i="2"/>
  <c r="X363" i="2"/>
  <c r="Q363" i="2"/>
  <c r="P363" i="2"/>
  <c r="O363" i="2"/>
  <c r="R363" i="2" s="1"/>
  <c r="N363" i="2"/>
  <c r="AA362" i="2"/>
  <c r="Z362" i="2"/>
  <c r="Y362" i="2"/>
  <c r="X362" i="2"/>
  <c r="Q362" i="2"/>
  <c r="P362" i="2"/>
  <c r="O362" i="2"/>
  <c r="R362" i="2" s="1"/>
  <c r="N362" i="2"/>
  <c r="AA361" i="2"/>
  <c r="Z361" i="2"/>
  <c r="Y361" i="2"/>
  <c r="X361" i="2"/>
  <c r="Q361" i="2"/>
  <c r="P361" i="2"/>
  <c r="O361" i="2"/>
  <c r="R361" i="2" s="1"/>
  <c r="N361" i="2"/>
  <c r="AA360" i="2"/>
  <c r="Z360" i="2"/>
  <c r="Y360" i="2"/>
  <c r="X360" i="2"/>
  <c r="Q360" i="2"/>
  <c r="P360" i="2"/>
  <c r="O360" i="2"/>
  <c r="R360" i="2" s="1"/>
  <c r="N360" i="2"/>
  <c r="AA359" i="2"/>
  <c r="Z359" i="2"/>
  <c r="Y359" i="2"/>
  <c r="X359" i="2"/>
  <c r="Q359" i="2"/>
  <c r="P359" i="2"/>
  <c r="O359" i="2"/>
  <c r="R359" i="2" s="1"/>
  <c r="N359" i="2"/>
  <c r="AA358" i="2"/>
  <c r="Z358" i="2"/>
  <c r="Y358" i="2"/>
  <c r="X358" i="2"/>
  <c r="Q358" i="2"/>
  <c r="P358" i="2"/>
  <c r="O358" i="2"/>
  <c r="R358" i="2" s="1"/>
  <c r="N358" i="2"/>
  <c r="AA357" i="2"/>
  <c r="Z357" i="2"/>
  <c r="Y357" i="2"/>
  <c r="X357" i="2"/>
  <c r="Q357" i="2"/>
  <c r="P357" i="2"/>
  <c r="O357" i="2"/>
  <c r="R357" i="2" s="1"/>
  <c r="N357" i="2"/>
  <c r="AA356" i="2"/>
  <c r="Z356" i="2"/>
  <c r="Y356" i="2"/>
  <c r="X356" i="2"/>
  <c r="Q356" i="2"/>
  <c r="P356" i="2"/>
  <c r="O356" i="2"/>
  <c r="R356" i="2" s="1"/>
  <c r="N356" i="2"/>
  <c r="AA355" i="2"/>
  <c r="Z355" i="2"/>
  <c r="Y355" i="2"/>
  <c r="X355" i="2"/>
  <c r="Q355" i="2"/>
  <c r="P355" i="2"/>
  <c r="O355" i="2"/>
  <c r="R355" i="2" s="1"/>
  <c r="N355" i="2"/>
  <c r="AA354" i="2"/>
  <c r="Z354" i="2"/>
  <c r="Y354" i="2"/>
  <c r="X354" i="2"/>
  <c r="Q354" i="2"/>
  <c r="P354" i="2"/>
  <c r="O354" i="2"/>
  <c r="R354" i="2" s="1"/>
  <c r="N354" i="2"/>
  <c r="AA353" i="2"/>
  <c r="Z353" i="2"/>
  <c r="Y353" i="2"/>
  <c r="X353" i="2"/>
  <c r="Q353" i="2"/>
  <c r="P353" i="2"/>
  <c r="O353" i="2"/>
  <c r="R353" i="2" s="1"/>
  <c r="N353" i="2"/>
  <c r="AA352" i="2"/>
  <c r="Z352" i="2"/>
  <c r="Y352" i="2"/>
  <c r="X352" i="2"/>
  <c r="Q352" i="2"/>
  <c r="P352" i="2"/>
  <c r="O352" i="2"/>
  <c r="R352" i="2" s="1"/>
  <c r="N352" i="2"/>
  <c r="AA351" i="2"/>
  <c r="Z351" i="2"/>
  <c r="Y351" i="2"/>
  <c r="X351" i="2"/>
  <c r="Q351" i="2"/>
  <c r="P351" i="2"/>
  <c r="O351" i="2"/>
  <c r="R351" i="2" s="1"/>
  <c r="N351" i="2"/>
  <c r="AA350" i="2"/>
  <c r="Z350" i="2"/>
  <c r="Y350" i="2"/>
  <c r="X350" i="2"/>
  <c r="Q350" i="2"/>
  <c r="P350" i="2"/>
  <c r="O350" i="2"/>
  <c r="R350" i="2" s="1"/>
  <c r="N350" i="2"/>
  <c r="AA349" i="2"/>
  <c r="Z349" i="2"/>
  <c r="Y349" i="2"/>
  <c r="X349" i="2"/>
  <c r="Q349" i="2"/>
  <c r="P349" i="2"/>
  <c r="O349" i="2"/>
  <c r="R349" i="2" s="1"/>
  <c r="N349" i="2"/>
  <c r="AA348" i="2"/>
  <c r="Z348" i="2"/>
  <c r="Y348" i="2"/>
  <c r="X348" i="2"/>
  <c r="Q348" i="2"/>
  <c r="P348" i="2"/>
  <c r="O348" i="2"/>
  <c r="R348" i="2" s="1"/>
  <c r="N348" i="2"/>
  <c r="AA347" i="2"/>
  <c r="Z347" i="2"/>
  <c r="Y347" i="2"/>
  <c r="X347" i="2"/>
  <c r="Q347" i="2"/>
  <c r="P347" i="2"/>
  <c r="O347" i="2"/>
  <c r="R347" i="2" s="1"/>
  <c r="N347" i="2"/>
  <c r="AA346" i="2"/>
  <c r="Z346" i="2"/>
  <c r="Y346" i="2"/>
  <c r="X346" i="2"/>
  <c r="Q346" i="2"/>
  <c r="P346" i="2"/>
  <c r="O346" i="2"/>
  <c r="R346" i="2" s="1"/>
  <c r="N346" i="2"/>
  <c r="AA345" i="2"/>
  <c r="Z345" i="2"/>
  <c r="Y345" i="2"/>
  <c r="X345" i="2"/>
  <c r="Q345" i="2"/>
  <c r="P345" i="2"/>
  <c r="O345" i="2"/>
  <c r="R345" i="2" s="1"/>
  <c r="N345" i="2"/>
  <c r="AA344" i="2"/>
  <c r="Z344" i="2"/>
  <c r="Y344" i="2"/>
  <c r="X344" i="2"/>
  <c r="Q344" i="2"/>
  <c r="P344" i="2"/>
  <c r="O344" i="2"/>
  <c r="R344" i="2" s="1"/>
  <c r="N344" i="2"/>
  <c r="AA343" i="2"/>
  <c r="Z343" i="2"/>
  <c r="Y343" i="2"/>
  <c r="X343" i="2"/>
  <c r="Q343" i="2"/>
  <c r="P343" i="2"/>
  <c r="O343" i="2"/>
  <c r="R343" i="2" s="1"/>
  <c r="N343" i="2"/>
  <c r="AA342" i="2"/>
  <c r="Z342" i="2"/>
  <c r="Y342" i="2"/>
  <c r="X342" i="2"/>
  <c r="Q342" i="2"/>
  <c r="P342" i="2"/>
  <c r="O342" i="2"/>
  <c r="R342" i="2" s="1"/>
  <c r="N342" i="2"/>
  <c r="AA341" i="2"/>
  <c r="Z341" i="2"/>
  <c r="Y341" i="2"/>
  <c r="X341" i="2"/>
  <c r="Q341" i="2"/>
  <c r="P341" i="2"/>
  <c r="O341" i="2"/>
  <c r="R341" i="2" s="1"/>
  <c r="N341" i="2"/>
  <c r="AA340" i="2"/>
  <c r="Z340" i="2"/>
  <c r="Y340" i="2"/>
  <c r="X340" i="2"/>
  <c r="Q340" i="2"/>
  <c r="P340" i="2"/>
  <c r="O340" i="2"/>
  <c r="R340" i="2" s="1"/>
  <c r="N340" i="2"/>
  <c r="AA339" i="2"/>
  <c r="Z339" i="2"/>
  <c r="Y339" i="2"/>
  <c r="X339" i="2"/>
  <c r="Q339" i="2"/>
  <c r="P339" i="2"/>
  <c r="O339" i="2"/>
  <c r="R339" i="2" s="1"/>
  <c r="N339" i="2"/>
  <c r="AA338" i="2"/>
  <c r="Z338" i="2"/>
  <c r="Y338" i="2"/>
  <c r="X338" i="2"/>
  <c r="Q338" i="2"/>
  <c r="P338" i="2"/>
  <c r="O338" i="2"/>
  <c r="R338" i="2" s="1"/>
  <c r="N338" i="2"/>
  <c r="AA337" i="2"/>
  <c r="Z337" i="2"/>
  <c r="Y337" i="2"/>
  <c r="X337" i="2"/>
  <c r="Q337" i="2"/>
  <c r="P337" i="2"/>
  <c r="O337" i="2"/>
  <c r="R337" i="2" s="1"/>
  <c r="N337" i="2"/>
  <c r="AA336" i="2"/>
  <c r="Z336" i="2"/>
  <c r="Y336" i="2"/>
  <c r="X336" i="2"/>
  <c r="Q336" i="2"/>
  <c r="P336" i="2"/>
  <c r="O336" i="2"/>
  <c r="R336" i="2" s="1"/>
  <c r="N336" i="2"/>
  <c r="AA335" i="2"/>
  <c r="Z335" i="2"/>
  <c r="Y335" i="2"/>
  <c r="X335" i="2"/>
  <c r="Q335" i="2"/>
  <c r="P335" i="2"/>
  <c r="O335" i="2"/>
  <c r="R335" i="2" s="1"/>
  <c r="N335" i="2"/>
  <c r="AA334" i="2"/>
  <c r="Z334" i="2"/>
  <c r="Y334" i="2"/>
  <c r="X334" i="2"/>
  <c r="Q334" i="2"/>
  <c r="P334" i="2"/>
  <c r="O334" i="2"/>
  <c r="R334" i="2" s="1"/>
  <c r="N334" i="2"/>
  <c r="AA333" i="2"/>
  <c r="Z333" i="2"/>
  <c r="Y333" i="2"/>
  <c r="X333" i="2"/>
  <c r="Q333" i="2"/>
  <c r="P333" i="2"/>
  <c r="O333" i="2"/>
  <c r="R333" i="2" s="1"/>
  <c r="N333" i="2"/>
  <c r="AA332" i="2"/>
  <c r="Z332" i="2"/>
  <c r="Y332" i="2"/>
  <c r="X332" i="2"/>
  <c r="Q332" i="2"/>
  <c r="P332" i="2"/>
  <c r="O332" i="2"/>
  <c r="R332" i="2" s="1"/>
  <c r="N332" i="2"/>
  <c r="AA331" i="2"/>
  <c r="Z331" i="2"/>
  <c r="Y331" i="2"/>
  <c r="X331" i="2"/>
  <c r="Q331" i="2"/>
  <c r="P331" i="2"/>
  <c r="O331" i="2"/>
  <c r="R331" i="2" s="1"/>
  <c r="N331" i="2"/>
  <c r="AA330" i="2"/>
  <c r="Z330" i="2"/>
  <c r="Y330" i="2"/>
  <c r="X330" i="2"/>
  <c r="Q330" i="2"/>
  <c r="P330" i="2"/>
  <c r="O330" i="2"/>
  <c r="R330" i="2" s="1"/>
  <c r="N330" i="2"/>
  <c r="AA329" i="2"/>
  <c r="Z329" i="2"/>
  <c r="Y329" i="2"/>
  <c r="X329" i="2"/>
  <c r="Q329" i="2"/>
  <c r="P329" i="2"/>
  <c r="O329" i="2"/>
  <c r="R329" i="2" s="1"/>
  <c r="N329" i="2"/>
  <c r="AA328" i="2"/>
  <c r="Z328" i="2"/>
  <c r="Y328" i="2"/>
  <c r="X328" i="2"/>
  <c r="Q328" i="2"/>
  <c r="P328" i="2"/>
  <c r="O328" i="2"/>
  <c r="R328" i="2" s="1"/>
  <c r="N328" i="2"/>
  <c r="AA327" i="2"/>
  <c r="Z327" i="2"/>
  <c r="Y327" i="2"/>
  <c r="X327" i="2"/>
  <c r="Q327" i="2"/>
  <c r="P327" i="2"/>
  <c r="O327" i="2"/>
  <c r="R327" i="2" s="1"/>
  <c r="N327" i="2"/>
  <c r="AA326" i="2"/>
  <c r="Z326" i="2"/>
  <c r="Y326" i="2"/>
  <c r="X326" i="2"/>
  <c r="Q326" i="2"/>
  <c r="P326" i="2"/>
  <c r="O326" i="2"/>
  <c r="R326" i="2" s="1"/>
  <c r="N326" i="2"/>
  <c r="AA325" i="2"/>
  <c r="Z325" i="2"/>
  <c r="Y325" i="2"/>
  <c r="X325" i="2"/>
  <c r="Q325" i="2"/>
  <c r="P325" i="2"/>
  <c r="O325" i="2"/>
  <c r="R325" i="2" s="1"/>
  <c r="N325" i="2"/>
  <c r="AA324" i="2"/>
  <c r="Z324" i="2"/>
  <c r="Y324" i="2"/>
  <c r="X324" i="2"/>
  <c r="Q324" i="2"/>
  <c r="P324" i="2"/>
  <c r="O324" i="2"/>
  <c r="R324" i="2" s="1"/>
  <c r="N324" i="2"/>
  <c r="AA323" i="2"/>
  <c r="Z323" i="2"/>
  <c r="Y323" i="2"/>
  <c r="X323" i="2"/>
  <c r="Q323" i="2"/>
  <c r="P323" i="2"/>
  <c r="O323" i="2"/>
  <c r="R323" i="2" s="1"/>
  <c r="N323" i="2"/>
  <c r="AA322" i="2"/>
  <c r="Z322" i="2"/>
  <c r="Y322" i="2"/>
  <c r="X322" i="2"/>
  <c r="Q322" i="2"/>
  <c r="P322" i="2"/>
  <c r="O322" i="2"/>
  <c r="R322" i="2" s="1"/>
  <c r="N322" i="2"/>
  <c r="AA321" i="2"/>
  <c r="Z321" i="2"/>
  <c r="Y321" i="2"/>
  <c r="X321" i="2"/>
  <c r="Q321" i="2"/>
  <c r="P321" i="2"/>
  <c r="O321" i="2"/>
  <c r="R321" i="2" s="1"/>
  <c r="N321" i="2"/>
  <c r="AA320" i="2"/>
  <c r="Z320" i="2"/>
  <c r="Y320" i="2"/>
  <c r="X320" i="2"/>
  <c r="Q320" i="2"/>
  <c r="P320" i="2"/>
  <c r="O320" i="2"/>
  <c r="R320" i="2" s="1"/>
  <c r="N320" i="2"/>
  <c r="AA319" i="2"/>
  <c r="Z319" i="2"/>
  <c r="Y319" i="2"/>
  <c r="X319" i="2"/>
  <c r="Q319" i="2"/>
  <c r="P319" i="2"/>
  <c r="O319" i="2"/>
  <c r="R319" i="2" s="1"/>
  <c r="N319" i="2"/>
  <c r="AA318" i="2"/>
  <c r="Z318" i="2"/>
  <c r="Y318" i="2"/>
  <c r="X318" i="2"/>
  <c r="Q318" i="2"/>
  <c r="P318" i="2"/>
  <c r="O318" i="2"/>
  <c r="R318" i="2" s="1"/>
  <c r="N318" i="2"/>
  <c r="AA317" i="2"/>
  <c r="Z317" i="2"/>
  <c r="Y317" i="2"/>
  <c r="X317" i="2"/>
  <c r="Q317" i="2"/>
  <c r="P317" i="2"/>
  <c r="O317" i="2"/>
  <c r="R317" i="2" s="1"/>
  <c r="N317" i="2"/>
  <c r="AA316" i="2"/>
  <c r="Z316" i="2"/>
  <c r="Y316" i="2"/>
  <c r="X316" i="2"/>
  <c r="Q316" i="2"/>
  <c r="P316" i="2"/>
  <c r="O316" i="2"/>
  <c r="R316" i="2" s="1"/>
  <c r="N316" i="2"/>
  <c r="AA315" i="2"/>
  <c r="Z315" i="2"/>
  <c r="Y315" i="2"/>
  <c r="X315" i="2"/>
  <c r="Q315" i="2"/>
  <c r="P315" i="2"/>
  <c r="O315" i="2"/>
  <c r="R315" i="2" s="1"/>
  <c r="N315" i="2"/>
  <c r="AA314" i="2"/>
  <c r="Z314" i="2"/>
  <c r="Y314" i="2"/>
  <c r="X314" i="2"/>
  <c r="Q314" i="2"/>
  <c r="P314" i="2"/>
  <c r="O314" i="2"/>
  <c r="R314" i="2" s="1"/>
  <c r="N314" i="2"/>
  <c r="AA313" i="2"/>
  <c r="Z313" i="2"/>
  <c r="Y313" i="2"/>
  <c r="X313" i="2"/>
  <c r="Q313" i="2"/>
  <c r="P313" i="2"/>
  <c r="O313" i="2"/>
  <c r="R313" i="2" s="1"/>
  <c r="N313" i="2"/>
  <c r="AA312" i="2"/>
  <c r="Z312" i="2"/>
  <c r="Y312" i="2"/>
  <c r="X312" i="2"/>
  <c r="Q312" i="2"/>
  <c r="P312" i="2"/>
  <c r="O312" i="2"/>
  <c r="R312" i="2" s="1"/>
  <c r="N312" i="2"/>
  <c r="AA311" i="2"/>
  <c r="Z311" i="2"/>
  <c r="Y311" i="2"/>
  <c r="X311" i="2"/>
  <c r="Q311" i="2"/>
  <c r="P311" i="2"/>
  <c r="O311" i="2"/>
  <c r="R311" i="2" s="1"/>
  <c r="N311" i="2"/>
  <c r="AA310" i="2"/>
  <c r="Z310" i="2"/>
  <c r="Y310" i="2"/>
  <c r="X310" i="2"/>
  <c r="Q310" i="2"/>
  <c r="P310" i="2"/>
  <c r="O310" i="2"/>
  <c r="R310" i="2" s="1"/>
  <c r="N310" i="2"/>
  <c r="AA309" i="2"/>
  <c r="Z309" i="2"/>
  <c r="Y309" i="2"/>
  <c r="X309" i="2"/>
  <c r="Q309" i="2"/>
  <c r="P309" i="2"/>
  <c r="O309" i="2"/>
  <c r="R309" i="2" s="1"/>
  <c r="N309" i="2"/>
  <c r="AA308" i="2"/>
  <c r="Z308" i="2"/>
  <c r="Y308" i="2"/>
  <c r="X308" i="2"/>
  <c r="Q308" i="2"/>
  <c r="P308" i="2"/>
  <c r="O308" i="2"/>
  <c r="R308" i="2" s="1"/>
  <c r="N308" i="2"/>
  <c r="AA307" i="2"/>
  <c r="Z307" i="2"/>
  <c r="Y307" i="2"/>
  <c r="X307" i="2"/>
  <c r="Q307" i="2"/>
  <c r="P307" i="2"/>
  <c r="O307" i="2"/>
  <c r="R307" i="2" s="1"/>
  <c r="N307" i="2"/>
  <c r="AA306" i="2"/>
  <c r="Z306" i="2"/>
  <c r="Y306" i="2"/>
  <c r="X306" i="2"/>
  <c r="Q306" i="2"/>
  <c r="P306" i="2"/>
  <c r="O306" i="2"/>
  <c r="R306" i="2" s="1"/>
  <c r="N306" i="2"/>
  <c r="AA305" i="2"/>
  <c r="Z305" i="2"/>
  <c r="Y305" i="2"/>
  <c r="X305" i="2"/>
  <c r="Q305" i="2"/>
  <c r="P305" i="2"/>
  <c r="O305" i="2"/>
  <c r="R305" i="2" s="1"/>
  <c r="N305" i="2"/>
  <c r="AA304" i="2"/>
  <c r="Z304" i="2"/>
  <c r="Y304" i="2"/>
  <c r="X304" i="2"/>
  <c r="Q304" i="2"/>
  <c r="P304" i="2"/>
  <c r="O304" i="2"/>
  <c r="R304" i="2" s="1"/>
  <c r="N304" i="2"/>
  <c r="AA303" i="2"/>
  <c r="Z303" i="2"/>
  <c r="Y303" i="2"/>
  <c r="X303" i="2"/>
  <c r="Q303" i="2"/>
  <c r="P303" i="2"/>
  <c r="O303" i="2"/>
  <c r="R303" i="2" s="1"/>
  <c r="N303" i="2"/>
  <c r="AA302" i="2"/>
  <c r="Z302" i="2"/>
  <c r="Y302" i="2"/>
  <c r="X302" i="2"/>
  <c r="Q302" i="2"/>
  <c r="P302" i="2"/>
  <c r="O302" i="2"/>
  <c r="R302" i="2" s="1"/>
  <c r="N302" i="2"/>
  <c r="AA301" i="2"/>
  <c r="Z301" i="2"/>
  <c r="Y301" i="2"/>
  <c r="X301" i="2"/>
  <c r="Q301" i="2"/>
  <c r="P301" i="2"/>
  <c r="O301" i="2"/>
  <c r="R301" i="2" s="1"/>
  <c r="N301" i="2"/>
  <c r="AA300" i="2"/>
  <c r="Z300" i="2"/>
  <c r="Y300" i="2"/>
  <c r="X300" i="2"/>
  <c r="Q300" i="2"/>
  <c r="P300" i="2"/>
  <c r="O300" i="2"/>
  <c r="R300" i="2" s="1"/>
  <c r="N300" i="2"/>
  <c r="AA299" i="2"/>
  <c r="Z299" i="2"/>
  <c r="Y299" i="2"/>
  <c r="X299" i="2"/>
  <c r="Q299" i="2"/>
  <c r="P299" i="2"/>
  <c r="O299" i="2"/>
  <c r="R299" i="2" s="1"/>
  <c r="N299" i="2"/>
  <c r="AA298" i="2"/>
  <c r="Z298" i="2"/>
  <c r="Y298" i="2"/>
  <c r="X298" i="2"/>
  <c r="Q298" i="2"/>
  <c r="P298" i="2"/>
  <c r="O298" i="2"/>
  <c r="R298" i="2" s="1"/>
  <c r="N298" i="2"/>
  <c r="AA297" i="2"/>
  <c r="Z297" i="2"/>
  <c r="Y297" i="2"/>
  <c r="X297" i="2"/>
  <c r="Q297" i="2"/>
  <c r="P297" i="2"/>
  <c r="O297" i="2"/>
  <c r="R297" i="2" s="1"/>
  <c r="N297" i="2"/>
  <c r="AA296" i="2"/>
  <c r="Z296" i="2"/>
  <c r="Y296" i="2"/>
  <c r="X296" i="2"/>
  <c r="Q296" i="2"/>
  <c r="P296" i="2"/>
  <c r="O296" i="2"/>
  <c r="R296" i="2" s="1"/>
  <c r="N296" i="2"/>
  <c r="AA295" i="2"/>
  <c r="Z295" i="2"/>
  <c r="Y295" i="2"/>
  <c r="X295" i="2"/>
  <c r="Q295" i="2"/>
  <c r="P295" i="2"/>
  <c r="O295" i="2"/>
  <c r="R295" i="2" s="1"/>
  <c r="N295" i="2"/>
  <c r="AA294" i="2"/>
  <c r="Z294" i="2"/>
  <c r="Y294" i="2"/>
  <c r="X294" i="2"/>
  <c r="Q294" i="2"/>
  <c r="P294" i="2"/>
  <c r="O294" i="2"/>
  <c r="R294" i="2" s="1"/>
  <c r="N294" i="2"/>
  <c r="AA293" i="2"/>
  <c r="Z293" i="2"/>
  <c r="Y293" i="2"/>
  <c r="X293" i="2"/>
  <c r="Q293" i="2"/>
  <c r="P293" i="2"/>
  <c r="O293" i="2"/>
  <c r="R293" i="2" s="1"/>
  <c r="N293" i="2"/>
  <c r="AA292" i="2"/>
  <c r="Z292" i="2"/>
  <c r="Y292" i="2"/>
  <c r="X292" i="2"/>
  <c r="Q292" i="2"/>
  <c r="P292" i="2"/>
  <c r="O292" i="2"/>
  <c r="R292" i="2" s="1"/>
  <c r="N292" i="2"/>
  <c r="AA291" i="2"/>
  <c r="Z291" i="2"/>
  <c r="Y291" i="2"/>
  <c r="X291" i="2"/>
  <c r="Q291" i="2"/>
  <c r="P291" i="2"/>
  <c r="O291" i="2"/>
  <c r="R291" i="2" s="1"/>
  <c r="N291" i="2"/>
  <c r="AA290" i="2"/>
  <c r="Z290" i="2"/>
  <c r="Y290" i="2"/>
  <c r="X290" i="2"/>
  <c r="Q290" i="2"/>
  <c r="P290" i="2"/>
  <c r="O290" i="2"/>
  <c r="R290" i="2" s="1"/>
  <c r="N290" i="2"/>
  <c r="AA289" i="2"/>
  <c r="Z289" i="2"/>
  <c r="Y289" i="2"/>
  <c r="X289" i="2"/>
  <c r="Q289" i="2"/>
  <c r="P289" i="2"/>
  <c r="O289" i="2"/>
  <c r="R289" i="2" s="1"/>
  <c r="N289" i="2"/>
  <c r="AA288" i="2"/>
  <c r="Z288" i="2"/>
  <c r="Y288" i="2"/>
  <c r="X288" i="2"/>
  <c r="Q288" i="2"/>
  <c r="P288" i="2"/>
  <c r="O288" i="2"/>
  <c r="R288" i="2" s="1"/>
  <c r="N288" i="2"/>
  <c r="AA287" i="2"/>
  <c r="Z287" i="2"/>
  <c r="Y287" i="2"/>
  <c r="X287" i="2"/>
  <c r="Q287" i="2"/>
  <c r="P287" i="2"/>
  <c r="O287" i="2"/>
  <c r="R287" i="2" s="1"/>
  <c r="N287" i="2"/>
  <c r="AA286" i="2"/>
  <c r="Z286" i="2"/>
  <c r="Y286" i="2"/>
  <c r="X286" i="2"/>
  <c r="Q286" i="2"/>
  <c r="P286" i="2"/>
  <c r="O286" i="2"/>
  <c r="R286" i="2" s="1"/>
  <c r="N286" i="2"/>
  <c r="AA285" i="2"/>
  <c r="Z285" i="2"/>
  <c r="Y285" i="2"/>
  <c r="X285" i="2"/>
  <c r="Q285" i="2"/>
  <c r="P285" i="2"/>
  <c r="O285" i="2"/>
  <c r="R285" i="2" s="1"/>
  <c r="N285" i="2"/>
  <c r="AA284" i="2"/>
  <c r="Z284" i="2"/>
  <c r="Y284" i="2"/>
  <c r="X284" i="2"/>
  <c r="Q284" i="2"/>
  <c r="P284" i="2"/>
  <c r="O284" i="2"/>
  <c r="R284" i="2" s="1"/>
  <c r="N284" i="2"/>
  <c r="AA283" i="2"/>
  <c r="Z283" i="2"/>
  <c r="Y283" i="2"/>
  <c r="X283" i="2"/>
  <c r="Q283" i="2"/>
  <c r="P283" i="2"/>
  <c r="O283" i="2"/>
  <c r="R283" i="2" s="1"/>
  <c r="N283" i="2"/>
  <c r="AA282" i="2"/>
  <c r="Z282" i="2"/>
  <c r="Y282" i="2"/>
  <c r="X282" i="2"/>
  <c r="Q282" i="2"/>
  <c r="P282" i="2"/>
  <c r="O282" i="2"/>
  <c r="R282" i="2" s="1"/>
  <c r="N282" i="2"/>
  <c r="AA281" i="2"/>
  <c r="Z281" i="2"/>
  <c r="Y281" i="2"/>
  <c r="X281" i="2"/>
  <c r="Q281" i="2"/>
  <c r="P281" i="2"/>
  <c r="O281" i="2"/>
  <c r="R281" i="2" s="1"/>
  <c r="N281" i="2"/>
  <c r="AA280" i="2"/>
  <c r="Z280" i="2"/>
  <c r="Y280" i="2"/>
  <c r="X280" i="2"/>
  <c r="Q280" i="2"/>
  <c r="P280" i="2"/>
  <c r="O280" i="2"/>
  <c r="R280" i="2" s="1"/>
  <c r="N280" i="2"/>
  <c r="AA279" i="2"/>
  <c r="Z279" i="2"/>
  <c r="Y279" i="2"/>
  <c r="X279" i="2"/>
  <c r="Q279" i="2"/>
  <c r="P279" i="2"/>
  <c r="O279" i="2"/>
  <c r="R279" i="2" s="1"/>
  <c r="N279" i="2"/>
  <c r="AA278" i="2"/>
  <c r="Z278" i="2"/>
  <c r="Y278" i="2"/>
  <c r="X278" i="2"/>
  <c r="Q278" i="2"/>
  <c r="P278" i="2"/>
  <c r="O278" i="2"/>
  <c r="R278" i="2" s="1"/>
  <c r="N278" i="2"/>
  <c r="AA277" i="2"/>
  <c r="Z277" i="2"/>
  <c r="Y277" i="2"/>
  <c r="X277" i="2"/>
  <c r="Q277" i="2"/>
  <c r="P277" i="2"/>
  <c r="O277" i="2"/>
  <c r="R277" i="2" s="1"/>
  <c r="N277" i="2"/>
  <c r="AA276" i="2"/>
  <c r="Z276" i="2"/>
  <c r="Y276" i="2"/>
  <c r="X276" i="2"/>
  <c r="Q276" i="2"/>
  <c r="P276" i="2"/>
  <c r="O276" i="2"/>
  <c r="R276" i="2" s="1"/>
  <c r="N276" i="2"/>
  <c r="AA275" i="2"/>
  <c r="Z275" i="2"/>
  <c r="Y275" i="2"/>
  <c r="X275" i="2"/>
  <c r="Q275" i="2"/>
  <c r="P275" i="2"/>
  <c r="O275" i="2"/>
  <c r="R275" i="2" s="1"/>
  <c r="N275" i="2"/>
  <c r="AA274" i="2"/>
  <c r="Z274" i="2"/>
  <c r="Y274" i="2"/>
  <c r="X274" i="2"/>
  <c r="Q274" i="2"/>
  <c r="P274" i="2"/>
  <c r="O274" i="2"/>
  <c r="R274" i="2" s="1"/>
  <c r="N274" i="2"/>
  <c r="AA273" i="2"/>
  <c r="Z273" i="2"/>
  <c r="Y273" i="2"/>
  <c r="X273" i="2"/>
  <c r="Q273" i="2"/>
  <c r="P273" i="2"/>
  <c r="O273" i="2"/>
  <c r="R273" i="2" s="1"/>
  <c r="N273" i="2"/>
  <c r="AA272" i="2"/>
  <c r="Z272" i="2"/>
  <c r="Y272" i="2"/>
  <c r="X272" i="2"/>
  <c r="Q272" i="2"/>
  <c r="P272" i="2"/>
  <c r="O272" i="2"/>
  <c r="R272" i="2" s="1"/>
  <c r="N272" i="2"/>
  <c r="AA271" i="2"/>
  <c r="Z271" i="2"/>
  <c r="Y271" i="2"/>
  <c r="X271" i="2"/>
  <c r="Q271" i="2"/>
  <c r="P271" i="2"/>
  <c r="O271" i="2"/>
  <c r="R271" i="2" s="1"/>
  <c r="N271" i="2"/>
  <c r="AA270" i="2"/>
  <c r="Z270" i="2"/>
  <c r="Y270" i="2"/>
  <c r="X270" i="2"/>
  <c r="Q270" i="2"/>
  <c r="P270" i="2"/>
  <c r="O270" i="2"/>
  <c r="R270" i="2" s="1"/>
  <c r="N270" i="2"/>
  <c r="AA269" i="2"/>
  <c r="Z269" i="2"/>
  <c r="Y269" i="2"/>
  <c r="X269" i="2"/>
  <c r="Q269" i="2"/>
  <c r="P269" i="2"/>
  <c r="O269" i="2"/>
  <c r="R269" i="2" s="1"/>
  <c r="N269" i="2"/>
  <c r="AA268" i="2"/>
  <c r="Z268" i="2"/>
  <c r="Y268" i="2"/>
  <c r="X268" i="2"/>
  <c r="Q268" i="2"/>
  <c r="P268" i="2"/>
  <c r="O268" i="2"/>
  <c r="R268" i="2" s="1"/>
  <c r="N268" i="2"/>
  <c r="AA267" i="2"/>
  <c r="Z267" i="2"/>
  <c r="Y267" i="2"/>
  <c r="X267" i="2"/>
  <c r="Q267" i="2"/>
  <c r="P267" i="2"/>
  <c r="O267" i="2"/>
  <c r="R267" i="2" s="1"/>
  <c r="N267" i="2"/>
  <c r="AA266" i="2"/>
  <c r="Z266" i="2"/>
  <c r="Y266" i="2"/>
  <c r="X266" i="2"/>
  <c r="Q266" i="2"/>
  <c r="P266" i="2"/>
  <c r="O266" i="2"/>
  <c r="R266" i="2" s="1"/>
  <c r="N266" i="2"/>
  <c r="AA265" i="2"/>
  <c r="Z265" i="2"/>
  <c r="Y265" i="2"/>
  <c r="X265" i="2"/>
  <c r="Q265" i="2"/>
  <c r="P265" i="2"/>
  <c r="O265" i="2"/>
  <c r="R265" i="2" s="1"/>
  <c r="N265" i="2"/>
  <c r="AA264" i="2"/>
  <c r="Z264" i="2"/>
  <c r="Y264" i="2"/>
  <c r="X264" i="2"/>
  <c r="Q264" i="2"/>
  <c r="P264" i="2"/>
  <c r="O264" i="2"/>
  <c r="R264" i="2" s="1"/>
  <c r="N264" i="2"/>
  <c r="AA263" i="2"/>
  <c r="Z263" i="2"/>
  <c r="Y263" i="2"/>
  <c r="X263" i="2"/>
  <c r="Q263" i="2"/>
  <c r="P263" i="2"/>
  <c r="O263" i="2"/>
  <c r="R263" i="2" s="1"/>
  <c r="N263" i="2"/>
  <c r="AA262" i="2"/>
  <c r="Z262" i="2"/>
  <c r="Y262" i="2"/>
  <c r="X262" i="2"/>
  <c r="Q262" i="2"/>
  <c r="P262" i="2"/>
  <c r="O262" i="2"/>
  <c r="R262" i="2" s="1"/>
  <c r="N262" i="2"/>
  <c r="AA261" i="2"/>
  <c r="Z261" i="2"/>
  <c r="Y261" i="2"/>
  <c r="X261" i="2"/>
  <c r="Q261" i="2"/>
  <c r="P261" i="2"/>
  <c r="O261" i="2"/>
  <c r="R261" i="2" s="1"/>
  <c r="N261" i="2"/>
  <c r="AA260" i="2"/>
  <c r="Z260" i="2"/>
  <c r="Y260" i="2"/>
  <c r="X260" i="2"/>
  <c r="Q260" i="2"/>
  <c r="P260" i="2"/>
  <c r="O260" i="2"/>
  <c r="R260" i="2" s="1"/>
  <c r="N260" i="2"/>
  <c r="AA259" i="2"/>
  <c r="Z259" i="2"/>
  <c r="Y259" i="2"/>
  <c r="X259" i="2"/>
  <c r="Q259" i="2"/>
  <c r="P259" i="2"/>
  <c r="O259" i="2"/>
  <c r="R259" i="2" s="1"/>
  <c r="N259" i="2"/>
  <c r="AA258" i="2"/>
  <c r="Z258" i="2"/>
  <c r="Y258" i="2"/>
  <c r="X258" i="2"/>
  <c r="Q258" i="2"/>
  <c r="P258" i="2"/>
  <c r="O258" i="2"/>
  <c r="R258" i="2" s="1"/>
  <c r="N258" i="2"/>
  <c r="AA257" i="2"/>
  <c r="Z257" i="2"/>
  <c r="Y257" i="2"/>
  <c r="X257" i="2"/>
  <c r="Q257" i="2"/>
  <c r="P257" i="2"/>
  <c r="O257" i="2"/>
  <c r="R257" i="2" s="1"/>
  <c r="N257" i="2"/>
  <c r="AA256" i="2"/>
  <c r="Z256" i="2"/>
  <c r="Y256" i="2"/>
  <c r="X256" i="2"/>
  <c r="Q256" i="2"/>
  <c r="P256" i="2"/>
  <c r="O256" i="2"/>
  <c r="R256" i="2" s="1"/>
  <c r="N256" i="2"/>
  <c r="AA255" i="2"/>
  <c r="Z255" i="2"/>
  <c r="Y255" i="2"/>
  <c r="X255" i="2"/>
  <c r="Q255" i="2"/>
  <c r="P255" i="2"/>
  <c r="O255" i="2"/>
  <c r="R255" i="2" s="1"/>
  <c r="N255" i="2"/>
  <c r="AA254" i="2"/>
  <c r="Z254" i="2"/>
  <c r="Y254" i="2"/>
  <c r="X254" i="2"/>
  <c r="Q254" i="2"/>
  <c r="P254" i="2"/>
  <c r="O254" i="2"/>
  <c r="R254" i="2" s="1"/>
  <c r="N254" i="2"/>
  <c r="AA253" i="2"/>
  <c r="Z253" i="2"/>
  <c r="Y253" i="2"/>
  <c r="X253" i="2"/>
  <c r="Q253" i="2"/>
  <c r="P253" i="2"/>
  <c r="O253" i="2"/>
  <c r="R253" i="2" s="1"/>
  <c r="N253" i="2"/>
  <c r="AA252" i="2"/>
  <c r="Z252" i="2"/>
  <c r="Y252" i="2"/>
  <c r="X252" i="2"/>
  <c r="Q252" i="2"/>
  <c r="P252" i="2"/>
  <c r="O252" i="2"/>
  <c r="R252" i="2" s="1"/>
  <c r="N252" i="2"/>
  <c r="AA251" i="2"/>
  <c r="Z251" i="2"/>
  <c r="Y251" i="2"/>
  <c r="X251" i="2"/>
  <c r="Q251" i="2"/>
  <c r="P251" i="2"/>
  <c r="O251" i="2"/>
  <c r="R251" i="2" s="1"/>
  <c r="N251" i="2"/>
  <c r="AA250" i="2"/>
  <c r="Z250" i="2"/>
  <c r="Y250" i="2"/>
  <c r="X250" i="2"/>
  <c r="Q250" i="2"/>
  <c r="P250" i="2"/>
  <c r="O250" i="2"/>
  <c r="R250" i="2" s="1"/>
  <c r="N250" i="2"/>
  <c r="AA249" i="2"/>
  <c r="Z249" i="2"/>
  <c r="Y249" i="2"/>
  <c r="X249" i="2"/>
  <c r="Q249" i="2"/>
  <c r="P249" i="2"/>
  <c r="O249" i="2"/>
  <c r="R249" i="2" s="1"/>
  <c r="N249" i="2"/>
  <c r="AA248" i="2"/>
  <c r="Z248" i="2"/>
  <c r="Y248" i="2"/>
  <c r="X248" i="2"/>
  <c r="Q248" i="2"/>
  <c r="P248" i="2"/>
  <c r="O248" i="2"/>
  <c r="R248" i="2" s="1"/>
  <c r="N248" i="2"/>
  <c r="AA247" i="2"/>
  <c r="Z247" i="2"/>
  <c r="Y247" i="2"/>
  <c r="X247" i="2"/>
  <c r="Q247" i="2"/>
  <c r="P247" i="2"/>
  <c r="O247" i="2"/>
  <c r="R247" i="2" s="1"/>
  <c r="N247" i="2"/>
  <c r="AA246" i="2"/>
  <c r="Z246" i="2"/>
  <c r="Y246" i="2"/>
  <c r="X246" i="2"/>
  <c r="Q246" i="2"/>
  <c r="P246" i="2"/>
  <c r="O246" i="2"/>
  <c r="R246" i="2" s="1"/>
  <c r="N246" i="2"/>
  <c r="AA245" i="2"/>
  <c r="Z245" i="2"/>
  <c r="Y245" i="2"/>
  <c r="X245" i="2"/>
  <c r="Q245" i="2"/>
  <c r="P245" i="2"/>
  <c r="O245" i="2"/>
  <c r="R245" i="2" s="1"/>
  <c r="N245" i="2"/>
  <c r="AA244" i="2"/>
  <c r="Z244" i="2"/>
  <c r="Y244" i="2"/>
  <c r="X244" i="2"/>
  <c r="Q244" i="2"/>
  <c r="P244" i="2"/>
  <c r="O244" i="2"/>
  <c r="R244" i="2" s="1"/>
  <c r="N244" i="2"/>
  <c r="AA243" i="2"/>
  <c r="Z243" i="2"/>
  <c r="Y243" i="2"/>
  <c r="X243" i="2"/>
  <c r="Q243" i="2"/>
  <c r="P243" i="2"/>
  <c r="O243" i="2"/>
  <c r="R243" i="2" s="1"/>
  <c r="N243" i="2"/>
  <c r="AA242" i="2"/>
  <c r="Z242" i="2"/>
  <c r="Y242" i="2"/>
  <c r="X242" i="2"/>
  <c r="Q242" i="2"/>
  <c r="P242" i="2"/>
  <c r="O242" i="2"/>
  <c r="R242" i="2" s="1"/>
  <c r="N242" i="2"/>
  <c r="AA241" i="2"/>
  <c r="Z241" i="2"/>
  <c r="Y241" i="2"/>
  <c r="X241" i="2"/>
  <c r="Q241" i="2"/>
  <c r="P241" i="2"/>
  <c r="O241" i="2"/>
  <c r="R241" i="2" s="1"/>
  <c r="N241" i="2"/>
  <c r="AA240" i="2"/>
  <c r="Z240" i="2"/>
  <c r="Y240" i="2"/>
  <c r="X240" i="2"/>
  <c r="Q240" i="2"/>
  <c r="P240" i="2"/>
  <c r="O240" i="2"/>
  <c r="R240" i="2" s="1"/>
  <c r="N240" i="2"/>
  <c r="AA239" i="2"/>
  <c r="Z239" i="2"/>
  <c r="Y239" i="2"/>
  <c r="X239" i="2"/>
  <c r="Q239" i="2"/>
  <c r="P239" i="2"/>
  <c r="O239" i="2"/>
  <c r="R239" i="2" s="1"/>
  <c r="N239" i="2"/>
  <c r="AA238" i="2"/>
  <c r="Z238" i="2"/>
  <c r="Y238" i="2"/>
  <c r="X238" i="2"/>
  <c r="Q238" i="2"/>
  <c r="P238" i="2"/>
  <c r="O238" i="2"/>
  <c r="R238" i="2" s="1"/>
  <c r="N238" i="2"/>
  <c r="AA237" i="2"/>
  <c r="Z237" i="2"/>
  <c r="Y237" i="2"/>
  <c r="X237" i="2"/>
  <c r="Q237" i="2"/>
  <c r="P237" i="2"/>
  <c r="O237" i="2"/>
  <c r="R237" i="2" s="1"/>
  <c r="N237" i="2"/>
  <c r="AA236" i="2"/>
  <c r="Z236" i="2"/>
  <c r="Y236" i="2"/>
  <c r="X236" i="2"/>
  <c r="Q236" i="2"/>
  <c r="P236" i="2"/>
  <c r="O236" i="2"/>
  <c r="R236" i="2" s="1"/>
  <c r="N236" i="2"/>
  <c r="AA235" i="2"/>
  <c r="Z235" i="2"/>
  <c r="Y235" i="2"/>
  <c r="X235" i="2"/>
  <c r="Q235" i="2"/>
  <c r="P235" i="2"/>
  <c r="O235" i="2"/>
  <c r="R235" i="2" s="1"/>
  <c r="N235" i="2"/>
  <c r="AA234" i="2"/>
  <c r="Z234" i="2"/>
  <c r="Y234" i="2"/>
  <c r="X234" i="2"/>
  <c r="Q234" i="2"/>
  <c r="P234" i="2"/>
  <c r="O234" i="2"/>
  <c r="R234" i="2" s="1"/>
  <c r="N234" i="2"/>
  <c r="AA233" i="2"/>
  <c r="Z233" i="2"/>
  <c r="Y233" i="2"/>
  <c r="X233" i="2"/>
  <c r="Q233" i="2"/>
  <c r="P233" i="2"/>
  <c r="O233" i="2"/>
  <c r="R233" i="2" s="1"/>
  <c r="N233" i="2"/>
  <c r="AA232" i="2"/>
  <c r="Z232" i="2"/>
  <c r="Y232" i="2"/>
  <c r="X232" i="2"/>
  <c r="Q232" i="2"/>
  <c r="P232" i="2"/>
  <c r="O232" i="2"/>
  <c r="R232" i="2" s="1"/>
  <c r="N232" i="2"/>
  <c r="AA231" i="2"/>
  <c r="Z231" i="2"/>
  <c r="Y231" i="2"/>
  <c r="X231" i="2"/>
  <c r="Q231" i="2"/>
  <c r="P231" i="2"/>
  <c r="O231" i="2"/>
  <c r="R231" i="2" s="1"/>
  <c r="N231" i="2"/>
  <c r="AA230" i="2"/>
  <c r="Z230" i="2"/>
  <c r="Y230" i="2"/>
  <c r="X230" i="2"/>
  <c r="Q230" i="2"/>
  <c r="P230" i="2"/>
  <c r="O230" i="2"/>
  <c r="R230" i="2" s="1"/>
  <c r="N230" i="2"/>
  <c r="AA229" i="2"/>
  <c r="Z229" i="2"/>
  <c r="Y229" i="2"/>
  <c r="X229" i="2"/>
  <c r="Q229" i="2"/>
  <c r="P229" i="2"/>
  <c r="O229" i="2"/>
  <c r="R229" i="2" s="1"/>
  <c r="N229" i="2"/>
  <c r="AA228" i="2"/>
  <c r="Z228" i="2"/>
  <c r="Y228" i="2"/>
  <c r="X228" i="2"/>
  <c r="Q228" i="2"/>
  <c r="P228" i="2"/>
  <c r="O228" i="2"/>
  <c r="R228" i="2" s="1"/>
  <c r="N228" i="2"/>
  <c r="AA227" i="2"/>
  <c r="Z227" i="2"/>
  <c r="Y227" i="2"/>
  <c r="X227" i="2"/>
  <c r="Q227" i="2"/>
  <c r="P227" i="2"/>
  <c r="O227" i="2"/>
  <c r="R227" i="2" s="1"/>
  <c r="N227" i="2"/>
  <c r="AA226" i="2"/>
  <c r="Z226" i="2"/>
  <c r="Y226" i="2"/>
  <c r="X226" i="2"/>
  <c r="Q226" i="2"/>
  <c r="P226" i="2"/>
  <c r="O226" i="2"/>
  <c r="R226" i="2" s="1"/>
  <c r="N226" i="2"/>
  <c r="AA225" i="2"/>
  <c r="Z225" i="2"/>
  <c r="Y225" i="2"/>
  <c r="X225" i="2"/>
  <c r="Q225" i="2"/>
  <c r="P225" i="2"/>
  <c r="O225" i="2"/>
  <c r="R225" i="2" s="1"/>
  <c r="N225" i="2"/>
  <c r="AA224" i="2"/>
  <c r="Z224" i="2"/>
  <c r="Y224" i="2"/>
  <c r="X224" i="2"/>
  <c r="Q224" i="2"/>
  <c r="P224" i="2"/>
  <c r="O224" i="2"/>
  <c r="R224" i="2" s="1"/>
  <c r="N224" i="2"/>
  <c r="AA223" i="2"/>
  <c r="Z223" i="2"/>
  <c r="Y223" i="2"/>
  <c r="X223" i="2"/>
  <c r="Q223" i="2"/>
  <c r="P223" i="2"/>
  <c r="O223" i="2"/>
  <c r="R223" i="2" s="1"/>
  <c r="N223" i="2"/>
  <c r="AA222" i="2"/>
  <c r="Z222" i="2"/>
  <c r="Y222" i="2"/>
  <c r="X222" i="2"/>
  <c r="Q222" i="2"/>
  <c r="P222" i="2"/>
  <c r="O222" i="2"/>
  <c r="R222" i="2" s="1"/>
  <c r="N222" i="2"/>
  <c r="AA221" i="2"/>
  <c r="Z221" i="2"/>
  <c r="Y221" i="2"/>
  <c r="X221" i="2"/>
  <c r="Q221" i="2"/>
  <c r="P221" i="2"/>
  <c r="O221" i="2"/>
  <c r="R221" i="2" s="1"/>
  <c r="N221" i="2"/>
  <c r="AA220" i="2"/>
  <c r="Z220" i="2"/>
  <c r="Y220" i="2"/>
  <c r="X220" i="2"/>
  <c r="Q220" i="2"/>
  <c r="P220" i="2"/>
  <c r="O220" i="2"/>
  <c r="R220" i="2" s="1"/>
  <c r="N220" i="2"/>
  <c r="AA219" i="2"/>
  <c r="Z219" i="2"/>
  <c r="Y219" i="2"/>
  <c r="X219" i="2"/>
  <c r="Q219" i="2"/>
  <c r="P219" i="2"/>
  <c r="O219" i="2"/>
  <c r="R219" i="2" s="1"/>
  <c r="N219" i="2"/>
  <c r="AA218" i="2"/>
  <c r="Z218" i="2"/>
  <c r="Y218" i="2"/>
  <c r="X218" i="2"/>
  <c r="Q218" i="2"/>
  <c r="P218" i="2"/>
  <c r="O218" i="2"/>
  <c r="R218" i="2" s="1"/>
  <c r="N218" i="2"/>
  <c r="AA217" i="2"/>
  <c r="Z217" i="2"/>
  <c r="Y217" i="2"/>
  <c r="X217" i="2"/>
  <c r="Q217" i="2"/>
  <c r="P217" i="2"/>
  <c r="O217" i="2"/>
  <c r="R217" i="2" s="1"/>
  <c r="N217" i="2"/>
  <c r="AA216" i="2"/>
  <c r="Z216" i="2"/>
  <c r="Y216" i="2"/>
  <c r="X216" i="2"/>
  <c r="Q216" i="2"/>
  <c r="P216" i="2"/>
  <c r="O216" i="2"/>
  <c r="R216" i="2" s="1"/>
  <c r="N216" i="2"/>
  <c r="AA215" i="2"/>
  <c r="Z215" i="2"/>
  <c r="Y215" i="2"/>
  <c r="X215" i="2"/>
  <c r="Q215" i="2"/>
  <c r="P215" i="2"/>
  <c r="O215" i="2"/>
  <c r="R215" i="2" s="1"/>
  <c r="N215" i="2"/>
  <c r="AA214" i="2"/>
  <c r="Z214" i="2"/>
  <c r="Y214" i="2"/>
  <c r="X214" i="2"/>
  <c r="Q214" i="2"/>
  <c r="P214" i="2"/>
  <c r="O214" i="2"/>
  <c r="R214" i="2" s="1"/>
  <c r="N214" i="2"/>
  <c r="AA213" i="2"/>
  <c r="Z213" i="2"/>
  <c r="Y213" i="2"/>
  <c r="X213" i="2"/>
  <c r="Q213" i="2"/>
  <c r="P213" i="2"/>
  <c r="O213" i="2"/>
  <c r="R213" i="2" s="1"/>
  <c r="N213" i="2"/>
  <c r="AA212" i="2"/>
  <c r="Z212" i="2"/>
  <c r="Y212" i="2"/>
  <c r="X212" i="2"/>
  <c r="Q212" i="2"/>
  <c r="P212" i="2"/>
  <c r="O212" i="2"/>
  <c r="R212" i="2" s="1"/>
  <c r="N212" i="2"/>
  <c r="AA211" i="2"/>
  <c r="Z211" i="2"/>
  <c r="Y211" i="2"/>
  <c r="X211" i="2"/>
  <c r="Q211" i="2"/>
  <c r="P211" i="2"/>
  <c r="O211" i="2"/>
  <c r="R211" i="2" s="1"/>
  <c r="N211" i="2"/>
  <c r="AA210" i="2"/>
  <c r="Z210" i="2"/>
  <c r="Y210" i="2"/>
  <c r="X210" i="2"/>
  <c r="Q210" i="2"/>
  <c r="P210" i="2"/>
  <c r="O210" i="2"/>
  <c r="R210" i="2" s="1"/>
  <c r="N210" i="2"/>
  <c r="AA209" i="2"/>
  <c r="Z209" i="2"/>
  <c r="Y209" i="2"/>
  <c r="X209" i="2"/>
  <c r="Q209" i="2"/>
  <c r="P209" i="2"/>
  <c r="O209" i="2"/>
  <c r="R209" i="2" s="1"/>
  <c r="N209" i="2"/>
  <c r="AA208" i="2"/>
  <c r="Z208" i="2"/>
  <c r="Y208" i="2"/>
  <c r="X208" i="2"/>
  <c r="Q208" i="2"/>
  <c r="P208" i="2"/>
  <c r="O208" i="2"/>
  <c r="R208" i="2" s="1"/>
  <c r="N208" i="2"/>
  <c r="AA207" i="2"/>
  <c r="Z207" i="2"/>
  <c r="Y207" i="2"/>
  <c r="X207" i="2"/>
  <c r="Q207" i="2"/>
  <c r="P207" i="2"/>
  <c r="O207" i="2"/>
  <c r="R207" i="2" s="1"/>
  <c r="N207" i="2"/>
  <c r="AA206" i="2"/>
  <c r="Z206" i="2"/>
  <c r="Y206" i="2"/>
  <c r="X206" i="2"/>
  <c r="Q206" i="2"/>
  <c r="P206" i="2"/>
  <c r="O206" i="2"/>
  <c r="R206" i="2" s="1"/>
  <c r="N206" i="2"/>
  <c r="AA205" i="2"/>
  <c r="Z205" i="2"/>
  <c r="Y205" i="2"/>
  <c r="X205" i="2"/>
  <c r="Q205" i="2"/>
  <c r="P205" i="2"/>
  <c r="O205" i="2"/>
  <c r="R205" i="2" s="1"/>
  <c r="N205" i="2"/>
  <c r="AA204" i="2"/>
  <c r="Z204" i="2"/>
  <c r="Y204" i="2"/>
  <c r="X204" i="2"/>
  <c r="Q204" i="2"/>
  <c r="P204" i="2"/>
  <c r="O204" i="2"/>
  <c r="R204" i="2" s="1"/>
  <c r="N204" i="2"/>
  <c r="AA203" i="2"/>
  <c r="Z203" i="2"/>
  <c r="Y203" i="2"/>
  <c r="X203" i="2"/>
  <c r="Q203" i="2"/>
  <c r="P203" i="2"/>
  <c r="O203" i="2"/>
  <c r="R203" i="2" s="1"/>
  <c r="N203" i="2"/>
  <c r="AA202" i="2"/>
  <c r="Z202" i="2"/>
  <c r="Y202" i="2"/>
  <c r="X202" i="2"/>
  <c r="Q202" i="2"/>
  <c r="P202" i="2"/>
  <c r="O202" i="2"/>
  <c r="R202" i="2" s="1"/>
  <c r="N202" i="2"/>
  <c r="AA201" i="2"/>
  <c r="Z201" i="2"/>
  <c r="Y201" i="2"/>
  <c r="X201" i="2"/>
  <c r="Q201" i="2"/>
  <c r="P201" i="2"/>
  <c r="O201" i="2"/>
  <c r="R201" i="2" s="1"/>
  <c r="N201" i="2"/>
  <c r="AA200" i="2"/>
  <c r="Z200" i="2"/>
  <c r="Y200" i="2"/>
  <c r="X200" i="2"/>
  <c r="Q200" i="2"/>
  <c r="P200" i="2"/>
  <c r="O200" i="2"/>
  <c r="R200" i="2" s="1"/>
  <c r="N200" i="2"/>
  <c r="AA199" i="2"/>
  <c r="Z199" i="2"/>
  <c r="Y199" i="2"/>
  <c r="X199" i="2"/>
  <c r="Q199" i="2"/>
  <c r="P199" i="2"/>
  <c r="O199" i="2"/>
  <c r="R199" i="2" s="1"/>
  <c r="N199" i="2"/>
  <c r="AA198" i="2"/>
  <c r="Z198" i="2"/>
  <c r="Y198" i="2"/>
  <c r="X198" i="2"/>
  <c r="Q198" i="2"/>
  <c r="P198" i="2"/>
  <c r="O198" i="2"/>
  <c r="R198" i="2" s="1"/>
  <c r="N198" i="2"/>
  <c r="AA197" i="2"/>
  <c r="Z197" i="2"/>
  <c r="Y197" i="2"/>
  <c r="X197" i="2"/>
  <c r="Q197" i="2"/>
  <c r="P197" i="2"/>
  <c r="O197" i="2"/>
  <c r="R197" i="2" s="1"/>
  <c r="N197" i="2"/>
  <c r="AA196" i="2"/>
  <c r="Z196" i="2"/>
  <c r="Y196" i="2"/>
  <c r="X196" i="2"/>
  <c r="Q196" i="2"/>
  <c r="P196" i="2"/>
  <c r="O196" i="2"/>
  <c r="R196" i="2" s="1"/>
  <c r="N196" i="2"/>
  <c r="AA195" i="2"/>
  <c r="Z195" i="2"/>
  <c r="Y195" i="2"/>
  <c r="X195" i="2"/>
  <c r="Q195" i="2"/>
  <c r="P195" i="2"/>
  <c r="O195" i="2"/>
  <c r="R195" i="2" s="1"/>
  <c r="N195" i="2"/>
  <c r="AA194" i="2"/>
  <c r="Z194" i="2"/>
  <c r="Y194" i="2"/>
  <c r="X194" i="2"/>
  <c r="Q194" i="2"/>
  <c r="P194" i="2"/>
  <c r="O194" i="2"/>
  <c r="R194" i="2" s="1"/>
  <c r="N194" i="2"/>
  <c r="AA193" i="2"/>
  <c r="Z193" i="2"/>
  <c r="Y193" i="2"/>
  <c r="X193" i="2"/>
  <c r="Q193" i="2"/>
  <c r="P193" i="2"/>
  <c r="O193" i="2"/>
  <c r="R193" i="2" s="1"/>
  <c r="N193" i="2"/>
  <c r="AA192" i="2"/>
  <c r="Z192" i="2"/>
  <c r="Y192" i="2"/>
  <c r="X192" i="2"/>
  <c r="Q192" i="2"/>
  <c r="P192" i="2"/>
  <c r="O192" i="2"/>
  <c r="R192" i="2" s="1"/>
  <c r="N192" i="2"/>
  <c r="AA191" i="2"/>
  <c r="Z191" i="2"/>
  <c r="Y191" i="2"/>
  <c r="X191" i="2"/>
  <c r="Q191" i="2"/>
  <c r="P191" i="2"/>
  <c r="O191" i="2"/>
  <c r="R191" i="2" s="1"/>
  <c r="N191" i="2"/>
  <c r="AA190" i="2"/>
  <c r="Z190" i="2"/>
  <c r="Y190" i="2"/>
  <c r="X190" i="2"/>
  <c r="Q190" i="2"/>
  <c r="P190" i="2"/>
  <c r="O190" i="2"/>
  <c r="R190" i="2" s="1"/>
  <c r="N190" i="2"/>
  <c r="AA189" i="2"/>
  <c r="Z189" i="2"/>
  <c r="Y189" i="2"/>
  <c r="X189" i="2"/>
  <c r="Q189" i="2"/>
  <c r="P189" i="2"/>
  <c r="O189" i="2"/>
  <c r="R189" i="2" s="1"/>
  <c r="N189" i="2"/>
  <c r="AA188" i="2"/>
  <c r="Z188" i="2"/>
  <c r="Y188" i="2"/>
  <c r="X188" i="2"/>
  <c r="Q188" i="2"/>
  <c r="P188" i="2"/>
  <c r="O188" i="2"/>
  <c r="R188" i="2" s="1"/>
  <c r="N188" i="2"/>
  <c r="AA187" i="2"/>
  <c r="Z187" i="2"/>
  <c r="Y187" i="2"/>
  <c r="X187" i="2"/>
  <c r="Q187" i="2"/>
  <c r="P187" i="2"/>
  <c r="O187" i="2"/>
  <c r="R187" i="2" s="1"/>
  <c r="N187" i="2"/>
  <c r="AA186" i="2"/>
  <c r="Z186" i="2"/>
  <c r="Y186" i="2"/>
  <c r="X186" i="2"/>
  <c r="Q186" i="2"/>
  <c r="P186" i="2"/>
  <c r="O186" i="2"/>
  <c r="R186" i="2" s="1"/>
  <c r="N186" i="2"/>
  <c r="AA185" i="2"/>
  <c r="Z185" i="2"/>
  <c r="Y185" i="2"/>
  <c r="X185" i="2"/>
  <c r="Q185" i="2"/>
  <c r="P185" i="2"/>
  <c r="O185" i="2"/>
  <c r="R185" i="2" s="1"/>
  <c r="N185" i="2"/>
  <c r="AA184" i="2"/>
  <c r="Z184" i="2"/>
  <c r="Y184" i="2"/>
  <c r="X184" i="2"/>
  <c r="Q184" i="2"/>
  <c r="P184" i="2"/>
  <c r="O184" i="2"/>
  <c r="R184" i="2" s="1"/>
  <c r="N184" i="2"/>
  <c r="AA183" i="2"/>
  <c r="Z183" i="2"/>
  <c r="Y183" i="2"/>
  <c r="X183" i="2"/>
  <c r="Q183" i="2"/>
  <c r="P183" i="2"/>
  <c r="O183" i="2"/>
  <c r="R183" i="2" s="1"/>
  <c r="N183" i="2"/>
  <c r="AA182" i="2"/>
  <c r="Z182" i="2"/>
  <c r="Y182" i="2"/>
  <c r="X182" i="2"/>
  <c r="Q182" i="2"/>
  <c r="P182" i="2"/>
  <c r="O182" i="2"/>
  <c r="R182" i="2" s="1"/>
  <c r="N182" i="2"/>
  <c r="AA181" i="2"/>
  <c r="Z181" i="2"/>
  <c r="Y181" i="2"/>
  <c r="X181" i="2"/>
  <c r="Q181" i="2"/>
  <c r="P181" i="2"/>
  <c r="O181" i="2"/>
  <c r="R181" i="2" s="1"/>
  <c r="N181" i="2"/>
  <c r="AA180" i="2"/>
  <c r="Z180" i="2"/>
  <c r="Y180" i="2"/>
  <c r="X180" i="2"/>
  <c r="Q180" i="2"/>
  <c r="P180" i="2"/>
  <c r="O180" i="2"/>
  <c r="R180" i="2" s="1"/>
  <c r="N180" i="2"/>
  <c r="AA179" i="2"/>
  <c r="Z179" i="2"/>
  <c r="Y179" i="2"/>
  <c r="X179" i="2"/>
  <c r="Q179" i="2"/>
  <c r="P179" i="2"/>
  <c r="O179" i="2"/>
  <c r="R179" i="2" s="1"/>
  <c r="N179" i="2"/>
  <c r="AA178" i="2"/>
  <c r="Z178" i="2"/>
  <c r="Y178" i="2"/>
  <c r="X178" i="2"/>
  <c r="Q178" i="2"/>
  <c r="P178" i="2"/>
  <c r="O178" i="2"/>
  <c r="R178" i="2" s="1"/>
  <c r="N178" i="2"/>
  <c r="AA177" i="2"/>
  <c r="Z177" i="2"/>
  <c r="Y177" i="2"/>
  <c r="X177" i="2"/>
  <c r="Q177" i="2"/>
  <c r="P177" i="2"/>
  <c r="O177" i="2"/>
  <c r="R177" i="2" s="1"/>
  <c r="N177" i="2"/>
  <c r="AA176" i="2"/>
  <c r="Z176" i="2"/>
  <c r="Y176" i="2"/>
  <c r="X176" i="2"/>
  <c r="Q176" i="2"/>
  <c r="P176" i="2"/>
  <c r="O176" i="2"/>
  <c r="R176" i="2" s="1"/>
  <c r="N176" i="2"/>
  <c r="AA175" i="2"/>
  <c r="Z175" i="2"/>
  <c r="Y175" i="2"/>
  <c r="X175" i="2"/>
  <c r="Q175" i="2"/>
  <c r="P175" i="2"/>
  <c r="O175" i="2"/>
  <c r="R175" i="2" s="1"/>
  <c r="N175" i="2"/>
  <c r="AA174" i="2"/>
  <c r="Z174" i="2"/>
  <c r="Y174" i="2"/>
  <c r="X174" i="2"/>
  <c r="Q174" i="2"/>
  <c r="P174" i="2"/>
  <c r="O174" i="2"/>
  <c r="R174" i="2" s="1"/>
  <c r="N174" i="2"/>
  <c r="AA173" i="2"/>
  <c r="Z173" i="2"/>
  <c r="Y173" i="2"/>
  <c r="X173" i="2"/>
  <c r="Q173" i="2"/>
  <c r="P173" i="2"/>
  <c r="O173" i="2"/>
  <c r="R173" i="2" s="1"/>
  <c r="N173" i="2"/>
  <c r="AA172" i="2"/>
  <c r="Z172" i="2"/>
  <c r="Y172" i="2"/>
  <c r="X172" i="2"/>
  <c r="Q172" i="2"/>
  <c r="P172" i="2"/>
  <c r="O172" i="2"/>
  <c r="R172" i="2" s="1"/>
  <c r="N172" i="2"/>
  <c r="AA171" i="2"/>
  <c r="Z171" i="2"/>
  <c r="Y171" i="2"/>
  <c r="X171" i="2"/>
  <c r="Q171" i="2"/>
  <c r="P171" i="2"/>
  <c r="O171" i="2"/>
  <c r="R171" i="2" s="1"/>
  <c r="N171" i="2"/>
  <c r="AA170" i="2"/>
  <c r="Z170" i="2"/>
  <c r="Y170" i="2"/>
  <c r="X170" i="2"/>
  <c r="Q170" i="2"/>
  <c r="P170" i="2"/>
  <c r="O170" i="2"/>
  <c r="R170" i="2" s="1"/>
  <c r="N170" i="2"/>
  <c r="AA169" i="2"/>
  <c r="Z169" i="2"/>
  <c r="Y169" i="2"/>
  <c r="X169" i="2"/>
  <c r="Q169" i="2"/>
  <c r="P169" i="2"/>
  <c r="O169" i="2"/>
  <c r="R169" i="2" s="1"/>
  <c r="N169" i="2"/>
  <c r="AA168" i="2"/>
  <c r="Z168" i="2"/>
  <c r="Y168" i="2"/>
  <c r="X168" i="2"/>
  <c r="Q168" i="2"/>
  <c r="P168" i="2"/>
  <c r="O168" i="2"/>
  <c r="R168" i="2" s="1"/>
  <c r="N168" i="2"/>
  <c r="AA167" i="2"/>
  <c r="Z167" i="2"/>
  <c r="Y167" i="2"/>
  <c r="X167" i="2"/>
  <c r="Q167" i="2"/>
  <c r="P167" i="2"/>
  <c r="O167" i="2"/>
  <c r="R167" i="2" s="1"/>
  <c r="N167" i="2"/>
  <c r="AA166" i="2"/>
  <c r="Z166" i="2"/>
  <c r="Y166" i="2"/>
  <c r="X166" i="2"/>
  <c r="Q166" i="2"/>
  <c r="P166" i="2"/>
  <c r="O166" i="2"/>
  <c r="R166" i="2" s="1"/>
  <c r="N166" i="2"/>
  <c r="AA165" i="2"/>
  <c r="Z165" i="2"/>
  <c r="Y165" i="2"/>
  <c r="X165" i="2"/>
  <c r="Q165" i="2"/>
  <c r="P165" i="2"/>
  <c r="O165" i="2"/>
  <c r="R165" i="2" s="1"/>
  <c r="N165" i="2"/>
  <c r="AA164" i="2"/>
  <c r="Z164" i="2"/>
  <c r="Y164" i="2"/>
  <c r="X164" i="2"/>
  <c r="Q164" i="2"/>
  <c r="P164" i="2"/>
  <c r="O164" i="2"/>
  <c r="R164" i="2" s="1"/>
  <c r="N164" i="2"/>
  <c r="AA163" i="2"/>
  <c r="Z163" i="2"/>
  <c r="Y163" i="2"/>
  <c r="X163" i="2"/>
  <c r="Q163" i="2"/>
  <c r="P163" i="2"/>
  <c r="O163" i="2"/>
  <c r="R163" i="2" s="1"/>
  <c r="N163" i="2"/>
  <c r="AA162" i="2"/>
  <c r="Z162" i="2"/>
  <c r="Y162" i="2"/>
  <c r="X162" i="2"/>
  <c r="Q162" i="2"/>
  <c r="P162" i="2"/>
  <c r="O162" i="2"/>
  <c r="R162" i="2" s="1"/>
  <c r="N162" i="2"/>
  <c r="AA161" i="2"/>
  <c r="Z161" i="2"/>
  <c r="Y161" i="2"/>
  <c r="X161" i="2"/>
  <c r="Q161" i="2"/>
  <c r="P161" i="2"/>
  <c r="O161" i="2"/>
  <c r="R161" i="2" s="1"/>
  <c r="N161" i="2"/>
  <c r="AA160" i="2"/>
  <c r="Z160" i="2"/>
  <c r="Y160" i="2"/>
  <c r="X160" i="2"/>
  <c r="Q160" i="2"/>
  <c r="P160" i="2"/>
  <c r="O160" i="2"/>
  <c r="R160" i="2" s="1"/>
  <c r="N160" i="2"/>
  <c r="AA159" i="2"/>
  <c r="Z159" i="2"/>
  <c r="Y159" i="2"/>
  <c r="X159" i="2"/>
  <c r="Q159" i="2"/>
  <c r="P159" i="2"/>
  <c r="O159" i="2"/>
  <c r="R159" i="2" s="1"/>
  <c r="N159" i="2"/>
  <c r="AA158" i="2"/>
  <c r="Z158" i="2"/>
  <c r="Y158" i="2"/>
  <c r="X158" i="2"/>
  <c r="Q158" i="2"/>
  <c r="P158" i="2"/>
  <c r="O158" i="2"/>
  <c r="R158" i="2" s="1"/>
  <c r="N158" i="2"/>
  <c r="AA157" i="2"/>
  <c r="Z157" i="2"/>
  <c r="Y157" i="2"/>
  <c r="X157" i="2"/>
  <c r="Q157" i="2"/>
  <c r="P157" i="2"/>
  <c r="O157" i="2"/>
  <c r="R157" i="2" s="1"/>
  <c r="N157" i="2"/>
  <c r="AA156" i="2"/>
  <c r="Z156" i="2"/>
  <c r="Y156" i="2"/>
  <c r="X156" i="2"/>
  <c r="Q156" i="2"/>
  <c r="P156" i="2"/>
  <c r="O156" i="2"/>
  <c r="R156" i="2" s="1"/>
  <c r="N156" i="2"/>
  <c r="AA155" i="2"/>
  <c r="Z155" i="2"/>
  <c r="Y155" i="2"/>
  <c r="X155" i="2"/>
  <c r="Q155" i="2"/>
  <c r="P155" i="2"/>
  <c r="O155" i="2"/>
  <c r="R155" i="2" s="1"/>
  <c r="N155" i="2"/>
  <c r="AA154" i="2"/>
  <c r="Z154" i="2"/>
  <c r="Y154" i="2"/>
  <c r="X154" i="2"/>
  <c r="Q154" i="2"/>
  <c r="P154" i="2"/>
  <c r="O154" i="2"/>
  <c r="R154" i="2" s="1"/>
  <c r="N154" i="2"/>
  <c r="AA153" i="2"/>
  <c r="Z153" i="2"/>
  <c r="Y153" i="2"/>
  <c r="X153" i="2"/>
  <c r="Q153" i="2"/>
  <c r="P153" i="2"/>
  <c r="O153" i="2"/>
  <c r="R153" i="2" s="1"/>
  <c r="N153" i="2"/>
  <c r="AA152" i="2"/>
  <c r="Z152" i="2"/>
  <c r="Y152" i="2"/>
  <c r="X152" i="2"/>
  <c r="Q152" i="2"/>
  <c r="P152" i="2"/>
  <c r="O152" i="2"/>
  <c r="R152" i="2" s="1"/>
  <c r="N152" i="2"/>
  <c r="AA151" i="2"/>
  <c r="Z151" i="2"/>
  <c r="Y151" i="2"/>
  <c r="X151" i="2"/>
  <c r="Q151" i="2"/>
  <c r="P151" i="2"/>
  <c r="O151" i="2"/>
  <c r="R151" i="2" s="1"/>
  <c r="N151" i="2"/>
  <c r="AA150" i="2"/>
  <c r="Z150" i="2"/>
  <c r="Y150" i="2"/>
  <c r="X150" i="2"/>
  <c r="Q150" i="2"/>
  <c r="P150" i="2"/>
  <c r="O150" i="2"/>
  <c r="R150" i="2" s="1"/>
  <c r="N150" i="2"/>
  <c r="AA149" i="2"/>
  <c r="Z149" i="2"/>
  <c r="Y149" i="2"/>
  <c r="X149" i="2"/>
  <c r="Q149" i="2"/>
  <c r="P149" i="2"/>
  <c r="O149" i="2"/>
  <c r="R149" i="2" s="1"/>
  <c r="N149" i="2"/>
  <c r="AA148" i="2"/>
  <c r="Z148" i="2"/>
  <c r="Y148" i="2"/>
  <c r="X148" i="2"/>
  <c r="Q148" i="2"/>
  <c r="P148" i="2"/>
  <c r="O148" i="2"/>
  <c r="R148" i="2" s="1"/>
  <c r="N148" i="2"/>
  <c r="AA147" i="2"/>
  <c r="Z147" i="2"/>
  <c r="Y147" i="2"/>
  <c r="X147" i="2"/>
  <c r="Q147" i="2"/>
  <c r="P147" i="2"/>
  <c r="O147" i="2"/>
  <c r="R147" i="2" s="1"/>
  <c r="N147" i="2"/>
  <c r="AA146" i="2"/>
  <c r="Z146" i="2"/>
  <c r="Y146" i="2"/>
  <c r="X146" i="2"/>
  <c r="Q146" i="2"/>
  <c r="P146" i="2"/>
  <c r="O146" i="2"/>
  <c r="R146" i="2" s="1"/>
  <c r="N146" i="2"/>
  <c r="AA145" i="2"/>
  <c r="Z145" i="2"/>
  <c r="Y145" i="2"/>
  <c r="X145" i="2"/>
  <c r="Q145" i="2"/>
  <c r="P145" i="2"/>
  <c r="O145" i="2"/>
  <c r="R145" i="2" s="1"/>
  <c r="N145" i="2"/>
  <c r="AA144" i="2"/>
  <c r="Z144" i="2"/>
  <c r="Y144" i="2"/>
  <c r="X144" i="2"/>
  <c r="Q144" i="2"/>
  <c r="P144" i="2"/>
  <c r="O144" i="2"/>
  <c r="R144" i="2" s="1"/>
  <c r="N144" i="2"/>
  <c r="AA143" i="2"/>
  <c r="Z143" i="2"/>
  <c r="Y143" i="2"/>
  <c r="X143" i="2"/>
  <c r="Q143" i="2"/>
  <c r="P143" i="2"/>
  <c r="O143" i="2"/>
  <c r="R143" i="2" s="1"/>
  <c r="N143" i="2"/>
  <c r="AA142" i="2"/>
  <c r="Z142" i="2"/>
  <c r="Y142" i="2"/>
  <c r="X142" i="2"/>
  <c r="Q142" i="2"/>
  <c r="P142" i="2"/>
  <c r="O142" i="2"/>
  <c r="R142" i="2" s="1"/>
  <c r="N142" i="2"/>
  <c r="AA141" i="2"/>
  <c r="Z141" i="2"/>
  <c r="Y141" i="2"/>
  <c r="X141" i="2"/>
  <c r="Q141" i="2"/>
  <c r="P141" i="2"/>
  <c r="O141" i="2"/>
  <c r="R141" i="2" s="1"/>
  <c r="N141" i="2"/>
  <c r="AA140" i="2"/>
  <c r="Z140" i="2"/>
  <c r="Y140" i="2"/>
  <c r="X140" i="2"/>
  <c r="Q140" i="2"/>
  <c r="P140" i="2"/>
  <c r="O140" i="2"/>
  <c r="R140" i="2" s="1"/>
  <c r="N140" i="2"/>
  <c r="AA139" i="2"/>
  <c r="Z139" i="2"/>
  <c r="Y139" i="2"/>
  <c r="X139" i="2"/>
  <c r="Q139" i="2"/>
  <c r="P139" i="2"/>
  <c r="O139" i="2"/>
  <c r="R139" i="2" s="1"/>
  <c r="N139" i="2"/>
  <c r="AA138" i="2"/>
  <c r="Z138" i="2"/>
  <c r="Y138" i="2"/>
  <c r="X138" i="2"/>
  <c r="Q138" i="2"/>
  <c r="P138" i="2"/>
  <c r="O138" i="2"/>
  <c r="R138" i="2" s="1"/>
  <c r="N138" i="2"/>
  <c r="AA137" i="2"/>
  <c r="Z137" i="2"/>
  <c r="Y137" i="2"/>
  <c r="X137" i="2"/>
  <c r="Q137" i="2"/>
  <c r="P137" i="2"/>
  <c r="O137" i="2"/>
  <c r="R137" i="2" s="1"/>
  <c r="N137" i="2"/>
  <c r="AA136" i="2"/>
  <c r="Z136" i="2"/>
  <c r="Y136" i="2"/>
  <c r="X136" i="2"/>
  <c r="Q136" i="2"/>
  <c r="P136" i="2"/>
  <c r="O136" i="2"/>
  <c r="R136" i="2" s="1"/>
  <c r="N136" i="2"/>
  <c r="AA135" i="2"/>
  <c r="Z135" i="2"/>
  <c r="Y135" i="2"/>
  <c r="X135" i="2"/>
  <c r="Q135" i="2"/>
  <c r="P135" i="2"/>
  <c r="O135" i="2"/>
  <c r="R135" i="2" s="1"/>
  <c r="N135" i="2"/>
  <c r="AA134" i="2"/>
  <c r="Z134" i="2"/>
  <c r="Y134" i="2"/>
  <c r="X134" i="2"/>
  <c r="Q134" i="2"/>
  <c r="P134" i="2"/>
  <c r="O134" i="2"/>
  <c r="R134" i="2" s="1"/>
  <c r="N134" i="2"/>
  <c r="AA133" i="2"/>
  <c r="Z133" i="2"/>
  <c r="Y133" i="2"/>
  <c r="X133" i="2"/>
  <c r="Q133" i="2"/>
  <c r="P133" i="2"/>
  <c r="O133" i="2"/>
  <c r="R133" i="2" s="1"/>
  <c r="N133" i="2"/>
  <c r="AA132" i="2"/>
  <c r="Z132" i="2"/>
  <c r="Y132" i="2"/>
  <c r="X132" i="2"/>
  <c r="Q132" i="2"/>
  <c r="P132" i="2"/>
  <c r="O132" i="2"/>
  <c r="R132" i="2" s="1"/>
  <c r="N132" i="2"/>
  <c r="AA131" i="2"/>
  <c r="Z131" i="2"/>
  <c r="Y131" i="2"/>
  <c r="X131" i="2"/>
  <c r="Q131" i="2"/>
  <c r="P131" i="2"/>
  <c r="O131" i="2"/>
  <c r="R131" i="2" s="1"/>
  <c r="N131" i="2"/>
  <c r="AA130" i="2"/>
  <c r="Z130" i="2"/>
  <c r="Y130" i="2"/>
  <c r="X130" i="2"/>
  <c r="Q130" i="2"/>
  <c r="P130" i="2"/>
  <c r="O130" i="2"/>
  <c r="R130" i="2" s="1"/>
  <c r="N130" i="2"/>
  <c r="AA129" i="2"/>
  <c r="Z129" i="2"/>
  <c r="Y129" i="2"/>
  <c r="X129" i="2"/>
  <c r="Q129" i="2"/>
  <c r="P129" i="2"/>
  <c r="O129" i="2"/>
  <c r="R129" i="2" s="1"/>
  <c r="N129" i="2"/>
  <c r="AA128" i="2"/>
  <c r="Z128" i="2"/>
  <c r="Y128" i="2"/>
  <c r="X128" i="2"/>
  <c r="Q128" i="2"/>
  <c r="P128" i="2"/>
  <c r="O128" i="2"/>
  <c r="R128" i="2" s="1"/>
  <c r="N128" i="2"/>
  <c r="AA127" i="2"/>
  <c r="Z127" i="2"/>
  <c r="Y127" i="2"/>
  <c r="X127" i="2"/>
  <c r="Q127" i="2"/>
  <c r="P127" i="2"/>
  <c r="O127" i="2"/>
  <c r="R127" i="2" s="1"/>
  <c r="N127" i="2"/>
  <c r="AA126" i="2"/>
  <c r="Z126" i="2"/>
  <c r="Y126" i="2"/>
  <c r="X126" i="2"/>
  <c r="Q126" i="2"/>
  <c r="P126" i="2"/>
  <c r="O126" i="2"/>
  <c r="R126" i="2" s="1"/>
  <c r="N126" i="2"/>
  <c r="AA125" i="2"/>
  <c r="Z125" i="2"/>
  <c r="Y125" i="2"/>
  <c r="X125" i="2"/>
  <c r="Q125" i="2"/>
  <c r="P125" i="2"/>
  <c r="O125" i="2"/>
  <c r="R125" i="2" s="1"/>
  <c r="N125" i="2"/>
  <c r="AA124" i="2"/>
  <c r="Z124" i="2"/>
  <c r="Y124" i="2"/>
  <c r="X124" i="2"/>
  <c r="Q124" i="2"/>
  <c r="P124" i="2"/>
  <c r="O124" i="2"/>
  <c r="R124" i="2" s="1"/>
  <c r="N124" i="2"/>
  <c r="AA123" i="2"/>
  <c r="Z123" i="2"/>
  <c r="Y123" i="2"/>
  <c r="X123" i="2"/>
  <c r="Q123" i="2"/>
  <c r="P123" i="2"/>
  <c r="O123" i="2"/>
  <c r="R123" i="2" s="1"/>
  <c r="N123" i="2"/>
  <c r="AA122" i="2"/>
  <c r="Z122" i="2"/>
  <c r="Y122" i="2"/>
  <c r="X122" i="2"/>
  <c r="Q122" i="2"/>
  <c r="P122" i="2"/>
  <c r="O122" i="2"/>
  <c r="R122" i="2" s="1"/>
  <c r="N122" i="2"/>
  <c r="AA121" i="2"/>
  <c r="Z121" i="2"/>
  <c r="Y121" i="2"/>
  <c r="X121" i="2"/>
  <c r="Q121" i="2"/>
  <c r="P121" i="2"/>
  <c r="O121" i="2"/>
  <c r="R121" i="2" s="1"/>
  <c r="N121" i="2"/>
  <c r="AA120" i="2"/>
  <c r="Z120" i="2"/>
  <c r="Y120" i="2"/>
  <c r="X120" i="2"/>
  <c r="Q120" i="2"/>
  <c r="P120" i="2"/>
  <c r="O120" i="2"/>
  <c r="R120" i="2" s="1"/>
  <c r="N120" i="2"/>
  <c r="AA119" i="2"/>
  <c r="Z119" i="2"/>
  <c r="Y119" i="2"/>
  <c r="X119" i="2"/>
  <c r="Q119" i="2"/>
  <c r="P119" i="2"/>
  <c r="O119" i="2"/>
  <c r="R119" i="2" s="1"/>
  <c r="N119" i="2"/>
  <c r="AA118" i="2"/>
  <c r="Z118" i="2"/>
  <c r="Y118" i="2"/>
  <c r="X118" i="2"/>
  <c r="Q118" i="2"/>
  <c r="P118" i="2"/>
  <c r="O118" i="2"/>
  <c r="R118" i="2" s="1"/>
  <c r="N118" i="2"/>
  <c r="AA117" i="2"/>
  <c r="Z117" i="2"/>
  <c r="Y117" i="2"/>
  <c r="X117" i="2"/>
  <c r="Q117" i="2"/>
  <c r="P117" i="2"/>
  <c r="O117" i="2"/>
  <c r="R117" i="2" s="1"/>
  <c r="N117" i="2"/>
  <c r="AA116" i="2"/>
  <c r="Z116" i="2"/>
  <c r="Y116" i="2"/>
  <c r="X116" i="2"/>
  <c r="Q116" i="2"/>
  <c r="P116" i="2"/>
  <c r="O116" i="2"/>
  <c r="R116" i="2" s="1"/>
  <c r="N116" i="2"/>
  <c r="AA115" i="2"/>
  <c r="Z115" i="2"/>
  <c r="Y115" i="2"/>
  <c r="X115" i="2"/>
  <c r="Q115" i="2"/>
  <c r="P115" i="2"/>
  <c r="O115" i="2"/>
  <c r="R115" i="2" s="1"/>
  <c r="N115" i="2"/>
  <c r="AA114" i="2"/>
  <c r="Z114" i="2"/>
  <c r="Y114" i="2"/>
  <c r="X114" i="2"/>
  <c r="Q114" i="2"/>
  <c r="P114" i="2"/>
  <c r="O114" i="2"/>
  <c r="R114" i="2" s="1"/>
  <c r="N114" i="2"/>
  <c r="AA113" i="2"/>
  <c r="Z113" i="2"/>
  <c r="Y113" i="2"/>
  <c r="X113" i="2"/>
  <c r="Q113" i="2"/>
  <c r="P113" i="2"/>
  <c r="O113" i="2"/>
  <c r="R113" i="2" s="1"/>
  <c r="N113" i="2"/>
  <c r="AA112" i="2"/>
  <c r="Z112" i="2"/>
  <c r="Y112" i="2"/>
  <c r="X112" i="2"/>
  <c r="Q112" i="2"/>
  <c r="P112" i="2"/>
  <c r="O112" i="2"/>
  <c r="R112" i="2" s="1"/>
  <c r="N112" i="2"/>
  <c r="AA111" i="2"/>
  <c r="Z111" i="2"/>
  <c r="Y111" i="2"/>
  <c r="X111" i="2"/>
  <c r="Q111" i="2"/>
  <c r="P111" i="2"/>
  <c r="O111" i="2"/>
  <c r="R111" i="2" s="1"/>
  <c r="N111" i="2"/>
  <c r="AA110" i="2"/>
  <c r="Z110" i="2"/>
  <c r="Y110" i="2"/>
  <c r="X110" i="2"/>
  <c r="Q110" i="2"/>
  <c r="P110" i="2"/>
  <c r="O110" i="2"/>
  <c r="R110" i="2" s="1"/>
  <c r="N110" i="2"/>
  <c r="AA109" i="2"/>
  <c r="Z109" i="2"/>
  <c r="Y109" i="2"/>
  <c r="X109" i="2"/>
  <c r="Q109" i="2"/>
  <c r="P109" i="2"/>
  <c r="O109" i="2"/>
  <c r="R109" i="2" s="1"/>
  <c r="N109" i="2"/>
  <c r="AA108" i="2"/>
  <c r="Z108" i="2"/>
  <c r="Y108" i="2"/>
  <c r="X108" i="2"/>
  <c r="Q108" i="2"/>
  <c r="P108" i="2"/>
  <c r="O108" i="2"/>
  <c r="R108" i="2" s="1"/>
  <c r="N108" i="2"/>
  <c r="AA107" i="2"/>
  <c r="Z107" i="2"/>
  <c r="Y107" i="2"/>
  <c r="X107" i="2"/>
  <c r="Q107" i="2"/>
  <c r="P107" i="2"/>
  <c r="O107" i="2"/>
  <c r="R107" i="2" s="1"/>
  <c r="N107" i="2"/>
  <c r="AA106" i="2"/>
  <c r="Z106" i="2"/>
  <c r="Y106" i="2"/>
  <c r="X106" i="2"/>
  <c r="Q106" i="2"/>
  <c r="P106" i="2"/>
  <c r="O106" i="2"/>
  <c r="R106" i="2" s="1"/>
  <c r="N106" i="2"/>
  <c r="AA105" i="2"/>
  <c r="Z105" i="2"/>
  <c r="Y105" i="2"/>
  <c r="X105" i="2"/>
  <c r="Q105" i="2"/>
  <c r="P105" i="2"/>
  <c r="O105" i="2"/>
  <c r="R105" i="2" s="1"/>
  <c r="N105" i="2"/>
  <c r="AA104" i="2"/>
  <c r="Z104" i="2"/>
  <c r="Y104" i="2"/>
  <c r="X104" i="2"/>
  <c r="Q104" i="2"/>
  <c r="P104" i="2"/>
  <c r="O104" i="2"/>
  <c r="R104" i="2" s="1"/>
  <c r="N104" i="2"/>
  <c r="AA103" i="2"/>
  <c r="Z103" i="2"/>
  <c r="Y103" i="2"/>
  <c r="X103" i="2"/>
  <c r="Q103" i="2"/>
  <c r="P103" i="2"/>
  <c r="O103" i="2"/>
  <c r="R103" i="2" s="1"/>
  <c r="N103" i="2"/>
  <c r="AA102" i="2"/>
  <c r="Z102" i="2"/>
  <c r="Y102" i="2"/>
  <c r="X102" i="2"/>
  <c r="Q102" i="2"/>
  <c r="P102" i="2"/>
  <c r="O102" i="2"/>
  <c r="R102" i="2" s="1"/>
  <c r="N102" i="2"/>
  <c r="AA101" i="2"/>
  <c r="Z101" i="2"/>
  <c r="Y101" i="2"/>
  <c r="X101" i="2"/>
  <c r="Q101" i="2"/>
  <c r="P101" i="2"/>
  <c r="O101" i="2"/>
  <c r="R101" i="2" s="1"/>
  <c r="N101" i="2"/>
  <c r="AA100" i="2"/>
  <c r="Z100" i="2"/>
  <c r="Y100" i="2"/>
  <c r="X100" i="2"/>
  <c r="Q100" i="2"/>
  <c r="P100" i="2"/>
  <c r="O100" i="2"/>
  <c r="R100" i="2" s="1"/>
  <c r="N100" i="2"/>
  <c r="AA99" i="2"/>
  <c r="Z99" i="2"/>
  <c r="Y99" i="2"/>
  <c r="X99" i="2"/>
  <c r="Q99" i="2"/>
  <c r="P99" i="2"/>
  <c r="O99" i="2"/>
  <c r="R99" i="2" s="1"/>
  <c r="N99" i="2"/>
  <c r="AA98" i="2"/>
  <c r="Z98" i="2"/>
  <c r="Y98" i="2"/>
  <c r="X98" i="2"/>
  <c r="Q98" i="2"/>
  <c r="P98" i="2"/>
  <c r="O98" i="2"/>
  <c r="R98" i="2" s="1"/>
  <c r="N98" i="2"/>
  <c r="AA97" i="2"/>
  <c r="Z97" i="2"/>
  <c r="Y97" i="2"/>
  <c r="X97" i="2"/>
  <c r="Q97" i="2"/>
  <c r="P97" i="2"/>
  <c r="O97" i="2"/>
  <c r="R97" i="2" s="1"/>
  <c r="N97" i="2"/>
  <c r="AA96" i="2"/>
  <c r="Z96" i="2"/>
  <c r="Y96" i="2"/>
  <c r="X96" i="2"/>
  <c r="Q96" i="2"/>
  <c r="P96" i="2"/>
  <c r="O96" i="2"/>
  <c r="R96" i="2" s="1"/>
  <c r="N96" i="2"/>
  <c r="AA95" i="2"/>
  <c r="Z95" i="2"/>
  <c r="Y95" i="2"/>
  <c r="X95" i="2"/>
  <c r="Q95" i="2"/>
  <c r="P95" i="2"/>
  <c r="O95" i="2"/>
  <c r="R95" i="2" s="1"/>
  <c r="N95" i="2"/>
  <c r="AA94" i="2"/>
  <c r="Z94" i="2"/>
  <c r="Y94" i="2"/>
  <c r="X94" i="2"/>
  <c r="Q94" i="2"/>
  <c r="P94" i="2"/>
  <c r="O94" i="2"/>
  <c r="R94" i="2" s="1"/>
  <c r="N94" i="2"/>
  <c r="AA93" i="2"/>
  <c r="Z93" i="2"/>
  <c r="Y93" i="2"/>
  <c r="X93" i="2"/>
  <c r="Q93" i="2"/>
  <c r="P93" i="2"/>
  <c r="O93" i="2"/>
  <c r="R93" i="2" s="1"/>
  <c r="N93" i="2"/>
  <c r="AA92" i="2"/>
  <c r="Z92" i="2"/>
  <c r="Y92" i="2"/>
  <c r="X92" i="2"/>
  <c r="Q92" i="2"/>
  <c r="P92" i="2"/>
  <c r="O92" i="2"/>
  <c r="R92" i="2" s="1"/>
  <c r="N92" i="2"/>
  <c r="AA91" i="2"/>
  <c r="Z91" i="2"/>
  <c r="Y91" i="2"/>
  <c r="X91" i="2"/>
  <c r="Q91" i="2"/>
  <c r="P91" i="2"/>
  <c r="O91" i="2"/>
  <c r="R91" i="2" s="1"/>
  <c r="N91" i="2"/>
  <c r="AA90" i="2"/>
  <c r="Z90" i="2"/>
  <c r="Y90" i="2"/>
  <c r="X90" i="2"/>
  <c r="Q90" i="2"/>
  <c r="P90" i="2"/>
  <c r="O90" i="2"/>
  <c r="R90" i="2" s="1"/>
  <c r="N90" i="2"/>
  <c r="AA89" i="2"/>
  <c r="Z89" i="2"/>
  <c r="Y89" i="2"/>
  <c r="X89" i="2"/>
  <c r="Q89" i="2"/>
  <c r="P89" i="2"/>
  <c r="O89" i="2"/>
  <c r="R89" i="2" s="1"/>
  <c r="N89" i="2"/>
  <c r="AA88" i="2"/>
  <c r="Z88" i="2"/>
  <c r="Y88" i="2"/>
  <c r="X88" i="2"/>
  <c r="Q88" i="2"/>
  <c r="P88" i="2"/>
  <c r="O88" i="2"/>
  <c r="R88" i="2" s="1"/>
  <c r="N88" i="2"/>
  <c r="AA87" i="2"/>
  <c r="Z87" i="2"/>
  <c r="Y87" i="2"/>
  <c r="X87" i="2"/>
  <c r="Q87" i="2"/>
  <c r="P87" i="2"/>
  <c r="O87" i="2"/>
  <c r="R87" i="2" s="1"/>
  <c r="N87" i="2"/>
  <c r="AA86" i="2"/>
  <c r="Z86" i="2"/>
  <c r="Y86" i="2"/>
  <c r="X86" i="2"/>
  <c r="Q86" i="2"/>
  <c r="P86" i="2"/>
  <c r="O86" i="2"/>
  <c r="R86" i="2" s="1"/>
  <c r="N86" i="2"/>
  <c r="AA85" i="2"/>
  <c r="Z85" i="2"/>
  <c r="Y85" i="2"/>
  <c r="X85" i="2"/>
  <c r="Q85" i="2"/>
  <c r="P85" i="2"/>
  <c r="O85" i="2"/>
  <c r="R85" i="2" s="1"/>
  <c r="N85" i="2"/>
  <c r="AA84" i="2"/>
  <c r="Z84" i="2"/>
  <c r="Y84" i="2"/>
  <c r="X84" i="2"/>
  <c r="Q84" i="2"/>
  <c r="P84" i="2"/>
  <c r="O84" i="2"/>
  <c r="R84" i="2" s="1"/>
  <c r="N84" i="2"/>
  <c r="AA83" i="2"/>
  <c r="Z83" i="2"/>
  <c r="Y83" i="2"/>
  <c r="X83" i="2"/>
  <c r="Q83" i="2"/>
  <c r="P83" i="2"/>
  <c r="O83" i="2"/>
  <c r="R83" i="2" s="1"/>
  <c r="N83" i="2"/>
  <c r="AA82" i="2"/>
  <c r="Z82" i="2"/>
  <c r="Y82" i="2"/>
  <c r="X82" i="2"/>
  <c r="Q82" i="2"/>
  <c r="P82" i="2"/>
  <c r="O82" i="2"/>
  <c r="R82" i="2" s="1"/>
  <c r="N82" i="2"/>
  <c r="AA81" i="2"/>
  <c r="Z81" i="2"/>
  <c r="Y81" i="2"/>
  <c r="X81" i="2"/>
  <c r="Q81" i="2"/>
  <c r="P81" i="2"/>
  <c r="O81" i="2"/>
  <c r="R81" i="2" s="1"/>
  <c r="N81" i="2"/>
  <c r="AA80" i="2"/>
  <c r="Z80" i="2"/>
  <c r="Y80" i="2"/>
  <c r="X80" i="2"/>
  <c r="Q80" i="2"/>
  <c r="P80" i="2"/>
  <c r="O80" i="2"/>
  <c r="R80" i="2" s="1"/>
  <c r="N80" i="2"/>
  <c r="AA79" i="2"/>
  <c r="Z79" i="2"/>
  <c r="Y79" i="2"/>
  <c r="X79" i="2"/>
  <c r="Q79" i="2"/>
  <c r="P79" i="2"/>
  <c r="O79" i="2"/>
  <c r="R79" i="2" s="1"/>
  <c r="N79" i="2"/>
  <c r="AA78" i="2"/>
  <c r="Z78" i="2"/>
  <c r="Y78" i="2"/>
  <c r="X78" i="2"/>
  <c r="Q78" i="2"/>
  <c r="P78" i="2"/>
  <c r="O78" i="2"/>
  <c r="R78" i="2" s="1"/>
  <c r="N78" i="2"/>
  <c r="AA77" i="2"/>
  <c r="Z77" i="2"/>
  <c r="Y77" i="2"/>
  <c r="X77" i="2"/>
  <c r="Q77" i="2"/>
  <c r="P77" i="2"/>
  <c r="O77" i="2"/>
  <c r="R77" i="2" s="1"/>
  <c r="N77" i="2"/>
  <c r="AA76" i="2"/>
  <c r="Z76" i="2"/>
  <c r="Y76" i="2"/>
  <c r="X76" i="2"/>
  <c r="Q76" i="2"/>
  <c r="P76" i="2"/>
  <c r="O76" i="2"/>
  <c r="R76" i="2" s="1"/>
  <c r="N76" i="2"/>
  <c r="AA75" i="2"/>
  <c r="Z75" i="2"/>
  <c r="Y75" i="2"/>
  <c r="X75" i="2"/>
  <c r="Q75" i="2"/>
  <c r="P75" i="2"/>
  <c r="O75" i="2"/>
  <c r="R75" i="2" s="1"/>
  <c r="N75" i="2"/>
  <c r="AA74" i="2"/>
  <c r="Z74" i="2"/>
  <c r="Y74" i="2"/>
  <c r="X74" i="2"/>
  <c r="Q74" i="2"/>
  <c r="P74" i="2"/>
  <c r="O74" i="2"/>
  <c r="R74" i="2" s="1"/>
  <c r="N74" i="2"/>
  <c r="AA73" i="2"/>
  <c r="Z73" i="2"/>
  <c r="Y73" i="2"/>
  <c r="X73" i="2"/>
  <c r="Q73" i="2"/>
  <c r="P73" i="2"/>
  <c r="O73" i="2"/>
  <c r="R73" i="2" s="1"/>
  <c r="N73" i="2"/>
  <c r="AA72" i="2"/>
  <c r="Z72" i="2"/>
  <c r="Y72" i="2"/>
  <c r="X72" i="2"/>
  <c r="Q72" i="2"/>
  <c r="P72" i="2"/>
  <c r="O72" i="2"/>
  <c r="R72" i="2" s="1"/>
  <c r="N72" i="2"/>
  <c r="AA71" i="2"/>
  <c r="Z71" i="2"/>
  <c r="Y71" i="2"/>
  <c r="X71" i="2"/>
  <c r="Q71" i="2"/>
  <c r="P71" i="2"/>
  <c r="O71" i="2"/>
  <c r="R71" i="2" s="1"/>
  <c r="N71" i="2"/>
  <c r="AA70" i="2"/>
  <c r="Z70" i="2"/>
  <c r="Y70" i="2"/>
  <c r="X70" i="2"/>
  <c r="Q70" i="2"/>
  <c r="P70" i="2"/>
  <c r="O70" i="2"/>
  <c r="R70" i="2" s="1"/>
  <c r="N70" i="2"/>
  <c r="AA69" i="2"/>
  <c r="Z69" i="2"/>
  <c r="Y69" i="2"/>
  <c r="X69" i="2"/>
  <c r="Q69" i="2"/>
  <c r="P69" i="2"/>
  <c r="O69" i="2"/>
  <c r="R69" i="2" s="1"/>
  <c r="N69" i="2"/>
  <c r="AA68" i="2"/>
  <c r="Z68" i="2"/>
  <c r="Y68" i="2"/>
  <c r="X68" i="2"/>
  <c r="Q68" i="2"/>
  <c r="P68" i="2"/>
  <c r="O68" i="2"/>
  <c r="R68" i="2" s="1"/>
  <c r="N68" i="2"/>
  <c r="AA67" i="2"/>
  <c r="Z67" i="2"/>
  <c r="Y67" i="2"/>
  <c r="X67" i="2"/>
  <c r="Q67" i="2"/>
  <c r="P67" i="2"/>
  <c r="O67" i="2"/>
  <c r="R67" i="2" s="1"/>
  <c r="N67" i="2"/>
  <c r="AA66" i="2"/>
  <c r="Z66" i="2"/>
  <c r="Y66" i="2"/>
  <c r="X66" i="2"/>
  <c r="Q66" i="2"/>
  <c r="P66" i="2"/>
  <c r="O66" i="2"/>
  <c r="R66" i="2" s="1"/>
  <c r="N66" i="2"/>
  <c r="AA65" i="2"/>
  <c r="Z65" i="2"/>
  <c r="Y65" i="2"/>
  <c r="X65" i="2"/>
  <c r="Q65" i="2"/>
  <c r="P65" i="2"/>
  <c r="O65" i="2"/>
  <c r="R65" i="2" s="1"/>
  <c r="N65" i="2"/>
  <c r="AA64" i="2"/>
  <c r="Z64" i="2"/>
  <c r="Y64" i="2"/>
  <c r="X64" i="2"/>
  <c r="Q64" i="2"/>
  <c r="P64" i="2"/>
  <c r="O64" i="2"/>
  <c r="R64" i="2" s="1"/>
  <c r="N64" i="2"/>
  <c r="AA63" i="2"/>
  <c r="Z63" i="2"/>
  <c r="Y63" i="2"/>
  <c r="X63" i="2"/>
  <c r="Q63" i="2"/>
  <c r="P63" i="2"/>
  <c r="O63" i="2"/>
  <c r="R63" i="2" s="1"/>
  <c r="N63" i="2"/>
  <c r="AA62" i="2"/>
  <c r="Z62" i="2"/>
  <c r="Y62" i="2"/>
  <c r="X62" i="2"/>
  <c r="Q62" i="2"/>
  <c r="P62" i="2"/>
  <c r="O62" i="2"/>
  <c r="R62" i="2" s="1"/>
  <c r="N62" i="2"/>
  <c r="AA61" i="2"/>
  <c r="Z61" i="2"/>
  <c r="Y61" i="2"/>
  <c r="X61" i="2"/>
  <c r="Q61" i="2"/>
  <c r="P61" i="2"/>
  <c r="O61" i="2"/>
  <c r="R61" i="2" s="1"/>
  <c r="N61" i="2"/>
  <c r="AA60" i="2"/>
  <c r="Z60" i="2"/>
  <c r="Y60" i="2"/>
  <c r="X60" i="2"/>
  <c r="Q60" i="2"/>
  <c r="P60" i="2"/>
  <c r="O60" i="2"/>
  <c r="R60" i="2" s="1"/>
  <c r="N60" i="2"/>
  <c r="AA59" i="2"/>
  <c r="Z59" i="2"/>
  <c r="Y59" i="2"/>
  <c r="X59" i="2"/>
  <c r="Q59" i="2"/>
  <c r="P59" i="2"/>
  <c r="O59" i="2"/>
  <c r="R59" i="2" s="1"/>
  <c r="N59" i="2"/>
  <c r="AA58" i="2"/>
  <c r="Z58" i="2"/>
  <c r="Y58" i="2"/>
  <c r="X58" i="2"/>
  <c r="Q58" i="2"/>
  <c r="P58" i="2"/>
  <c r="O58" i="2"/>
  <c r="R58" i="2" s="1"/>
  <c r="N58" i="2"/>
  <c r="AA57" i="2"/>
  <c r="Z57" i="2"/>
  <c r="Y57" i="2"/>
  <c r="X57" i="2"/>
  <c r="Q57" i="2"/>
  <c r="P57" i="2"/>
  <c r="O57" i="2"/>
  <c r="R57" i="2" s="1"/>
  <c r="N57" i="2"/>
  <c r="AA56" i="2"/>
  <c r="Z56" i="2"/>
  <c r="Y56" i="2"/>
  <c r="X56" i="2"/>
  <c r="Q56" i="2"/>
  <c r="P56" i="2"/>
  <c r="O56" i="2"/>
  <c r="R56" i="2" s="1"/>
  <c r="N56" i="2"/>
  <c r="AA55" i="2"/>
  <c r="Z55" i="2"/>
  <c r="Y55" i="2"/>
  <c r="X55" i="2"/>
  <c r="Q55" i="2"/>
  <c r="P55" i="2"/>
  <c r="O55" i="2"/>
  <c r="R55" i="2" s="1"/>
  <c r="N55" i="2"/>
  <c r="AA54" i="2"/>
  <c r="Z54" i="2"/>
  <c r="Y54" i="2"/>
  <c r="X54" i="2"/>
  <c r="Q54" i="2"/>
  <c r="P54" i="2"/>
  <c r="O54" i="2"/>
  <c r="R54" i="2" s="1"/>
  <c r="N54" i="2"/>
  <c r="AA53" i="2"/>
  <c r="Z53" i="2"/>
  <c r="Y53" i="2"/>
  <c r="X53" i="2"/>
  <c r="Q53" i="2"/>
  <c r="P53" i="2"/>
  <c r="O53" i="2"/>
  <c r="R53" i="2" s="1"/>
  <c r="N53" i="2"/>
  <c r="AA52" i="2"/>
  <c r="Z52" i="2"/>
  <c r="Y52" i="2"/>
  <c r="X52" i="2"/>
  <c r="Q52" i="2"/>
  <c r="P52" i="2"/>
  <c r="O52" i="2"/>
  <c r="R52" i="2" s="1"/>
  <c r="N52" i="2"/>
  <c r="AA51" i="2"/>
  <c r="Z51" i="2"/>
  <c r="Y51" i="2"/>
  <c r="X51" i="2"/>
  <c r="Q51" i="2"/>
  <c r="P51" i="2"/>
  <c r="O51" i="2"/>
  <c r="R51" i="2" s="1"/>
  <c r="N51" i="2"/>
  <c r="AA50" i="2"/>
  <c r="Z50" i="2"/>
  <c r="Y50" i="2"/>
  <c r="X50" i="2"/>
  <c r="Q50" i="2"/>
  <c r="P50" i="2"/>
  <c r="O50" i="2"/>
  <c r="R50" i="2" s="1"/>
  <c r="N50" i="2"/>
  <c r="AA49" i="2"/>
  <c r="Z49" i="2"/>
  <c r="Y49" i="2"/>
  <c r="X49" i="2"/>
  <c r="Q49" i="2"/>
  <c r="P49" i="2"/>
  <c r="O49" i="2"/>
  <c r="R49" i="2" s="1"/>
  <c r="N49" i="2"/>
  <c r="AA48" i="2"/>
  <c r="Z48" i="2"/>
  <c r="Y48" i="2"/>
  <c r="X48" i="2"/>
  <c r="Q48" i="2"/>
  <c r="P48" i="2"/>
  <c r="O48" i="2"/>
  <c r="R48" i="2" s="1"/>
  <c r="N48" i="2"/>
  <c r="AA47" i="2"/>
  <c r="Z47" i="2"/>
  <c r="Y47" i="2"/>
  <c r="X47" i="2"/>
  <c r="Q47" i="2"/>
  <c r="P47" i="2"/>
  <c r="O47" i="2"/>
  <c r="R47" i="2" s="1"/>
  <c r="N47" i="2"/>
  <c r="AA46" i="2"/>
  <c r="Z46" i="2"/>
  <c r="Y46" i="2"/>
  <c r="X46" i="2"/>
  <c r="Q46" i="2"/>
  <c r="P46" i="2"/>
  <c r="O46" i="2"/>
  <c r="R46" i="2" s="1"/>
  <c r="N46" i="2"/>
  <c r="AA45" i="2"/>
  <c r="Z45" i="2"/>
  <c r="Y45" i="2"/>
  <c r="X45" i="2"/>
  <c r="Q45" i="2"/>
  <c r="P45" i="2"/>
  <c r="O45" i="2"/>
  <c r="R45" i="2" s="1"/>
  <c r="N45" i="2"/>
  <c r="AA44" i="2"/>
  <c r="Z44" i="2"/>
  <c r="Y44" i="2"/>
  <c r="X44" i="2"/>
  <c r="Q44" i="2"/>
  <c r="P44" i="2"/>
  <c r="O44" i="2"/>
  <c r="R44" i="2" s="1"/>
  <c r="N44" i="2"/>
  <c r="AA43" i="2"/>
  <c r="Z43" i="2"/>
  <c r="Y43" i="2"/>
  <c r="X43" i="2"/>
  <c r="Q43" i="2"/>
  <c r="P43" i="2"/>
  <c r="O43" i="2"/>
  <c r="R43" i="2" s="1"/>
  <c r="N43" i="2"/>
  <c r="AA42" i="2"/>
  <c r="Z42" i="2"/>
  <c r="Y42" i="2"/>
  <c r="X42" i="2"/>
  <c r="Q42" i="2"/>
  <c r="P42" i="2"/>
  <c r="O42" i="2"/>
  <c r="R42" i="2" s="1"/>
  <c r="N42" i="2"/>
  <c r="AA41" i="2"/>
  <c r="Z41" i="2"/>
  <c r="Y41" i="2"/>
  <c r="X41" i="2"/>
  <c r="Q41" i="2"/>
  <c r="P41" i="2"/>
  <c r="O41" i="2"/>
  <c r="R41" i="2" s="1"/>
  <c r="N41" i="2"/>
  <c r="AA40" i="2"/>
  <c r="Z40" i="2"/>
  <c r="Y40" i="2"/>
  <c r="X40" i="2"/>
  <c r="Q40" i="2"/>
  <c r="P40" i="2"/>
  <c r="O40" i="2"/>
  <c r="R40" i="2" s="1"/>
  <c r="N40" i="2"/>
  <c r="AA39" i="2"/>
  <c r="Z39" i="2"/>
  <c r="Y39" i="2"/>
  <c r="X39" i="2"/>
  <c r="Q39" i="2"/>
  <c r="P39" i="2"/>
  <c r="O39" i="2"/>
  <c r="R39" i="2" s="1"/>
  <c r="N39" i="2"/>
  <c r="AA38" i="2"/>
  <c r="Z38" i="2"/>
  <c r="Y38" i="2"/>
  <c r="X38" i="2"/>
  <c r="Q38" i="2"/>
  <c r="P38" i="2"/>
  <c r="O38" i="2"/>
  <c r="R38" i="2" s="1"/>
  <c r="N38" i="2"/>
  <c r="AA37" i="2"/>
  <c r="Z37" i="2"/>
  <c r="Y37" i="2"/>
  <c r="X37" i="2"/>
  <c r="Q37" i="2"/>
  <c r="P37" i="2"/>
  <c r="O37" i="2"/>
  <c r="R37" i="2" s="1"/>
  <c r="N37" i="2"/>
  <c r="AA36" i="2"/>
  <c r="Z36" i="2"/>
  <c r="Y36" i="2"/>
  <c r="X36" i="2"/>
  <c r="Q36" i="2"/>
  <c r="P36" i="2"/>
  <c r="O36" i="2"/>
  <c r="R36" i="2" s="1"/>
  <c r="N36" i="2"/>
  <c r="AA35" i="2"/>
  <c r="Z35" i="2"/>
  <c r="Y35" i="2"/>
  <c r="X35" i="2"/>
  <c r="Q35" i="2"/>
  <c r="P35" i="2"/>
  <c r="O35" i="2"/>
  <c r="R35" i="2" s="1"/>
  <c r="N35" i="2"/>
  <c r="AA34" i="2"/>
  <c r="Z34" i="2"/>
  <c r="Y34" i="2"/>
  <c r="X34" i="2"/>
  <c r="Q34" i="2"/>
  <c r="P34" i="2"/>
  <c r="O34" i="2"/>
  <c r="R34" i="2" s="1"/>
  <c r="N34" i="2"/>
  <c r="AA33" i="2"/>
  <c r="Z33" i="2"/>
  <c r="Y33" i="2"/>
  <c r="X33" i="2"/>
  <c r="Q33" i="2"/>
  <c r="P33" i="2"/>
  <c r="O33" i="2"/>
  <c r="R33" i="2" s="1"/>
  <c r="N33" i="2"/>
  <c r="AA32" i="2"/>
  <c r="Z32" i="2"/>
  <c r="Y32" i="2"/>
  <c r="X32" i="2"/>
  <c r="Q32" i="2"/>
  <c r="P32" i="2"/>
  <c r="O32" i="2"/>
  <c r="R32" i="2" s="1"/>
  <c r="N32" i="2"/>
  <c r="AA31" i="2"/>
  <c r="Z31" i="2"/>
  <c r="Y31" i="2"/>
  <c r="X31" i="2"/>
  <c r="Q31" i="2"/>
  <c r="P31" i="2"/>
  <c r="O31" i="2"/>
  <c r="R31" i="2" s="1"/>
  <c r="N31" i="2"/>
  <c r="AA30" i="2"/>
  <c r="Z30" i="2"/>
  <c r="Y30" i="2"/>
  <c r="X30" i="2"/>
  <c r="Q30" i="2"/>
  <c r="P30" i="2"/>
  <c r="O30" i="2"/>
  <c r="R30" i="2" s="1"/>
  <c r="N30" i="2"/>
  <c r="AA29" i="2"/>
  <c r="Z29" i="2"/>
  <c r="Y29" i="2"/>
  <c r="X29" i="2"/>
  <c r="Q29" i="2"/>
  <c r="P29" i="2"/>
  <c r="O29" i="2"/>
  <c r="R29" i="2" s="1"/>
  <c r="N29" i="2"/>
  <c r="AA28" i="2"/>
  <c r="Z28" i="2"/>
  <c r="Y28" i="2"/>
  <c r="X28" i="2"/>
  <c r="Q28" i="2"/>
  <c r="P28" i="2"/>
  <c r="O28" i="2"/>
  <c r="R28" i="2" s="1"/>
  <c r="N28" i="2"/>
  <c r="AA27" i="2"/>
  <c r="Z27" i="2"/>
  <c r="Y27" i="2"/>
  <c r="X27" i="2"/>
  <c r="Q27" i="2"/>
  <c r="P27" i="2"/>
  <c r="O27" i="2"/>
  <c r="R27" i="2" s="1"/>
  <c r="N27" i="2"/>
  <c r="AA26" i="2"/>
  <c r="Z26" i="2"/>
  <c r="Y26" i="2"/>
  <c r="X26" i="2"/>
  <c r="Q26" i="2"/>
  <c r="P26" i="2"/>
  <c r="O26" i="2"/>
  <c r="R26" i="2" s="1"/>
  <c r="N26" i="2"/>
  <c r="AA25" i="2"/>
  <c r="Z25" i="2"/>
  <c r="Y25" i="2"/>
  <c r="X25" i="2"/>
  <c r="Q25" i="2"/>
  <c r="P25" i="2"/>
  <c r="O25" i="2"/>
  <c r="R25" i="2" s="1"/>
  <c r="N25" i="2"/>
  <c r="AA24" i="2"/>
  <c r="Z24" i="2"/>
  <c r="Y24" i="2"/>
  <c r="X24" i="2"/>
  <c r="Q24" i="2"/>
  <c r="P24" i="2"/>
  <c r="O24" i="2"/>
  <c r="R24" i="2" s="1"/>
  <c r="N24" i="2"/>
  <c r="AA23" i="2"/>
  <c r="Z23" i="2"/>
  <c r="Y23" i="2"/>
  <c r="X23" i="2"/>
  <c r="Q23" i="2"/>
  <c r="P23" i="2"/>
  <c r="O23" i="2"/>
  <c r="R23" i="2" s="1"/>
  <c r="N23" i="2"/>
  <c r="AA22" i="2"/>
  <c r="Z22" i="2"/>
  <c r="Y22" i="2"/>
  <c r="X22" i="2"/>
  <c r="Q22" i="2"/>
  <c r="P22" i="2"/>
  <c r="O22" i="2"/>
  <c r="R22" i="2" s="1"/>
  <c r="N22" i="2"/>
  <c r="AA21" i="2"/>
  <c r="Z21" i="2"/>
  <c r="Y21" i="2"/>
  <c r="X21" i="2"/>
  <c r="Q21" i="2"/>
  <c r="P21" i="2"/>
  <c r="O21" i="2"/>
  <c r="R21" i="2" s="1"/>
  <c r="N21" i="2"/>
  <c r="AA20" i="2"/>
  <c r="Z20" i="2"/>
  <c r="Y20" i="2"/>
  <c r="X20" i="2"/>
  <c r="Q20" i="2"/>
  <c r="P20" i="2"/>
  <c r="O20" i="2"/>
  <c r="R20" i="2" s="1"/>
  <c r="N20" i="2"/>
  <c r="AA19" i="2"/>
  <c r="Z19" i="2"/>
  <c r="Y19" i="2"/>
  <c r="X19" i="2"/>
  <c r="Q19" i="2"/>
  <c r="P19" i="2"/>
  <c r="O19" i="2"/>
  <c r="R19" i="2" s="1"/>
  <c r="N19" i="2"/>
  <c r="AA18" i="2"/>
  <c r="Z18" i="2"/>
  <c r="Y18" i="2"/>
  <c r="X18" i="2"/>
  <c r="Q18" i="2"/>
  <c r="P18" i="2"/>
  <c r="O18" i="2"/>
  <c r="R18" i="2" s="1"/>
  <c r="N18" i="2"/>
  <c r="AA17" i="2"/>
  <c r="Z17" i="2"/>
  <c r="Y17" i="2"/>
  <c r="X17" i="2"/>
  <c r="Q17" i="2"/>
  <c r="P17" i="2"/>
  <c r="O17" i="2"/>
  <c r="R17" i="2" s="1"/>
  <c r="N17" i="2"/>
  <c r="AA16" i="2"/>
  <c r="Z16" i="2"/>
  <c r="Y16" i="2"/>
  <c r="X16" i="2"/>
  <c r="Q16" i="2"/>
  <c r="P16" i="2"/>
  <c r="O16" i="2"/>
  <c r="R16" i="2" s="1"/>
  <c r="N16" i="2"/>
  <c r="AA15" i="2"/>
  <c r="Z15" i="2"/>
  <c r="Y15" i="2"/>
  <c r="X15" i="2"/>
  <c r="Q15" i="2"/>
  <c r="P15" i="2"/>
  <c r="O15" i="2"/>
  <c r="R15" i="2" s="1"/>
  <c r="N15" i="2"/>
  <c r="AA14" i="2"/>
  <c r="Z14" i="2"/>
  <c r="Y14" i="2"/>
  <c r="X14" i="2"/>
  <c r="Q14" i="2"/>
  <c r="P14" i="2"/>
  <c r="O14" i="2"/>
  <c r="R14" i="2" s="1"/>
  <c r="N14" i="2"/>
  <c r="AA13" i="2"/>
  <c r="Z13" i="2"/>
  <c r="Y13" i="2"/>
  <c r="X13" i="2"/>
  <c r="Q13" i="2"/>
  <c r="P13" i="2"/>
  <c r="O13" i="2"/>
  <c r="R13" i="2" s="1"/>
  <c r="N13" i="2"/>
  <c r="AA12" i="2"/>
  <c r="Z12" i="2"/>
  <c r="Y12" i="2"/>
  <c r="X12" i="2"/>
  <c r="Q12" i="2"/>
  <c r="P12" i="2"/>
  <c r="O12" i="2"/>
  <c r="R12" i="2" s="1"/>
  <c r="N12" i="2"/>
  <c r="AA11" i="2"/>
  <c r="Z11" i="2"/>
  <c r="Y11" i="2"/>
  <c r="X11" i="2"/>
  <c r="Q11" i="2"/>
  <c r="P11" i="2"/>
  <c r="O11" i="2"/>
  <c r="R11" i="2" s="1"/>
  <c r="N11" i="2"/>
  <c r="AA10" i="2"/>
  <c r="Z10" i="2"/>
  <c r="Y10" i="2"/>
  <c r="X10" i="2"/>
  <c r="Q10" i="2"/>
  <c r="P10" i="2"/>
  <c r="O10" i="2"/>
  <c r="R10" i="2" s="1"/>
  <c r="N10" i="2"/>
  <c r="AA9" i="2"/>
  <c r="Z9" i="2"/>
  <c r="Y9" i="2"/>
  <c r="X9" i="2"/>
  <c r="Q9" i="2"/>
  <c r="P9" i="2"/>
  <c r="O9" i="2"/>
  <c r="R9" i="2" s="1"/>
  <c r="N9" i="2"/>
  <c r="AA8" i="2"/>
  <c r="Z8" i="2"/>
  <c r="Y8" i="2"/>
  <c r="X8" i="2"/>
  <c r="Q8" i="2"/>
  <c r="P8" i="2"/>
  <c r="O8" i="2"/>
  <c r="R8" i="2" s="1"/>
  <c r="N8" i="2"/>
  <c r="AA7" i="2"/>
  <c r="Z7" i="2"/>
  <c r="Y7" i="2"/>
  <c r="X7" i="2"/>
  <c r="Q7" i="2"/>
  <c r="P7" i="2"/>
  <c r="O7" i="2"/>
  <c r="R7" i="2" s="1"/>
  <c r="N7" i="2"/>
  <c r="AA5" i="2"/>
  <c r="Z5" i="2"/>
  <c r="Y5" i="2"/>
  <c r="X5" i="2"/>
  <c r="Q5" i="2"/>
  <c r="P5" i="2"/>
  <c r="O5" i="2"/>
  <c r="R5" i="2" s="1"/>
  <c r="N5" i="2"/>
  <c r="AA4" i="2"/>
  <c r="Z4" i="2"/>
  <c r="Y4" i="2"/>
  <c r="X4" i="2"/>
  <c r="Q4" i="2"/>
  <c r="P4" i="2"/>
  <c r="O4" i="2"/>
  <c r="R4" i="2" s="1"/>
  <c r="N4" i="2"/>
  <c r="AA3" i="2"/>
  <c r="Z3" i="2"/>
  <c r="Y3" i="2"/>
  <c r="X3" i="2"/>
  <c r="Q3" i="2"/>
  <c r="P3" i="2"/>
  <c r="O3" i="2"/>
  <c r="R3" i="2" s="1"/>
  <c r="N3" i="2"/>
  <c r="AA2" i="2"/>
  <c r="Z2" i="2"/>
  <c r="Y2" i="2"/>
  <c r="X2" i="2"/>
  <c r="Q2" i="2"/>
  <c r="P2" i="2"/>
  <c r="O2" i="2"/>
  <c r="R2" i="2" s="1"/>
  <c r="N2" i="2"/>
  <c r="AH37" i="8"/>
  <c r="AH39" i="8" s="1"/>
  <c r="AH38" i="8"/>
  <c r="O1566" i="3"/>
  <c r="P1566" i="3" s="1"/>
  <c r="O1567" i="3"/>
  <c r="O1568" i="3"/>
  <c r="O1569" i="3"/>
  <c r="O1570" i="3"/>
  <c r="O1571" i="3"/>
  <c r="P1571" i="3" s="1"/>
  <c r="O1572" i="3"/>
  <c r="P1572" i="3" s="1"/>
  <c r="O1573" i="3"/>
  <c r="P1573" i="3" s="1"/>
  <c r="O1574" i="3"/>
  <c r="O1575" i="3"/>
  <c r="O1576" i="3"/>
  <c r="P1576" i="3" s="1"/>
  <c r="O1577" i="3"/>
  <c r="P1577" i="3" s="1"/>
  <c r="R1577" i="3" s="1"/>
  <c r="O1578" i="3"/>
  <c r="O1579" i="3"/>
  <c r="P1579" i="3" s="1"/>
  <c r="O1580" i="3"/>
  <c r="P1580" i="3" s="1"/>
  <c r="S1580" i="3" s="1"/>
  <c r="O1581" i="3"/>
  <c r="P1581" i="3" s="1"/>
  <c r="O1582" i="3"/>
  <c r="P1582" i="3" s="1"/>
  <c r="Q1582" i="3" s="1"/>
  <c r="O1583" i="3"/>
  <c r="P1583" i="3" s="1"/>
  <c r="O1584" i="3"/>
  <c r="P1584" i="3" s="1"/>
  <c r="O1585" i="3"/>
  <c r="P1585" i="3" s="1"/>
  <c r="R1585" i="3" s="1"/>
  <c r="O1586" i="3"/>
  <c r="P1586" i="3"/>
  <c r="O1587" i="3"/>
  <c r="O1588" i="3"/>
  <c r="O1589" i="3"/>
  <c r="O1590" i="3"/>
  <c r="P1590" i="3" s="1"/>
  <c r="Q1590" i="3" s="1"/>
  <c r="O1591" i="3"/>
  <c r="O1592" i="3"/>
  <c r="P1592" i="3" s="1"/>
  <c r="R1592" i="3" s="1"/>
  <c r="O1593" i="3"/>
  <c r="O1594" i="3"/>
  <c r="P1594" i="3" s="1"/>
  <c r="Q1594" i="3" s="1"/>
  <c r="O1595" i="3"/>
  <c r="O1596" i="3"/>
  <c r="O1597" i="3"/>
  <c r="O1598" i="3"/>
  <c r="O1599" i="3"/>
  <c r="O1600" i="3"/>
  <c r="O1601" i="3"/>
  <c r="O1602" i="3"/>
  <c r="O1603" i="3"/>
  <c r="P1603" i="3" s="1"/>
  <c r="Q1603" i="3" s="1"/>
  <c r="O1604" i="3"/>
  <c r="P1604" i="3" s="1"/>
  <c r="S1604" i="3" s="1"/>
  <c r="O1605" i="3"/>
  <c r="P1605" i="3" s="1"/>
  <c r="O1606" i="3"/>
  <c r="P1606" i="3" s="1"/>
  <c r="R1606" i="3" s="1"/>
  <c r="O1607" i="3"/>
  <c r="O1608" i="3"/>
  <c r="O1609" i="3"/>
  <c r="P1609" i="3" s="1"/>
  <c r="S1609" i="3" s="1"/>
  <c r="O1610" i="3"/>
  <c r="P1610" i="3" s="1"/>
  <c r="Q1610" i="3" s="1"/>
  <c r="O1611" i="3"/>
  <c r="P1611" i="3" s="1"/>
  <c r="O1612" i="3"/>
  <c r="O1613" i="3"/>
  <c r="O1614" i="3"/>
  <c r="O1615" i="3"/>
  <c r="P1615" i="3" s="1"/>
  <c r="O1616" i="3"/>
  <c r="P1616" i="3" s="1"/>
  <c r="S1616" i="3" s="1"/>
  <c r="O1617" i="3"/>
  <c r="P1617" i="3" s="1"/>
  <c r="R1617" i="3" s="1"/>
  <c r="O1618" i="3"/>
  <c r="P1618" i="3" s="1"/>
  <c r="O1619" i="3"/>
  <c r="O1620" i="3"/>
  <c r="O1621" i="3"/>
  <c r="P1621" i="3" s="1"/>
  <c r="Q1621" i="3" s="1"/>
  <c r="O1622" i="3"/>
  <c r="P1622" i="3" s="1"/>
  <c r="O1623" i="3"/>
  <c r="O1624" i="3"/>
  <c r="O1625" i="3"/>
  <c r="O1626" i="3"/>
  <c r="P1626" i="3" s="1"/>
  <c r="O1627" i="3"/>
  <c r="O1628" i="3"/>
  <c r="P1628" i="3" s="1"/>
  <c r="O1629" i="3"/>
  <c r="P1629" i="3" s="1"/>
  <c r="Q1629" i="3" s="1"/>
  <c r="O1630" i="3"/>
  <c r="P1630" i="3" s="1"/>
  <c r="O1631" i="3"/>
  <c r="P1631" i="3" s="1"/>
  <c r="O1632" i="3"/>
  <c r="P1632" i="3" s="1"/>
  <c r="S1632" i="3" s="1"/>
  <c r="O1633" i="3"/>
  <c r="P1633" i="3" s="1"/>
  <c r="R1633" i="3" s="1"/>
  <c r="O1634" i="3"/>
  <c r="P1634" i="3" s="1"/>
  <c r="O1635" i="3"/>
  <c r="P1635" i="3" s="1"/>
  <c r="O1636" i="3"/>
  <c r="P1636" i="3" s="1"/>
  <c r="O1637" i="3"/>
  <c r="O1638" i="3"/>
  <c r="O1639" i="3"/>
  <c r="O1640" i="3"/>
  <c r="O1641" i="3"/>
  <c r="O1642" i="3"/>
  <c r="O1643" i="3"/>
  <c r="O1644" i="3"/>
  <c r="O1645" i="3"/>
  <c r="P1645" i="3" s="1"/>
  <c r="Q1645" i="3" s="1"/>
  <c r="O1646" i="3"/>
  <c r="P1646" i="3" s="1"/>
  <c r="S1646" i="3" s="1"/>
  <c r="O1647" i="3"/>
  <c r="O1648" i="3"/>
  <c r="O1649" i="3"/>
  <c r="O1650" i="3"/>
  <c r="P1650" i="3" s="1"/>
  <c r="O1651" i="3"/>
  <c r="P1651" i="3" s="1"/>
  <c r="O1652" i="3"/>
  <c r="P1652" i="3" s="1"/>
  <c r="O1653" i="3"/>
  <c r="P1653" i="3" s="1"/>
  <c r="O1654" i="3"/>
  <c r="P1654" i="3" s="1"/>
  <c r="O1655" i="3"/>
  <c r="P1655" i="3" s="1"/>
  <c r="O1656" i="3"/>
  <c r="P1656" i="3" s="1"/>
  <c r="S1656" i="3" s="1"/>
  <c r="O1657" i="3"/>
  <c r="P1657" i="3" s="1"/>
  <c r="O1658" i="3"/>
  <c r="P1658" i="3" s="1"/>
  <c r="O1659" i="3"/>
  <c r="P1659" i="3" s="1"/>
  <c r="S1659" i="3" s="1"/>
  <c r="O1660" i="3"/>
  <c r="O1661" i="3"/>
  <c r="P1661" i="3" s="1"/>
  <c r="O1662" i="3"/>
  <c r="O1663" i="3"/>
  <c r="P1663" i="3" s="1"/>
  <c r="O1664" i="3"/>
  <c r="P1664" i="3" s="1"/>
  <c r="Q1664" i="3" s="1"/>
  <c r="O1665" i="3"/>
  <c r="P1665" i="3" s="1"/>
  <c r="S1665" i="3" s="1"/>
  <c r="O1666" i="3"/>
  <c r="P1666" i="3" s="1"/>
  <c r="Q1666" i="3" s="1"/>
  <c r="O1667" i="3"/>
  <c r="O1668" i="3"/>
  <c r="O1669" i="3"/>
  <c r="O1670" i="3"/>
  <c r="O1671" i="3"/>
  <c r="O1672" i="3"/>
  <c r="O1673" i="3"/>
  <c r="O1674" i="3"/>
  <c r="O1675" i="3"/>
  <c r="O1676" i="3"/>
  <c r="O1677" i="3"/>
  <c r="P1677" i="3" s="1"/>
  <c r="R1677" i="3" s="1"/>
  <c r="O1678" i="3"/>
  <c r="P1678" i="3" s="1"/>
  <c r="R1678" i="3" s="1"/>
  <c r="O1679" i="3"/>
  <c r="P1679" i="3" s="1"/>
  <c r="O1680" i="3"/>
  <c r="P1680" i="3" s="1"/>
  <c r="O1681" i="3"/>
  <c r="O1682" i="3"/>
  <c r="P1682" i="3" s="1"/>
  <c r="O1683" i="3"/>
  <c r="O1684" i="3"/>
  <c r="O1685" i="3"/>
  <c r="P1685" i="3" s="1"/>
  <c r="Q1685" i="3" s="1"/>
  <c r="O1686" i="3"/>
  <c r="P1686" i="3" s="1"/>
  <c r="S1686" i="3" s="1"/>
  <c r="O1687" i="3"/>
  <c r="P1687" i="3" s="1"/>
  <c r="O1688" i="3"/>
  <c r="O1689" i="3"/>
  <c r="O1690" i="3"/>
  <c r="O1691" i="3"/>
  <c r="O1692" i="3"/>
  <c r="O1693" i="3"/>
  <c r="P1693" i="3" s="1"/>
  <c r="O1694" i="3"/>
  <c r="P1694" i="3" s="1"/>
  <c r="O1695" i="3"/>
  <c r="P1695" i="3" s="1"/>
  <c r="O1696" i="3"/>
  <c r="P1696" i="3" s="1"/>
  <c r="Q1696" i="3" s="1"/>
  <c r="O1697" i="3"/>
  <c r="P1697" i="3" s="1"/>
  <c r="S1697" i="3" s="1"/>
  <c r="O1698" i="3"/>
  <c r="O1699" i="3"/>
  <c r="O1700" i="3"/>
  <c r="O1701" i="3"/>
  <c r="P1701" i="3" s="1"/>
  <c r="O1702" i="3"/>
  <c r="O1703" i="3"/>
  <c r="P1703" i="3" s="1"/>
  <c r="O1704" i="3"/>
  <c r="P1704" i="3" s="1"/>
  <c r="R1704" i="3" s="1"/>
  <c r="O1705" i="3"/>
  <c r="P1705" i="3" s="1"/>
  <c r="S1705" i="3" s="1"/>
  <c r="O1706" i="3"/>
  <c r="P1706" i="3" s="1"/>
  <c r="O1707" i="3"/>
  <c r="P1707" i="3" s="1"/>
  <c r="O1708" i="3"/>
  <c r="P1708" i="3" s="1"/>
  <c r="S1708" i="3" s="1"/>
  <c r="O1709" i="3"/>
  <c r="P1709" i="3" s="1"/>
  <c r="Q1709" i="3" s="1"/>
  <c r="O1710" i="3"/>
  <c r="P1710" i="3" s="1"/>
  <c r="O1711" i="3"/>
  <c r="P1711" i="3" s="1"/>
  <c r="O1712" i="3"/>
  <c r="P1712" i="3" s="1"/>
  <c r="Q1712" i="3" s="1"/>
  <c r="O1713" i="3"/>
  <c r="O1714" i="3"/>
  <c r="P1714" i="3" s="1"/>
  <c r="Q1714" i="3" s="1"/>
  <c r="O1715" i="3"/>
  <c r="P1715" i="3" s="1"/>
  <c r="Q1715" i="3" s="1"/>
  <c r="O1716" i="3"/>
  <c r="O1717" i="3"/>
  <c r="O1718" i="3"/>
  <c r="O1719" i="3"/>
  <c r="O1720" i="3"/>
  <c r="O1721" i="3"/>
  <c r="O1722" i="3"/>
  <c r="O1723" i="3"/>
  <c r="P1723" i="3" s="1"/>
  <c r="Q1723" i="3" s="1"/>
  <c r="O1724" i="3"/>
  <c r="O1725" i="3"/>
  <c r="O1726" i="3"/>
  <c r="P1726" i="3" s="1"/>
  <c r="O1727" i="3"/>
  <c r="P1727" i="3" s="1"/>
  <c r="O1728" i="3"/>
  <c r="O1729" i="3"/>
  <c r="P1729" i="3" s="1"/>
  <c r="S1729" i="3" s="1"/>
  <c r="O1730" i="3"/>
  <c r="O1731" i="3"/>
  <c r="P1731" i="3" s="1"/>
  <c r="O1732" i="3"/>
  <c r="P1732" i="3" s="1"/>
  <c r="O1733" i="3"/>
  <c r="P1733" i="3" s="1"/>
  <c r="O1734" i="3"/>
  <c r="O1735" i="3"/>
  <c r="P1735" i="3" s="1"/>
  <c r="O1736" i="3"/>
  <c r="P1736" i="3" s="1"/>
  <c r="S1736" i="3" s="1"/>
  <c r="O1737" i="3"/>
  <c r="P1737" i="3" s="1"/>
  <c r="O1738" i="3"/>
  <c r="P1738" i="3" s="1"/>
  <c r="O1739" i="3"/>
  <c r="O1740" i="3"/>
  <c r="P1740" i="3" s="1"/>
  <c r="Q1740" i="3" s="1"/>
  <c r="O1741" i="3"/>
  <c r="O1742" i="3"/>
  <c r="P1742" i="3" s="1"/>
  <c r="O1743" i="3"/>
  <c r="P1743" i="3" s="1"/>
  <c r="O1744" i="3"/>
  <c r="O1745" i="3"/>
  <c r="O1746" i="3"/>
  <c r="O1747" i="3"/>
  <c r="O1748" i="3"/>
  <c r="P1748" i="3" s="1"/>
  <c r="R1748" i="3" s="1"/>
  <c r="O1749" i="3"/>
  <c r="P1749" i="3" s="1"/>
  <c r="O1750" i="3"/>
  <c r="P1750" i="3" s="1"/>
  <c r="S1750" i="3" s="1"/>
  <c r="O1751" i="3"/>
  <c r="P1751" i="3" s="1"/>
  <c r="O1752" i="3"/>
  <c r="P1752" i="3" s="1"/>
  <c r="S1752" i="3" s="1"/>
  <c r="O1753" i="3"/>
  <c r="O1754" i="3"/>
  <c r="O1755" i="3"/>
  <c r="P1755" i="3" s="1"/>
  <c r="R1755" i="3" s="1"/>
  <c r="O1756" i="3"/>
  <c r="P1756" i="3" s="1"/>
  <c r="Q1756" i="3" s="1"/>
  <c r="O1757" i="3"/>
  <c r="O1758" i="3"/>
  <c r="O1759" i="3"/>
  <c r="P1759" i="3" s="1"/>
  <c r="O1760" i="3"/>
  <c r="P1760" i="3" s="1"/>
  <c r="S1760" i="3" s="1"/>
  <c r="O1761" i="3"/>
  <c r="P1761" i="3" s="1"/>
  <c r="Q1761" i="3" s="1"/>
  <c r="O1762" i="3"/>
  <c r="P1762" i="3" s="1"/>
  <c r="Q1762" i="3" s="1"/>
  <c r="O1763" i="3"/>
  <c r="P1763" i="3" s="1"/>
  <c r="R1763" i="3" s="1"/>
  <c r="O1764" i="3"/>
  <c r="P1764" i="3" s="1"/>
  <c r="O1765" i="3"/>
  <c r="P1765" i="3" s="1"/>
  <c r="O1766" i="3"/>
  <c r="P1766" i="3" s="1"/>
  <c r="S1766" i="3" s="1"/>
  <c r="O1767" i="3"/>
  <c r="P1767" i="3" s="1"/>
  <c r="O1768" i="3"/>
  <c r="P1768" i="3" s="1"/>
  <c r="S1768" i="3" s="1"/>
  <c r="O1769" i="3"/>
  <c r="P1769" i="3" s="1"/>
  <c r="S1769" i="3" s="1"/>
  <c r="O1770" i="3"/>
  <c r="O1771" i="3"/>
  <c r="O1772" i="3"/>
  <c r="O1773" i="3"/>
  <c r="P1773" i="3" s="1"/>
  <c r="Q1773" i="3" s="1"/>
  <c r="O1774" i="3"/>
  <c r="P1774" i="3" s="1"/>
  <c r="O1775" i="3"/>
  <c r="P1775" i="3" s="1"/>
  <c r="Q1775" i="3" s="1"/>
  <c r="O1776" i="3"/>
  <c r="P1776" i="3" s="1"/>
  <c r="O1777" i="3"/>
  <c r="O1778" i="3"/>
  <c r="O1779" i="3"/>
  <c r="P1779" i="3" s="1"/>
  <c r="O1780" i="3"/>
  <c r="O1781" i="3"/>
  <c r="O1782" i="3"/>
  <c r="O1783" i="3"/>
  <c r="O1784" i="3"/>
  <c r="O1785" i="3"/>
  <c r="P1785" i="3" s="1"/>
  <c r="Q1785" i="3" s="1"/>
  <c r="O1786" i="3"/>
  <c r="P1786" i="3" s="1"/>
  <c r="S1786" i="3" s="1"/>
  <c r="O1787" i="3"/>
  <c r="P1787" i="3" s="1"/>
  <c r="O1788" i="3"/>
  <c r="O1789" i="3"/>
  <c r="O1790" i="3"/>
  <c r="O1791" i="3"/>
  <c r="P1791" i="3" s="1"/>
  <c r="Q1791" i="3" s="1"/>
  <c r="O1792" i="3"/>
  <c r="P1792" i="3" s="1"/>
  <c r="S1792" i="3" s="1"/>
  <c r="O1793" i="3"/>
  <c r="P1793" i="3" s="1"/>
  <c r="O1794" i="3"/>
  <c r="P1794" i="3" s="1"/>
  <c r="S1794" i="3" s="1"/>
  <c r="O1795" i="3"/>
  <c r="O1796" i="3"/>
  <c r="O1797" i="3"/>
  <c r="P1797" i="3" s="1"/>
  <c r="O1798" i="3"/>
  <c r="P1798" i="3" s="1"/>
  <c r="O1799" i="3"/>
  <c r="P1799" i="3" s="1"/>
  <c r="S1799" i="3" s="1"/>
  <c r="O1800" i="3"/>
  <c r="O1801" i="3"/>
  <c r="O1802" i="3"/>
  <c r="P1802" i="3" s="1"/>
  <c r="O1803" i="3"/>
  <c r="P1803" i="3" s="1"/>
  <c r="S1803" i="3" s="1"/>
  <c r="O1804" i="3"/>
  <c r="P1804" i="3" s="1"/>
  <c r="O1805" i="3"/>
  <c r="P1805" i="3" s="1"/>
  <c r="O1806" i="3"/>
  <c r="O1807" i="3"/>
  <c r="O1808" i="3"/>
  <c r="O1809" i="3"/>
  <c r="P1809" i="3" s="1"/>
  <c r="O1810" i="3"/>
  <c r="P1810" i="3" s="1"/>
  <c r="Q1810" i="3" s="1"/>
  <c r="O1811" i="3"/>
  <c r="P1811" i="3" s="1"/>
  <c r="S1811" i="3" s="1"/>
  <c r="O1812" i="3"/>
  <c r="O1813" i="3"/>
  <c r="P1813" i="3" s="1"/>
  <c r="Q1813" i="3" s="1"/>
  <c r="O1814" i="3"/>
  <c r="P1814" i="3" s="1"/>
  <c r="O1815" i="3"/>
  <c r="P1815" i="3" s="1"/>
  <c r="S1815" i="3" s="1"/>
  <c r="O1816" i="3"/>
  <c r="P1816" i="3" s="1"/>
  <c r="O1817" i="3"/>
  <c r="P1817" i="3" s="1"/>
  <c r="O1818" i="3"/>
  <c r="P1818" i="3" s="1"/>
  <c r="Q1818" i="3" s="1"/>
  <c r="O1819" i="3"/>
  <c r="O1820" i="3"/>
  <c r="O1821" i="3"/>
  <c r="P1821" i="3" s="1"/>
  <c r="R1821" i="3" s="1"/>
  <c r="O1822" i="3"/>
  <c r="P1822" i="3" s="1"/>
  <c r="R1822" i="3" s="1"/>
  <c r="O1823" i="3"/>
  <c r="P1823" i="3" s="1"/>
  <c r="O1824" i="3"/>
  <c r="P1824" i="3" s="1"/>
  <c r="O1825" i="3"/>
  <c r="O1826" i="3"/>
  <c r="O1827" i="3"/>
  <c r="O1828" i="3"/>
  <c r="O1829" i="3"/>
  <c r="O1830" i="3"/>
  <c r="O1831" i="3"/>
  <c r="O1832" i="3"/>
  <c r="O1833" i="3"/>
  <c r="P1833" i="3" s="1"/>
  <c r="Q1833" i="3" s="1"/>
  <c r="O1834" i="3"/>
  <c r="P1834" i="3" s="1"/>
  <c r="Q1834" i="3" s="1"/>
  <c r="O1835" i="3"/>
  <c r="P1835" i="3" s="1"/>
  <c r="S1835" i="3" s="1"/>
  <c r="O1836" i="3"/>
  <c r="P1836" i="3" s="1"/>
  <c r="O1837" i="3"/>
  <c r="P1837" i="3" s="1"/>
  <c r="Q1837" i="3" s="1"/>
  <c r="O1838" i="3"/>
  <c r="P1838" i="3" s="1"/>
  <c r="R1838" i="3" s="1"/>
  <c r="O1839" i="3"/>
  <c r="P1839" i="3" s="1"/>
  <c r="O1840" i="3"/>
  <c r="P1840" i="3" s="1"/>
  <c r="O1841" i="3"/>
  <c r="P1841" i="3" s="1"/>
  <c r="R1841" i="3" s="1"/>
  <c r="O1842" i="3"/>
  <c r="P1842" i="3" s="1"/>
  <c r="Q1842" i="3" s="1"/>
  <c r="O1843" i="3"/>
  <c r="P1843" i="3" s="1"/>
  <c r="O1844" i="3"/>
  <c r="P1844" i="3" s="1"/>
  <c r="O1845" i="3"/>
  <c r="P1845" i="3" s="1"/>
  <c r="R1845" i="3" s="1"/>
  <c r="O1846" i="3"/>
  <c r="P1846" i="3" s="1"/>
  <c r="O1847" i="3"/>
  <c r="P1847" i="3" s="1"/>
  <c r="Q1847" i="3" s="1"/>
  <c r="O1848" i="3"/>
  <c r="O1849" i="3"/>
  <c r="O1850" i="3"/>
  <c r="O1851" i="3"/>
  <c r="O1852" i="3"/>
  <c r="O1853" i="3"/>
  <c r="O1854" i="3"/>
  <c r="O1855" i="3"/>
  <c r="P1855" i="3" s="1"/>
  <c r="O1856" i="3"/>
  <c r="P1856" i="3" s="1"/>
  <c r="O1857" i="3"/>
  <c r="O1858" i="3"/>
  <c r="O1859" i="3"/>
  <c r="P1859" i="3" s="1"/>
  <c r="S1859" i="3" s="1"/>
  <c r="O1860" i="3"/>
  <c r="P1860" i="3" s="1"/>
  <c r="Q1860" i="3" s="1"/>
  <c r="O1861" i="3"/>
  <c r="P1861" i="3" s="1"/>
  <c r="O1862" i="3"/>
  <c r="P1862" i="3" s="1"/>
  <c r="R1862" i="3" s="1"/>
  <c r="O1863" i="3"/>
  <c r="P1863" i="3" s="1"/>
  <c r="O1864" i="3"/>
  <c r="O1865" i="3"/>
  <c r="O1866" i="3"/>
  <c r="O1867" i="3"/>
  <c r="P1867" i="3" s="1"/>
  <c r="S1867" i="3" s="1"/>
  <c r="O1868" i="3"/>
  <c r="P1868" i="3" s="1"/>
  <c r="O1869" i="3"/>
  <c r="P1869" i="3" s="1"/>
  <c r="O1870" i="3"/>
  <c r="P1870" i="3" s="1"/>
  <c r="O1871" i="3"/>
  <c r="P1871" i="3" s="1"/>
  <c r="O1872" i="3"/>
  <c r="P1872" i="3" s="1"/>
  <c r="O1873" i="3"/>
  <c r="P1873" i="3" s="1"/>
  <c r="O1874" i="3"/>
  <c r="P1874" i="3" s="1"/>
  <c r="Q1874" i="3" s="1"/>
  <c r="O1875" i="3"/>
  <c r="P1875" i="3" s="1"/>
  <c r="S1875" i="3" s="1"/>
  <c r="O1876" i="3"/>
  <c r="P1876" i="3" s="1"/>
  <c r="O1877" i="3"/>
  <c r="P1877" i="3" s="1"/>
  <c r="R1877" i="3" s="1"/>
  <c r="O1878" i="3"/>
  <c r="O1879" i="3"/>
  <c r="P1879" i="3" s="1"/>
  <c r="Q1879" i="3" s="1"/>
  <c r="O1880" i="3"/>
  <c r="O1881" i="3"/>
  <c r="O1882" i="3"/>
  <c r="O1883" i="3"/>
  <c r="O1884" i="3"/>
  <c r="O1885" i="3"/>
  <c r="P1885" i="3" s="1"/>
  <c r="O1886" i="3"/>
  <c r="P1886" i="3" s="1"/>
  <c r="O1887" i="3"/>
  <c r="O1888" i="3"/>
  <c r="O1889" i="3"/>
  <c r="P1889" i="3" s="1"/>
  <c r="R1889" i="3" s="1"/>
  <c r="O1890" i="3"/>
  <c r="P1890" i="3" s="1"/>
  <c r="O1891" i="3"/>
  <c r="P1891" i="3" s="1"/>
  <c r="S1891" i="3" s="1"/>
  <c r="O1892" i="3"/>
  <c r="P1892" i="3" s="1"/>
  <c r="Q1892" i="3" s="1"/>
  <c r="O1893" i="3"/>
  <c r="P1893" i="3" s="1"/>
  <c r="Q1893" i="3" s="1"/>
  <c r="O1894" i="3"/>
  <c r="P1894" i="3" s="1"/>
  <c r="R1894" i="3" s="1"/>
  <c r="O1895" i="3"/>
  <c r="P1895" i="3" s="1"/>
  <c r="O1896" i="3"/>
  <c r="P1896" i="3" s="1"/>
  <c r="O1897" i="3"/>
  <c r="P1897" i="3" s="1"/>
  <c r="Q1897" i="3" s="1"/>
  <c r="O1898" i="3"/>
  <c r="O1899" i="3"/>
  <c r="O1900" i="3"/>
  <c r="O1901" i="3"/>
  <c r="O1902" i="3"/>
  <c r="O1903" i="3"/>
  <c r="P1903" i="3" s="1"/>
  <c r="Q1903" i="3" s="1"/>
  <c r="O1904" i="3"/>
  <c r="O1905" i="3"/>
  <c r="O1906" i="3"/>
  <c r="O1907" i="3"/>
  <c r="P1907" i="3" s="1"/>
  <c r="Q1907" i="3" s="1"/>
  <c r="O1908" i="3"/>
  <c r="P1908" i="3" s="1"/>
  <c r="O1909" i="3"/>
  <c r="P1909" i="3" s="1"/>
  <c r="Q1909" i="3" s="1"/>
  <c r="O1910" i="3"/>
  <c r="P1910" i="3" s="1"/>
  <c r="O1911" i="3"/>
  <c r="P1911" i="3" s="1"/>
  <c r="O1912" i="3"/>
  <c r="P1912" i="3" s="1"/>
  <c r="S1912" i="3" s="1"/>
  <c r="O1913" i="3"/>
  <c r="P1913" i="3" s="1"/>
  <c r="O1914" i="3"/>
  <c r="P1914" i="3" s="1"/>
  <c r="S1914" i="3" s="1"/>
  <c r="O1915" i="3"/>
  <c r="P1915" i="3" s="1"/>
  <c r="Q1915" i="3" s="1"/>
  <c r="O1916" i="3"/>
  <c r="P1916" i="3" s="1"/>
  <c r="O1917" i="3"/>
  <c r="P1917" i="3" s="1"/>
  <c r="R1917" i="3" s="1"/>
  <c r="O1918" i="3"/>
  <c r="P1918" i="3" s="1"/>
  <c r="O1919" i="3"/>
  <c r="O1920" i="3"/>
  <c r="O1921" i="3"/>
  <c r="O1922" i="3"/>
  <c r="O1923" i="3"/>
  <c r="O1924" i="3"/>
  <c r="P1924" i="3" s="1"/>
  <c r="O1925" i="3"/>
  <c r="P1925" i="3" s="1"/>
  <c r="Q1925" i="3" s="1"/>
  <c r="O1926" i="3"/>
  <c r="P1926" i="3" s="1"/>
  <c r="R1926" i="3" s="1"/>
  <c r="O1927" i="3"/>
  <c r="P1927" i="3" s="1"/>
  <c r="O1928" i="3"/>
  <c r="P1928" i="3" s="1"/>
  <c r="S1928" i="3" s="1"/>
  <c r="O1929" i="3"/>
  <c r="O1930" i="3"/>
  <c r="O1931" i="3"/>
  <c r="O1932" i="3"/>
  <c r="P1932" i="3" s="1"/>
  <c r="S1932" i="3" s="1"/>
  <c r="O1933" i="3"/>
  <c r="P1933" i="3" s="1"/>
  <c r="Q1933" i="3" s="1"/>
  <c r="O1934" i="3"/>
  <c r="P1934" i="3" s="1"/>
  <c r="S1934" i="3" s="1"/>
  <c r="O1935" i="3"/>
  <c r="P1935" i="3" s="1"/>
  <c r="O1936" i="3"/>
  <c r="O1937" i="3"/>
  <c r="O1938" i="3"/>
  <c r="O1939" i="3"/>
  <c r="P1939" i="3" s="1"/>
  <c r="O1940" i="3"/>
  <c r="P1940" i="3" s="1"/>
  <c r="S1940" i="3" s="1"/>
  <c r="O1941" i="3"/>
  <c r="P1941" i="3" s="1"/>
  <c r="Q1941" i="3" s="1"/>
  <c r="O1942" i="3"/>
  <c r="P1942" i="3" s="1"/>
  <c r="S1942" i="3" s="1"/>
  <c r="O1943" i="3"/>
  <c r="P1943" i="3" s="1"/>
  <c r="R1943" i="3" s="1"/>
  <c r="O1944" i="3"/>
  <c r="O1945" i="3"/>
  <c r="P1945" i="3" s="1"/>
  <c r="Q1945" i="3" s="1"/>
  <c r="O1946" i="3"/>
  <c r="O1947" i="3"/>
  <c r="P1947" i="3" s="1"/>
  <c r="O1948" i="3"/>
  <c r="P1948" i="3" s="1"/>
  <c r="O1949" i="3"/>
  <c r="S976" i="2" s="1"/>
  <c r="O1950" i="3"/>
  <c r="P1950" i="3"/>
  <c r="O1951" i="3"/>
  <c r="P1951" i="3" s="1"/>
  <c r="Q1951" i="3" s="1"/>
  <c r="O1952" i="3"/>
  <c r="O1953" i="3"/>
  <c r="O1954" i="3"/>
  <c r="O1955" i="3"/>
  <c r="O1956" i="3"/>
  <c r="O1957" i="3"/>
  <c r="O1958" i="3"/>
  <c r="P1958" i="3" s="1"/>
  <c r="O1959" i="3"/>
  <c r="P1959" i="3" s="1"/>
  <c r="O1960" i="3"/>
  <c r="P1960" i="3" s="1"/>
  <c r="S1960" i="3" s="1"/>
  <c r="O1961" i="3"/>
  <c r="P1961" i="3" s="1"/>
  <c r="Q1961" i="3" s="1"/>
  <c r="O1962" i="3"/>
  <c r="P1962" i="3" s="1"/>
  <c r="S1962" i="3" s="1"/>
  <c r="O1963" i="3"/>
  <c r="P1963" i="3" s="1"/>
  <c r="O1964" i="3"/>
  <c r="P1964" i="3" s="1"/>
  <c r="Q1964" i="3" s="1"/>
  <c r="O1965" i="3"/>
  <c r="P1965" i="3" s="1"/>
  <c r="O1966" i="3"/>
  <c r="O1967" i="3"/>
  <c r="P1967" i="3" s="1"/>
  <c r="O1968" i="3"/>
  <c r="P1968" i="3" s="1"/>
  <c r="O1969" i="3"/>
  <c r="P1969" i="3" s="1"/>
  <c r="S1969" i="3" s="1"/>
  <c r="O1970" i="3"/>
  <c r="O1971" i="3"/>
  <c r="O1972" i="3"/>
  <c r="O1973" i="3"/>
  <c r="O1974" i="3"/>
  <c r="P1974" i="3" s="1"/>
  <c r="O1975" i="3"/>
  <c r="P1975" i="3" s="1"/>
  <c r="O1976" i="3"/>
  <c r="O1977" i="3"/>
  <c r="P1977" i="3" s="1"/>
  <c r="O1978" i="3"/>
  <c r="O1979" i="3"/>
  <c r="O1980" i="3"/>
  <c r="O1981" i="3"/>
  <c r="P1981" i="3" s="1"/>
  <c r="O1982" i="3"/>
  <c r="P1982" i="3" s="1"/>
  <c r="O1983" i="3"/>
  <c r="O1984" i="3"/>
  <c r="P1984" i="3" s="1"/>
  <c r="O1985" i="3"/>
  <c r="P1985" i="3" s="1"/>
  <c r="O1986" i="3"/>
  <c r="P1986" i="3" s="1"/>
  <c r="Q1986" i="3" s="1"/>
  <c r="O1987" i="3"/>
  <c r="P1987" i="3" s="1"/>
  <c r="Q1987" i="3" s="1"/>
  <c r="O1988" i="3"/>
  <c r="P1988" i="3" s="1"/>
  <c r="S1988" i="3" s="1"/>
  <c r="O1989" i="3"/>
  <c r="O1990" i="3"/>
  <c r="O1991" i="3"/>
  <c r="O1992" i="3"/>
  <c r="P1992" i="3" s="1"/>
  <c r="O1993" i="3"/>
  <c r="P1993" i="3" s="1"/>
  <c r="R1993" i="3" s="1"/>
  <c r="O1994" i="3"/>
  <c r="P1994" i="3" s="1"/>
  <c r="O1995" i="3"/>
  <c r="P1995" i="3" s="1"/>
  <c r="O1996" i="3"/>
  <c r="O1997" i="3"/>
  <c r="O1998" i="3"/>
  <c r="O1999" i="3"/>
  <c r="O2000" i="3"/>
  <c r="O2001" i="3"/>
  <c r="O2002" i="3"/>
  <c r="O2003" i="3"/>
  <c r="O2004" i="3"/>
  <c r="P2004" i="3" s="1"/>
  <c r="O2005" i="3"/>
  <c r="P2005" i="3" s="1"/>
  <c r="O2006" i="3"/>
  <c r="P2006" i="3" s="1"/>
  <c r="O2007" i="3"/>
  <c r="P2007" i="3" s="1"/>
  <c r="R2007" i="3" s="1"/>
  <c r="O2008" i="3"/>
  <c r="P2008" i="3" s="1"/>
  <c r="R2008" i="3" s="1"/>
  <c r="O2009" i="3"/>
  <c r="P2009" i="3" s="1"/>
  <c r="O2010" i="3"/>
  <c r="P2010" i="3" s="1"/>
  <c r="S2010" i="3" s="1"/>
  <c r="O2011" i="3"/>
  <c r="O2012" i="3"/>
  <c r="S1010" i="2" s="1"/>
  <c r="O2013" i="3"/>
  <c r="O2014" i="3"/>
  <c r="P2014" i="3" s="1"/>
  <c r="O2015" i="3"/>
  <c r="P2015" i="3" s="1"/>
  <c r="Q2015" i="3" s="1"/>
  <c r="O2016" i="3"/>
  <c r="P2016" i="3" s="1"/>
  <c r="R2016" i="3" s="1"/>
  <c r="O2017" i="3"/>
  <c r="P2017" i="3" s="1"/>
  <c r="R2017" i="3" s="1"/>
  <c r="O2018" i="3"/>
  <c r="P2018" i="3" s="1"/>
  <c r="Q2018" i="3" s="1"/>
  <c r="O2019" i="3"/>
  <c r="P2019" i="3" s="1"/>
  <c r="Q2019" i="3" s="1"/>
  <c r="O2020" i="3"/>
  <c r="P2020" i="3" s="1"/>
  <c r="O2021" i="3"/>
  <c r="P2021" i="3" s="1"/>
  <c r="O2022" i="3"/>
  <c r="P2022" i="3" s="1"/>
  <c r="O2023" i="3"/>
  <c r="P2023" i="3" s="1"/>
  <c r="O2024" i="3"/>
  <c r="P2024" i="3" s="1"/>
  <c r="S2024" i="3" s="1"/>
  <c r="O2025" i="3"/>
  <c r="O2026" i="3"/>
  <c r="P2026" i="3" s="1"/>
  <c r="S2026" i="3" s="1"/>
  <c r="O2027" i="3"/>
  <c r="P2027" i="3" s="1"/>
  <c r="R2027" i="3" s="1"/>
  <c r="O2028" i="3"/>
  <c r="P2028" i="3" s="1"/>
  <c r="Q2028" i="3" s="1"/>
  <c r="O2029" i="3"/>
  <c r="O2030" i="3"/>
  <c r="O2031" i="3"/>
  <c r="P2031" i="3" s="1"/>
  <c r="Q2031" i="3" s="1"/>
  <c r="O2032" i="3"/>
  <c r="P2032" i="3" s="1"/>
  <c r="O2033" i="3"/>
  <c r="O2034" i="3"/>
  <c r="O2035" i="3"/>
  <c r="P2035" i="3" s="1"/>
  <c r="O2036" i="3"/>
  <c r="P2036" i="3" s="1"/>
  <c r="R2036" i="3" s="1"/>
  <c r="O2037" i="3"/>
  <c r="O2038" i="3"/>
  <c r="P2038" i="3" s="1"/>
  <c r="S2038" i="3" s="1"/>
  <c r="O2039" i="3"/>
  <c r="P2039" i="3" s="1"/>
  <c r="O2040" i="3"/>
  <c r="O2041" i="3"/>
  <c r="O2042" i="3"/>
  <c r="O2043" i="3"/>
  <c r="O2044" i="3"/>
  <c r="O2045" i="3"/>
  <c r="O2046" i="3"/>
  <c r="P2046" i="3" s="1"/>
  <c r="O2047" i="3"/>
  <c r="O2048" i="3"/>
  <c r="P2048" i="3" s="1"/>
  <c r="O2049" i="3"/>
  <c r="P2049" i="3" s="1"/>
  <c r="O2050" i="3"/>
  <c r="O2051" i="3"/>
  <c r="O2052" i="3"/>
  <c r="P2052" i="3" s="1"/>
  <c r="O2053" i="3"/>
  <c r="O2054" i="3"/>
  <c r="O2055" i="3"/>
  <c r="P2055" i="3" s="1"/>
  <c r="R2055" i="3" s="1"/>
  <c r="O2056" i="3"/>
  <c r="P2056" i="3" s="1"/>
  <c r="O2057" i="3"/>
  <c r="P2057" i="3" s="1"/>
  <c r="R2057" i="3" s="1"/>
  <c r="O2058" i="3"/>
  <c r="P2058" i="3" s="1"/>
  <c r="O2059" i="3"/>
  <c r="P2059" i="3" s="1"/>
  <c r="O2060" i="3"/>
  <c r="O2061" i="3"/>
  <c r="O2062" i="3"/>
  <c r="O2063" i="3"/>
  <c r="O2064" i="3"/>
  <c r="P2064" i="3" s="1"/>
  <c r="S2064" i="3" s="1"/>
  <c r="O2065" i="3"/>
  <c r="P2065" i="3" s="1"/>
  <c r="S2065" i="3" s="1"/>
  <c r="O2066" i="3"/>
  <c r="P2066" i="3" s="1"/>
  <c r="O2067" i="3"/>
  <c r="P2067" i="3" s="1"/>
  <c r="Q2067" i="3" s="1"/>
  <c r="O2068" i="3"/>
  <c r="O2069" i="3"/>
  <c r="O2070" i="3"/>
  <c r="O2071" i="3"/>
  <c r="P2071" i="3" s="1"/>
  <c r="R2071" i="3" s="1"/>
  <c r="O2072" i="3"/>
  <c r="P2072" i="3" s="1"/>
  <c r="O2073" i="3"/>
  <c r="P2073" i="3" s="1"/>
  <c r="R2073" i="3" s="1"/>
  <c r="O2074" i="3"/>
  <c r="O2075" i="3"/>
  <c r="P2075" i="3" s="1"/>
  <c r="S2075" i="3" s="1"/>
  <c r="O2076" i="3"/>
  <c r="P2076" i="3" s="1"/>
  <c r="Q2076" i="3" s="1"/>
  <c r="O2077" i="3"/>
  <c r="P2077" i="3" s="1"/>
  <c r="O2078" i="3"/>
  <c r="P2078" i="3" s="1"/>
  <c r="O2079" i="3"/>
  <c r="O2080" i="3"/>
  <c r="O2081" i="3"/>
  <c r="O2082" i="3"/>
  <c r="O2083" i="3"/>
  <c r="P2083" i="3" s="1"/>
  <c r="Q2083" i="3" s="1"/>
  <c r="O2084" i="3"/>
  <c r="P2084" i="3" s="1"/>
  <c r="Q2084" i="3" s="1"/>
  <c r="O2085" i="3"/>
  <c r="P2085" i="3" s="1"/>
  <c r="O2086" i="3"/>
  <c r="S1050" i="2" s="1"/>
  <c r="O1489" i="3"/>
  <c r="O1490" i="3"/>
  <c r="P1490" i="3" s="1"/>
  <c r="O1491" i="3"/>
  <c r="P1491" i="3" s="1"/>
  <c r="O1492" i="3"/>
  <c r="P1492" i="3" s="1"/>
  <c r="O1493" i="3"/>
  <c r="P1493" i="3" s="1"/>
  <c r="O1494" i="3"/>
  <c r="P1494" i="3" s="1"/>
  <c r="O1495" i="3"/>
  <c r="P1495" i="3" s="1"/>
  <c r="O1496" i="3"/>
  <c r="O1497" i="3"/>
  <c r="P1497" i="3" s="1"/>
  <c r="O1498" i="3"/>
  <c r="P1498" i="3" s="1"/>
  <c r="O1499" i="3"/>
  <c r="P1499" i="3" s="1"/>
  <c r="O1500" i="3"/>
  <c r="P1500" i="3" s="1"/>
  <c r="O1501" i="3"/>
  <c r="P1501" i="3" s="1"/>
  <c r="O1502" i="3"/>
  <c r="P1502" i="3" s="1"/>
  <c r="S1502" i="3" s="1"/>
  <c r="O1503" i="3"/>
  <c r="O1504" i="3"/>
  <c r="P1504" i="3" s="1"/>
  <c r="O1505" i="3"/>
  <c r="P1505" i="3" s="1"/>
  <c r="Q1505" i="3" s="1"/>
  <c r="O1506" i="3"/>
  <c r="P1506" i="3" s="1"/>
  <c r="O1507" i="3"/>
  <c r="O1508" i="3"/>
  <c r="O1509" i="3"/>
  <c r="O1510" i="3"/>
  <c r="O1511" i="3"/>
  <c r="O1512" i="3"/>
  <c r="P1512" i="3" s="1"/>
  <c r="O1513" i="3"/>
  <c r="O1514" i="3"/>
  <c r="O1515" i="3"/>
  <c r="O1516" i="3"/>
  <c r="O1517" i="3"/>
  <c r="O1518" i="3"/>
  <c r="P1518" i="3" s="1"/>
  <c r="O1519" i="3"/>
  <c r="P1519" i="3" s="1"/>
  <c r="Q1519" i="3" s="1"/>
  <c r="O1520" i="3"/>
  <c r="P1520" i="3" s="1"/>
  <c r="O1521" i="3"/>
  <c r="P1521" i="3" s="1"/>
  <c r="O1522" i="3"/>
  <c r="P1522" i="3" s="1"/>
  <c r="O1523" i="3"/>
  <c r="O1524" i="3"/>
  <c r="O1525" i="3"/>
  <c r="O1526" i="3"/>
  <c r="P1526" i="3" s="1"/>
  <c r="S1526" i="3" s="1"/>
  <c r="O1527" i="3"/>
  <c r="O1528" i="3"/>
  <c r="O1529" i="3"/>
  <c r="O1530" i="3"/>
  <c r="P1530" i="3" s="1"/>
  <c r="O1531" i="3"/>
  <c r="O1532" i="3"/>
  <c r="P1532" i="3" s="1"/>
  <c r="O1533" i="3"/>
  <c r="P1533" i="3" s="1"/>
  <c r="O1534" i="3"/>
  <c r="P1534" i="3" s="1"/>
  <c r="R1534" i="3" s="1"/>
  <c r="O1535" i="3"/>
  <c r="P1535" i="3" s="1"/>
  <c r="Q1535" i="3" s="1"/>
  <c r="O1536" i="3"/>
  <c r="O1537" i="3"/>
  <c r="O1538" i="3"/>
  <c r="O1539" i="3"/>
  <c r="O1540" i="3"/>
  <c r="P1540" i="3" s="1"/>
  <c r="O1541" i="3"/>
  <c r="P1541" i="3" s="1"/>
  <c r="O1542" i="3"/>
  <c r="P1542" i="3" s="1"/>
  <c r="O1543" i="3"/>
  <c r="P1543" i="3" s="1"/>
  <c r="Q1543" i="3" s="1"/>
  <c r="O1544" i="3"/>
  <c r="O1545" i="3"/>
  <c r="P1545" i="3" s="1"/>
  <c r="S1545" i="3" s="1"/>
  <c r="O1546" i="3"/>
  <c r="P1546" i="3" s="1"/>
  <c r="O1547" i="3"/>
  <c r="P1547" i="3" s="1"/>
  <c r="O1548" i="3"/>
  <c r="O1549" i="3"/>
  <c r="P1549" i="3" s="1"/>
  <c r="O1550" i="3"/>
  <c r="P1550" i="3" s="1"/>
  <c r="S1550" i="3" s="1"/>
  <c r="O1551" i="3"/>
  <c r="P1551" i="3" s="1"/>
  <c r="Q1551" i="3" s="1"/>
  <c r="O1552" i="3"/>
  <c r="O1553" i="3"/>
  <c r="O1554" i="3"/>
  <c r="O1555" i="3"/>
  <c r="O1556" i="3"/>
  <c r="P1556" i="3" s="1"/>
  <c r="O1557" i="3"/>
  <c r="P1557" i="3" s="1"/>
  <c r="O1558" i="3"/>
  <c r="P1558" i="3" s="1"/>
  <c r="R1558" i="3" s="1"/>
  <c r="O1559" i="3"/>
  <c r="O1560" i="3"/>
  <c r="O1561" i="3"/>
  <c r="O1562" i="3"/>
  <c r="O1563" i="3"/>
  <c r="O1564" i="3"/>
  <c r="O1565" i="3"/>
  <c r="N6" i="2"/>
  <c r="O6" i="2"/>
  <c r="R6" i="2" s="1"/>
  <c r="P6" i="2"/>
  <c r="AG37" i="8"/>
  <c r="AG38" i="8"/>
  <c r="O1191" i="3"/>
  <c r="O1192" i="3"/>
  <c r="P1192" i="3" s="1"/>
  <c r="O1193" i="3"/>
  <c r="P1193" i="3" s="1"/>
  <c r="O1194" i="3"/>
  <c r="P1194" i="3" s="1"/>
  <c r="Q1194" i="3" s="1"/>
  <c r="O1195" i="3"/>
  <c r="O1196" i="3"/>
  <c r="O1197" i="3"/>
  <c r="O1198" i="3"/>
  <c r="O1199" i="3"/>
  <c r="O1200" i="3"/>
  <c r="O1201" i="3"/>
  <c r="O1202" i="3"/>
  <c r="P1202" i="3" s="1"/>
  <c r="Q1202" i="3" s="1"/>
  <c r="O1203" i="3"/>
  <c r="P1203" i="3" s="1"/>
  <c r="O1204" i="3"/>
  <c r="P1204" i="3" s="1"/>
  <c r="R1204" i="3" s="1"/>
  <c r="O1205" i="3"/>
  <c r="O1206" i="3"/>
  <c r="O1207" i="3"/>
  <c r="O1208" i="3"/>
  <c r="O1209" i="3"/>
  <c r="O1210" i="3"/>
  <c r="O1211" i="3"/>
  <c r="P1211" i="3" s="1"/>
  <c r="O1212" i="3"/>
  <c r="O1213" i="3"/>
  <c r="P1213" i="3" s="1"/>
  <c r="O1214" i="3"/>
  <c r="P1214" i="3" s="1"/>
  <c r="O1215" i="3"/>
  <c r="O1216" i="3"/>
  <c r="P1216" i="3" s="1"/>
  <c r="O1217" i="3"/>
  <c r="O1218" i="3"/>
  <c r="P1218" i="3" s="1"/>
  <c r="Q1218" i="3" s="1"/>
  <c r="O1219" i="3"/>
  <c r="O1220" i="3"/>
  <c r="P1220" i="3" s="1"/>
  <c r="O1221" i="3"/>
  <c r="P1221" i="3" s="1"/>
  <c r="O1222" i="3"/>
  <c r="P1222" i="3" s="1"/>
  <c r="S1222" i="3" s="1"/>
  <c r="O1223" i="3"/>
  <c r="O1224" i="3"/>
  <c r="O1225" i="3"/>
  <c r="P1225" i="3" s="1"/>
  <c r="Q1225" i="3" s="1"/>
  <c r="O1226" i="3"/>
  <c r="P1226" i="3" s="1"/>
  <c r="Q1226" i="3" s="1"/>
  <c r="O1227" i="3"/>
  <c r="P1227" i="3" s="1"/>
  <c r="Q1227" i="3" s="1"/>
  <c r="O1228" i="3"/>
  <c r="P1228" i="3" s="1"/>
  <c r="O1229" i="3"/>
  <c r="P1229" i="3" s="1"/>
  <c r="O1230" i="3"/>
  <c r="P1230" i="3" s="1"/>
  <c r="O1231" i="3"/>
  <c r="P1231" i="3" s="1"/>
  <c r="S1231" i="3" s="1"/>
  <c r="O1232" i="3"/>
  <c r="O1233" i="3"/>
  <c r="O1234" i="3"/>
  <c r="O1235" i="3"/>
  <c r="O1236" i="3"/>
  <c r="O1237" i="3"/>
  <c r="O1238" i="3"/>
  <c r="O1239" i="3"/>
  <c r="O1240" i="3"/>
  <c r="S626" i="2" s="1"/>
  <c r="O1241" i="3"/>
  <c r="O1242" i="3"/>
  <c r="O1243" i="3"/>
  <c r="P1243" i="3" s="1"/>
  <c r="O1244" i="3"/>
  <c r="O1245" i="3"/>
  <c r="O1246" i="3"/>
  <c r="O1247" i="3"/>
  <c r="P1247" i="3" s="1"/>
  <c r="S1247" i="3" s="1"/>
  <c r="O1248" i="3"/>
  <c r="P1248" i="3" s="1"/>
  <c r="O1249" i="3"/>
  <c r="O1250" i="3"/>
  <c r="O1251" i="3"/>
  <c r="O1252" i="3"/>
  <c r="O1253" i="3"/>
  <c r="O1254" i="3"/>
  <c r="O1255" i="3"/>
  <c r="O1256" i="3"/>
  <c r="O1257" i="3"/>
  <c r="P1257" i="3" s="1"/>
  <c r="S1257" i="3" s="1"/>
  <c r="O1258" i="3"/>
  <c r="O1259" i="3"/>
  <c r="P1259" i="3" s="1"/>
  <c r="Q1259" i="3" s="1"/>
  <c r="O1260" i="3"/>
  <c r="P1260" i="3" s="1"/>
  <c r="O1261" i="3"/>
  <c r="P1261" i="3" s="1"/>
  <c r="O1262" i="3"/>
  <c r="P1262" i="3" s="1"/>
  <c r="S1262" i="3" s="1"/>
  <c r="O1263" i="3"/>
  <c r="P1263" i="3" s="1"/>
  <c r="S1263" i="3" s="1"/>
  <c r="O1264" i="3"/>
  <c r="P1264" i="3" s="1"/>
  <c r="O1265" i="3"/>
  <c r="P1265" i="3" s="1"/>
  <c r="Q1265" i="3" s="1"/>
  <c r="O1266" i="3"/>
  <c r="P1266" i="3" s="1"/>
  <c r="Q1266" i="3" s="1"/>
  <c r="O1267" i="3"/>
  <c r="P1267" i="3" s="1"/>
  <c r="O1268" i="3"/>
  <c r="P1268" i="3" s="1"/>
  <c r="O1269" i="3"/>
  <c r="P1269" i="3" s="1"/>
  <c r="O1270" i="3"/>
  <c r="P1270" i="3" s="1"/>
  <c r="O1271" i="3"/>
  <c r="P1271" i="3" s="1"/>
  <c r="O1272" i="3"/>
  <c r="P1272" i="3" s="1"/>
  <c r="O1273" i="3"/>
  <c r="P1273" i="3" s="1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P1285" i="3" s="1"/>
  <c r="O1286" i="3"/>
  <c r="P1286" i="3" s="1"/>
  <c r="S1286" i="3" s="1"/>
  <c r="O1287" i="3"/>
  <c r="O1288" i="3"/>
  <c r="O1289" i="3"/>
  <c r="P1289" i="3" s="1"/>
  <c r="S1289" i="3" s="1"/>
  <c r="O1290" i="3"/>
  <c r="P1290" i="3" s="1"/>
  <c r="Q1290" i="3" s="1"/>
  <c r="O1291" i="3"/>
  <c r="P1291" i="3" s="1"/>
  <c r="Q1291" i="3" s="1"/>
  <c r="O1292" i="3"/>
  <c r="O1293" i="3"/>
  <c r="O1294" i="3"/>
  <c r="O1295" i="3"/>
  <c r="O1296" i="3"/>
  <c r="O1297" i="3"/>
  <c r="O1298" i="3"/>
  <c r="P1298" i="3" s="1"/>
  <c r="R1298" i="3" s="1"/>
  <c r="O1299" i="3"/>
  <c r="O1300" i="3"/>
  <c r="P1300" i="3" s="1"/>
  <c r="O1301" i="3"/>
  <c r="P1301" i="3" s="1"/>
  <c r="S1301" i="3" s="1"/>
  <c r="O1302" i="3"/>
  <c r="P1302" i="3" s="1"/>
  <c r="O1303" i="3"/>
  <c r="P1303" i="3" s="1"/>
  <c r="S1303" i="3" s="1"/>
  <c r="O1304" i="3"/>
  <c r="O1305" i="3"/>
  <c r="O1306" i="3"/>
  <c r="P1306" i="3" s="1"/>
  <c r="R1306" i="3" s="1"/>
  <c r="O1307" i="3"/>
  <c r="P1307" i="3" s="1"/>
  <c r="O1308" i="3"/>
  <c r="P1308" i="3" s="1"/>
  <c r="O1309" i="3"/>
  <c r="P1309" i="3" s="1"/>
  <c r="O1310" i="3"/>
  <c r="P1310" i="3" s="1"/>
  <c r="S1310" i="3" s="1"/>
  <c r="O1311" i="3"/>
  <c r="P1311" i="3" s="1"/>
  <c r="O1312" i="3"/>
  <c r="P1312" i="3" s="1"/>
  <c r="O1313" i="3"/>
  <c r="P1313" i="3" s="1"/>
  <c r="R1313" i="3" s="1"/>
  <c r="O1314" i="3"/>
  <c r="P1314" i="3" s="1"/>
  <c r="O1315" i="3"/>
  <c r="O1316" i="3"/>
  <c r="O1317" i="3"/>
  <c r="O1318" i="3"/>
  <c r="O1319" i="3"/>
  <c r="O1320" i="3"/>
  <c r="O1321" i="3"/>
  <c r="O1322" i="3"/>
  <c r="P1322" i="3" s="1"/>
  <c r="O1323" i="3"/>
  <c r="O1324" i="3"/>
  <c r="O1325" i="3"/>
  <c r="O1326" i="3"/>
  <c r="O1327" i="3"/>
  <c r="O1328" i="3"/>
  <c r="O1329" i="3"/>
  <c r="O1330" i="3"/>
  <c r="P1330" i="3" s="1"/>
  <c r="R1330" i="3" s="1"/>
  <c r="O1331" i="3"/>
  <c r="P1331" i="3" s="1"/>
  <c r="S1331" i="3" s="1"/>
  <c r="O1332" i="3"/>
  <c r="P1332" i="3" s="1"/>
  <c r="Q1332" i="3" s="1"/>
  <c r="O1333" i="3"/>
  <c r="P1333" i="3" s="1"/>
  <c r="R1333" i="3" s="1"/>
  <c r="O1334" i="3"/>
  <c r="P1334" i="3" s="1"/>
  <c r="O1335" i="3"/>
  <c r="O1336" i="3"/>
  <c r="O1337" i="3"/>
  <c r="O1338" i="3"/>
  <c r="O1339" i="3"/>
  <c r="O1340" i="3"/>
  <c r="O1341" i="3"/>
  <c r="P1341" i="3" s="1"/>
  <c r="R1341" i="3" s="1"/>
  <c r="O1342" i="3"/>
  <c r="P1342" i="3" s="1"/>
  <c r="O1343" i="3"/>
  <c r="O1344" i="3"/>
  <c r="P1344" i="3" s="1"/>
  <c r="O1345" i="3"/>
  <c r="O1346" i="3"/>
  <c r="O1347" i="3"/>
  <c r="O1348" i="3"/>
  <c r="P1348" i="3" s="1"/>
  <c r="Q1348" i="3" s="1"/>
  <c r="O1349" i="3"/>
  <c r="P1349" i="3" s="1"/>
  <c r="R1349" i="3" s="1"/>
  <c r="O1350" i="3"/>
  <c r="P1350" i="3" s="1"/>
  <c r="O1351" i="3"/>
  <c r="O1352" i="3"/>
  <c r="O1353" i="3"/>
  <c r="O1354" i="3"/>
  <c r="O1355" i="3"/>
  <c r="P1355" i="3" s="1"/>
  <c r="O1356" i="3"/>
  <c r="O1357" i="3"/>
  <c r="P1357" i="3" s="1"/>
  <c r="R1357" i="3" s="1"/>
  <c r="O1358" i="3"/>
  <c r="O1359" i="3"/>
  <c r="P1359" i="3" s="1"/>
  <c r="O1360" i="3"/>
  <c r="P1360" i="3" s="1"/>
  <c r="R1360" i="3" s="1"/>
  <c r="O1361" i="3"/>
  <c r="P1361" i="3" s="1"/>
  <c r="S1361" i="3" s="1"/>
  <c r="O1362" i="3"/>
  <c r="P1362" i="3" s="1"/>
  <c r="Q1362" i="3" s="1"/>
  <c r="O1363" i="3"/>
  <c r="O1364" i="3"/>
  <c r="O1365" i="3"/>
  <c r="O1366" i="3"/>
  <c r="O1367" i="3"/>
  <c r="O1368" i="3"/>
  <c r="P1368" i="3" s="1"/>
  <c r="S1368" i="3" s="1"/>
  <c r="O1369" i="3"/>
  <c r="P1369" i="3" s="1"/>
  <c r="S1369" i="3" s="1"/>
  <c r="O1370" i="3"/>
  <c r="P1370" i="3" s="1"/>
  <c r="R1370" i="3" s="1"/>
  <c r="O1371" i="3"/>
  <c r="P1371" i="3" s="1"/>
  <c r="S1371" i="3" s="1"/>
  <c r="O1372" i="3"/>
  <c r="O1373" i="3"/>
  <c r="O1374" i="3"/>
  <c r="O1375" i="3"/>
  <c r="P1375" i="3" s="1"/>
  <c r="O1376" i="3"/>
  <c r="P1376" i="3" s="1"/>
  <c r="O1377" i="3"/>
  <c r="P1377" i="3" s="1"/>
  <c r="O1378" i="3"/>
  <c r="P1378" i="3" s="1"/>
  <c r="O1379" i="3"/>
  <c r="O1380" i="3"/>
  <c r="O1381" i="3"/>
  <c r="O1382" i="3"/>
  <c r="O1383" i="3"/>
  <c r="P1383" i="3" s="1"/>
  <c r="O1384" i="3"/>
  <c r="P1384" i="3" s="1"/>
  <c r="O1385" i="3"/>
  <c r="P1385" i="3" s="1"/>
  <c r="O1386" i="3"/>
  <c r="P1386" i="3" s="1"/>
  <c r="O1387" i="3"/>
  <c r="P1387" i="3" s="1"/>
  <c r="Q1387" i="3" s="1"/>
  <c r="O1388" i="3"/>
  <c r="P1388" i="3" s="1"/>
  <c r="O1389" i="3"/>
  <c r="P1389" i="3" s="1"/>
  <c r="O1390" i="3"/>
  <c r="P1390" i="3" s="1"/>
  <c r="O1391" i="3"/>
  <c r="P1391" i="3" s="1"/>
  <c r="O1392" i="3"/>
  <c r="P1392" i="3" s="1"/>
  <c r="O1393" i="3"/>
  <c r="P1393" i="3" s="1"/>
  <c r="O1394" i="3"/>
  <c r="P1394" i="3" s="1"/>
  <c r="O1395" i="3"/>
  <c r="P1395" i="3" s="1"/>
  <c r="Q1395" i="3" s="1"/>
  <c r="O1396" i="3"/>
  <c r="P1396" i="3" s="1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P1412" i="3" s="1"/>
  <c r="O1413" i="3"/>
  <c r="P1413" i="3" s="1"/>
  <c r="O1414" i="3"/>
  <c r="P1414" i="3" s="1"/>
  <c r="O1415" i="3"/>
  <c r="P1415" i="3" s="1"/>
  <c r="O1416" i="3"/>
  <c r="P1416" i="3" s="1"/>
  <c r="O1417" i="3"/>
  <c r="P1417" i="3" s="1"/>
  <c r="O1418" i="3"/>
  <c r="P1418" i="3" s="1"/>
  <c r="O1419" i="3"/>
  <c r="P1419" i="3" s="1"/>
  <c r="R1419" i="3" s="1"/>
  <c r="O1420" i="3"/>
  <c r="P1420" i="3" s="1"/>
  <c r="O1421" i="3"/>
  <c r="O1422" i="3"/>
  <c r="O1423" i="3"/>
  <c r="O1424" i="3"/>
  <c r="O1425" i="3"/>
  <c r="O1426" i="3"/>
  <c r="O1427" i="3"/>
  <c r="O1428" i="3"/>
  <c r="O1429" i="3"/>
  <c r="O1430" i="3"/>
  <c r="O1431" i="3"/>
  <c r="P1431" i="3" s="1"/>
  <c r="O1432" i="3"/>
  <c r="P1432" i="3" s="1"/>
  <c r="O1433" i="3"/>
  <c r="P1433" i="3" s="1"/>
  <c r="O1434" i="3"/>
  <c r="P1434" i="3" s="1"/>
  <c r="O1435" i="3"/>
  <c r="P1435" i="3" s="1"/>
  <c r="R1435" i="3" s="1"/>
  <c r="O1436" i="3"/>
  <c r="O1437" i="3"/>
  <c r="P1437" i="3" s="1"/>
  <c r="O1438" i="3"/>
  <c r="P1438" i="3" s="1"/>
  <c r="O1439" i="3"/>
  <c r="O1440" i="3"/>
  <c r="O1441" i="3"/>
  <c r="O1442" i="3"/>
  <c r="O1443" i="3"/>
  <c r="O1444" i="3"/>
  <c r="O1445" i="3"/>
  <c r="O1446" i="3"/>
  <c r="P1446" i="3" s="1"/>
  <c r="O1447" i="3"/>
  <c r="P1447" i="3" s="1"/>
  <c r="O1448" i="3"/>
  <c r="P1448" i="3" s="1"/>
  <c r="O1449" i="3"/>
  <c r="O1450" i="3"/>
  <c r="O1451" i="3"/>
  <c r="O1452" i="3"/>
  <c r="P1452" i="3" s="1"/>
  <c r="O1453" i="3"/>
  <c r="P1453" i="3" s="1"/>
  <c r="O1454" i="3"/>
  <c r="P1454" i="3" s="1"/>
  <c r="O1455" i="3"/>
  <c r="O1456" i="3"/>
  <c r="O1457" i="3"/>
  <c r="O1458" i="3"/>
  <c r="O1459" i="3"/>
  <c r="O1460" i="3"/>
  <c r="O1461" i="3"/>
  <c r="P1461" i="3" s="1"/>
  <c r="O1462" i="3"/>
  <c r="P1462" i="3" s="1"/>
  <c r="O1463" i="3"/>
  <c r="O1464" i="3"/>
  <c r="O1465" i="3"/>
  <c r="P1465" i="3" s="1"/>
  <c r="Q1465" i="3" s="1"/>
  <c r="O1466" i="3"/>
  <c r="O1467" i="3"/>
  <c r="O1468" i="3"/>
  <c r="O1469" i="3"/>
  <c r="P1469" i="3" s="1"/>
  <c r="O1470" i="3"/>
  <c r="P1470" i="3" s="1"/>
  <c r="O1471" i="3"/>
  <c r="P1471" i="3" s="1"/>
  <c r="O1472" i="3"/>
  <c r="P1472" i="3" s="1"/>
  <c r="O1473" i="3"/>
  <c r="P1473" i="3" s="1"/>
  <c r="R1473" i="3" s="1"/>
  <c r="O1474" i="3"/>
  <c r="P1474" i="3" s="1"/>
  <c r="O1475" i="3"/>
  <c r="P1475" i="3" s="1"/>
  <c r="O1476" i="3"/>
  <c r="P1476" i="3" s="1"/>
  <c r="O1477" i="3"/>
  <c r="P1477" i="3" s="1"/>
  <c r="O1478" i="3"/>
  <c r="P1478" i="3" s="1"/>
  <c r="O1479" i="3"/>
  <c r="P1479" i="3" s="1"/>
  <c r="O1480" i="3"/>
  <c r="P1480" i="3" s="1"/>
  <c r="Q1480" i="3" s="1"/>
  <c r="O1481" i="3"/>
  <c r="O1482" i="3"/>
  <c r="O1483" i="3"/>
  <c r="O1484" i="3"/>
  <c r="O1485" i="3"/>
  <c r="O1486" i="3"/>
  <c r="O1487" i="3"/>
  <c r="O1488" i="3"/>
  <c r="O1090" i="3"/>
  <c r="O1091" i="3"/>
  <c r="P1091" i="3" s="1"/>
  <c r="R1091" i="3" s="1"/>
  <c r="O1092" i="3"/>
  <c r="O1093" i="3"/>
  <c r="O1094" i="3"/>
  <c r="O1095" i="3"/>
  <c r="P1095" i="3" s="1"/>
  <c r="O1096" i="3"/>
  <c r="P1096" i="3" s="1"/>
  <c r="O1097" i="3"/>
  <c r="P1097" i="3" s="1"/>
  <c r="R1097" i="3" s="1"/>
  <c r="O1098" i="3"/>
  <c r="O1099" i="3"/>
  <c r="P1099" i="3" s="1"/>
  <c r="R1099" i="3" s="1"/>
  <c r="O1100" i="3"/>
  <c r="P1100" i="3" s="1"/>
  <c r="O1101" i="3"/>
  <c r="O1102" i="3"/>
  <c r="P1102" i="3" s="1"/>
  <c r="O1103" i="3"/>
  <c r="O1104" i="3"/>
  <c r="O1105" i="3"/>
  <c r="O1106" i="3"/>
  <c r="O1107" i="3"/>
  <c r="O1108" i="3"/>
  <c r="O1109" i="3"/>
  <c r="O1110" i="3"/>
  <c r="P1110" i="3" s="1"/>
  <c r="Q1110" i="3" s="1"/>
  <c r="O1111" i="3"/>
  <c r="P1111" i="3" s="1"/>
  <c r="Q1111" i="3" s="1"/>
  <c r="O1112" i="3"/>
  <c r="P1112" i="3" s="1"/>
  <c r="O1113" i="3"/>
  <c r="P1113" i="3" s="1"/>
  <c r="O1114" i="3"/>
  <c r="P1114" i="3" s="1"/>
  <c r="O1115" i="3"/>
  <c r="P1115" i="3" s="1"/>
  <c r="R1115" i="3" s="1"/>
  <c r="O1116" i="3"/>
  <c r="P1116" i="3" s="1"/>
  <c r="O1117" i="3"/>
  <c r="O1118" i="3"/>
  <c r="O1119" i="3"/>
  <c r="P1119" i="3" s="1"/>
  <c r="Q1119" i="3" s="1"/>
  <c r="O1120" i="3"/>
  <c r="O1121" i="3"/>
  <c r="O1122" i="3"/>
  <c r="O1123" i="3"/>
  <c r="O1124" i="3"/>
  <c r="O1125" i="3"/>
  <c r="O1126" i="3"/>
  <c r="P1126" i="3" s="1"/>
  <c r="S1126" i="3" s="1"/>
  <c r="O1127" i="3"/>
  <c r="P1127" i="3" s="1"/>
  <c r="Q1127" i="3" s="1"/>
  <c r="O1128" i="3"/>
  <c r="P1128" i="3" s="1"/>
  <c r="O1129" i="3"/>
  <c r="P1129" i="3" s="1"/>
  <c r="Q1129" i="3" s="1"/>
  <c r="O1130" i="3"/>
  <c r="P1130" i="3" s="1"/>
  <c r="O1131" i="3"/>
  <c r="P1131" i="3" s="1"/>
  <c r="R1131" i="3" s="1"/>
  <c r="O1132" i="3"/>
  <c r="P1132" i="3" s="1"/>
  <c r="O1133" i="3"/>
  <c r="O1134" i="3"/>
  <c r="O1135" i="3"/>
  <c r="O1136" i="3"/>
  <c r="P1136" i="3" s="1"/>
  <c r="O1137" i="3"/>
  <c r="P1137" i="3" s="1"/>
  <c r="Q1137" i="3" s="1"/>
  <c r="O1138" i="3"/>
  <c r="P1138" i="3" s="1"/>
  <c r="O1139" i="3"/>
  <c r="O1140" i="3"/>
  <c r="O1141" i="3"/>
  <c r="O1142" i="3"/>
  <c r="O1143" i="3"/>
  <c r="O1144" i="3"/>
  <c r="O1145" i="3"/>
  <c r="O1146" i="3"/>
  <c r="O1147" i="3"/>
  <c r="O1148" i="3"/>
  <c r="P1148" i="3" s="1"/>
  <c r="O1149" i="3"/>
  <c r="P1149" i="3" s="1"/>
  <c r="O1150" i="3"/>
  <c r="P1150" i="3" s="1"/>
  <c r="O1151" i="3"/>
  <c r="P1151" i="3" s="1"/>
  <c r="O1152" i="3"/>
  <c r="O1153" i="3"/>
  <c r="O1154" i="3"/>
  <c r="O1155" i="3"/>
  <c r="O1156" i="3"/>
  <c r="O1157" i="3"/>
  <c r="O1158" i="3"/>
  <c r="P1158" i="3" s="1"/>
  <c r="S1158" i="3" s="1"/>
  <c r="O1159" i="3"/>
  <c r="P1159" i="3" s="1"/>
  <c r="O1160" i="3"/>
  <c r="P1160" i="3" s="1"/>
  <c r="O1161" i="3"/>
  <c r="P1161" i="3" s="1"/>
  <c r="O1162" i="3"/>
  <c r="O1163" i="3"/>
  <c r="O1164" i="3"/>
  <c r="O1165" i="3"/>
  <c r="P1165" i="3" s="1"/>
  <c r="O1166" i="3"/>
  <c r="P1166" i="3" s="1"/>
  <c r="S1166" i="3" s="1"/>
  <c r="O1167" i="3"/>
  <c r="P1167" i="3" s="1"/>
  <c r="O1168" i="3"/>
  <c r="O1169" i="3"/>
  <c r="O1170" i="3"/>
  <c r="O1171" i="3"/>
  <c r="O1172" i="3"/>
  <c r="O1173" i="3"/>
  <c r="O1174" i="3"/>
  <c r="P1174" i="3" s="1"/>
  <c r="O1175" i="3"/>
  <c r="P1175" i="3" s="1"/>
  <c r="Q1175" i="3" s="1"/>
  <c r="O1176" i="3"/>
  <c r="P1176" i="3" s="1"/>
  <c r="O1177" i="3"/>
  <c r="P1177" i="3" s="1"/>
  <c r="Q1177" i="3" s="1"/>
  <c r="O1178" i="3"/>
  <c r="P1178" i="3" s="1"/>
  <c r="O1179" i="3"/>
  <c r="P1179" i="3" s="1"/>
  <c r="R1179" i="3" s="1"/>
  <c r="O1180" i="3"/>
  <c r="P1180" i="3" s="1"/>
  <c r="O1181" i="3"/>
  <c r="O1182" i="3"/>
  <c r="O1183" i="3"/>
  <c r="O1184" i="3"/>
  <c r="O1185" i="3"/>
  <c r="O1186" i="3"/>
  <c r="O1187" i="3"/>
  <c r="O1188" i="3"/>
  <c r="O1189" i="3"/>
  <c r="O1190" i="3"/>
  <c r="AD37" i="8"/>
  <c r="AE37" i="8"/>
  <c r="AF37" i="8"/>
  <c r="AD38" i="8"/>
  <c r="AE38" i="8"/>
  <c r="AF38" i="8"/>
  <c r="O880" i="3"/>
  <c r="O881" i="3"/>
  <c r="O882" i="3"/>
  <c r="O883" i="3"/>
  <c r="O884" i="3"/>
  <c r="O885" i="3"/>
  <c r="O886" i="3"/>
  <c r="O887" i="3"/>
  <c r="P887" i="3" s="1"/>
  <c r="O888" i="3"/>
  <c r="P888" i="3" s="1"/>
  <c r="O889" i="3"/>
  <c r="P889" i="3" s="1"/>
  <c r="O890" i="3"/>
  <c r="P890" i="3" s="1"/>
  <c r="O891" i="3"/>
  <c r="P891" i="3" s="1"/>
  <c r="O892" i="3"/>
  <c r="O893" i="3"/>
  <c r="O894" i="3"/>
  <c r="O895" i="3"/>
  <c r="O896" i="3"/>
  <c r="O897" i="3"/>
  <c r="O898" i="3"/>
  <c r="P898" i="3" s="1"/>
  <c r="S898" i="3" s="1"/>
  <c r="O899" i="3"/>
  <c r="P899" i="3" s="1"/>
  <c r="O900" i="3"/>
  <c r="P900" i="3" s="1"/>
  <c r="Q900" i="3" s="1"/>
  <c r="O901" i="3"/>
  <c r="P901" i="3" s="1"/>
  <c r="Q901" i="3" s="1"/>
  <c r="O902" i="3"/>
  <c r="P902" i="3" s="1"/>
  <c r="O903" i="3"/>
  <c r="P903" i="3" s="1"/>
  <c r="O904" i="3"/>
  <c r="P904" i="3" s="1"/>
  <c r="S904" i="3" s="1"/>
  <c r="O905" i="3"/>
  <c r="P905" i="3" s="1"/>
  <c r="O906" i="3"/>
  <c r="O907" i="3"/>
  <c r="O908" i="3"/>
  <c r="P908" i="3" s="1"/>
  <c r="Q908" i="3" s="1"/>
  <c r="O909" i="3"/>
  <c r="O910" i="3"/>
  <c r="O911" i="3"/>
  <c r="O912" i="3"/>
  <c r="P912" i="3" s="1"/>
  <c r="R912" i="3" s="1"/>
  <c r="O913" i="3"/>
  <c r="P913" i="3" s="1"/>
  <c r="O914" i="3"/>
  <c r="P914" i="3" s="1"/>
  <c r="O915" i="3"/>
  <c r="O916" i="3"/>
  <c r="O917" i="3"/>
  <c r="O918" i="3"/>
  <c r="O919" i="3"/>
  <c r="O920" i="3"/>
  <c r="O921" i="3"/>
  <c r="O922" i="3"/>
  <c r="P922" i="3" s="1"/>
  <c r="S922" i="3" s="1"/>
  <c r="O923" i="3"/>
  <c r="O924" i="3"/>
  <c r="P924" i="3" s="1"/>
  <c r="Q924" i="3" s="1"/>
  <c r="O925" i="3"/>
  <c r="P925" i="3" s="1"/>
  <c r="R925" i="3" s="1"/>
  <c r="O926" i="3"/>
  <c r="P926" i="3" s="1"/>
  <c r="S926" i="3" s="1"/>
  <c r="O927" i="3"/>
  <c r="P927" i="3" s="1"/>
  <c r="R927" i="3" s="1"/>
  <c r="O928" i="3"/>
  <c r="P928" i="3" s="1"/>
  <c r="R928" i="3" s="1"/>
  <c r="O929" i="3"/>
  <c r="P929" i="3" s="1"/>
  <c r="O930" i="3"/>
  <c r="P930" i="3" s="1"/>
  <c r="S930" i="3" s="1"/>
  <c r="O931" i="3"/>
  <c r="O932" i="3"/>
  <c r="O933" i="3"/>
  <c r="O934" i="3"/>
  <c r="O935" i="3"/>
  <c r="O936" i="3"/>
  <c r="O937" i="3"/>
  <c r="O938" i="3"/>
  <c r="P938" i="3" s="1"/>
  <c r="R938" i="3" s="1"/>
  <c r="O939" i="3"/>
  <c r="P939" i="3" s="1"/>
  <c r="O940" i="3"/>
  <c r="P940" i="3" s="1"/>
  <c r="O941" i="3"/>
  <c r="P941" i="3" s="1"/>
  <c r="R941" i="3" s="1"/>
  <c r="O942" i="3"/>
  <c r="P942" i="3" s="1"/>
  <c r="S942" i="3" s="1"/>
  <c r="O943" i="3"/>
  <c r="P943" i="3" s="1"/>
  <c r="O944" i="3"/>
  <c r="P944" i="3" s="1"/>
  <c r="R944" i="3" s="1"/>
  <c r="O945" i="3"/>
  <c r="S473" i="2" s="1"/>
  <c r="O946" i="3"/>
  <c r="O947" i="3"/>
  <c r="O948" i="3"/>
  <c r="O949" i="3"/>
  <c r="O950" i="3"/>
  <c r="O951" i="3"/>
  <c r="O952" i="3"/>
  <c r="O953" i="3"/>
  <c r="O954" i="3"/>
  <c r="O955" i="3"/>
  <c r="P955" i="3" s="1"/>
  <c r="O956" i="3"/>
  <c r="P956" i="3" s="1"/>
  <c r="Q956" i="3" s="1"/>
  <c r="O957" i="3"/>
  <c r="P957" i="3" s="1"/>
  <c r="R957" i="3" s="1"/>
  <c r="O958" i="3"/>
  <c r="P958" i="3" s="1"/>
  <c r="O959" i="3"/>
  <c r="P959" i="3" s="1"/>
  <c r="R959" i="3" s="1"/>
  <c r="O960" i="3"/>
  <c r="P960" i="3" s="1"/>
  <c r="R960" i="3" s="1"/>
  <c r="O961" i="3"/>
  <c r="S482" i="2" s="1"/>
  <c r="O962" i="3"/>
  <c r="O963" i="3"/>
  <c r="O964" i="3"/>
  <c r="O965" i="3"/>
  <c r="P965" i="3" s="1"/>
  <c r="R965" i="3" s="1"/>
  <c r="O966" i="3"/>
  <c r="P966" i="3" s="1"/>
  <c r="S966" i="3" s="1"/>
  <c r="O967" i="3"/>
  <c r="P967" i="3" s="1"/>
  <c r="R967" i="3" s="1"/>
  <c r="O968" i="3"/>
  <c r="P968" i="3" s="1"/>
  <c r="O969" i="3"/>
  <c r="P969" i="3" s="1"/>
  <c r="O970" i="3"/>
  <c r="P970" i="3" s="1"/>
  <c r="R970" i="3" s="1"/>
  <c r="O971" i="3"/>
  <c r="O972" i="3"/>
  <c r="O973" i="3"/>
  <c r="O974" i="3"/>
  <c r="O975" i="3"/>
  <c r="O976" i="3"/>
  <c r="O977" i="3"/>
  <c r="O978" i="3"/>
  <c r="P978" i="3" s="1"/>
  <c r="R978" i="3" s="1"/>
  <c r="O979" i="3"/>
  <c r="P979" i="3" s="1"/>
  <c r="Q979" i="3" s="1"/>
  <c r="O980" i="3"/>
  <c r="P980" i="3" s="1"/>
  <c r="Q980" i="3" s="1"/>
  <c r="O981" i="3"/>
  <c r="P981" i="3" s="1"/>
  <c r="R981" i="3" s="1"/>
  <c r="O982" i="3"/>
  <c r="P982" i="3" s="1"/>
  <c r="S982" i="3" s="1"/>
  <c r="O983" i="3"/>
  <c r="O984" i="3"/>
  <c r="O985" i="3"/>
  <c r="S495" i="2" s="1"/>
  <c r="O986" i="3"/>
  <c r="O987" i="3"/>
  <c r="O988" i="3"/>
  <c r="P988" i="3" s="1"/>
  <c r="Q988" i="3" s="1"/>
  <c r="O989" i="3"/>
  <c r="O990" i="3"/>
  <c r="P990" i="3" s="1"/>
  <c r="S990" i="3" s="1"/>
  <c r="O991" i="3"/>
  <c r="P991" i="3" s="1"/>
  <c r="R991" i="3" s="1"/>
  <c r="O992" i="3"/>
  <c r="P992" i="3" s="1"/>
  <c r="R992" i="3" s="1"/>
  <c r="O993" i="3"/>
  <c r="P993" i="3" s="1"/>
  <c r="O994" i="3"/>
  <c r="P994" i="3" s="1"/>
  <c r="R994" i="3" s="1"/>
  <c r="O995" i="3"/>
  <c r="P995" i="3" s="1"/>
  <c r="O996" i="3"/>
  <c r="P996" i="3" s="1"/>
  <c r="Q996" i="3" s="1"/>
  <c r="O997" i="3"/>
  <c r="O998" i="3"/>
  <c r="O999" i="3"/>
  <c r="P999" i="3" s="1"/>
  <c r="R999" i="3" s="1"/>
  <c r="O1000" i="3"/>
  <c r="O1001" i="3"/>
  <c r="O1002" i="3"/>
  <c r="O1003" i="3"/>
  <c r="O1004" i="3"/>
  <c r="O1005" i="3"/>
  <c r="P1005" i="3" s="1"/>
  <c r="R1005" i="3" s="1"/>
  <c r="O1006" i="3"/>
  <c r="O1007" i="3"/>
  <c r="O1008" i="3"/>
  <c r="P1008" i="3" s="1"/>
  <c r="R1008" i="3" s="1"/>
  <c r="O1009" i="3"/>
  <c r="S505" i="2" s="1"/>
  <c r="O1010" i="3"/>
  <c r="O1011" i="3"/>
  <c r="O1012" i="3"/>
  <c r="O1013" i="3"/>
  <c r="P1013" i="3" s="1"/>
  <c r="O1014" i="3"/>
  <c r="O1015" i="3"/>
  <c r="O1016" i="3"/>
  <c r="O1017" i="3"/>
  <c r="P1017" i="3" s="1"/>
  <c r="O1018" i="3"/>
  <c r="P1018" i="3" s="1"/>
  <c r="S1018" i="3" s="1"/>
  <c r="O1019" i="3"/>
  <c r="P1019" i="3" s="1"/>
  <c r="O1020" i="3"/>
  <c r="P1020" i="3" s="1"/>
  <c r="O1021" i="3"/>
  <c r="O1022" i="3"/>
  <c r="P1022" i="3" s="1"/>
  <c r="R1022" i="3" s="1"/>
  <c r="O1023" i="3"/>
  <c r="O1024" i="3"/>
  <c r="O1025" i="3"/>
  <c r="S514" i="2" s="1"/>
  <c r="O1026" i="3"/>
  <c r="O1027" i="3"/>
  <c r="O1028" i="3"/>
  <c r="O1029" i="3"/>
  <c r="O1030" i="3"/>
  <c r="O1031" i="3"/>
  <c r="P1031" i="3" s="1"/>
  <c r="R1031" i="3" s="1"/>
  <c r="O1032" i="3"/>
  <c r="P1032" i="3" s="1"/>
  <c r="S1032" i="3" s="1"/>
  <c r="O1033" i="3"/>
  <c r="P1033" i="3" s="1"/>
  <c r="R1033" i="3" s="1"/>
  <c r="O1034" i="3"/>
  <c r="P1034" i="3" s="1"/>
  <c r="R1034" i="3" s="1"/>
  <c r="O1035" i="3"/>
  <c r="P1035" i="3" s="1"/>
  <c r="R1035" i="3" s="1"/>
  <c r="O1036" i="3"/>
  <c r="P1036" i="3" s="1"/>
  <c r="R1036" i="3" s="1"/>
  <c r="O1037" i="3"/>
  <c r="O1038" i="3"/>
  <c r="O1039" i="3"/>
  <c r="P1039" i="3" s="1"/>
  <c r="R1039" i="3" s="1"/>
  <c r="O1040" i="3"/>
  <c r="O1041" i="3"/>
  <c r="P1041" i="3" s="1"/>
  <c r="O1042" i="3"/>
  <c r="O1043" i="3"/>
  <c r="P1043" i="3" s="1"/>
  <c r="R1043" i="3" s="1"/>
  <c r="O1044" i="3"/>
  <c r="P1044" i="3" s="1"/>
  <c r="O1045" i="3"/>
  <c r="O1046" i="3"/>
  <c r="O1047" i="3"/>
  <c r="O1048" i="3"/>
  <c r="O1049" i="3"/>
  <c r="O1050" i="3"/>
  <c r="O1051" i="3"/>
  <c r="O1052" i="3"/>
  <c r="O1053" i="3"/>
  <c r="O1054" i="3"/>
  <c r="P1054" i="3" s="1"/>
  <c r="O1055" i="3"/>
  <c r="P1055" i="3" s="1"/>
  <c r="O1056" i="3"/>
  <c r="P1056" i="3" s="1"/>
  <c r="O1057" i="3"/>
  <c r="O1058" i="3"/>
  <c r="O1059" i="3"/>
  <c r="O1060" i="3"/>
  <c r="P1060" i="3" s="1"/>
  <c r="O1061" i="3"/>
  <c r="P1061" i="3" s="1"/>
  <c r="Q1061" i="3" s="1"/>
  <c r="O1062" i="3"/>
  <c r="P1062" i="3" s="1"/>
  <c r="O1063" i="3"/>
  <c r="P1063" i="3" s="1"/>
  <c r="Q1063" i="3" s="1"/>
  <c r="O1064" i="3"/>
  <c r="P1064" i="3" s="1"/>
  <c r="O1065" i="3"/>
  <c r="P1065" i="3" s="1"/>
  <c r="R1065" i="3" s="1"/>
  <c r="O1066" i="3"/>
  <c r="P1066" i="3" s="1"/>
  <c r="O1067" i="3"/>
  <c r="P1067" i="3" s="1"/>
  <c r="O1068" i="3"/>
  <c r="P1068" i="3" s="1"/>
  <c r="O1069" i="3"/>
  <c r="O1070" i="3"/>
  <c r="O1071" i="3"/>
  <c r="O1072" i="3"/>
  <c r="O1073" i="3"/>
  <c r="S539" i="2" s="1"/>
  <c r="O1074" i="3"/>
  <c r="O1075" i="3"/>
  <c r="O1076" i="3"/>
  <c r="O1077" i="3"/>
  <c r="O1078" i="3"/>
  <c r="O1079" i="3"/>
  <c r="P1079" i="3" s="1"/>
  <c r="O1080" i="3"/>
  <c r="P1080" i="3" s="1"/>
  <c r="O1081" i="3"/>
  <c r="P1081" i="3" s="1"/>
  <c r="R1081" i="3" s="1"/>
  <c r="O1082" i="3"/>
  <c r="P1082" i="3" s="1"/>
  <c r="O1083" i="3"/>
  <c r="P1083" i="3" s="1"/>
  <c r="O1084" i="3"/>
  <c r="P1084" i="3" s="1"/>
  <c r="O1085" i="3"/>
  <c r="P1085" i="3" s="1"/>
  <c r="O1086" i="3"/>
  <c r="P1086" i="3" s="1"/>
  <c r="O1087" i="3"/>
  <c r="P1087" i="3" s="1"/>
  <c r="R1087" i="3" s="1"/>
  <c r="O1088" i="3"/>
  <c r="O1089" i="3"/>
  <c r="S545" i="2" s="1"/>
  <c r="R37" i="8"/>
  <c r="S37" i="8"/>
  <c r="T37" i="8"/>
  <c r="U37" i="8"/>
  <c r="V37" i="8"/>
  <c r="W37" i="8"/>
  <c r="X37" i="8"/>
  <c r="Y37" i="8"/>
  <c r="Z37" i="8"/>
  <c r="AA37" i="8"/>
  <c r="AB37" i="8"/>
  <c r="AC37" i="8"/>
  <c r="R38" i="8"/>
  <c r="S38" i="8"/>
  <c r="T38" i="8"/>
  <c r="U38" i="8"/>
  <c r="V38" i="8"/>
  <c r="W38" i="8"/>
  <c r="X38" i="8"/>
  <c r="Y38" i="8"/>
  <c r="Z38" i="8"/>
  <c r="AA38" i="8"/>
  <c r="AB38" i="8"/>
  <c r="AC38" i="8"/>
  <c r="Q38" i="8"/>
  <c r="Q37" i="8"/>
  <c r="O526" i="3"/>
  <c r="O527" i="3"/>
  <c r="P527" i="3" s="1"/>
  <c r="O528" i="3"/>
  <c r="P528" i="3" s="1"/>
  <c r="R528" i="3" s="1"/>
  <c r="O529" i="3"/>
  <c r="P529" i="3" s="1"/>
  <c r="O530" i="3"/>
  <c r="P530" i="3" s="1"/>
  <c r="O531" i="3"/>
  <c r="S267" i="2" s="1"/>
  <c r="O532" i="3"/>
  <c r="O533" i="3"/>
  <c r="O534" i="3"/>
  <c r="O535" i="3"/>
  <c r="P535" i="3" s="1"/>
  <c r="O536" i="3"/>
  <c r="P536" i="3" s="1"/>
  <c r="S536" i="3" s="1"/>
  <c r="O537" i="3"/>
  <c r="P537" i="3" s="1"/>
  <c r="O538" i="3"/>
  <c r="O539" i="3"/>
  <c r="P539" i="3" s="1"/>
  <c r="O540" i="3"/>
  <c r="P540" i="3" s="1"/>
  <c r="O541" i="3"/>
  <c r="P541" i="3" s="1"/>
  <c r="S541" i="3" s="1"/>
  <c r="O542" i="3"/>
  <c r="P542" i="3" s="1"/>
  <c r="O543" i="3"/>
  <c r="O544" i="3"/>
  <c r="O545" i="3"/>
  <c r="O546" i="3"/>
  <c r="O547" i="3"/>
  <c r="O548" i="3"/>
  <c r="O549" i="3"/>
  <c r="O550" i="3"/>
  <c r="O551" i="3"/>
  <c r="O552" i="3"/>
  <c r="P552" i="3" s="1"/>
  <c r="O553" i="3"/>
  <c r="O554" i="3"/>
  <c r="P554" i="3" s="1"/>
  <c r="Q554" i="3" s="1"/>
  <c r="O555" i="3"/>
  <c r="P555" i="3" s="1"/>
  <c r="S555" i="3" s="1"/>
  <c r="O556" i="3"/>
  <c r="P556" i="3" s="1"/>
  <c r="O557" i="3"/>
  <c r="O558" i="3"/>
  <c r="O559" i="3"/>
  <c r="O560" i="3"/>
  <c r="P560" i="3" s="1"/>
  <c r="R560" i="3" s="1"/>
  <c r="O561" i="3"/>
  <c r="O562" i="3"/>
  <c r="O563" i="3"/>
  <c r="O564" i="3"/>
  <c r="O565" i="3"/>
  <c r="O566" i="3"/>
  <c r="P566" i="3" s="1"/>
  <c r="Q566" i="3" s="1"/>
  <c r="O567" i="3"/>
  <c r="P567" i="3" s="1"/>
  <c r="O568" i="3"/>
  <c r="P568" i="3" s="1"/>
  <c r="Q568" i="3" s="1"/>
  <c r="O569" i="3"/>
  <c r="P569" i="3" s="1"/>
  <c r="Q569" i="3" s="1"/>
  <c r="O570" i="3"/>
  <c r="P570" i="3" s="1"/>
  <c r="O571" i="3"/>
  <c r="O572" i="3"/>
  <c r="O573" i="3"/>
  <c r="O574" i="3"/>
  <c r="O575" i="3"/>
  <c r="O576" i="3"/>
  <c r="O577" i="3"/>
  <c r="O578" i="3"/>
  <c r="P578" i="3" s="1"/>
  <c r="Q578" i="3" s="1"/>
  <c r="O579" i="3"/>
  <c r="P579" i="3" s="1"/>
  <c r="O580" i="3"/>
  <c r="P580" i="3" s="1"/>
  <c r="S580" i="3" s="1"/>
  <c r="O581" i="3"/>
  <c r="P581" i="3" s="1"/>
  <c r="Q581" i="3" s="1"/>
  <c r="O582" i="3"/>
  <c r="P582" i="3" s="1"/>
  <c r="O583" i="3"/>
  <c r="P583" i="3" s="1"/>
  <c r="O584" i="3"/>
  <c r="P584" i="3" s="1"/>
  <c r="Q584" i="3" s="1"/>
  <c r="O585" i="3"/>
  <c r="O586" i="3"/>
  <c r="O587" i="3"/>
  <c r="O588" i="3"/>
  <c r="O589" i="3"/>
  <c r="P589" i="3" s="1"/>
  <c r="S589" i="3" s="1"/>
  <c r="O590" i="3"/>
  <c r="P590" i="3" s="1"/>
  <c r="O591" i="3"/>
  <c r="P591" i="3" s="1"/>
  <c r="O592" i="3"/>
  <c r="P592" i="3" s="1"/>
  <c r="Q592" i="3" s="1"/>
  <c r="O593" i="3"/>
  <c r="P593" i="3" s="1"/>
  <c r="O594" i="3"/>
  <c r="P594" i="3" s="1"/>
  <c r="O595" i="3"/>
  <c r="S298" i="2" s="1"/>
  <c r="O596" i="3"/>
  <c r="O597" i="3"/>
  <c r="O598" i="3"/>
  <c r="O599" i="3"/>
  <c r="P599" i="3" s="1"/>
  <c r="O600" i="3"/>
  <c r="P600" i="3" s="1"/>
  <c r="S600" i="3" s="1"/>
  <c r="O601" i="3"/>
  <c r="P601" i="3" s="1"/>
  <c r="O602" i="3"/>
  <c r="O603" i="3"/>
  <c r="S302" i="2" s="1"/>
  <c r="O604" i="3"/>
  <c r="O605" i="3"/>
  <c r="O606" i="3"/>
  <c r="O607" i="3"/>
  <c r="P607" i="3" s="1"/>
  <c r="O608" i="3"/>
  <c r="P608" i="3" s="1"/>
  <c r="O609" i="3"/>
  <c r="P609" i="3" s="1"/>
  <c r="O610" i="3"/>
  <c r="P610" i="3" s="1"/>
  <c r="O611" i="3"/>
  <c r="O612" i="3"/>
  <c r="O613" i="3"/>
  <c r="O614" i="3"/>
  <c r="O615" i="3"/>
  <c r="P615" i="3" s="1"/>
  <c r="O616" i="3"/>
  <c r="P616" i="3" s="1"/>
  <c r="O617" i="3"/>
  <c r="P617" i="3" s="1"/>
  <c r="Q617" i="3" s="1"/>
  <c r="O618" i="3"/>
  <c r="O619" i="3"/>
  <c r="S310" i="2" s="1"/>
  <c r="O620" i="3"/>
  <c r="O621" i="3"/>
  <c r="O622" i="3"/>
  <c r="O623" i="3"/>
  <c r="P623" i="3" s="1"/>
  <c r="O624" i="3"/>
  <c r="P624" i="3" s="1"/>
  <c r="R624" i="3" s="1"/>
  <c r="O625" i="3"/>
  <c r="P625" i="3" s="1"/>
  <c r="O626" i="3"/>
  <c r="O627" i="3"/>
  <c r="O628" i="3"/>
  <c r="O629" i="3"/>
  <c r="O630" i="3"/>
  <c r="O631" i="3"/>
  <c r="P631" i="3" s="1"/>
  <c r="O632" i="3"/>
  <c r="P632" i="3" s="1"/>
  <c r="Q632" i="3" s="1"/>
  <c r="O633" i="3"/>
  <c r="P633" i="3" s="1"/>
  <c r="Q633" i="3" s="1"/>
  <c r="O634" i="3"/>
  <c r="P634" i="3" s="1"/>
  <c r="O635" i="3"/>
  <c r="O636" i="3"/>
  <c r="O637" i="3"/>
  <c r="O638" i="3"/>
  <c r="O639" i="3"/>
  <c r="O640" i="3"/>
  <c r="O641" i="3"/>
  <c r="O642" i="3"/>
  <c r="O643" i="3"/>
  <c r="P643" i="3" s="1"/>
  <c r="O644" i="3"/>
  <c r="P644" i="3" s="1"/>
  <c r="S644" i="3" s="1"/>
  <c r="O645" i="3"/>
  <c r="P645" i="3" s="1"/>
  <c r="O646" i="3"/>
  <c r="P646" i="3" s="1"/>
  <c r="O647" i="3"/>
  <c r="P647" i="3" s="1"/>
  <c r="Q647" i="3" s="1"/>
  <c r="O648" i="3"/>
  <c r="P648" i="3" s="1"/>
  <c r="O649" i="3"/>
  <c r="O650" i="3"/>
  <c r="O651" i="3"/>
  <c r="O652" i="3"/>
  <c r="O653" i="3"/>
  <c r="P653" i="3" s="1"/>
  <c r="O654" i="3"/>
  <c r="P654" i="3" s="1"/>
  <c r="O655" i="3"/>
  <c r="P655" i="3" s="1"/>
  <c r="Q655" i="3" s="1"/>
  <c r="O656" i="3"/>
  <c r="P656" i="3" s="1"/>
  <c r="R656" i="3" s="1"/>
  <c r="O657" i="3"/>
  <c r="O658" i="3"/>
  <c r="O659" i="3"/>
  <c r="O660" i="3"/>
  <c r="O661" i="3"/>
  <c r="O662" i="3"/>
  <c r="O663" i="3"/>
  <c r="P663" i="3" s="1"/>
  <c r="Q663" i="3" s="1"/>
  <c r="O664" i="3"/>
  <c r="P664" i="3" s="1"/>
  <c r="S664" i="3" s="1"/>
  <c r="O665" i="3"/>
  <c r="P665" i="3" s="1"/>
  <c r="O666" i="3"/>
  <c r="P666" i="3" s="1"/>
  <c r="O667" i="3"/>
  <c r="P667" i="3" s="1"/>
  <c r="O668" i="3"/>
  <c r="O669" i="3"/>
  <c r="O670" i="3"/>
  <c r="O671" i="3"/>
  <c r="O672" i="3"/>
  <c r="O673" i="3"/>
  <c r="O674" i="3"/>
  <c r="O675" i="3"/>
  <c r="P675" i="3" s="1"/>
  <c r="S675" i="3" s="1"/>
  <c r="O676" i="3"/>
  <c r="P676" i="3" s="1"/>
  <c r="O677" i="3"/>
  <c r="P677" i="3" s="1"/>
  <c r="O678" i="3"/>
  <c r="P678" i="3" s="1"/>
  <c r="Q678" i="3" s="1"/>
  <c r="O679" i="3"/>
  <c r="P679" i="3" s="1"/>
  <c r="O680" i="3"/>
  <c r="P680" i="3" s="1"/>
  <c r="Q680" i="3" s="1"/>
  <c r="O681" i="3"/>
  <c r="O682" i="3"/>
  <c r="P682" i="3"/>
  <c r="O683" i="3"/>
  <c r="O684" i="3"/>
  <c r="O685" i="3"/>
  <c r="P685" i="3" s="1"/>
  <c r="O686" i="3"/>
  <c r="P686" i="3" s="1"/>
  <c r="O687" i="3"/>
  <c r="P687" i="3" s="1"/>
  <c r="S687" i="3" s="1"/>
  <c r="O688" i="3"/>
  <c r="P688" i="3" s="1"/>
  <c r="S688" i="3" s="1"/>
  <c r="O689" i="3"/>
  <c r="O690" i="3"/>
  <c r="O691" i="3"/>
  <c r="O692" i="3"/>
  <c r="O693" i="3"/>
  <c r="P693" i="3" s="1"/>
  <c r="S693" i="3" s="1"/>
  <c r="O694" i="3"/>
  <c r="P694" i="3" s="1"/>
  <c r="Q694" i="3" s="1"/>
  <c r="O695" i="3"/>
  <c r="P695" i="3" s="1"/>
  <c r="O696" i="3"/>
  <c r="P696" i="3" s="1"/>
  <c r="R696" i="3" s="1"/>
  <c r="O697" i="3"/>
  <c r="O698" i="3"/>
  <c r="O699" i="3"/>
  <c r="O700" i="3"/>
  <c r="O701" i="3"/>
  <c r="P701" i="3" s="1"/>
  <c r="O702" i="3"/>
  <c r="O703" i="3"/>
  <c r="P703" i="3" s="1"/>
  <c r="Q703" i="3" s="1"/>
  <c r="O704" i="3"/>
  <c r="P704" i="3" s="1"/>
  <c r="O705" i="3"/>
  <c r="P705" i="3" s="1"/>
  <c r="R705" i="3" s="1"/>
  <c r="O706" i="3"/>
  <c r="S354" i="2" s="1"/>
  <c r="O707" i="3"/>
  <c r="O708" i="3"/>
  <c r="O709" i="3"/>
  <c r="P709" i="3" s="1"/>
  <c r="Q709" i="3" s="1"/>
  <c r="O710" i="3"/>
  <c r="O711" i="3"/>
  <c r="O712" i="3"/>
  <c r="P712" i="3" s="1"/>
  <c r="O713" i="3"/>
  <c r="P713" i="3" s="1"/>
  <c r="Q713" i="3" s="1"/>
  <c r="O714" i="3"/>
  <c r="P714" i="3" s="1"/>
  <c r="O715" i="3"/>
  <c r="P715" i="3" s="1"/>
  <c r="O716" i="3"/>
  <c r="P716" i="3" s="1"/>
  <c r="Q716" i="3" s="1"/>
  <c r="O717" i="3"/>
  <c r="O718" i="3"/>
  <c r="O719" i="3"/>
  <c r="O720" i="3"/>
  <c r="O721" i="3"/>
  <c r="O722" i="3"/>
  <c r="O723" i="3"/>
  <c r="O724" i="3"/>
  <c r="P724" i="3" s="1"/>
  <c r="R724" i="3" s="1"/>
  <c r="O725" i="3"/>
  <c r="P725" i="3" s="1"/>
  <c r="Q725" i="3" s="1"/>
  <c r="O726" i="3"/>
  <c r="P726" i="3" s="1"/>
  <c r="O727" i="3"/>
  <c r="P727" i="3" s="1"/>
  <c r="Q727" i="3" s="1"/>
  <c r="O728" i="3"/>
  <c r="P728" i="3" s="1"/>
  <c r="Q728" i="3" s="1"/>
  <c r="O729" i="3"/>
  <c r="P729" i="3" s="1"/>
  <c r="Q729" i="3" s="1"/>
  <c r="R729" i="3"/>
  <c r="O730" i="3"/>
  <c r="P730" i="3" s="1"/>
  <c r="O731" i="3"/>
  <c r="O732" i="3"/>
  <c r="O733" i="3"/>
  <c r="O734" i="3"/>
  <c r="O735" i="3"/>
  <c r="O736" i="3"/>
  <c r="O737" i="3"/>
  <c r="P737" i="3" s="1"/>
  <c r="O738" i="3"/>
  <c r="P738" i="3" s="1"/>
  <c r="R738" i="3" s="1"/>
  <c r="O739" i="3"/>
  <c r="P739" i="3" s="1"/>
  <c r="Q739" i="3" s="1"/>
  <c r="O740" i="3"/>
  <c r="O741" i="3"/>
  <c r="O742" i="3"/>
  <c r="O743" i="3"/>
  <c r="P743" i="3" s="1"/>
  <c r="Q743" i="3" s="1"/>
  <c r="O744" i="3"/>
  <c r="P744" i="3" s="1"/>
  <c r="Q744" i="3" s="1"/>
  <c r="O745" i="3"/>
  <c r="O746" i="3"/>
  <c r="O747" i="3"/>
  <c r="O748" i="3"/>
  <c r="O749" i="3"/>
  <c r="P749" i="3" s="1"/>
  <c r="Q749" i="3" s="1"/>
  <c r="O750" i="3"/>
  <c r="P750" i="3" s="1"/>
  <c r="R750" i="3" s="1"/>
  <c r="O751" i="3"/>
  <c r="P751" i="3" s="1"/>
  <c r="Q751" i="3" s="1"/>
  <c r="O752" i="3"/>
  <c r="O753" i="3"/>
  <c r="O754" i="3"/>
  <c r="O755" i="3"/>
  <c r="P755" i="3" s="1"/>
  <c r="O756" i="3"/>
  <c r="P756" i="3" s="1"/>
  <c r="R756" i="3" s="1"/>
  <c r="O757" i="3"/>
  <c r="P757" i="3" s="1"/>
  <c r="O758" i="3"/>
  <c r="O759" i="3"/>
  <c r="O760" i="3"/>
  <c r="O761" i="3"/>
  <c r="P761" i="3" s="1"/>
  <c r="R761" i="3" s="1"/>
  <c r="O762" i="3"/>
  <c r="P762" i="3" s="1"/>
  <c r="R762" i="3" s="1"/>
  <c r="O763" i="3"/>
  <c r="P763" i="3" s="1"/>
  <c r="S763" i="3" s="1"/>
  <c r="O764" i="3"/>
  <c r="P764" i="3" s="1"/>
  <c r="R764" i="3" s="1"/>
  <c r="O765" i="3"/>
  <c r="O766" i="3"/>
  <c r="O767" i="3"/>
  <c r="O768" i="3"/>
  <c r="O769" i="3"/>
  <c r="P769" i="3" s="1"/>
  <c r="R769" i="3" s="1"/>
  <c r="O770" i="3"/>
  <c r="O771" i="3"/>
  <c r="O772" i="3"/>
  <c r="O773" i="3"/>
  <c r="P773" i="3" s="1"/>
  <c r="Q773" i="3" s="1"/>
  <c r="O774" i="3"/>
  <c r="P774" i="3" s="1"/>
  <c r="R774" i="3" s="1"/>
  <c r="O775" i="3"/>
  <c r="P775" i="3" s="1"/>
  <c r="Q775" i="3" s="1"/>
  <c r="O776" i="3"/>
  <c r="P776" i="3" s="1"/>
  <c r="Q776" i="3" s="1"/>
  <c r="O777" i="3"/>
  <c r="P777" i="3" s="1"/>
  <c r="Q777" i="3" s="1"/>
  <c r="O778" i="3"/>
  <c r="O779" i="3"/>
  <c r="O780" i="3"/>
  <c r="O781" i="3"/>
  <c r="O782" i="3"/>
  <c r="O783" i="3"/>
  <c r="P783" i="3" s="1"/>
  <c r="Q783" i="3" s="1"/>
  <c r="O784" i="3"/>
  <c r="O785" i="3"/>
  <c r="O786" i="3"/>
  <c r="O787" i="3"/>
  <c r="O788" i="3"/>
  <c r="P788" i="3" s="1"/>
  <c r="S788" i="3" s="1"/>
  <c r="O789" i="3"/>
  <c r="P789" i="3" s="1"/>
  <c r="Q789" i="3" s="1"/>
  <c r="O790" i="3"/>
  <c r="P790" i="3" s="1"/>
  <c r="Q790" i="3" s="1"/>
  <c r="O791" i="3"/>
  <c r="P791" i="3" s="1"/>
  <c r="O792" i="3"/>
  <c r="P792" i="3" s="1"/>
  <c r="S792" i="3" s="1"/>
  <c r="O793" i="3"/>
  <c r="P793" i="3" s="1"/>
  <c r="O794" i="3"/>
  <c r="P794" i="3" s="1"/>
  <c r="Q794" i="3" s="1"/>
  <c r="O795" i="3"/>
  <c r="P795" i="3" s="1"/>
  <c r="O796" i="3"/>
  <c r="P796" i="3" s="1"/>
  <c r="O797" i="3"/>
  <c r="O798" i="3"/>
  <c r="O799" i="3"/>
  <c r="O800" i="3"/>
  <c r="O801" i="3"/>
  <c r="O802" i="3"/>
  <c r="O803" i="3"/>
  <c r="P803" i="3" s="1"/>
  <c r="Q803" i="3" s="1"/>
  <c r="O804" i="3"/>
  <c r="P804" i="3" s="1"/>
  <c r="O805" i="3"/>
  <c r="O806" i="3"/>
  <c r="O807" i="3"/>
  <c r="O808" i="3"/>
  <c r="O809" i="3"/>
  <c r="O810" i="3"/>
  <c r="P810" i="3" s="1"/>
  <c r="Q810" i="3" s="1"/>
  <c r="O811" i="3"/>
  <c r="O812" i="3"/>
  <c r="P812" i="3" s="1"/>
  <c r="Q812" i="3" s="1"/>
  <c r="O813" i="3"/>
  <c r="P813" i="3" s="1"/>
  <c r="S813" i="3" s="1"/>
  <c r="O814" i="3"/>
  <c r="P814" i="3" s="1"/>
  <c r="S814" i="3" s="1"/>
  <c r="O815" i="3"/>
  <c r="P815" i="3" s="1"/>
  <c r="S815" i="3" s="1"/>
  <c r="O816" i="3"/>
  <c r="P816" i="3" s="1"/>
  <c r="Q816" i="3" s="1"/>
  <c r="O817" i="3"/>
  <c r="P817" i="3" s="1"/>
  <c r="O818" i="3"/>
  <c r="P818" i="3" s="1"/>
  <c r="R818" i="3" s="1"/>
  <c r="O819" i="3"/>
  <c r="P819" i="3" s="1"/>
  <c r="O820" i="3"/>
  <c r="P820" i="3" s="1"/>
  <c r="Q820" i="3" s="1"/>
  <c r="O821" i="3"/>
  <c r="O822" i="3"/>
  <c r="O823" i="3"/>
  <c r="O824" i="3"/>
  <c r="O825" i="3"/>
  <c r="O826" i="3"/>
  <c r="O827" i="3"/>
  <c r="P827" i="3" s="1"/>
  <c r="Q827" i="3" s="1"/>
  <c r="O828" i="3"/>
  <c r="P828" i="3" s="1"/>
  <c r="Q828" i="3" s="1"/>
  <c r="O829" i="3"/>
  <c r="P829" i="3" s="1"/>
  <c r="S829" i="3" s="1"/>
  <c r="O830" i="3"/>
  <c r="P830" i="3" s="1"/>
  <c r="S830" i="3" s="1"/>
  <c r="O831" i="3"/>
  <c r="P831" i="3" s="1"/>
  <c r="S831" i="3" s="1"/>
  <c r="O832" i="3"/>
  <c r="O833" i="3"/>
  <c r="O834" i="3"/>
  <c r="O835" i="3"/>
  <c r="O836" i="3"/>
  <c r="O837" i="3"/>
  <c r="O838" i="3"/>
  <c r="O839" i="3"/>
  <c r="P839" i="3" s="1"/>
  <c r="S839" i="3" s="1"/>
  <c r="O840" i="3"/>
  <c r="P840" i="3" s="1"/>
  <c r="Q840" i="3" s="1"/>
  <c r="O841" i="3"/>
  <c r="P841" i="3" s="1"/>
  <c r="O842" i="3"/>
  <c r="P842" i="3" s="1"/>
  <c r="R842" i="3" s="1"/>
  <c r="O843" i="3"/>
  <c r="P843" i="3" s="1"/>
  <c r="O844" i="3"/>
  <c r="P844" i="3" s="1"/>
  <c r="Q844" i="3" s="1"/>
  <c r="O845" i="3"/>
  <c r="O846" i="3"/>
  <c r="O847" i="3"/>
  <c r="O848" i="3"/>
  <c r="O849" i="3"/>
  <c r="O850" i="3"/>
  <c r="O851" i="3"/>
  <c r="P851" i="3" s="1"/>
  <c r="O852" i="3"/>
  <c r="P852" i="3" s="1"/>
  <c r="Q852" i="3" s="1"/>
  <c r="O853" i="3"/>
  <c r="P853" i="3" s="1"/>
  <c r="S853" i="3" s="1"/>
  <c r="O854" i="3"/>
  <c r="P854" i="3" s="1"/>
  <c r="S854" i="3" s="1"/>
  <c r="O855" i="3"/>
  <c r="P855" i="3" s="1"/>
  <c r="O856" i="3"/>
  <c r="P856" i="3" s="1"/>
  <c r="Q856" i="3" s="1"/>
  <c r="O857" i="3"/>
  <c r="O858" i="3"/>
  <c r="O859" i="3"/>
  <c r="O860" i="3"/>
  <c r="O861" i="3"/>
  <c r="O862" i="3"/>
  <c r="O863" i="3"/>
  <c r="P863" i="3" s="1"/>
  <c r="R863" i="3" s="1"/>
  <c r="O864" i="3"/>
  <c r="P864" i="3" s="1"/>
  <c r="Q864" i="3" s="1"/>
  <c r="O865" i="3"/>
  <c r="P865" i="3" s="1"/>
  <c r="O866" i="3"/>
  <c r="P866" i="3" s="1"/>
  <c r="Q866" i="3" s="1"/>
  <c r="O867" i="3"/>
  <c r="P867" i="3" s="1"/>
  <c r="Q867" i="3" s="1"/>
  <c r="O868" i="3"/>
  <c r="P868" i="3" s="1"/>
  <c r="Q868" i="3" s="1"/>
  <c r="O869" i="3"/>
  <c r="O870" i="3"/>
  <c r="O871" i="3"/>
  <c r="O872" i="3"/>
  <c r="O873" i="3"/>
  <c r="O874" i="3"/>
  <c r="O875" i="3"/>
  <c r="P875" i="3" s="1"/>
  <c r="Q875" i="3" s="1"/>
  <c r="O876" i="3"/>
  <c r="P876" i="3" s="1"/>
  <c r="Q876" i="3" s="1"/>
  <c r="O877" i="3"/>
  <c r="P877" i="3" s="1"/>
  <c r="S877" i="3" s="1"/>
  <c r="O878" i="3"/>
  <c r="P878" i="3" s="1"/>
  <c r="S878" i="3" s="1"/>
  <c r="O879" i="3"/>
  <c r="P879" i="3" s="1"/>
  <c r="S879" i="3" s="1"/>
  <c r="O5" i="3"/>
  <c r="O6" i="3"/>
  <c r="P6" i="3" s="1"/>
  <c r="O7" i="3"/>
  <c r="P7" i="3" s="1"/>
  <c r="S7" i="3" s="1"/>
  <c r="O8" i="3"/>
  <c r="P8" i="3" s="1"/>
  <c r="O9" i="3"/>
  <c r="S6" i="2" s="1"/>
  <c r="O10" i="3"/>
  <c r="P10" i="3" s="1"/>
  <c r="Q10" i="3" s="1"/>
  <c r="O11" i="3"/>
  <c r="O12" i="3"/>
  <c r="O13" i="3"/>
  <c r="O14" i="3"/>
  <c r="O15" i="3"/>
  <c r="P15" i="3" s="1"/>
  <c r="S15" i="3" s="1"/>
  <c r="O16" i="3"/>
  <c r="O17" i="3"/>
  <c r="P17" i="3" s="1"/>
  <c r="O18" i="3"/>
  <c r="P18" i="3" s="1"/>
  <c r="O19" i="3"/>
  <c r="P19" i="3" s="1"/>
  <c r="O20" i="3"/>
  <c r="O21" i="3"/>
  <c r="O22" i="3"/>
  <c r="S13" i="2" s="1"/>
  <c r="O23" i="3"/>
  <c r="O24" i="3"/>
  <c r="P24" i="3" s="1"/>
  <c r="S24" i="3" s="1"/>
  <c r="O25" i="3"/>
  <c r="P25" i="3" s="1"/>
  <c r="O26" i="3"/>
  <c r="P26" i="3" s="1"/>
  <c r="O27" i="3"/>
  <c r="O28" i="3"/>
  <c r="O29" i="3"/>
  <c r="O30" i="3"/>
  <c r="O31" i="3"/>
  <c r="O32" i="3"/>
  <c r="P32" i="3" s="1"/>
  <c r="S32" i="3" s="1"/>
  <c r="O33" i="3"/>
  <c r="P33" i="3" s="1"/>
  <c r="O34" i="3"/>
  <c r="P34" i="3" s="1"/>
  <c r="Q34" i="3" s="1"/>
  <c r="O35" i="3"/>
  <c r="O36" i="3"/>
  <c r="O37" i="3"/>
  <c r="O38" i="3"/>
  <c r="P38" i="3" s="1"/>
  <c r="O39" i="3"/>
  <c r="P39" i="3" s="1"/>
  <c r="S39" i="3" s="1"/>
  <c r="O40" i="3"/>
  <c r="P40" i="3" s="1"/>
  <c r="S40" i="3" s="1"/>
  <c r="O41" i="3"/>
  <c r="O42" i="3"/>
  <c r="O43" i="3"/>
  <c r="O44" i="3"/>
  <c r="O45" i="3"/>
  <c r="O46" i="3"/>
  <c r="S25" i="2" s="1"/>
  <c r="O47" i="3"/>
  <c r="O48" i="3"/>
  <c r="O49" i="3"/>
  <c r="P49" i="3" s="1"/>
  <c r="S49" i="3" s="1"/>
  <c r="O50" i="3"/>
  <c r="P50" i="3" s="1"/>
  <c r="Q50" i="3" s="1"/>
  <c r="O51" i="3"/>
  <c r="P51" i="3" s="1"/>
  <c r="O52" i="3"/>
  <c r="O53" i="3"/>
  <c r="O54" i="3"/>
  <c r="O55" i="3"/>
  <c r="P55" i="3" s="1"/>
  <c r="S55" i="3" s="1"/>
  <c r="O56" i="3"/>
  <c r="P56" i="3" s="1"/>
  <c r="O57" i="3"/>
  <c r="P57" i="3" s="1"/>
  <c r="O58" i="3"/>
  <c r="P58" i="3" s="1"/>
  <c r="S58" i="3" s="1"/>
  <c r="O59" i="3"/>
  <c r="P59" i="3" s="1"/>
  <c r="O60" i="3"/>
  <c r="O61" i="3"/>
  <c r="O62" i="3"/>
  <c r="O63" i="3"/>
  <c r="O64" i="3"/>
  <c r="O65" i="3"/>
  <c r="O66" i="3"/>
  <c r="O67" i="3"/>
  <c r="P67" i="3" s="1"/>
  <c r="O68" i="3"/>
  <c r="P68" i="3" s="1"/>
  <c r="O69" i="3"/>
  <c r="O70" i="3"/>
  <c r="O71" i="3"/>
  <c r="P71" i="3" s="1"/>
  <c r="Q71" i="3" s="1"/>
  <c r="O72" i="3"/>
  <c r="O73" i="3"/>
  <c r="P73" i="3" s="1"/>
  <c r="Q73" i="3" s="1"/>
  <c r="O74" i="3"/>
  <c r="O75" i="3"/>
  <c r="O76" i="3"/>
  <c r="O77" i="3"/>
  <c r="P77" i="3" s="1"/>
  <c r="R77" i="3" s="1"/>
  <c r="O78" i="3"/>
  <c r="O79" i="3"/>
  <c r="P79" i="3" s="1"/>
  <c r="O80" i="3"/>
  <c r="O81" i="3"/>
  <c r="P81" i="3" s="1"/>
  <c r="O82" i="3"/>
  <c r="P82" i="3" s="1"/>
  <c r="S82" i="3" s="1"/>
  <c r="O83" i="3"/>
  <c r="P83" i="3" s="1"/>
  <c r="O84" i="3"/>
  <c r="P84" i="3" s="1"/>
  <c r="Q84" i="3" s="1"/>
  <c r="O85" i="3"/>
  <c r="P85" i="3" s="1"/>
  <c r="O86" i="3"/>
  <c r="P86" i="3" s="1"/>
  <c r="O87" i="3"/>
  <c r="O88" i="3"/>
  <c r="O89" i="3"/>
  <c r="O90" i="3"/>
  <c r="P90" i="3" s="1"/>
  <c r="S90" i="3" s="1"/>
  <c r="O91" i="3"/>
  <c r="O92" i="3"/>
  <c r="O93" i="3"/>
  <c r="O94" i="3"/>
  <c r="P94" i="3" s="1"/>
  <c r="O95" i="3"/>
  <c r="P95" i="3" s="1"/>
  <c r="Q95" i="3" s="1"/>
  <c r="O96" i="3"/>
  <c r="P96" i="3" s="1"/>
  <c r="O97" i="3"/>
  <c r="P97" i="3" s="1"/>
  <c r="O98" i="3"/>
  <c r="O99" i="3"/>
  <c r="O100" i="3"/>
  <c r="O101" i="3"/>
  <c r="O102" i="3"/>
  <c r="P102" i="3" s="1"/>
  <c r="O103" i="3"/>
  <c r="O104" i="3"/>
  <c r="P104" i="3" s="1"/>
  <c r="O105" i="3"/>
  <c r="P105" i="3" s="1"/>
  <c r="O106" i="3"/>
  <c r="P106" i="3" s="1"/>
  <c r="O107" i="3"/>
  <c r="O108" i="3"/>
  <c r="O109" i="3"/>
  <c r="O110" i="3"/>
  <c r="O111" i="3"/>
  <c r="O112" i="3"/>
  <c r="P112" i="3" s="1"/>
  <c r="O113" i="3"/>
  <c r="P113" i="3" s="1"/>
  <c r="Q113" i="3" s="1"/>
  <c r="O114" i="3"/>
  <c r="P114" i="3" s="1"/>
  <c r="Q114" i="3" s="1"/>
  <c r="O115" i="3"/>
  <c r="P115" i="3" s="1"/>
  <c r="O116" i="3"/>
  <c r="P116" i="3" s="1"/>
  <c r="S116" i="3" s="1"/>
  <c r="O117" i="3"/>
  <c r="O118" i="3"/>
  <c r="O119" i="3"/>
  <c r="O120" i="3"/>
  <c r="O121" i="3"/>
  <c r="P121" i="3" s="1"/>
  <c r="O122" i="3"/>
  <c r="P122" i="3" s="1"/>
  <c r="O123" i="3"/>
  <c r="O124" i="3"/>
  <c r="O125" i="3"/>
  <c r="P125" i="3" s="1"/>
  <c r="O126" i="3"/>
  <c r="P126" i="3" s="1"/>
  <c r="O127" i="3"/>
  <c r="P127" i="3" s="1"/>
  <c r="Q127" i="3" s="1"/>
  <c r="O128" i="3"/>
  <c r="O129" i="3"/>
  <c r="O130" i="3"/>
  <c r="O131" i="3"/>
  <c r="P131" i="3" s="1"/>
  <c r="O132" i="3"/>
  <c r="P132" i="3" s="1"/>
  <c r="S132" i="3" s="1"/>
  <c r="O133" i="3"/>
  <c r="P133" i="3" s="1"/>
  <c r="O134" i="3"/>
  <c r="O135" i="3"/>
  <c r="O136" i="3"/>
  <c r="O137" i="3"/>
  <c r="O138" i="3"/>
  <c r="O139" i="3"/>
  <c r="O140" i="3"/>
  <c r="P140" i="3" s="1"/>
  <c r="O141" i="3"/>
  <c r="P141" i="3" s="1"/>
  <c r="O142" i="3"/>
  <c r="P142" i="3" s="1"/>
  <c r="O143" i="3"/>
  <c r="P143" i="3" s="1"/>
  <c r="O144" i="3"/>
  <c r="O145" i="3"/>
  <c r="O146" i="3"/>
  <c r="P146" i="3" s="1"/>
  <c r="O147" i="3"/>
  <c r="O148" i="3"/>
  <c r="O149" i="3"/>
  <c r="O150" i="3"/>
  <c r="O151" i="3"/>
  <c r="O152" i="3"/>
  <c r="P152" i="3" s="1"/>
  <c r="O153" i="3"/>
  <c r="O154" i="3"/>
  <c r="P154" i="3" s="1"/>
  <c r="O155" i="3"/>
  <c r="P155" i="3" s="1"/>
  <c r="O156" i="3"/>
  <c r="P156" i="3" s="1"/>
  <c r="O157" i="3"/>
  <c r="O158" i="3"/>
  <c r="O159" i="3"/>
  <c r="O160" i="3"/>
  <c r="P160" i="3" s="1"/>
  <c r="S160" i="3" s="1"/>
  <c r="O161" i="3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 s="1"/>
  <c r="O167" i="3"/>
  <c r="P167" i="3" s="1"/>
  <c r="S167" i="3" s="1"/>
  <c r="O168" i="3"/>
  <c r="P168" i="3" s="1"/>
  <c r="O169" i="3"/>
  <c r="O170" i="3"/>
  <c r="O171" i="3"/>
  <c r="P171" i="3" s="1"/>
  <c r="O172" i="3"/>
  <c r="O173" i="3"/>
  <c r="P173" i="3" s="1"/>
  <c r="R173" i="3" s="1"/>
  <c r="O174" i="3"/>
  <c r="P174" i="3" s="1"/>
  <c r="O175" i="3"/>
  <c r="P175" i="3" s="1"/>
  <c r="O176" i="3"/>
  <c r="P176" i="3" s="1"/>
  <c r="O177" i="3"/>
  <c r="O178" i="3"/>
  <c r="O179" i="3"/>
  <c r="O180" i="3"/>
  <c r="O181" i="3"/>
  <c r="P181" i="3" s="1"/>
  <c r="R181" i="3" s="1"/>
  <c r="O182" i="3"/>
  <c r="P182" i="3" s="1"/>
  <c r="S182" i="3" s="1"/>
  <c r="O183" i="3"/>
  <c r="P183" i="3" s="1"/>
  <c r="R183" i="3" s="1"/>
  <c r="O184" i="3"/>
  <c r="P184" i="3" s="1"/>
  <c r="O185" i="3"/>
  <c r="O186" i="3"/>
  <c r="O187" i="3"/>
  <c r="O188" i="3"/>
  <c r="O189" i="3"/>
  <c r="P189" i="3" s="1"/>
  <c r="O190" i="3"/>
  <c r="P190" i="3" s="1"/>
  <c r="O191" i="3"/>
  <c r="P191" i="3" s="1"/>
  <c r="R191" i="3" s="1"/>
  <c r="O192" i="3"/>
  <c r="P192" i="3" s="1"/>
  <c r="O193" i="3"/>
  <c r="O194" i="3"/>
  <c r="O195" i="3"/>
  <c r="O196" i="3"/>
  <c r="O197" i="3"/>
  <c r="P197" i="3" s="1"/>
  <c r="O198" i="3"/>
  <c r="P198" i="3" s="1"/>
  <c r="O199" i="3"/>
  <c r="P199" i="3" s="1"/>
  <c r="Q199" i="3" s="1"/>
  <c r="O200" i="3"/>
  <c r="O201" i="3"/>
  <c r="O202" i="3"/>
  <c r="P202" i="3" s="1"/>
  <c r="O203" i="3"/>
  <c r="O204" i="3"/>
  <c r="O205" i="3"/>
  <c r="P205" i="3" s="1"/>
  <c r="O206" i="3"/>
  <c r="P206" i="3" s="1"/>
  <c r="S206" i="3" s="1"/>
  <c r="O207" i="3"/>
  <c r="P207" i="3" s="1"/>
  <c r="O208" i="3"/>
  <c r="P208" i="3" s="1"/>
  <c r="Q208" i="3" s="1"/>
  <c r="O209" i="3"/>
  <c r="O210" i="3"/>
  <c r="P210" i="3" s="1"/>
  <c r="R210" i="3" s="1"/>
  <c r="O211" i="3"/>
  <c r="O212" i="3"/>
  <c r="O213" i="3"/>
  <c r="O214" i="3"/>
  <c r="O215" i="3"/>
  <c r="P215" i="3" s="1"/>
  <c r="S215" i="3" s="1"/>
  <c r="O216" i="3"/>
  <c r="P216" i="3" s="1"/>
  <c r="R216" i="3" s="1"/>
  <c r="O217" i="3"/>
  <c r="P217" i="3" s="1"/>
  <c r="O218" i="3"/>
  <c r="P218" i="3" s="1"/>
  <c r="Q218" i="3" s="1"/>
  <c r="O219" i="3"/>
  <c r="O220" i="3"/>
  <c r="O221" i="3"/>
  <c r="O222" i="3"/>
  <c r="O223" i="3"/>
  <c r="P223" i="3" s="1"/>
  <c r="S223" i="3" s="1"/>
  <c r="O224" i="3"/>
  <c r="P224" i="3" s="1"/>
  <c r="O225" i="3"/>
  <c r="P225" i="3" s="1"/>
  <c r="S225" i="3" s="1"/>
  <c r="O226" i="3"/>
  <c r="O227" i="3"/>
  <c r="O228" i="3"/>
  <c r="O229" i="3"/>
  <c r="O230" i="3"/>
  <c r="O231" i="3"/>
  <c r="P231" i="3" s="1"/>
  <c r="S231" i="3" s="1"/>
  <c r="O232" i="3"/>
  <c r="P232" i="3" s="1"/>
  <c r="R232" i="3" s="1"/>
  <c r="O233" i="3"/>
  <c r="P233" i="3" s="1"/>
  <c r="O234" i="3"/>
  <c r="O235" i="3"/>
  <c r="O236" i="3"/>
  <c r="O237" i="3"/>
  <c r="O238" i="3"/>
  <c r="O239" i="3"/>
  <c r="P239" i="3" s="1"/>
  <c r="Q239" i="3" s="1"/>
  <c r="O240" i="3"/>
  <c r="P240" i="3" s="1"/>
  <c r="O241" i="3"/>
  <c r="P241" i="3" s="1"/>
  <c r="S241" i="3" s="1"/>
  <c r="O242" i="3"/>
  <c r="P242" i="3" s="1"/>
  <c r="R242" i="3" s="1"/>
  <c r="O243" i="3"/>
  <c r="O244" i="3"/>
  <c r="O245" i="3"/>
  <c r="O246" i="3"/>
  <c r="O247" i="3"/>
  <c r="P247" i="3" s="1"/>
  <c r="O248" i="3"/>
  <c r="P248" i="3" s="1"/>
  <c r="O249" i="3"/>
  <c r="P249" i="3" s="1"/>
  <c r="O250" i="3"/>
  <c r="O251" i="3"/>
  <c r="O252" i="3"/>
  <c r="O253" i="3"/>
  <c r="O254" i="3"/>
  <c r="O255" i="3"/>
  <c r="P255" i="3" s="1"/>
  <c r="S255" i="3" s="1"/>
  <c r="O256" i="3"/>
  <c r="P256" i="3" s="1"/>
  <c r="O257" i="3"/>
  <c r="P257" i="3" s="1"/>
  <c r="O258" i="3"/>
  <c r="O259" i="3"/>
  <c r="O260" i="3"/>
  <c r="O261" i="3"/>
  <c r="O262" i="3"/>
  <c r="O263" i="3"/>
  <c r="P263" i="3" s="1"/>
  <c r="S263" i="3" s="1"/>
  <c r="O264" i="3"/>
  <c r="P264" i="3" s="1"/>
  <c r="O265" i="3"/>
  <c r="P265" i="3" s="1"/>
  <c r="O266" i="3"/>
  <c r="P266" i="3" s="1"/>
  <c r="O267" i="3"/>
  <c r="O268" i="3"/>
  <c r="P268" i="3" s="1"/>
  <c r="Q268" i="3" s="1"/>
  <c r="O269" i="3"/>
  <c r="O270" i="3"/>
  <c r="P270" i="3" s="1"/>
  <c r="S270" i="3" s="1"/>
  <c r="O271" i="3"/>
  <c r="O272" i="3"/>
  <c r="P272" i="3" s="1"/>
  <c r="O273" i="3"/>
  <c r="O274" i="3"/>
  <c r="O275" i="3"/>
  <c r="O276" i="3"/>
  <c r="O277" i="3"/>
  <c r="O278" i="3"/>
  <c r="P278" i="3" s="1"/>
  <c r="O279" i="3"/>
  <c r="P279" i="3" s="1"/>
  <c r="O280" i="3"/>
  <c r="P280" i="3" s="1"/>
  <c r="O281" i="3"/>
  <c r="P281" i="3" s="1"/>
  <c r="O282" i="3"/>
  <c r="P282" i="3" s="1"/>
  <c r="R282" i="3" s="1"/>
  <c r="O283" i="3"/>
  <c r="O284" i="3"/>
  <c r="O285" i="3"/>
  <c r="O286" i="3"/>
  <c r="O287" i="3"/>
  <c r="O288" i="3"/>
  <c r="O289" i="3"/>
  <c r="O290" i="3"/>
  <c r="P290" i="3" s="1"/>
  <c r="O291" i="3"/>
  <c r="P291" i="3" s="1"/>
  <c r="Q291" i="3" s="1"/>
  <c r="O292" i="3"/>
  <c r="P292" i="3" s="1"/>
  <c r="O293" i="3"/>
  <c r="P293" i="3" s="1"/>
  <c r="O294" i="3"/>
  <c r="O295" i="3"/>
  <c r="O296" i="3"/>
  <c r="O297" i="3"/>
  <c r="O298" i="3"/>
  <c r="P298" i="3" s="1"/>
  <c r="Q298" i="3" s="1"/>
  <c r="O299" i="3"/>
  <c r="O300" i="3"/>
  <c r="P300" i="3" s="1"/>
  <c r="O301" i="3"/>
  <c r="P301" i="3" s="1"/>
  <c r="O302" i="3"/>
  <c r="P302" i="3" s="1"/>
  <c r="O303" i="3"/>
  <c r="O304" i="3"/>
  <c r="O305" i="3"/>
  <c r="O306" i="3"/>
  <c r="P306" i="3" s="1"/>
  <c r="S306" i="3" s="1"/>
  <c r="O307" i="3"/>
  <c r="P307" i="3" s="1"/>
  <c r="O308" i="3"/>
  <c r="P308" i="3" s="1"/>
  <c r="S308" i="3" s="1"/>
  <c r="O309" i="3"/>
  <c r="O310" i="3"/>
  <c r="O311" i="3"/>
  <c r="P311" i="3" s="1"/>
  <c r="O312" i="3"/>
  <c r="P312" i="3" s="1"/>
  <c r="S312" i="3" s="1"/>
  <c r="O313" i="3"/>
  <c r="O314" i="3"/>
  <c r="P314" i="3" s="1"/>
  <c r="Q314" i="3" s="1"/>
  <c r="O315" i="3"/>
  <c r="P315" i="3" s="1"/>
  <c r="S315" i="3" s="1"/>
  <c r="O316" i="3"/>
  <c r="P316" i="3" s="1"/>
  <c r="O317" i="3"/>
  <c r="O318" i="3"/>
  <c r="O319" i="3"/>
  <c r="O320" i="3"/>
  <c r="O321" i="3"/>
  <c r="P321" i="3" s="1"/>
  <c r="Q321" i="3" s="1"/>
  <c r="O322" i="3"/>
  <c r="O323" i="3"/>
  <c r="P323" i="3" s="1"/>
  <c r="Q323" i="3" s="1"/>
  <c r="O324" i="3"/>
  <c r="P324" i="3" s="1"/>
  <c r="S324" i="3" s="1"/>
  <c r="O325" i="3"/>
  <c r="P325" i="3" s="1"/>
  <c r="O326" i="3"/>
  <c r="O327" i="3"/>
  <c r="O328" i="3"/>
  <c r="O329" i="3"/>
  <c r="O330" i="3"/>
  <c r="O331" i="3"/>
  <c r="O332" i="3"/>
  <c r="P332" i="3" s="1"/>
  <c r="O333" i="3"/>
  <c r="P333" i="3" s="1"/>
  <c r="O334" i="3"/>
  <c r="P334" i="3" s="1"/>
  <c r="Q334" i="3" s="1"/>
  <c r="O335" i="3"/>
  <c r="P335" i="3" s="1"/>
  <c r="Q335" i="3" s="1"/>
  <c r="O336" i="3"/>
  <c r="P336" i="3" s="1"/>
  <c r="O337" i="3"/>
  <c r="O338" i="3"/>
  <c r="O339" i="3"/>
  <c r="P339" i="3" s="1"/>
  <c r="S339" i="3" s="1"/>
  <c r="O340" i="3"/>
  <c r="P340" i="3" s="1"/>
  <c r="R340" i="3" s="1"/>
  <c r="O341" i="3"/>
  <c r="P341" i="3" s="1"/>
  <c r="O342" i="3"/>
  <c r="P342" i="3" s="1"/>
  <c r="Q342" i="3" s="1"/>
  <c r="O343" i="3"/>
  <c r="O344" i="3"/>
  <c r="O345" i="3"/>
  <c r="O346" i="3"/>
  <c r="P346" i="3" s="1"/>
  <c r="O347" i="3"/>
  <c r="P347" i="3" s="1"/>
  <c r="S347" i="3" s="1"/>
  <c r="O348" i="3"/>
  <c r="P348" i="3" s="1"/>
  <c r="Q348" i="3" s="1"/>
  <c r="O349" i="3"/>
  <c r="P349" i="3" s="1"/>
  <c r="O350" i="3"/>
  <c r="O351" i="3"/>
  <c r="O352" i="3"/>
  <c r="O353" i="3"/>
  <c r="O354" i="3"/>
  <c r="S180" i="2" s="1"/>
  <c r="O355" i="3"/>
  <c r="P355" i="3" s="1"/>
  <c r="O356" i="3"/>
  <c r="O357" i="3"/>
  <c r="P357" i="3" s="1"/>
  <c r="R357" i="3" s="1"/>
  <c r="O358" i="3"/>
  <c r="P358" i="3" s="1"/>
  <c r="Q358" i="3" s="1"/>
  <c r="O359" i="3"/>
  <c r="P359" i="3" s="1"/>
  <c r="O360" i="3"/>
  <c r="P360" i="3" s="1"/>
  <c r="O361" i="3"/>
  <c r="P361" i="3" s="1"/>
  <c r="Q361" i="3" s="1"/>
  <c r="O362" i="3"/>
  <c r="P362" i="3" s="1"/>
  <c r="Q362" i="3" s="1"/>
  <c r="O363" i="3"/>
  <c r="O364" i="3"/>
  <c r="O365" i="3"/>
  <c r="O366" i="3"/>
  <c r="O367" i="3"/>
  <c r="P367" i="3" s="1"/>
  <c r="S367" i="3" s="1"/>
  <c r="O368" i="3"/>
  <c r="P368" i="3" s="1"/>
  <c r="S368" i="3" s="1"/>
  <c r="O369" i="3"/>
  <c r="P369" i="3" s="1"/>
  <c r="Q369" i="3" s="1"/>
  <c r="O370" i="3"/>
  <c r="P370" i="3" s="1"/>
  <c r="O371" i="3"/>
  <c r="O372" i="3"/>
  <c r="O373" i="3"/>
  <c r="O374" i="3"/>
  <c r="O375" i="3"/>
  <c r="P375" i="3" s="1"/>
  <c r="R375" i="3" s="1"/>
  <c r="O376" i="3"/>
  <c r="O377" i="3"/>
  <c r="P377" i="3" s="1"/>
  <c r="O378" i="3"/>
  <c r="P378" i="3" s="1"/>
  <c r="R378" i="3" s="1"/>
  <c r="O379" i="3"/>
  <c r="P379" i="3" s="1"/>
  <c r="S379" i="3" s="1"/>
  <c r="O380" i="3"/>
  <c r="O381" i="3"/>
  <c r="O382" i="3"/>
  <c r="O383" i="3"/>
  <c r="P383" i="3" s="1"/>
  <c r="O384" i="3"/>
  <c r="P384" i="3" s="1"/>
  <c r="O385" i="3"/>
  <c r="P385" i="3" s="1"/>
  <c r="Q385" i="3" s="1"/>
  <c r="O386" i="3"/>
  <c r="O387" i="3"/>
  <c r="O388" i="3"/>
  <c r="O389" i="3"/>
  <c r="O390" i="3"/>
  <c r="O391" i="3"/>
  <c r="O392" i="3"/>
  <c r="P392" i="3" s="1"/>
  <c r="S392" i="3" s="1"/>
  <c r="O393" i="3"/>
  <c r="P393" i="3" s="1"/>
  <c r="O394" i="3"/>
  <c r="P394" i="3" s="1"/>
  <c r="R394" i="3" s="1"/>
  <c r="O395" i="3"/>
  <c r="P395" i="3" s="1"/>
  <c r="S395" i="3" s="1"/>
  <c r="O396" i="3"/>
  <c r="P396" i="3" s="1"/>
  <c r="O397" i="3"/>
  <c r="P397" i="3" s="1"/>
  <c r="R397" i="3" s="1"/>
  <c r="O398" i="3"/>
  <c r="P398" i="3" s="1"/>
  <c r="O399" i="3"/>
  <c r="P399" i="3" s="1"/>
  <c r="O400" i="3"/>
  <c r="O401" i="3"/>
  <c r="O402" i="3"/>
  <c r="O403" i="3"/>
  <c r="O404" i="3"/>
  <c r="P404" i="3" s="1"/>
  <c r="S404" i="3" s="1"/>
  <c r="O405" i="3"/>
  <c r="P405" i="3" s="1"/>
  <c r="S405" i="3" s="1"/>
  <c r="O406" i="3"/>
  <c r="P406" i="3" s="1"/>
  <c r="O407" i="3"/>
  <c r="P407" i="3" s="1"/>
  <c r="Q407" i="3" s="1"/>
  <c r="O408" i="3"/>
  <c r="P408" i="3" s="1"/>
  <c r="S408" i="3" s="1"/>
  <c r="O409" i="3"/>
  <c r="O410" i="3"/>
  <c r="O411" i="3"/>
  <c r="O412" i="3"/>
  <c r="O413" i="3"/>
  <c r="P413" i="3" s="1"/>
  <c r="R413" i="3" s="1"/>
  <c r="O414" i="3"/>
  <c r="P414" i="3" s="1"/>
  <c r="Q414" i="3" s="1"/>
  <c r="O415" i="3"/>
  <c r="P415" i="3" s="1"/>
  <c r="O416" i="3"/>
  <c r="P416" i="3" s="1"/>
  <c r="O417" i="3"/>
  <c r="O418" i="3"/>
  <c r="P418" i="3" s="1"/>
  <c r="O419" i="3"/>
  <c r="O420" i="3"/>
  <c r="P420" i="3" s="1"/>
  <c r="O421" i="3"/>
  <c r="P421" i="3" s="1"/>
  <c r="R421" i="3" s="1"/>
  <c r="O422" i="3"/>
  <c r="O423" i="3"/>
  <c r="O424" i="3"/>
  <c r="O425" i="3"/>
  <c r="O426" i="3"/>
  <c r="P426" i="3" s="1"/>
  <c r="R426" i="3" s="1"/>
  <c r="O427" i="3"/>
  <c r="P427" i="3" s="1"/>
  <c r="S427" i="3" s="1"/>
  <c r="O428" i="3"/>
  <c r="P428" i="3" s="1"/>
  <c r="Q428" i="3" s="1"/>
  <c r="O429" i="3"/>
  <c r="P429" i="3" s="1"/>
  <c r="R429" i="3" s="1"/>
  <c r="O430" i="3"/>
  <c r="P430" i="3" s="1"/>
  <c r="S430" i="3" s="1"/>
  <c r="O431" i="3"/>
  <c r="O432" i="3"/>
  <c r="O433" i="3"/>
  <c r="O434" i="3"/>
  <c r="O435" i="3"/>
  <c r="O436" i="3"/>
  <c r="P436" i="3" s="1"/>
  <c r="S436" i="3" s="1"/>
  <c r="O437" i="3"/>
  <c r="P437" i="3" s="1"/>
  <c r="R437" i="3" s="1"/>
  <c r="O438" i="3"/>
  <c r="P438" i="3" s="1"/>
  <c r="S438" i="3" s="1"/>
  <c r="O439" i="3"/>
  <c r="P439" i="3" s="1"/>
  <c r="O440" i="3"/>
  <c r="O441" i="3"/>
  <c r="O442" i="3"/>
  <c r="O443" i="3"/>
  <c r="O444" i="3"/>
  <c r="P444" i="3" s="1"/>
  <c r="S444" i="3" s="1"/>
  <c r="O445" i="3"/>
  <c r="P445" i="3" s="1"/>
  <c r="O446" i="3"/>
  <c r="P446" i="3" s="1"/>
  <c r="O447" i="3"/>
  <c r="O448" i="3"/>
  <c r="O449" i="3"/>
  <c r="O450" i="3"/>
  <c r="O451" i="3"/>
  <c r="O452" i="3"/>
  <c r="P452" i="3" s="1"/>
  <c r="O453" i="3"/>
  <c r="O454" i="3"/>
  <c r="O455" i="3"/>
  <c r="O456" i="3"/>
  <c r="P456" i="3" s="1"/>
  <c r="O457" i="3"/>
  <c r="P457" i="3" s="1"/>
  <c r="O458" i="3"/>
  <c r="P458" i="3" s="1"/>
  <c r="Q458" i="3" s="1"/>
  <c r="O459" i="3"/>
  <c r="P459" i="3" s="1"/>
  <c r="R459" i="3" s="1"/>
  <c r="O460" i="3"/>
  <c r="P460" i="3" s="1"/>
  <c r="R460" i="3" s="1"/>
  <c r="O461" i="3"/>
  <c r="O462" i="3"/>
  <c r="O463" i="3"/>
  <c r="O464" i="3"/>
  <c r="O465" i="3"/>
  <c r="O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 s="1"/>
  <c r="O471" i="3"/>
  <c r="P471" i="3" s="1"/>
  <c r="O472" i="3"/>
  <c r="P472" i="3" s="1"/>
  <c r="O473" i="3"/>
  <c r="O474" i="3"/>
  <c r="O475" i="3"/>
  <c r="O476" i="3"/>
  <c r="O477" i="3"/>
  <c r="P477" i="3" s="1"/>
  <c r="O478" i="3"/>
  <c r="O479" i="3"/>
  <c r="P479" i="3" s="1"/>
  <c r="O480" i="3"/>
  <c r="P480" i="3" s="1"/>
  <c r="R480" i="3" s="1"/>
  <c r="O481" i="3"/>
  <c r="P481" i="3" s="1"/>
  <c r="O482" i="3"/>
  <c r="O483" i="3"/>
  <c r="O484" i="3"/>
  <c r="O485" i="3"/>
  <c r="O486" i="3"/>
  <c r="O487" i="3"/>
  <c r="P487" i="3" s="1"/>
  <c r="R487" i="3" s="1"/>
  <c r="O488" i="3"/>
  <c r="P488" i="3" s="1"/>
  <c r="Q488" i="3" s="1"/>
  <c r="O489" i="3"/>
  <c r="P489" i="3" s="1"/>
  <c r="O490" i="3"/>
  <c r="O491" i="3"/>
  <c r="O492" i="3"/>
  <c r="O493" i="3"/>
  <c r="P493" i="3" s="1"/>
  <c r="O494" i="3"/>
  <c r="O495" i="3"/>
  <c r="P495" i="3" s="1"/>
  <c r="R495" i="3" s="1"/>
  <c r="O496" i="3"/>
  <c r="O497" i="3"/>
  <c r="P497" i="3" s="1"/>
  <c r="Q497" i="3" s="1"/>
  <c r="O498" i="3"/>
  <c r="P498" i="3" s="1"/>
  <c r="S498" i="3" s="1"/>
  <c r="O499" i="3"/>
  <c r="P499" i="3" s="1"/>
  <c r="O500" i="3"/>
  <c r="O501" i="3"/>
  <c r="O502" i="3"/>
  <c r="O503" i="3"/>
  <c r="P503" i="3" s="1"/>
  <c r="R503" i="3" s="1"/>
  <c r="O504" i="3"/>
  <c r="P504" i="3" s="1"/>
  <c r="S504" i="3" s="1"/>
  <c r="O505" i="3"/>
  <c r="O506" i="3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O512" i="3"/>
  <c r="P512" i="3" s="1"/>
  <c r="O513" i="3"/>
  <c r="O514" i="3"/>
  <c r="O515" i="3"/>
  <c r="O516" i="3"/>
  <c r="O517" i="3"/>
  <c r="O518" i="3"/>
  <c r="O519" i="3"/>
  <c r="P519" i="3" s="1"/>
  <c r="O520" i="3"/>
  <c r="P520" i="3" s="1"/>
  <c r="O521" i="3"/>
  <c r="P521" i="3" s="1"/>
  <c r="O522" i="3"/>
  <c r="O523" i="3"/>
  <c r="O524" i="3"/>
  <c r="O525" i="3"/>
  <c r="Q6" i="2"/>
  <c r="X6" i="2"/>
  <c r="Y6" i="2"/>
  <c r="Z6" i="2"/>
  <c r="AA6" i="2"/>
  <c r="E63" i="9"/>
  <c r="L62" i="9"/>
  <c r="M62" i="9" s="1"/>
  <c r="K62" i="9"/>
  <c r="E62" i="9"/>
  <c r="L61" i="9"/>
  <c r="M61" i="9" s="1"/>
  <c r="K61" i="9"/>
  <c r="E61" i="9"/>
  <c r="L60" i="9"/>
  <c r="M60" i="9" s="1"/>
  <c r="K60" i="9"/>
  <c r="E60" i="9"/>
  <c r="L59" i="9"/>
  <c r="M59" i="9" s="1"/>
  <c r="K59" i="9"/>
  <c r="E59" i="9"/>
  <c r="L58" i="9"/>
  <c r="M58" i="9" s="1"/>
  <c r="K58" i="9"/>
  <c r="E58" i="9"/>
  <c r="L57" i="9"/>
  <c r="M57" i="9" s="1"/>
  <c r="K57" i="9"/>
  <c r="E57" i="9"/>
  <c r="L56" i="9"/>
  <c r="M56" i="9" s="1"/>
  <c r="K56" i="9"/>
  <c r="E56" i="9"/>
  <c r="L55" i="9"/>
  <c r="M55" i="9" s="1"/>
  <c r="K55" i="9"/>
  <c r="E55" i="9"/>
  <c r="L54" i="9"/>
  <c r="M54" i="9" s="1"/>
  <c r="K54" i="9"/>
  <c r="E54" i="9"/>
  <c r="L53" i="9"/>
  <c r="M53" i="9" s="1"/>
  <c r="K53" i="9"/>
  <c r="E53" i="9"/>
  <c r="L52" i="9"/>
  <c r="M52" i="9" s="1"/>
  <c r="K52" i="9"/>
  <c r="E52" i="9"/>
  <c r="L51" i="9"/>
  <c r="M51" i="9" s="1"/>
  <c r="K51" i="9"/>
  <c r="E51" i="9"/>
  <c r="L50" i="9"/>
  <c r="M50" i="9" s="1"/>
  <c r="K50" i="9"/>
  <c r="E50" i="9"/>
  <c r="L49" i="9"/>
  <c r="M49" i="9" s="1"/>
  <c r="K49" i="9"/>
  <c r="E49" i="9"/>
  <c r="F49" i="9" s="1"/>
  <c r="L48" i="9"/>
  <c r="M48" i="9" s="1"/>
  <c r="K48" i="9"/>
  <c r="E48" i="9"/>
  <c r="L47" i="9"/>
  <c r="M47" i="9" s="1"/>
  <c r="K47" i="9"/>
  <c r="E47" i="9"/>
  <c r="L46" i="9"/>
  <c r="M46" i="9" s="1"/>
  <c r="K46" i="9"/>
  <c r="E46" i="9"/>
  <c r="L45" i="9"/>
  <c r="M45" i="9" s="1"/>
  <c r="K45" i="9"/>
  <c r="E45" i="9"/>
  <c r="L44" i="9"/>
  <c r="M44" i="9" s="1"/>
  <c r="K44" i="9"/>
  <c r="E44" i="9"/>
  <c r="L43" i="9"/>
  <c r="M43" i="9" s="1"/>
  <c r="K43" i="9"/>
  <c r="E43" i="9"/>
  <c r="L42" i="9"/>
  <c r="M42" i="9" s="1"/>
  <c r="K42" i="9"/>
  <c r="E42" i="9"/>
  <c r="L41" i="9"/>
  <c r="M41" i="9" s="1"/>
  <c r="K41" i="9"/>
  <c r="E41" i="9"/>
  <c r="L40" i="9"/>
  <c r="M40" i="9" s="1"/>
  <c r="K40" i="9"/>
  <c r="E40" i="9"/>
  <c r="L39" i="9"/>
  <c r="M39" i="9" s="1"/>
  <c r="K39" i="9"/>
  <c r="E39" i="9"/>
  <c r="L38" i="9"/>
  <c r="M38" i="9" s="1"/>
  <c r="K38" i="9"/>
  <c r="E38" i="9"/>
  <c r="L37" i="9"/>
  <c r="M37" i="9" s="1"/>
  <c r="K37" i="9"/>
  <c r="E37" i="9"/>
  <c r="L36" i="9"/>
  <c r="M36" i="9" s="1"/>
  <c r="K36" i="9"/>
  <c r="E36" i="9"/>
  <c r="L35" i="9"/>
  <c r="M35" i="9" s="1"/>
  <c r="K35" i="9"/>
  <c r="E35" i="9"/>
  <c r="L34" i="9"/>
  <c r="M34" i="9" s="1"/>
  <c r="K34" i="9"/>
  <c r="E34" i="9"/>
  <c r="L33" i="9"/>
  <c r="M33" i="9" s="1"/>
  <c r="K33" i="9"/>
  <c r="E33" i="9"/>
  <c r="L32" i="9"/>
  <c r="M32" i="9" s="1"/>
  <c r="K32" i="9"/>
  <c r="E32" i="9"/>
  <c r="L31" i="9"/>
  <c r="M31" i="9" s="1"/>
  <c r="E31" i="9"/>
  <c r="E30" i="9"/>
  <c r="L29" i="9"/>
  <c r="E29" i="9"/>
  <c r="L28" i="9"/>
  <c r="E28" i="9"/>
  <c r="L27" i="9"/>
  <c r="M27" i="9" s="1"/>
  <c r="E27" i="9"/>
  <c r="L26" i="9"/>
  <c r="M26" i="9" s="1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D114" i="9" s="1"/>
  <c r="D115" i="9" s="1"/>
  <c r="D116" i="9" s="1"/>
  <c r="D117" i="9" s="1"/>
  <c r="D118" i="9" s="1"/>
  <c r="D119" i="9" s="1"/>
  <c r="D120" i="9" s="1"/>
  <c r="D121" i="9" s="1"/>
  <c r="D122" i="9" s="1"/>
  <c r="D123" i="9" s="1"/>
  <c r="D124" i="9" s="1"/>
  <c r="D125" i="9" s="1"/>
  <c r="D126" i="9" s="1"/>
  <c r="D127" i="9" s="1"/>
  <c r="D128" i="9" s="1"/>
  <c r="D129" i="9" s="1"/>
  <c r="D130" i="9" s="1"/>
  <c r="D131" i="9" s="1"/>
  <c r="D132" i="9" s="1"/>
  <c r="D133" i="9" s="1"/>
  <c r="D134" i="9" s="1"/>
  <c r="D135" i="9" s="1"/>
  <c r="D136" i="9" s="1"/>
  <c r="D137" i="9" s="1"/>
  <c r="D138" i="9" s="1"/>
  <c r="D139" i="9" s="1"/>
  <c r="D140" i="9" s="1"/>
  <c r="D141" i="9" s="1"/>
  <c r="D142" i="9" s="1"/>
  <c r="D143" i="9" s="1"/>
  <c r="D144" i="9" s="1"/>
  <c r="D145" i="9" s="1"/>
  <c r="D146" i="9" s="1"/>
  <c r="D147" i="9" s="1"/>
  <c r="D148" i="9" s="1"/>
  <c r="D149" i="9" s="1"/>
  <c r="D150" i="9" s="1"/>
  <c r="D151" i="9" s="1"/>
  <c r="D152" i="9" s="1"/>
  <c r="D153" i="9" s="1"/>
  <c r="D154" i="9" s="1"/>
  <c r="D155" i="9" s="1"/>
  <c r="D156" i="9" s="1"/>
  <c r="D157" i="9" s="1"/>
  <c r="D158" i="9" s="1"/>
  <c r="D159" i="9" s="1"/>
  <c r="D160" i="9" s="1"/>
  <c r="D161" i="9" s="1"/>
  <c r="D162" i="9" s="1"/>
  <c r="D163" i="9" s="1"/>
  <c r="D164" i="9" s="1"/>
  <c r="D165" i="9" s="1"/>
  <c r="D166" i="9" s="1"/>
  <c r="D167" i="9" s="1"/>
  <c r="D168" i="9" s="1"/>
  <c r="D169" i="9" s="1"/>
  <c r="D170" i="9" s="1"/>
  <c r="D171" i="9" s="1"/>
  <c r="D172" i="9" s="1"/>
  <c r="D173" i="9" s="1"/>
  <c r="D174" i="9" s="1"/>
  <c r="D175" i="9" s="1"/>
  <c r="D176" i="9" s="1"/>
  <c r="D177" i="9" s="1"/>
  <c r="D178" i="9" s="1"/>
  <c r="D179" i="9" s="1"/>
  <c r="D180" i="9" s="1"/>
  <c r="D181" i="9" s="1"/>
  <c r="D182" i="9" s="1"/>
  <c r="D183" i="9" s="1"/>
  <c r="D184" i="9" s="1"/>
  <c r="D185" i="9" s="1"/>
  <c r="D186" i="9" s="1"/>
  <c r="D187" i="9" s="1"/>
  <c r="D188" i="9" s="1"/>
  <c r="D189" i="9" s="1"/>
  <c r="D190" i="9" s="1"/>
  <c r="D191" i="9" s="1"/>
  <c r="D192" i="9" s="1"/>
  <c r="D193" i="9" s="1"/>
  <c r="D194" i="9" s="1"/>
  <c r="D195" i="9" s="1"/>
  <c r="D196" i="9" s="1"/>
  <c r="D197" i="9" s="1"/>
  <c r="D198" i="9" s="1"/>
  <c r="D199" i="9" s="1"/>
  <c r="D200" i="9" s="1"/>
  <c r="C8" i="9"/>
  <c r="C7" i="9"/>
  <c r="C6" i="9"/>
  <c r="C5" i="9"/>
  <c r="O4" i="3"/>
  <c r="O3" i="3"/>
  <c r="O2" i="3"/>
  <c r="H22" i="17" l="1"/>
  <c r="O182" i="17"/>
  <c r="O190" i="17"/>
  <c r="O187" i="17"/>
  <c r="O188" i="17" s="1"/>
  <c r="O142" i="17"/>
  <c r="O158" i="17"/>
  <c r="O181" i="17"/>
  <c r="O189" i="17"/>
  <c r="O42" i="17"/>
  <c r="O43" i="17" s="1"/>
  <c r="O44" i="17" s="1"/>
  <c r="O45" i="17" s="1"/>
  <c r="O46" i="17" s="1"/>
  <c r="O47" i="17" s="1"/>
  <c r="O48" i="17" s="1"/>
  <c r="O49" i="17" s="1"/>
  <c r="O50" i="17" s="1"/>
  <c r="O51" i="17" s="1"/>
  <c r="O52" i="17" s="1"/>
  <c r="O53" i="17" s="1"/>
  <c r="O54" i="17" s="1"/>
  <c r="O55" i="17" s="1"/>
  <c r="O56" i="17" s="1"/>
  <c r="O58" i="17"/>
  <c r="O149" i="17"/>
  <c r="O150" i="17" s="1"/>
  <c r="O151" i="17" s="1"/>
  <c r="O152" i="17" s="1"/>
  <c r="O153" i="17" s="1"/>
  <c r="O154" i="17" s="1"/>
  <c r="O157" i="17"/>
  <c r="O173" i="17"/>
  <c r="O174" i="17" s="1"/>
  <c r="O175" i="17" s="1"/>
  <c r="O176" i="17"/>
  <c r="O100" i="17"/>
  <c r="O130" i="17"/>
  <c r="O131" i="17" s="1"/>
  <c r="O132" i="17" s="1"/>
  <c r="O133" i="17" s="1"/>
  <c r="O134" i="17" s="1"/>
  <c r="O135" i="17" s="1"/>
  <c r="O136" i="17" s="1"/>
  <c r="O137" i="17" s="1"/>
  <c r="O138" i="17" s="1"/>
  <c r="O200" i="17"/>
  <c r="O139" i="17"/>
  <c r="O140" i="17" s="1"/>
  <c r="O147" i="17"/>
  <c r="O155" i="17"/>
  <c r="O163" i="17"/>
  <c r="O164" i="17" s="1"/>
  <c r="F110" i="17"/>
  <c r="F111" i="17" s="1"/>
  <c r="F112" i="17" s="1"/>
  <c r="F113" i="17" s="1"/>
  <c r="F114" i="17" s="1"/>
  <c r="F115" i="17" s="1"/>
  <c r="F116" i="17" s="1"/>
  <c r="F23" i="17"/>
  <c r="F27" i="17"/>
  <c r="F28" i="17" s="1"/>
  <c r="F29" i="17"/>
  <c r="F99" i="17"/>
  <c r="F130" i="17"/>
  <c r="F48" i="17"/>
  <c r="F117" i="17"/>
  <c r="F133" i="17"/>
  <c r="F157" i="17"/>
  <c r="F33" i="17"/>
  <c r="F34" i="17" s="1"/>
  <c r="F35" i="17" s="1"/>
  <c r="F49" i="17"/>
  <c r="F50" i="17" s="1"/>
  <c r="F51" i="17" s="1"/>
  <c r="F52" i="17" s="1"/>
  <c r="F118" i="17"/>
  <c r="F119" i="17" s="1"/>
  <c r="F175" i="17"/>
  <c r="F80" i="17"/>
  <c r="F81" i="17" s="1"/>
  <c r="F135" i="17"/>
  <c r="F134" i="17"/>
  <c r="F158" i="17"/>
  <c r="F159" i="17"/>
  <c r="F160" i="17" s="1"/>
  <c r="F161" i="17" s="1"/>
  <c r="F162" i="17" s="1"/>
  <c r="F163" i="17" s="1"/>
  <c r="F143" i="17"/>
  <c r="F144" i="17" s="1"/>
  <c r="F145" i="17" s="1"/>
  <c r="F146" i="17" s="1"/>
  <c r="F147" i="17" s="1"/>
  <c r="F148" i="17" s="1"/>
  <c r="F149" i="17" s="1"/>
  <c r="F150" i="17" s="1"/>
  <c r="F151" i="17" s="1"/>
  <c r="F152" i="17" s="1"/>
  <c r="F153" i="17" s="1"/>
  <c r="F154" i="17" s="1"/>
  <c r="F155" i="17" s="1"/>
  <c r="F185" i="17"/>
  <c r="F30" i="17"/>
  <c r="F31" i="17" s="1"/>
  <c r="F123" i="17"/>
  <c r="F124" i="17" s="1"/>
  <c r="F125" i="17" s="1"/>
  <c r="F126" i="17" s="1"/>
  <c r="F127" i="17" s="1"/>
  <c r="F128" i="17" s="1"/>
  <c r="F129" i="17" s="1"/>
  <c r="F139" i="17"/>
  <c r="F25" i="17"/>
  <c r="F45" i="17"/>
  <c r="F46" i="17" s="1"/>
  <c r="F47" i="17" s="1"/>
  <c r="F57" i="17"/>
  <c r="F58" i="17" s="1"/>
  <c r="F59" i="17" s="1"/>
  <c r="F60" i="17" s="1"/>
  <c r="F61" i="17" s="1"/>
  <c r="F62" i="17" s="1"/>
  <c r="F63" i="17" s="1"/>
  <c r="F100" i="17"/>
  <c r="F101" i="17" s="1"/>
  <c r="F102" i="17" s="1"/>
  <c r="F103" i="17" s="1"/>
  <c r="F104" i="17" s="1"/>
  <c r="F105" i="17" s="1"/>
  <c r="F106" i="17" s="1"/>
  <c r="F107" i="17" s="1"/>
  <c r="F108" i="17" s="1"/>
  <c r="F32" i="17"/>
  <c r="F64" i="17"/>
  <c r="F65" i="17" s="1"/>
  <c r="F66" i="17" s="1"/>
  <c r="F67" i="17" s="1"/>
  <c r="F68" i="17" s="1"/>
  <c r="F69" i="17" s="1"/>
  <c r="F70" i="17" s="1"/>
  <c r="F71" i="17" s="1"/>
  <c r="F82" i="17"/>
  <c r="F83" i="17" s="1"/>
  <c r="F84" i="17" s="1"/>
  <c r="F85" i="17" s="1"/>
  <c r="F86" i="17" s="1"/>
  <c r="F87" i="17" s="1"/>
  <c r="F88" i="17" s="1"/>
  <c r="F72" i="17"/>
  <c r="F170" i="17"/>
  <c r="F171" i="17" s="1"/>
  <c r="F172" i="17" s="1"/>
  <c r="F173" i="17" s="1"/>
  <c r="F53" i="17"/>
  <c r="F54" i="17" s="1"/>
  <c r="F55" i="17" s="1"/>
  <c r="F120" i="17"/>
  <c r="F121" i="17" s="1"/>
  <c r="F122" i="17" s="1"/>
  <c r="F136" i="17"/>
  <c r="F137" i="17" s="1"/>
  <c r="F184" i="17"/>
  <c r="D23" i="17"/>
  <c r="O126" i="17"/>
  <c r="O160" i="17"/>
  <c r="O161" i="17" s="1"/>
  <c r="O24" i="17"/>
  <c r="O25" i="17" s="1"/>
  <c r="O26" i="17" s="1"/>
  <c r="O27" i="17" s="1"/>
  <c r="O28" i="17" s="1"/>
  <c r="O29" i="17" s="1"/>
  <c r="O30" i="17" s="1"/>
  <c r="O31" i="17" s="1"/>
  <c r="O32" i="17" s="1"/>
  <c r="O33" i="17" s="1"/>
  <c r="O34" i="17" s="1"/>
  <c r="O35" i="17" s="1"/>
  <c r="O36" i="17" s="1"/>
  <c r="O37" i="17" s="1"/>
  <c r="O38" i="17" s="1"/>
  <c r="O39" i="17" s="1"/>
  <c r="O40" i="17" s="1"/>
  <c r="O59" i="17"/>
  <c r="O60" i="17" s="1"/>
  <c r="O23" i="17"/>
  <c r="O127" i="17"/>
  <c r="O128" i="17" s="1"/>
  <c r="O129" i="17" s="1"/>
  <c r="O183" i="17"/>
  <c r="O184" i="17" s="1"/>
  <c r="O185" i="17" s="1"/>
  <c r="O186" i="17" s="1"/>
  <c r="O191" i="17"/>
  <c r="O118" i="17"/>
  <c r="O119" i="17" s="1"/>
  <c r="O120" i="17" s="1"/>
  <c r="O121" i="17" s="1"/>
  <c r="O122" i="17" s="1"/>
  <c r="O123" i="17" s="1"/>
  <c r="O124" i="17" s="1"/>
  <c r="O143" i="17"/>
  <c r="O144" i="17" s="1"/>
  <c r="O145" i="17" s="1"/>
  <c r="O146" i="17" s="1"/>
  <c r="O98" i="17"/>
  <c r="O99" i="17" s="1"/>
  <c r="O159" i="17"/>
  <c r="O141" i="17"/>
  <c r="O177" i="17"/>
  <c r="O178" i="17" s="1"/>
  <c r="O179" i="17" s="1"/>
  <c r="O171" i="17"/>
  <c r="O165" i="17"/>
  <c r="O193" i="17"/>
  <c r="O194" i="17" s="1"/>
  <c r="O195" i="17" s="1"/>
  <c r="O196" i="17" s="1"/>
  <c r="O197" i="17" s="1"/>
  <c r="O198" i="17" s="1"/>
  <c r="O199" i="17" s="1"/>
  <c r="O166" i="17"/>
  <c r="O167" i="17" s="1"/>
  <c r="O168" i="17" s="1"/>
  <c r="O169" i="17" s="1"/>
  <c r="O61" i="17"/>
  <c r="O62" i="17" s="1"/>
  <c r="O63" i="17" s="1"/>
  <c r="O64" i="17" s="1"/>
  <c r="O65" i="17" s="1"/>
  <c r="O66" i="17" s="1"/>
  <c r="O67" i="17" s="1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/>
  <c r="O86" i="17" s="1"/>
  <c r="O87" i="17" s="1"/>
  <c r="O88" i="17" s="1"/>
  <c r="O89" i="17" s="1"/>
  <c r="O90" i="17" s="1"/>
  <c r="O91" i="17" s="1"/>
  <c r="O92" i="17" s="1"/>
  <c r="O93" i="17"/>
  <c r="O94" i="17" s="1"/>
  <c r="O95" i="17" s="1"/>
  <c r="O96" i="17" s="1"/>
  <c r="O97" i="17" s="1"/>
  <c r="O101" i="17"/>
  <c r="O102" i="17" s="1"/>
  <c r="O103" i="17" s="1"/>
  <c r="O104" i="17" s="1"/>
  <c r="O105" i="17" s="1"/>
  <c r="O106" i="17" s="1"/>
  <c r="O107" i="17" s="1"/>
  <c r="O108" i="17" s="1"/>
  <c r="O109" i="17"/>
  <c r="O110" i="17" s="1"/>
  <c r="O111" i="17" s="1"/>
  <c r="O112" i="17" s="1"/>
  <c r="O113" i="17" s="1"/>
  <c r="O114" i="17" s="1"/>
  <c r="O115" i="17" s="1"/>
  <c r="O116" i="17" s="1"/>
  <c r="O117" i="17"/>
  <c r="O125" i="17"/>
  <c r="F131" i="17"/>
  <c r="F132" i="17" s="1"/>
  <c r="F177" i="17"/>
  <c r="F178" i="17" s="1"/>
  <c r="F179" i="17" s="1"/>
  <c r="F37" i="17"/>
  <c r="F38" i="17" s="1"/>
  <c r="F39" i="17" s="1"/>
  <c r="F73" i="17"/>
  <c r="F91" i="17"/>
  <c r="F92" i="17" s="1"/>
  <c r="F93" i="17" s="1"/>
  <c r="F94" i="17" s="1"/>
  <c r="F95" i="17" s="1"/>
  <c r="F96" i="17" s="1"/>
  <c r="F97" i="17" s="1"/>
  <c r="F56" i="17"/>
  <c r="F74" i="17"/>
  <c r="F75" i="17" s="1"/>
  <c r="F76" i="17" s="1"/>
  <c r="F77" i="17" s="1"/>
  <c r="F78" i="17" s="1"/>
  <c r="F79" i="17" s="1"/>
  <c r="F138" i="17"/>
  <c r="F186" i="17"/>
  <c r="F187" i="17" s="1"/>
  <c r="F188" i="17" s="1"/>
  <c r="F189" i="17" s="1"/>
  <c r="F190" i="17" s="1"/>
  <c r="F193" i="17"/>
  <c r="F194" i="17" s="1"/>
  <c r="F195" i="17" s="1"/>
  <c r="F196" i="17" s="1"/>
  <c r="F197" i="17" s="1"/>
  <c r="F198" i="17" s="1"/>
  <c r="F199" i="17" s="1"/>
  <c r="F168" i="17"/>
  <c r="F169" i="17" s="1"/>
  <c r="F89" i="17"/>
  <c r="F90" i="17" s="1"/>
  <c r="F40" i="17"/>
  <c r="F41" i="17" s="1"/>
  <c r="F42" i="17" s="1"/>
  <c r="F43" i="17" s="1"/>
  <c r="F166" i="17"/>
  <c r="F167" i="17" s="1"/>
  <c r="F140" i="17"/>
  <c r="F141" i="17" s="1"/>
  <c r="F156" i="17"/>
  <c r="F164" i="17"/>
  <c r="F165" i="17" s="1"/>
  <c r="F180" i="17"/>
  <c r="F181" i="17" s="1"/>
  <c r="F182" i="17" s="1"/>
  <c r="C9" i="17"/>
  <c r="F64" i="16"/>
  <c r="F65" i="16" s="1"/>
  <c r="F85" i="16"/>
  <c r="F93" i="16"/>
  <c r="F101" i="16"/>
  <c r="F109" i="16"/>
  <c r="F178" i="16"/>
  <c r="F186" i="16"/>
  <c r="F33" i="16"/>
  <c r="F34" i="16" s="1"/>
  <c r="F35" i="16" s="1"/>
  <c r="F36" i="16" s="1"/>
  <c r="F43" i="16"/>
  <c r="F44" i="16" s="1"/>
  <c r="F45" i="16" s="1"/>
  <c r="F46" i="16" s="1"/>
  <c r="F47" i="16" s="1"/>
  <c r="F48" i="16" s="1"/>
  <c r="F49" i="16" s="1"/>
  <c r="F50" i="16" s="1"/>
  <c r="F51" i="16" s="1"/>
  <c r="F52" i="16" s="1"/>
  <c r="C9" i="16"/>
  <c r="F62" i="16"/>
  <c r="F98" i="16"/>
  <c r="F106" i="16"/>
  <c r="F183" i="16"/>
  <c r="F184" i="16" s="1"/>
  <c r="F185" i="16" s="1"/>
  <c r="F92" i="16"/>
  <c r="F53" i="16"/>
  <c r="F54" i="16" s="1"/>
  <c r="F55" i="16" s="1"/>
  <c r="F56" i="16" s="1"/>
  <c r="F58" i="16"/>
  <c r="F59" i="16" s="1"/>
  <c r="F99" i="16"/>
  <c r="F182" i="16"/>
  <c r="F38" i="16"/>
  <c r="F39" i="16" s="1"/>
  <c r="F40" i="16" s="1"/>
  <c r="F133" i="16"/>
  <c r="F140" i="16"/>
  <c r="F141" i="16" s="1"/>
  <c r="F164" i="16"/>
  <c r="F165" i="16" s="1"/>
  <c r="F166" i="16" s="1"/>
  <c r="F167" i="16" s="1"/>
  <c r="F168" i="16" s="1"/>
  <c r="F169" i="16" s="1"/>
  <c r="F179" i="16"/>
  <c r="F110" i="16"/>
  <c r="F149" i="16"/>
  <c r="F150" i="16" s="1"/>
  <c r="F151" i="16" s="1"/>
  <c r="F152" i="16" s="1"/>
  <c r="F153" i="16" s="1"/>
  <c r="F154" i="16" s="1"/>
  <c r="F194" i="16"/>
  <c r="F94" i="16"/>
  <c r="F95" i="16" s="1"/>
  <c r="F96" i="16" s="1"/>
  <c r="F97" i="16" s="1"/>
  <c r="F102" i="16"/>
  <c r="F103" i="16" s="1"/>
  <c r="F104" i="16" s="1"/>
  <c r="F105" i="16" s="1"/>
  <c r="F188" i="16"/>
  <c r="F189" i="16"/>
  <c r="F195" i="16"/>
  <c r="F196" i="16" s="1"/>
  <c r="F197" i="16" s="1"/>
  <c r="F198" i="16" s="1"/>
  <c r="F199" i="16" s="1"/>
  <c r="F86" i="16"/>
  <c r="F87" i="16" s="1"/>
  <c r="F88" i="16" s="1"/>
  <c r="F89" i="16" s="1"/>
  <c r="F90" i="16" s="1"/>
  <c r="F117" i="16"/>
  <c r="F67" i="16"/>
  <c r="F68" i="16" s="1"/>
  <c r="F69" i="16" s="1"/>
  <c r="F70" i="16" s="1"/>
  <c r="F71" i="16" s="1"/>
  <c r="F72" i="16" s="1"/>
  <c r="F73" i="16" s="1"/>
  <c r="F74" i="16" s="1"/>
  <c r="F75" i="16" s="1"/>
  <c r="F76" i="16" s="1"/>
  <c r="F77" i="16" s="1"/>
  <c r="F78" i="16" s="1"/>
  <c r="F91" i="16"/>
  <c r="F107" i="16"/>
  <c r="F23" i="16"/>
  <c r="F24" i="16" s="1"/>
  <c r="F25" i="16" s="1"/>
  <c r="F26" i="16" s="1"/>
  <c r="F27" i="16" s="1"/>
  <c r="F79" i="16"/>
  <c r="F80" i="16" s="1"/>
  <c r="F81" i="16" s="1"/>
  <c r="F82" i="16" s="1"/>
  <c r="F83" i="16" s="1"/>
  <c r="F84" i="16" s="1"/>
  <c r="F111" i="16"/>
  <c r="F112" i="16" s="1"/>
  <c r="F113" i="16" s="1"/>
  <c r="F114" i="16" s="1"/>
  <c r="F115" i="16" s="1"/>
  <c r="F116" i="16" s="1"/>
  <c r="F119" i="16"/>
  <c r="F120" i="16" s="1"/>
  <c r="F121" i="16" s="1"/>
  <c r="F122" i="16" s="1"/>
  <c r="F127" i="16"/>
  <c r="F135" i="16"/>
  <c r="F136" i="16" s="1"/>
  <c r="F143" i="16"/>
  <c r="F144" i="16" s="1"/>
  <c r="F145" i="16" s="1"/>
  <c r="F146" i="16" s="1"/>
  <c r="F159" i="16"/>
  <c r="F160" i="16" s="1"/>
  <c r="F161" i="16" s="1"/>
  <c r="I26" i="8"/>
  <c r="F190" i="9"/>
  <c r="F182" i="9"/>
  <c r="F126" i="9"/>
  <c r="F135" i="9"/>
  <c r="F119" i="9"/>
  <c r="F111" i="9"/>
  <c r="F173" i="9"/>
  <c r="F125" i="9"/>
  <c r="F109" i="9"/>
  <c r="F93" i="9"/>
  <c r="F94" i="9" s="1"/>
  <c r="F95" i="9" s="1"/>
  <c r="F96" i="9" s="1"/>
  <c r="F97" i="9" s="1"/>
  <c r="F170" i="9"/>
  <c r="F162" i="9"/>
  <c r="F158" i="9"/>
  <c r="F159" i="9" s="1"/>
  <c r="F160" i="9" s="1"/>
  <c r="F161" i="9" s="1"/>
  <c r="F134" i="9"/>
  <c r="F174" i="9"/>
  <c r="F63" i="9"/>
  <c r="F172" i="9"/>
  <c r="F156" i="9"/>
  <c r="F148" i="9"/>
  <c r="F132" i="9"/>
  <c r="F133" i="9" s="1"/>
  <c r="F118" i="9"/>
  <c r="F87" i="9"/>
  <c r="F98" i="9"/>
  <c r="F88" i="9"/>
  <c r="F89" i="9" s="1"/>
  <c r="F137" i="9"/>
  <c r="F143" i="9"/>
  <c r="F144" i="9" s="1"/>
  <c r="F145" i="9" s="1"/>
  <c r="F146" i="9" s="1"/>
  <c r="L30" i="9"/>
  <c r="C23" i="8"/>
  <c r="J25" i="8"/>
  <c r="D26" i="8"/>
  <c r="D22" i="8"/>
  <c r="I25" i="8"/>
  <c r="C26" i="8"/>
  <c r="C22" i="8"/>
  <c r="J24" i="8"/>
  <c r="D25" i="8"/>
  <c r="I24" i="8"/>
  <c r="C25" i="8"/>
  <c r="E25" i="8" s="1"/>
  <c r="J27" i="8"/>
  <c r="J23" i="8"/>
  <c r="D24" i="8"/>
  <c r="I27" i="8"/>
  <c r="I23" i="8"/>
  <c r="D27" i="8"/>
  <c r="C24" i="8"/>
  <c r="E24" i="8" s="1"/>
  <c r="J26" i="8"/>
  <c r="K26" i="8" s="1"/>
  <c r="C27" i="8"/>
  <c r="D23" i="8"/>
  <c r="F86" i="9"/>
  <c r="F127" i="9"/>
  <c r="F70" i="9"/>
  <c r="F71" i="9" s="1"/>
  <c r="F72" i="9" s="1"/>
  <c r="F73" i="9" s="1"/>
  <c r="F74" i="9" s="1"/>
  <c r="F75" i="9" s="1"/>
  <c r="F59" i="9"/>
  <c r="F130" i="9"/>
  <c r="F131" i="9" s="1"/>
  <c r="F124" i="9"/>
  <c r="F116" i="9"/>
  <c r="F117" i="9" s="1"/>
  <c r="F157" i="9"/>
  <c r="F149" i="9"/>
  <c r="F150" i="9" s="1"/>
  <c r="F151" i="9" s="1"/>
  <c r="F152" i="9" s="1"/>
  <c r="F153" i="9" s="1"/>
  <c r="F154" i="9" s="1"/>
  <c r="F142" i="9"/>
  <c r="F128" i="9"/>
  <c r="F129" i="9" s="1"/>
  <c r="F108" i="9"/>
  <c r="F100" i="9"/>
  <c r="F101" i="9" s="1"/>
  <c r="F102" i="9" s="1"/>
  <c r="F103" i="9" s="1"/>
  <c r="F104" i="9" s="1"/>
  <c r="F105" i="9" s="1"/>
  <c r="F64" i="9"/>
  <c r="F65" i="9" s="1"/>
  <c r="F136" i="9"/>
  <c r="F120" i="9"/>
  <c r="F121" i="9" s="1"/>
  <c r="F122" i="9" s="1"/>
  <c r="F110" i="9"/>
  <c r="F53" i="9"/>
  <c r="F54" i="9" s="1"/>
  <c r="F55" i="9" s="1"/>
  <c r="F56" i="9" s="1"/>
  <c r="F61" i="9"/>
  <c r="F62" i="9" s="1"/>
  <c r="F181" i="9"/>
  <c r="F138" i="9"/>
  <c r="F112" i="9"/>
  <c r="F113" i="9" s="1"/>
  <c r="F114" i="9" s="1"/>
  <c r="F78" i="9"/>
  <c r="F79" i="9" s="1"/>
  <c r="F80" i="9" s="1"/>
  <c r="F81" i="9" s="1"/>
  <c r="F82" i="9" s="1"/>
  <c r="F83" i="9" s="1"/>
  <c r="F84" i="9" s="1"/>
  <c r="F66" i="9"/>
  <c r="F67" i="9" s="1"/>
  <c r="F57" i="9"/>
  <c r="F58" i="9" s="1"/>
  <c r="F106" i="9"/>
  <c r="F107" i="9" s="1"/>
  <c r="F183" i="9"/>
  <c r="F184" i="9" s="1"/>
  <c r="F185" i="9" s="1"/>
  <c r="F186" i="9" s="1"/>
  <c r="F200" i="9"/>
  <c r="F176" i="9"/>
  <c r="F177" i="9" s="1"/>
  <c r="F178" i="9" s="1"/>
  <c r="F179" i="9" s="1"/>
  <c r="F175" i="9"/>
  <c r="F192" i="9"/>
  <c r="F193" i="9" s="1"/>
  <c r="F194" i="9" s="1"/>
  <c r="F195" i="9" s="1"/>
  <c r="F196" i="9" s="1"/>
  <c r="F197" i="9" s="1"/>
  <c r="F198" i="9" s="1"/>
  <c r="F199" i="9" s="1"/>
  <c r="F191" i="9"/>
  <c r="F187" i="9"/>
  <c r="F188" i="9" s="1"/>
  <c r="F189" i="9" s="1"/>
  <c r="F171" i="9"/>
  <c r="F163" i="9"/>
  <c r="F164" i="9" s="1"/>
  <c r="F165" i="9" s="1"/>
  <c r="F166" i="9" s="1"/>
  <c r="F167" i="9" s="1"/>
  <c r="F168" i="9" s="1"/>
  <c r="F169" i="9" s="1"/>
  <c r="F155" i="9"/>
  <c r="F147" i="9"/>
  <c r="F139" i="9"/>
  <c r="F140" i="9" s="1"/>
  <c r="F141" i="9" s="1"/>
  <c r="F123" i="9"/>
  <c r="F115" i="9"/>
  <c r="F99" i="9"/>
  <c r="F91" i="9"/>
  <c r="F50" i="9"/>
  <c r="F51" i="9" s="1"/>
  <c r="F52" i="9"/>
  <c r="F46" i="9"/>
  <c r="F47" i="9" s="1"/>
  <c r="F48" i="9" s="1"/>
  <c r="F60" i="9"/>
  <c r="R2971" i="3"/>
  <c r="Q2971" i="3"/>
  <c r="S2971" i="3"/>
  <c r="S2996" i="3"/>
  <c r="R2996" i="3"/>
  <c r="Q2996" i="3"/>
  <c r="S2983" i="3"/>
  <c r="R2983" i="3"/>
  <c r="Q2983" i="3"/>
  <c r="Q2980" i="3"/>
  <c r="R2980" i="3"/>
  <c r="V1492" i="2" s="1"/>
  <c r="S2980" i="3"/>
  <c r="W1492" i="2" s="1"/>
  <c r="T1492" i="2"/>
  <c r="U1492" i="2" s="1"/>
  <c r="S2974" i="3"/>
  <c r="R2974" i="3"/>
  <c r="Q2974" i="3"/>
  <c r="Q3011" i="3"/>
  <c r="R3011" i="3"/>
  <c r="S3011" i="3"/>
  <c r="R2999" i="3"/>
  <c r="Q2999" i="3"/>
  <c r="S2999" i="3"/>
  <c r="Q2995" i="3"/>
  <c r="R2995" i="3"/>
  <c r="S2995" i="3"/>
  <c r="R2979" i="3"/>
  <c r="V1491" i="2" s="1"/>
  <c r="T1491" i="2"/>
  <c r="U1491" i="2" s="1"/>
  <c r="S2979" i="3"/>
  <c r="W1491" i="2" s="1"/>
  <c r="Q2979" i="3"/>
  <c r="S2967" i="3"/>
  <c r="R2967" i="3"/>
  <c r="Q2967" i="3"/>
  <c r="Q2964" i="3"/>
  <c r="R2964" i="3"/>
  <c r="V1484" i="2" s="1"/>
  <c r="S2964" i="3"/>
  <c r="W1484" i="2" s="1"/>
  <c r="T1484" i="2"/>
  <c r="U1484" i="2" s="1"/>
  <c r="Q2921" i="3"/>
  <c r="R2921" i="3"/>
  <c r="S2921" i="3"/>
  <c r="Q2905" i="3"/>
  <c r="R2905" i="3"/>
  <c r="V1455" i="2" s="1"/>
  <c r="S2905" i="3"/>
  <c r="W1455" i="2" s="1"/>
  <c r="T1455" i="2"/>
  <c r="U1455" i="2" s="1"/>
  <c r="R2884" i="3"/>
  <c r="S2884" i="3"/>
  <c r="Q2884" i="3"/>
  <c r="S2874" i="3"/>
  <c r="W1444" i="2" s="1"/>
  <c r="T1444" i="2"/>
  <c r="U1444" i="2" s="1"/>
  <c r="Q2874" i="3"/>
  <c r="R2874" i="3"/>
  <c r="V1444" i="2" s="1"/>
  <c r="R2963" i="3"/>
  <c r="V1483" i="2" s="1"/>
  <c r="T1483" i="2"/>
  <c r="U1483" i="2" s="1"/>
  <c r="Q2963" i="3"/>
  <c r="S2963" i="3"/>
  <c r="W1483" i="2" s="1"/>
  <c r="S3004" i="3"/>
  <c r="R3004" i="3"/>
  <c r="Q3004" i="3"/>
  <c r="S2988" i="3"/>
  <c r="W1496" i="2" s="1"/>
  <c r="T1496" i="2"/>
  <c r="U1496" i="2" s="1"/>
  <c r="R2988" i="3"/>
  <c r="V1496" i="2" s="1"/>
  <c r="Q2988" i="3"/>
  <c r="S2890" i="3"/>
  <c r="Q2890" i="3"/>
  <c r="R2890" i="3"/>
  <c r="R3007" i="3"/>
  <c r="Q3007" i="3"/>
  <c r="S3007" i="3"/>
  <c r="Q3003" i="3"/>
  <c r="R3003" i="3"/>
  <c r="S3003" i="3"/>
  <c r="S2991" i="3"/>
  <c r="Q2991" i="3"/>
  <c r="R2991" i="3"/>
  <c r="Q2987" i="3"/>
  <c r="R2987" i="3"/>
  <c r="S2987" i="3"/>
  <c r="S2972" i="3"/>
  <c r="R2972" i="3"/>
  <c r="Q2972" i="3"/>
  <c r="S2778" i="3"/>
  <c r="W1395" i="2" s="1"/>
  <c r="Q2778" i="3"/>
  <c r="R2778" i="3"/>
  <c r="V1395" i="2" s="1"/>
  <c r="T1395" i="2"/>
  <c r="U1395" i="2" s="1"/>
  <c r="Q2934" i="3"/>
  <c r="S2934" i="3"/>
  <c r="Q2929" i="3"/>
  <c r="R2929" i="3"/>
  <c r="Q2902" i="3"/>
  <c r="R2902" i="3"/>
  <c r="R2764" i="3"/>
  <c r="S2764" i="3"/>
  <c r="Q2764" i="3"/>
  <c r="Q2922" i="3"/>
  <c r="S2922" i="3"/>
  <c r="Q2765" i="3"/>
  <c r="S2765" i="3"/>
  <c r="T1490" i="2"/>
  <c r="U1490" i="2" s="1"/>
  <c r="S1484" i="2"/>
  <c r="R3010" i="3"/>
  <c r="R3002" i="3"/>
  <c r="R2994" i="3"/>
  <c r="R2986" i="3"/>
  <c r="V1495" i="2" s="1"/>
  <c r="R2970" i="3"/>
  <c r="V1488" i="2" s="1"/>
  <c r="R2931" i="3"/>
  <c r="V1470" i="2" s="1"/>
  <c r="R2924" i="3"/>
  <c r="S2924" i="3"/>
  <c r="Q2914" i="3"/>
  <c r="S2914" i="3"/>
  <c r="W1463" i="2" s="1"/>
  <c r="Q2904" i="3"/>
  <c r="S2904" i="3"/>
  <c r="W1454" i="2" s="1"/>
  <c r="R2892" i="3"/>
  <c r="S2892" i="3"/>
  <c r="Q2892" i="3"/>
  <c r="S2875" i="3"/>
  <c r="W1445" i="2" s="1"/>
  <c r="Q2873" i="3"/>
  <c r="R2873" i="3"/>
  <c r="V1443" i="2" s="1"/>
  <c r="R2868" i="3"/>
  <c r="V1438" i="2" s="1"/>
  <c r="S2868" i="3"/>
  <c r="W1438" i="2" s="1"/>
  <c r="S2855" i="3"/>
  <c r="R2855" i="3"/>
  <c r="R2852" i="3"/>
  <c r="S2852" i="3"/>
  <c r="S2847" i="3"/>
  <c r="R2847" i="3"/>
  <c r="R2844" i="3"/>
  <c r="S2844" i="3"/>
  <c r="S2839" i="3"/>
  <c r="R2839" i="3"/>
  <c r="R2836" i="3"/>
  <c r="V1427" i="2" s="1"/>
  <c r="S2836" i="3"/>
  <c r="W1427" i="2" s="1"/>
  <c r="S2831" i="3"/>
  <c r="R2831" i="3"/>
  <c r="R2828" i="3"/>
  <c r="V1423" i="2" s="1"/>
  <c r="S2828" i="3"/>
  <c r="W1423" i="2" s="1"/>
  <c r="S2823" i="3"/>
  <c r="R2823" i="3"/>
  <c r="R2820" i="3"/>
  <c r="V1417" i="2" s="1"/>
  <c r="S2820" i="3"/>
  <c r="W1417" i="2" s="1"/>
  <c r="S2815" i="3"/>
  <c r="R2815" i="3"/>
  <c r="R2812" i="3"/>
  <c r="S2812" i="3"/>
  <c r="S2802" i="3"/>
  <c r="W1408" i="2" s="1"/>
  <c r="R2802" i="3"/>
  <c r="V1408" i="2" s="1"/>
  <c r="S2799" i="3"/>
  <c r="R2799" i="3"/>
  <c r="Q2789" i="3"/>
  <c r="R2789" i="3"/>
  <c r="V1398" i="2" s="1"/>
  <c r="R2932" i="3"/>
  <c r="S2932" i="3"/>
  <c r="R2900" i="3"/>
  <c r="S2900" i="3"/>
  <c r="S1492" i="2"/>
  <c r="T1477" i="2"/>
  <c r="U1477" i="2" s="1"/>
  <c r="T1426" i="2"/>
  <c r="U1426" i="2" s="1"/>
  <c r="S2955" i="3"/>
  <c r="S2953" i="3"/>
  <c r="S2947" i="3"/>
  <c r="W1478" i="2" s="1"/>
  <c r="S2945" i="3"/>
  <c r="S2939" i="3"/>
  <c r="W1474" i="2" s="1"/>
  <c r="S2937" i="3"/>
  <c r="W1473" i="2" s="1"/>
  <c r="Q2926" i="3"/>
  <c r="R2926" i="3"/>
  <c r="V1467" i="2" s="1"/>
  <c r="Q2911" i="3"/>
  <c r="Q2897" i="3"/>
  <c r="R2897" i="3"/>
  <c r="R2882" i="3"/>
  <c r="V1449" i="2" s="1"/>
  <c r="S2877" i="3"/>
  <c r="R2875" i="3"/>
  <c r="V1445" i="2" s="1"/>
  <c r="R2872" i="3"/>
  <c r="V1442" i="2" s="1"/>
  <c r="R2870" i="3"/>
  <c r="V1440" i="2" s="1"/>
  <c r="Q2865" i="3"/>
  <c r="R2865" i="3"/>
  <c r="V1435" i="2" s="1"/>
  <c r="Q2862" i="3"/>
  <c r="S2862" i="3"/>
  <c r="W1434" i="2" s="1"/>
  <c r="Q2857" i="3"/>
  <c r="R2857" i="3"/>
  <c r="S2857" i="3"/>
  <c r="S2854" i="3"/>
  <c r="Q2849" i="3"/>
  <c r="R2849" i="3"/>
  <c r="S2849" i="3"/>
  <c r="Q2841" i="3"/>
  <c r="R2841" i="3"/>
  <c r="V1429" i="2" s="1"/>
  <c r="S2841" i="3"/>
  <c r="W1429" i="2" s="1"/>
  <c r="Q2833" i="3"/>
  <c r="R2833" i="3"/>
  <c r="V1425" i="2" s="1"/>
  <c r="S2833" i="3"/>
  <c r="W1425" i="2" s="1"/>
  <c r="Q2825" i="3"/>
  <c r="R2825" i="3"/>
  <c r="V1420" i="2" s="1"/>
  <c r="S2825" i="3"/>
  <c r="W1420" i="2" s="1"/>
  <c r="Q2817" i="3"/>
  <c r="R2817" i="3"/>
  <c r="V1415" i="2" s="1"/>
  <c r="S2817" i="3"/>
  <c r="W1415" i="2" s="1"/>
  <c r="Q2805" i="3"/>
  <c r="S2805" i="3"/>
  <c r="W1410" i="2" s="1"/>
  <c r="S2770" i="3"/>
  <c r="Q2770" i="3"/>
  <c r="S2767" i="3"/>
  <c r="R2767" i="3"/>
  <c r="Q2767" i="3"/>
  <c r="Q2912" i="3"/>
  <c r="S2912" i="3"/>
  <c r="W1461" i="2" s="1"/>
  <c r="T1465" i="2"/>
  <c r="U1465" i="2" s="1"/>
  <c r="S1448" i="2"/>
  <c r="T1418" i="2"/>
  <c r="U1418" i="2" s="1"/>
  <c r="Q2928" i="3"/>
  <c r="S2928" i="3"/>
  <c r="R2916" i="3"/>
  <c r="S2916" i="3"/>
  <c r="Q2906" i="3"/>
  <c r="S2906" i="3"/>
  <c r="S2887" i="3"/>
  <c r="W1451" i="2" s="1"/>
  <c r="Q2887" i="3"/>
  <c r="R2804" i="3"/>
  <c r="V1409" i="2" s="1"/>
  <c r="S2804" i="3"/>
  <c r="W1409" i="2" s="1"/>
  <c r="Q2804" i="3"/>
  <c r="R2796" i="3"/>
  <c r="V1403" i="2" s="1"/>
  <c r="S2796" i="3"/>
  <c r="W1403" i="2" s="1"/>
  <c r="Q2796" i="3"/>
  <c r="S2791" i="3"/>
  <c r="W1400" i="2" s="1"/>
  <c r="R2791" i="3"/>
  <c r="V1400" i="2" s="1"/>
  <c r="Q2791" i="3"/>
  <c r="R2788" i="3"/>
  <c r="S2788" i="3"/>
  <c r="Q2788" i="3"/>
  <c r="S2775" i="3"/>
  <c r="W1392" i="2" s="1"/>
  <c r="R2775" i="3"/>
  <c r="V1392" i="2" s="1"/>
  <c r="R2772" i="3"/>
  <c r="V1389" i="2" s="1"/>
  <c r="S2772" i="3"/>
  <c r="W1389" i="2" s="1"/>
  <c r="Q2772" i="3"/>
  <c r="T1464" i="2"/>
  <c r="U1464" i="2" s="1"/>
  <c r="Q2950" i="3"/>
  <c r="S2950" i="3"/>
  <c r="Q2942" i="3"/>
  <c r="S2942" i="3"/>
  <c r="T1472" i="2"/>
  <c r="U1472" i="2" s="1"/>
  <c r="T1421" i="2"/>
  <c r="U1421" i="2" s="1"/>
  <c r="S3006" i="3"/>
  <c r="S2998" i="3"/>
  <c r="S2990" i="3"/>
  <c r="S2978" i="3"/>
  <c r="S2962" i="3"/>
  <c r="W1482" i="2" s="1"/>
  <c r="Q2918" i="3"/>
  <c r="R2918" i="3"/>
  <c r="S2915" i="3"/>
  <c r="W1464" i="2" s="1"/>
  <c r="Q2913" i="3"/>
  <c r="R2913" i="3"/>
  <c r="V1462" i="2" s="1"/>
  <c r="Q2894" i="3"/>
  <c r="S2894" i="3"/>
  <c r="R2864" i="3"/>
  <c r="S2864" i="3"/>
  <c r="R2816" i="3"/>
  <c r="V1414" i="2" s="1"/>
  <c r="S2783" i="3"/>
  <c r="R2783" i="3"/>
  <c r="Q2783" i="3"/>
  <c r="R2780" i="3"/>
  <c r="V1396" i="2" s="1"/>
  <c r="S2780" i="3"/>
  <c r="W1396" i="2" s="1"/>
  <c r="Q2780" i="3"/>
  <c r="Q2769" i="3"/>
  <c r="R2769" i="3"/>
  <c r="S2769" i="3"/>
  <c r="R2876" i="3"/>
  <c r="V1446" i="2" s="1"/>
  <c r="S2876" i="3"/>
  <c r="W1446" i="2" s="1"/>
  <c r="S2871" i="3"/>
  <c r="W1441" i="2" s="1"/>
  <c r="Q2871" i="3"/>
  <c r="R2866" i="3"/>
  <c r="V1436" i="2" s="1"/>
  <c r="S2866" i="3"/>
  <c r="W1436" i="2" s="1"/>
  <c r="S2863" i="3"/>
  <c r="Q2863" i="3"/>
  <c r="R2860" i="3"/>
  <c r="V1432" i="2" s="1"/>
  <c r="S2860" i="3"/>
  <c r="W1432" i="2" s="1"/>
  <c r="Q2860" i="3"/>
  <c r="T1482" i="2"/>
  <c r="U1482" i="2" s="1"/>
  <c r="Q2958" i="3"/>
  <c r="S2958" i="3"/>
  <c r="T1494" i="2"/>
  <c r="U1494" i="2" s="1"/>
  <c r="T1452" i="2"/>
  <c r="U1452" i="2" s="1"/>
  <c r="T1436" i="2"/>
  <c r="U1436" i="2" s="1"/>
  <c r="S3009" i="3"/>
  <c r="R3006" i="3"/>
  <c r="S3001" i="3"/>
  <c r="R2998" i="3"/>
  <c r="S2993" i="3"/>
  <c r="R2990" i="3"/>
  <c r="S2985" i="3"/>
  <c r="W1494" i="2" s="1"/>
  <c r="R2978" i="3"/>
  <c r="S2969" i="3"/>
  <c r="W1487" i="2" s="1"/>
  <c r="R2962" i="3"/>
  <c r="V1482" i="2" s="1"/>
  <c r="S2954" i="3"/>
  <c r="S2946" i="3"/>
  <c r="W1477" i="2" s="1"/>
  <c r="S2938" i="3"/>
  <c r="Q2930" i="3"/>
  <c r="S2930" i="3"/>
  <c r="W1469" i="2" s="1"/>
  <c r="R2927" i="3"/>
  <c r="V1468" i="2" s="1"/>
  <c r="Q2920" i="3"/>
  <c r="S2920" i="3"/>
  <c r="S2917" i="3"/>
  <c r="W1465" i="2" s="1"/>
  <c r="R2915" i="3"/>
  <c r="V1464" i="2" s="1"/>
  <c r="R2908" i="3"/>
  <c r="V1457" i="2" s="1"/>
  <c r="S2908" i="3"/>
  <c r="W1457" i="2" s="1"/>
  <c r="S2898" i="3"/>
  <c r="S2893" i="3"/>
  <c r="Q2889" i="3"/>
  <c r="R2889" i="3"/>
  <c r="S2886" i="3"/>
  <c r="W1450" i="2" s="1"/>
  <c r="S2879" i="3"/>
  <c r="Q2879" i="3"/>
  <c r="Q2856" i="3"/>
  <c r="S2853" i="3"/>
  <c r="Q2848" i="3"/>
  <c r="S2845" i="3"/>
  <c r="Q2840" i="3"/>
  <c r="S2837" i="3"/>
  <c r="Q2832" i="3"/>
  <c r="S2829" i="3"/>
  <c r="Q2824" i="3"/>
  <c r="S2821" i="3"/>
  <c r="W1418" i="2" s="1"/>
  <c r="Q2816" i="3"/>
  <c r="S2813" i="3"/>
  <c r="S2807" i="3"/>
  <c r="Q2807" i="3"/>
  <c r="Q2777" i="3"/>
  <c r="R2777" i="3"/>
  <c r="V1394" i="2" s="1"/>
  <c r="Q2881" i="3"/>
  <c r="R2881" i="3"/>
  <c r="V1448" i="2" s="1"/>
  <c r="Q2782" i="3"/>
  <c r="S2782" i="3"/>
  <c r="T1468" i="2"/>
  <c r="U1468" i="2" s="1"/>
  <c r="S1455" i="2"/>
  <c r="T1450" i="2"/>
  <c r="U1450" i="2" s="1"/>
  <c r="S2976" i="3"/>
  <c r="W1490" i="2" s="1"/>
  <c r="S2960" i="3"/>
  <c r="R2956" i="3"/>
  <c r="V1479" i="2" s="1"/>
  <c r="S2952" i="3"/>
  <c r="R2948" i="3"/>
  <c r="S2944" i="3"/>
  <c r="R2940" i="3"/>
  <c r="S2936" i="3"/>
  <c r="W1472" i="2" s="1"/>
  <c r="Q2932" i="3"/>
  <c r="Q2927" i="3"/>
  <c r="R2922" i="3"/>
  <c r="R2912" i="3"/>
  <c r="V1461" i="2" s="1"/>
  <c r="Q2910" i="3"/>
  <c r="R2910" i="3"/>
  <c r="V1459" i="2" s="1"/>
  <c r="Q2900" i="3"/>
  <c r="Q2898" i="3"/>
  <c r="R2888" i="3"/>
  <c r="V1452" i="2" s="1"/>
  <c r="R2886" i="3"/>
  <c r="V1450" i="2" s="1"/>
  <c r="S2881" i="3"/>
  <c r="W1448" i="2" s="1"/>
  <c r="Q2876" i="3"/>
  <c r="R2871" i="3"/>
  <c r="V1441" i="2" s="1"/>
  <c r="Q2866" i="3"/>
  <c r="R2863" i="3"/>
  <c r="R2858" i="3"/>
  <c r="Q2853" i="3"/>
  <c r="R2850" i="3"/>
  <c r="Q2845" i="3"/>
  <c r="R2842" i="3"/>
  <c r="V1430" i="2" s="1"/>
  <c r="Q2837" i="3"/>
  <c r="R2834" i="3"/>
  <c r="V1426" i="2" s="1"/>
  <c r="Q2829" i="3"/>
  <c r="R2826" i="3"/>
  <c r="V1421" i="2" s="1"/>
  <c r="Q2821" i="3"/>
  <c r="R2818" i="3"/>
  <c r="Q2813" i="3"/>
  <c r="Q2809" i="3"/>
  <c r="R2809" i="3"/>
  <c r="S2806" i="3"/>
  <c r="Q2800" i="3"/>
  <c r="R2800" i="3"/>
  <c r="V1406" i="2" s="1"/>
  <c r="Q2793" i="3"/>
  <c r="R2793" i="3"/>
  <c r="R2782" i="3"/>
  <c r="R2765" i="3"/>
  <c r="Q2801" i="3"/>
  <c r="R2801" i="3"/>
  <c r="V1407" i="2" s="1"/>
  <c r="R2794" i="3"/>
  <c r="S2774" i="3"/>
  <c r="W1391" i="2" s="1"/>
  <c r="Q2785" i="3"/>
  <c r="R2785" i="3"/>
  <c r="V1397" i="2" s="1"/>
  <c r="S2605" i="3"/>
  <c r="Q2605" i="3"/>
  <c r="R2605" i="3"/>
  <c r="S2573" i="3"/>
  <c r="Q2573" i="3"/>
  <c r="R2573" i="3"/>
  <c r="R2262" i="3"/>
  <c r="Q2262" i="3"/>
  <c r="Q2363" i="3"/>
  <c r="T1185" i="2"/>
  <c r="U1185" i="2" s="1"/>
  <c r="Q2720" i="3"/>
  <c r="T1366" i="2"/>
  <c r="U1366" i="2" s="1"/>
  <c r="Q2732" i="3"/>
  <c r="R2732" i="3"/>
  <c r="V1371" i="2" s="1"/>
  <c r="S2732" i="3"/>
  <c r="W1371" i="2" s="1"/>
  <c r="S2645" i="3"/>
  <c r="W1326" i="2" s="1"/>
  <c r="Q2645" i="3"/>
  <c r="Q2639" i="3"/>
  <c r="S2639" i="3"/>
  <c r="W1325" i="2" s="1"/>
  <c r="R2639" i="3"/>
  <c r="V1325" i="2" s="1"/>
  <c r="S2593" i="3"/>
  <c r="R2593" i="3"/>
  <c r="Q2593" i="3"/>
  <c r="S2556" i="3"/>
  <c r="Q2556" i="3"/>
  <c r="R2556" i="3"/>
  <c r="P2522" i="3"/>
  <c r="T1268" i="2" s="1"/>
  <c r="U1268" i="2" s="1"/>
  <c r="S1268" i="2"/>
  <c r="R2478" i="3"/>
  <c r="V1240" i="2" s="1"/>
  <c r="Q2478" i="3"/>
  <c r="S2478" i="3"/>
  <c r="W1240" i="2" s="1"/>
  <c r="R2463" i="3"/>
  <c r="V1236" i="2" s="1"/>
  <c r="T1236" i="2"/>
  <c r="U1236" i="2" s="1"/>
  <c r="R2444" i="3"/>
  <c r="V1226" i="2" s="1"/>
  <c r="Q2444" i="3"/>
  <c r="S2444" i="3"/>
  <c r="W1226" i="2" s="1"/>
  <c r="T1191" i="2"/>
  <c r="U1191" i="2" s="1"/>
  <c r="Q2379" i="3"/>
  <c r="P2294" i="3"/>
  <c r="S1153" i="2"/>
  <c r="P2290" i="3"/>
  <c r="S1149" i="2"/>
  <c r="Q2723" i="3"/>
  <c r="S2723" i="3"/>
  <c r="S1333" i="2"/>
  <c r="T1283" i="2"/>
  <c r="U1283" i="2" s="1"/>
  <c r="S1100" i="2"/>
  <c r="S1052" i="2"/>
  <c r="S2220" i="3"/>
  <c r="W1116" i="2" s="1"/>
  <c r="P2257" i="3"/>
  <c r="R2257" i="3" s="1"/>
  <c r="V1137" i="2" s="1"/>
  <c r="T1129" i="2"/>
  <c r="U1129" i="2" s="1"/>
  <c r="R2268" i="3"/>
  <c r="S1371" i="2"/>
  <c r="T1267" i="2"/>
  <c r="U1267" i="2" s="1"/>
  <c r="S1251" i="2"/>
  <c r="S1236" i="2"/>
  <c r="S1387" i="2"/>
  <c r="P2762" i="3"/>
  <c r="S2661" i="3"/>
  <c r="R2661" i="3"/>
  <c r="S2609" i="3"/>
  <c r="Q2609" i="3"/>
  <c r="R2609" i="3"/>
  <c r="P2580" i="3"/>
  <c r="S1292" i="2"/>
  <c r="Q2561" i="3"/>
  <c r="T1287" i="2"/>
  <c r="U1287" i="2" s="1"/>
  <c r="P2510" i="3"/>
  <c r="P2436" i="3"/>
  <c r="R2422" i="3"/>
  <c r="S2422" i="3"/>
  <c r="P2411" i="3"/>
  <c r="R2373" i="3"/>
  <c r="P2337" i="3"/>
  <c r="S1173" i="2"/>
  <c r="S2617" i="3"/>
  <c r="Q2617" i="3"/>
  <c r="R2617" i="3"/>
  <c r="S2334" i="3"/>
  <c r="R2334" i="3"/>
  <c r="S2315" i="3"/>
  <c r="W1163" i="2" s="1"/>
  <c r="Q2315" i="3"/>
  <c r="S1099" i="2"/>
  <c r="S1128" i="2"/>
  <c r="R2708" i="3"/>
  <c r="V1359" i="2" s="1"/>
  <c r="S2708" i="3"/>
  <c r="W1359" i="2" s="1"/>
  <c r="S2649" i="3"/>
  <c r="W1330" i="2" s="1"/>
  <c r="Q2649" i="3"/>
  <c r="S2633" i="3"/>
  <c r="W1323" i="2" s="1"/>
  <c r="Q2633" i="3"/>
  <c r="R2633" i="3"/>
  <c r="V1323" i="2" s="1"/>
  <c r="S2621" i="3"/>
  <c r="Q2621" i="3"/>
  <c r="R2621" i="3"/>
  <c r="S2597" i="3"/>
  <c r="W1305" i="2" s="1"/>
  <c r="Q2597" i="3"/>
  <c r="R2597" i="3"/>
  <c r="V1305" i="2" s="1"/>
  <c r="S2585" i="3"/>
  <c r="W1297" i="2" s="1"/>
  <c r="R2585" i="3"/>
  <c r="V1297" i="2" s="1"/>
  <c r="Q2585" i="3"/>
  <c r="T1297" i="2"/>
  <c r="U1297" i="2" s="1"/>
  <c r="R2494" i="3"/>
  <c r="Q2494" i="3"/>
  <c r="T1251" i="2"/>
  <c r="U1251" i="2" s="1"/>
  <c r="Q2489" i="3"/>
  <c r="S2468" i="3"/>
  <c r="Q2468" i="3"/>
  <c r="R2468" i="3"/>
  <c r="R2448" i="3"/>
  <c r="V1230" i="2" s="1"/>
  <c r="Q2448" i="3"/>
  <c r="S2448" i="3"/>
  <c r="W1230" i="2" s="1"/>
  <c r="T1230" i="2"/>
  <c r="U1230" i="2" s="1"/>
  <c r="R2440" i="3"/>
  <c r="S2440" i="3"/>
  <c r="S2388" i="3"/>
  <c r="W1200" i="2" s="1"/>
  <c r="T1200" i="2"/>
  <c r="U1200" i="2" s="1"/>
  <c r="S385" i="2"/>
  <c r="S374" i="2"/>
  <c r="S1040" i="2"/>
  <c r="S1081" i="2"/>
  <c r="S1068" i="2"/>
  <c r="P2219" i="3"/>
  <c r="Q2219" i="3" s="1"/>
  <c r="P2112" i="3"/>
  <c r="S1135" i="2"/>
  <c r="T1331" i="2"/>
  <c r="U1331" i="2" s="1"/>
  <c r="T1326" i="2"/>
  <c r="U1326" i="2" s="1"/>
  <c r="T1163" i="2"/>
  <c r="U1163" i="2" s="1"/>
  <c r="S1142" i="2"/>
  <c r="S2746" i="3"/>
  <c r="S2620" i="3"/>
  <c r="W1313" i="2" s="1"/>
  <c r="T1313" i="2"/>
  <c r="U1313" i="2" s="1"/>
  <c r="Q2553" i="3"/>
  <c r="T1282" i="2"/>
  <c r="U1282" i="2" s="1"/>
  <c r="R2542" i="3"/>
  <c r="V1273" i="2" s="1"/>
  <c r="Q2542" i="3"/>
  <c r="S2542" i="3"/>
  <c r="W1273" i="2" s="1"/>
  <c r="P2537" i="3"/>
  <c r="S1271" i="2"/>
  <c r="P2504" i="3"/>
  <c r="S1255" i="2"/>
  <c r="P2488" i="3"/>
  <c r="S1250" i="2"/>
  <c r="Q2447" i="3"/>
  <c r="T1229" i="2"/>
  <c r="U1229" i="2" s="1"/>
  <c r="Q2387" i="3"/>
  <c r="R2376" i="3"/>
  <c r="Q2376" i="3"/>
  <c r="S2376" i="3"/>
  <c r="S2326" i="3"/>
  <c r="W1169" i="2" s="1"/>
  <c r="Q2326" i="3"/>
  <c r="R2326" i="3"/>
  <c r="V1169" i="2" s="1"/>
  <c r="Q2302" i="3"/>
  <c r="R2302" i="3"/>
  <c r="S2302" i="3"/>
  <c r="S1096" i="2"/>
  <c r="P2118" i="3"/>
  <c r="S2118" i="3" s="1"/>
  <c r="W1064" i="2" s="1"/>
  <c r="T1359" i="2"/>
  <c r="U1359" i="2" s="1"/>
  <c r="T1339" i="2"/>
  <c r="U1339" i="2" s="1"/>
  <c r="S1331" i="2"/>
  <c r="T1226" i="2"/>
  <c r="U1226" i="2" s="1"/>
  <c r="S1163" i="2"/>
  <c r="S1139" i="2"/>
  <c r="R2688" i="3"/>
  <c r="S2688" i="3"/>
  <c r="S2653" i="3"/>
  <c r="Q2653" i="3"/>
  <c r="S2613" i="3"/>
  <c r="Q2613" i="3"/>
  <c r="R2613" i="3"/>
  <c r="S2601" i="3"/>
  <c r="R2601" i="3"/>
  <c r="P2536" i="3"/>
  <c r="T1270" i="2" s="1"/>
  <c r="U1270" i="2" s="1"/>
  <c r="S1270" i="2"/>
  <c r="Q2481" i="3"/>
  <c r="T1243" i="2"/>
  <c r="U1243" i="2" s="1"/>
  <c r="P2425" i="3"/>
  <c r="S1217" i="2"/>
  <c r="R2400" i="3"/>
  <c r="Q2400" i="3"/>
  <c r="Q2367" i="3"/>
  <c r="T1186" i="2"/>
  <c r="U1186" i="2" s="1"/>
  <c r="P2278" i="3"/>
  <c r="S1143" i="2"/>
  <c r="P2757" i="3"/>
  <c r="S1382" i="2"/>
  <c r="T1263" i="2"/>
  <c r="U1263" i="2" s="1"/>
  <c r="Q2517" i="3"/>
  <c r="S1359" i="2"/>
  <c r="T1323" i="2"/>
  <c r="U1323" i="2" s="1"/>
  <c r="T1305" i="2"/>
  <c r="U1305" i="2" s="1"/>
  <c r="Q2739" i="3"/>
  <c r="R2739" i="3"/>
  <c r="S2739" i="3"/>
  <c r="Q2716" i="3"/>
  <c r="S2716" i="3"/>
  <c r="Q2676" i="3"/>
  <c r="R2676" i="3"/>
  <c r="V1342" i="2" s="1"/>
  <c r="S2625" i="3"/>
  <c r="W1315" i="2" s="1"/>
  <c r="Q2625" i="3"/>
  <c r="R2625" i="3"/>
  <c r="V1315" i="2" s="1"/>
  <c r="T1315" i="2"/>
  <c r="U1315" i="2" s="1"/>
  <c r="S2589" i="3"/>
  <c r="W1301" i="2" s="1"/>
  <c r="R2589" i="3"/>
  <c r="V1301" i="2" s="1"/>
  <c r="Q2589" i="3"/>
  <c r="T1301" i="2"/>
  <c r="U1301" i="2" s="1"/>
  <c r="S2577" i="3"/>
  <c r="W1291" i="2" s="1"/>
  <c r="Q2577" i="3"/>
  <c r="R2577" i="3"/>
  <c r="V1291" i="2" s="1"/>
  <c r="R2558" i="3"/>
  <c r="V1284" i="2" s="1"/>
  <c r="S2558" i="3"/>
  <c r="W1284" i="2" s="1"/>
  <c r="T1284" i="2"/>
  <c r="U1284" i="2" s="1"/>
  <c r="P2519" i="3"/>
  <c r="S1265" i="2"/>
  <c r="Q2508" i="3"/>
  <c r="R2508" i="3"/>
  <c r="S2508" i="3"/>
  <c r="P2405" i="3"/>
  <c r="P2381" i="3"/>
  <c r="S1193" i="2"/>
  <c r="Q2317" i="3"/>
  <c r="R2317" i="3"/>
  <c r="S2317" i="3"/>
  <c r="Q2301" i="3"/>
  <c r="S2301" i="3"/>
  <c r="T1146" i="2"/>
  <c r="U1146" i="2" s="1"/>
  <c r="Q2287" i="3"/>
  <c r="S2629" i="3"/>
  <c r="W1319" i="2" s="1"/>
  <c r="R2629" i="3"/>
  <c r="V1319" i="2" s="1"/>
  <c r="Q2629" i="3"/>
  <c r="Q2413" i="3"/>
  <c r="T1210" i="2"/>
  <c r="U1210" i="2" s="1"/>
  <c r="R2413" i="3"/>
  <c r="V1210" i="2" s="1"/>
  <c r="S1107" i="2"/>
  <c r="S1076" i="2"/>
  <c r="S1059" i="2"/>
  <c r="S1132" i="2"/>
  <c r="S1122" i="2"/>
  <c r="S1375" i="2"/>
  <c r="T1325" i="2"/>
  <c r="U1325" i="2" s="1"/>
  <c r="S1318" i="2"/>
  <c r="R2723" i="3"/>
  <c r="Q2686" i="3"/>
  <c r="R2686" i="3"/>
  <c r="S2680" i="3"/>
  <c r="W1346" i="2" s="1"/>
  <c r="Q2680" i="3"/>
  <c r="S2669" i="3"/>
  <c r="W1337" i="2" s="1"/>
  <c r="R2669" i="3"/>
  <c r="V1337" i="2" s="1"/>
  <c r="S2641" i="3"/>
  <c r="Q2641" i="3"/>
  <c r="R2641" i="3"/>
  <c r="P2588" i="3"/>
  <c r="S1300" i="2"/>
  <c r="P2576" i="3"/>
  <c r="T1290" i="2" s="1"/>
  <c r="U1290" i="2" s="1"/>
  <c r="S1290" i="2"/>
  <c r="R2518" i="3"/>
  <c r="V1264" i="2" s="1"/>
  <c r="T1264" i="2"/>
  <c r="U1264" i="2" s="1"/>
  <c r="P2485" i="3"/>
  <c r="P2456" i="3"/>
  <c r="S1232" i="2"/>
  <c r="P2428" i="3"/>
  <c r="P2418" i="3"/>
  <c r="T1215" i="2" s="1"/>
  <c r="U1215" i="2" s="1"/>
  <c r="S1215" i="2"/>
  <c r="Q2407" i="3"/>
  <c r="P2370" i="3"/>
  <c r="T1189" i="2" s="1"/>
  <c r="U1189" i="2" s="1"/>
  <c r="S1189" i="2"/>
  <c r="Q2334" i="3"/>
  <c r="S2310" i="3"/>
  <c r="Q2310" i="3"/>
  <c r="R2310" i="3"/>
  <c r="P2756" i="3"/>
  <c r="S1381" i="2"/>
  <c r="P2753" i="3"/>
  <c r="Q2741" i="3"/>
  <c r="S2730" i="3"/>
  <c r="W1369" i="2" s="1"/>
  <c r="S2550" i="3"/>
  <c r="W1279" i="2" s="1"/>
  <c r="Q2540" i="3"/>
  <c r="R2532" i="3"/>
  <c r="S2524" i="3"/>
  <c r="W1269" i="2" s="1"/>
  <c r="R2484" i="3"/>
  <c r="V1246" i="2" s="1"/>
  <c r="Q2462" i="3"/>
  <c r="Q2446" i="3"/>
  <c r="S2432" i="3"/>
  <c r="R2430" i="3"/>
  <c r="Q2424" i="3"/>
  <c r="S2350" i="3"/>
  <c r="W1181" i="2" s="1"/>
  <c r="Q2336" i="3"/>
  <c r="P2760" i="3"/>
  <c r="T1385" i="2" s="1"/>
  <c r="U1385" i="2" s="1"/>
  <c r="S1385" i="2"/>
  <c r="S2755" i="3"/>
  <c r="W1380" i="2" s="1"/>
  <c r="S2737" i="3"/>
  <c r="S2678" i="3"/>
  <c r="W1344" i="2" s="1"/>
  <c r="R2637" i="3"/>
  <c r="Q2607" i="3"/>
  <c r="R2607" i="3"/>
  <c r="S2603" i="3"/>
  <c r="W1308" i="2" s="1"/>
  <c r="S2595" i="3"/>
  <c r="S2591" i="3"/>
  <c r="Q2550" i="3"/>
  <c r="Q2532" i="3"/>
  <c r="R2524" i="3"/>
  <c r="V1269" i="2" s="1"/>
  <c r="Q2484" i="3"/>
  <c r="S2452" i="3"/>
  <c r="R2452" i="3"/>
  <c r="Q2432" i="3"/>
  <c r="R2382" i="3"/>
  <c r="V1194" i="2" s="1"/>
  <c r="R2358" i="3"/>
  <c r="S2358" i="3"/>
  <c r="R2350" i="3"/>
  <c r="V1181" i="2" s="1"/>
  <c r="P2759" i="3"/>
  <c r="T1384" i="2" s="1"/>
  <c r="U1384" i="2" s="1"/>
  <c r="Q2752" i="3"/>
  <c r="S2740" i="3"/>
  <c r="Q2737" i="3"/>
  <c r="S2692" i="3"/>
  <c r="Q2678" i="3"/>
  <c r="Q2637" i="3"/>
  <c r="R2603" i="3"/>
  <c r="V1308" i="2" s="1"/>
  <c r="R2416" i="3"/>
  <c r="V1213" i="2" s="1"/>
  <c r="S2416" i="3"/>
  <c r="W1213" i="2" s="1"/>
  <c r="Q2389" i="3"/>
  <c r="R2389" i="3"/>
  <c r="V1201" i="2" s="1"/>
  <c r="Q2382" i="3"/>
  <c r="Q2365" i="3"/>
  <c r="R2365" i="3"/>
  <c r="S2353" i="3"/>
  <c r="Q2281" i="3"/>
  <c r="S2281" i="3"/>
  <c r="Q2755" i="3"/>
  <c r="T1380" i="2"/>
  <c r="U1380" i="2" s="1"/>
  <c r="Q2702" i="3"/>
  <c r="R2702" i="3"/>
  <c r="V1355" i="2" s="1"/>
  <c r="S2581" i="3"/>
  <c r="W1293" i="2" s="1"/>
  <c r="R2581" i="3"/>
  <c r="V1293" i="2" s="1"/>
  <c r="S2526" i="3"/>
  <c r="S2486" i="3"/>
  <c r="W1248" i="2" s="1"/>
  <c r="S2434" i="3"/>
  <c r="S2408" i="3"/>
  <c r="S2384" i="3"/>
  <c r="W1196" i="2" s="1"/>
  <c r="Q2285" i="3"/>
  <c r="R2285" i="3"/>
  <c r="P2758" i="3"/>
  <c r="T1383" i="2" s="1"/>
  <c r="U1383" i="2" s="1"/>
  <c r="S1383" i="2"/>
  <c r="Q2564" i="3"/>
  <c r="Q2526" i="3"/>
  <c r="S2516" i="3"/>
  <c r="W1262" i="2" s="1"/>
  <c r="R2516" i="3"/>
  <c r="V1262" i="2" s="1"/>
  <c r="Q2486" i="3"/>
  <c r="Q2434" i="3"/>
  <c r="Q2408" i="3"/>
  <c r="Q2384" i="3"/>
  <c r="Q2306" i="3"/>
  <c r="S2299" i="3"/>
  <c r="W1157" i="2" s="1"/>
  <c r="Q2299" i="3"/>
  <c r="P2754" i="3"/>
  <c r="T1379" i="2" s="1"/>
  <c r="U1379" i="2" s="1"/>
  <c r="S1379" i="2"/>
  <c r="S2304" i="3"/>
  <c r="R2514" i="3"/>
  <c r="V1260" i="2" s="1"/>
  <c r="Q2514" i="3"/>
  <c r="S2514" i="3"/>
  <c r="W1260" i="2" s="1"/>
  <c r="T1260" i="2"/>
  <c r="U1260" i="2" s="1"/>
  <c r="Q2703" i="3"/>
  <c r="S2703" i="3"/>
  <c r="W1356" i="2" s="1"/>
  <c r="R2703" i="3"/>
  <c r="V1356" i="2" s="1"/>
  <c r="T1356" i="2"/>
  <c r="U1356" i="2" s="1"/>
  <c r="R2707" i="3"/>
  <c r="V1358" i="2" s="1"/>
  <c r="S2707" i="3"/>
  <c r="W1358" i="2" s="1"/>
  <c r="Q2707" i="3"/>
  <c r="T1358" i="2"/>
  <c r="U1358" i="2" s="1"/>
  <c r="R2683" i="3"/>
  <c r="S2683" i="3"/>
  <c r="Q2683" i="3"/>
  <c r="S2701" i="3"/>
  <c r="W1354" i="2" s="1"/>
  <c r="R2701" i="3"/>
  <c r="V1354" i="2" s="1"/>
  <c r="Q2701" i="3"/>
  <c r="T1354" i="2"/>
  <c r="U1354" i="2" s="1"/>
  <c r="Q2759" i="3"/>
  <c r="S2749" i="3"/>
  <c r="Q2749" i="3"/>
  <c r="R2749" i="3"/>
  <c r="Q2735" i="3"/>
  <c r="R2735" i="3"/>
  <c r="V1374" i="2" s="1"/>
  <c r="S2735" i="3"/>
  <c r="W1374" i="2" s="1"/>
  <c r="Q2758" i="3"/>
  <c r="R2758" i="3"/>
  <c r="V1383" i="2" s="1"/>
  <c r="S2758" i="3"/>
  <c r="W1383" i="2" s="1"/>
  <c r="S2752" i="3"/>
  <c r="W1377" i="2" s="1"/>
  <c r="R2752" i="3"/>
  <c r="V1377" i="2" s="1"/>
  <c r="Q2744" i="3"/>
  <c r="R2744" i="3"/>
  <c r="S2744" i="3"/>
  <c r="Q2726" i="3"/>
  <c r="R2726" i="3"/>
  <c r="S2726" i="3"/>
  <c r="S2720" i="3"/>
  <c r="W1366" i="2" s="1"/>
  <c r="R2720" i="3"/>
  <c r="V1366" i="2" s="1"/>
  <c r="Q2712" i="3"/>
  <c r="R2712" i="3"/>
  <c r="S2712" i="3"/>
  <c r="S2693" i="3"/>
  <c r="Q2693" i="3"/>
  <c r="R2693" i="3"/>
  <c r="Q2670" i="3"/>
  <c r="S2670" i="3"/>
  <c r="R2670" i="3"/>
  <c r="R2642" i="3"/>
  <c r="Q2642" i="3"/>
  <c r="R2610" i="3"/>
  <c r="Q2610" i="3"/>
  <c r="R2578" i="3"/>
  <c r="Q2578" i="3"/>
  <c r="Q2555" i="3"/>
  <c r="S2555" i="3"/>
  <c r="R2555" i="3"/>
  <c r="Q2495" i="3"/>
  <c r="S2495" i="3"/>
  <c r="R2495" i="3"/>
  <c r="Q2479" i="3"/>
  <c r="S2479" i="3"/>
  <c r="W1241" i="2" s="1"/>
  <c r="Q2356" i="3"/>
  <c r="R2356" i="3"/>
  <c r="S2356" i="3"/>
  <c r="R2738" i="3"/>
  <c r="V1376" i="2" s="1"/>
  <c r="Q2738" i="3"/>
  <c r="S2738" i="3"/>
  <c r="W1376" i="2" s="1"/>
  <c r="Q2731" i="3"/>
  <c r="R2731" i="3"/>
  <c r="V1370" i="2" s="1"/>
  <c r="S2731" i="3"/>
  <c r="W1370" i="2" s="1"/>
  <c r="Q2727" i="3"/>
  <c r="S2727" i="3"/>
  <c r="R2713" i="3"/>
  <c r="V1363" i="2" s="1"/>
  <c r="S2713" i="3"/>
  <c r="W1363" i="2" s="1"/>
  <c r="Q2713" i="3"/>
  <c r="Q2695" i="3"/>
  <c r="S2695" i="3"/>
  <c r="R2691" i="3"/>
  <c r="S2691" i="3"/>
  <c r="Q2691" i="3"/>
  <c r="R2681" i="3"/>
  <c r="V1347" i="2" s="1"/>
  <c r="S2681" i="3"/>
  <c r="W1347" i="2" s="1"/>
  <c r="Q2681" i="3"/>
  <c r="R2674" i="3"/>
  <c r="V1340" i="2" s="1"/>
  <c r="S2674" i="3"/>
  <c r="W1340" i="2" s="1"/>
  <c r="Q2667" i="3"/>
  <c r="S2667" i="3"/>
  <c r="Q2663" i="3"/>
  <c r="R2663" i="3"/>
  <c r="V1333" i="2" s="1"/>
  <c r="S2663" i="3"/>
  <c r="W1333" i="2" s="1"/>
  <c r="R2654" i="3"/>
  <c r="Q2654" i="3"/>
  <c r="S2654" i="3"/>
  <c r="Q2563" i="3"/>
  <c r="S2563" i="3"/>
  <c r="R2563" i="3"/>
  <c r="Q2694" i="3"/>
  <c r="R2694" i="3"/>
  <c r="S2694" i="3"/>
  <c r="T1374" i="2"/>
  <c r="U1374" i="2" s="1"/>
  <c r="T1333" i="2"/>
  <c r="U1333" i="2" s="1"/>
  <c r="S1302" i="2"/>
  <c r="S1356" i="2"/>
  <c r="Q2687" i="3"/>
  <c r="S2687" i="3"/>
  <c r="R2687" i="3"/>
  <c r="R2554" i="3"/>
  <c r="Q2554" i="3"/>
  <c r="S2554" i="3"/>
  <c r="R2530" i="3"/>
  <c r="Q2530" i="3"/>
  <c r="S2530" i="3"/>
  <c r="Q2523" i="3"/>
  <c r="S2523" i="3"/>
  <c r="R2523" i="3"/>
  <c r="Q2520" i="3"/>
  <c r="R2520" i="3"/>
  <c r="V1266" i="2" s="1"/>
  <c r="Q2459" i="3"/>
  <c r="S2459" i="3"/>
  <c r="R2459" i="3"/>
  <c r="R2761" i="3"/>
  <c r="V1386" i="2" s="1"/>
  <c r="S2761" i="3"/>
  <c r="W1386" i="2" s="1"/>
  <c r="Q2761" i="3"/>
  <c r="Q2757" i="3"/>
  <c r="R2754" i="3"/>
  <c r="V1379" i="2" s="1"/>
  <c r="Q2754" i="3"/>
  <c r="Q2751" i="3"/>
  <c r="R2751" i="3"/>
  <c r="S2751" i="3"/>
  <c r="Q2747" i="3"/>
  <c r="R2747" i="3"/>
  <c r="S2747" i="3"/>
  <c r="Q2743" i="3"/>
  <c r="S2743" i="3"/>
  <c r="S2733" i="3"/>
  <c r="W1372" i="2" s="1"/>
  <c r="Q2733" i="3"/>
  <c r="R2733" i="3"/>
  <c r="V1372" i="2" s="1"/>
  <c r="R2729" i="3"/>
  <c r="V1368" i="2" s="1"/>
  <c r="S2729" i="3"/>
  <c r="W1368" i="2" s="1"/>
  <c r="Q2729" i="3"/>
  <c r="Q2725" i="3"/>
  <c r="R2722" i="3"/>
  <c r="Q2722" i="3"/>
  <c r="S2722" i="3"/>
  <c r="Q2719" i="3"/>
  <c r="R2719" i="3"/>
  <c r="V1365" i="2" s="1"/>
  <c r="S2719" i="3"/>
  <c r="W1365" i="2" s="1"/>
  <c r="Q2715" i="3"/>
  <c r="R2715" i="3"/>
  <c r="S2715" i="3"/>
  <c r="Q2711" i="3"/>
  <c r="S2711" i="3"/>
  <c r="W1362" i="2" s="1"/>
  <c r="R2697" i="3"/>
  <c r="V1350" i="2" s="1"/>
  <c r="S2697" i="3"/>
  <c r="W1350" i="2" s="1"/>
  <c r="Q2697" i="3"/>
  <c r="Q2628" i="3"/>
  <c r="R2628" i="3"/>
  <c r="V1318" i="2" s="1"/>
  <c r="S2628" i="3"/>
  <c r="W1318" i="2" s="1"/>
  <c r="Q2596" i="3"/>
  <c r="R2596" i="3"/>
  <c r="S2596" i="3"/>
  <c r="Q2499" i="3"/>
  <c r="S2499" i="3"/>
  <c r="R2499" i="3"/>
  <c r="Q2710" i="3"/>
  <c r="R2710" i="3"/>
  <c r="V1361" i="2" s="1"/>
  <c r="S2710" i="3"/>
  <c r="W1361" i="2" s="1"/>
  <c r="S2689" i="3"/>
  <c r="R2689" i="3"/>
  <c r="Q2689" i="3"/>
  <c r="Q2679" i="3"/>
  <c r="S2679" i="3"/>
  <c r="W1345" i="2" s="1"/>
  <c r="R2679" i="3"/>
  <c r="V1345" i="2" s="1"/>
  <c r="Q2631" i="3"/>
  <c r="S2631" i="3"/>
  <c r="W1321" i="2" s="1"/>
  <c r="R2631" i="3"/>
  <c r="V1321" i="2" s="1"/>
  <c r="Q2599" i="3"/>
  <c r="S2599" i="3"/>
  <c r="R2599" i="3"/>
  <c r="S2557" i="3"/>
  <c r="W1283" i="2" s="1"/>
  <c r="R2557" i="3"/>
  <c r="V1283" i="2" s="1"/>
  <c r="R2502" i="3"/>
  <c r="V1253" i="2" s="1"/>
  <c r="S2502" i="3"/>
  <c r="W1253" i="2" s="1"/>
  <c r="Q2475" i="3"/>
  <c r="S2475" i="3"/>
  <c r="R2475" i="3"/>
  <c r="S2461" i="3"/>
  <c r="W1234" i="2" s="1"/>
  <c r="R2461" i="3"/>
  <c r="V1234" i="2" s="1"/>
  <c r="Q2461" i="3"/>
  <c r="S2717" i="3"/>
  <c r="Q2717" i="3"/>
  <c r="R2717" i="3"/>
  <c r="R2699" i="3"/>
  <c r="V1352" i="2" s="1"/>
  <c r="S2699" i="3"/>
  <c r="W1352" i="2" s="1"/>
  <c r="Q2699" i="3"/>
  <c r="S2685" i="3"/>
  <c r="R2685" i="3"/>
  <c r="Q2685" i="3"/>
  <c r="R2622" i="3"/>
  <c r="Q2622" i="3"/>
  <c r="S2622" i="3"/>
  <c r="R2590" i="3"/>
  <c r="V1302" i="2" s="1"/>
  <c r="Q2590" i="3"/>
  <c r="S2590" i="3"/>
  <c r="W1302" i="2" s="1"/>
  <c r="R2538" i="3"/>
  <c r="V1272" i="2" s="1"/>
  <c r="Q2538" i="3"/>
  <c r="S2538" i="3"/>
  <c r="W1272" i="2" s="1"/>
  <c r="S1376" i="2"/>
  <c r="T1302" i="2"/>
  <c r="U1302" i="2" s="1"/>
  <c r="T1370" i="2"/>
  <c r="U1370" i="2" s="1"/>
  <c r="T1347" i="2"/>
  <c r="U1347" i="2" s="1"/>
  <c r="S1260" i="2"/>
  <c r="Q2742" i="3"/>
  <c r="R2742" i="3"/>
  <c r="S2742" i="3"/>
  <c r="S2736" i="3"/>
  <c r="W1375" i="2" s="1"/>
  <c r="R2736" i="3"/>
  <c r="V1375" i="2" s="1"/>
  <c r="Q2728" i="3"/>
  <c r="R2728" i="3"/>
  <c r="S2728" i="3"/>
  <c r="S2709" i="3"/>
  <c r="W1360" i="2" s="1"/>
  <c r="Q2709" i="3"/>
  <c r="R2709" i="3"/>
  <c r="V1360" i="2" s="1"/>
  <c r="Q2696" i="3"/>
  <c r="R2696" i="3"/>
  <c r="V1349" i="2" s="1"/>
  <c r="S2696" i="3"/>
  <c r="W1349" i="2" s="1"/>
  <c r="Q2675" i="3"/>
  <c r="R2675" i="3"/>
  <c r="V1341" i="2" s="1"/>
  <c r="S2675" i="3"/>
  <c r="W1341" i="2" s="1"/>
  <c r="S2672" i="3"/>
  <c r="R2672" i="3"/>
  <c r="Q2648" i="3"/>
  <c r="R2648" i="3"/>
  <c r="V1329" i="2" s="1"/>
  <c r="Q2616" i="3"/>
  <c r="R2616" i="3"/>
  <c r="Q2584" i="3"/>
  <c r="R2584" i="3"/>
  <c r="V1296" i="2" s="1"/>
  <c r="Q2560" i="3"/>
  <c r="R2560" i="3"/>
  <c r="V1286" i="2" s="1"/>
  <c r="R2546" i="3"/>
  <c r="V1275" i="2" s="1"/>
  <c r="Q2546" i="3"/>
  <c r="S2546" i="3"/>
  <c r="W1275" i="2" s="1"/>
  <c r="Q2515" i="3"/>
  <c r="S2515" i="3"/>
  <c r="W1261" i="2" s="1"/>
  <c r="R2515" i="3"/>
  <c r="V1261" i="2" s="1"/>
  <c r="R2498" i="3"/>
  <c r="V1252" i="2" s="1"/>
  <c r="Q2498" i="3"/>
  <c r="S2498" i="3"/>
  <c r="W1252" i="2" s="1"/>
  <c r="Q2464" i="3"/>
  <c r="R2464" i="3"/>
  <c r="V1237" i="2" s="1"/>
  <c r="S2464" i="3"/>
  <c r="W1237" i="2" s="1"/>
  <c r="R2745" i="3"/>
  <c r="S2745" i="3"/>
  <c r="Q2745" i="3"/>
  <c r="S2705" i="3"/>
  <c r="R2705" i="3"/>
  <c r="Q2705" i="3"/>
  <c r="R2662" i="3"/>
  <c r="V1332" i="2" s="1"/>
  <c r="Q2662" i="3"/>
  <c r="S2662" i="3"/>
  <c r="W1332" i="2" s="1"/>
  <c r="S2517" i="3"/>
  <c r="W1263" i="2" s="1"/>
  <c r="R2517" i="3"/>
  <c r="V1263" i="2" s="1"/>
  <c r="R2279" i="3"/>
  <c r="V1144" i="2" s="1"/>
  <c r="S2279" i="3"/>
  <c r="W1144" i="2" s="1"/>
  <c r="T1144" i="2"/>
  <c r="U1144" i="2" s="1"/>
  <c r="Q2279" i="3"/>
  <c r="S1370" i="2"/>
  <c r="T1332" i="2"/>
  <c r="U1332" i="2" s="1"/>
  <c r="R2759" i="3"/>
  <c r="V1384" i="2" s="1"/>
  <c r="R2741" i="3"/>
  <c r="R2727" i="3"/>
  <c r="R2695" i="3"/>
  <c r="Q2674" i="3"/>
  <c r="R2667" i="3"/>
  <c r="Q2659" i="3"/>
  <c r="S2659" i="3"/>
  <c r="Q2655" i="3"/>
  <c r="R2655" i="3"/>
  <c r="S2655" i="3"/>
  <c r="Q2651" i="3"/>
  <c r="S2651" i="3"/>
  <c r="Q2619" i="3"/>
  <c r="S2619" i="3"/>
  <c r="W1312" i="2" s="1"/>
  <c r="Q2587" i="3"/>
  <c r="S2587" i="3"/>
  <c r="W1299" i="2" s="1"/>
  <c r="Q2539" i="3"/>
  <c r="S2539" i="3"/>
  <c r="R2539" i="3"/>
  <c r="S2677" i="3"/>
  <c r="W1343" i="2" s="1"/>
  <c r="Q2677" i="3"/>
  <c r="Q2640" i="3"/>
  <c r="R2640" i="3"/>
  <c r="R2634" i="3"/>
  <c r="V1324" i="2" s="1"/>
  <c r="Q2634" i="3"/>
  <c r="Q2608" i="3"/>
  <c r="R2608" i="3"/>
  <c r="R2602" i="3"/>
  <c r="V1307" i="2" s="1"/>
  <c r="Q2602" i="3"/>
  <c r="Q2576" i="3"/>
  <c r="R2576" i="3"/>
  <c r="V1290" i="2" s="1"/>
  <c r="R2570" i="3"/>
  <c r="Q2570" i="3"/>
  <c r="Q2536" i="3"/>
  <c r="R2536" i="3"/>
  <c r="V1270" i="2" s="1"/>
  <c r="S2533" i="3"/>
  <c r="R2533" i="3"/>
  <c r="Q2511" i="3"/>
  <c r="S2511" i="3"/>
  <c r="W1257" i="2" s="1"/>
  <c r="Q2480" i="3"/>
  <c r="R2480" i="3"/>
  <c r="V1242" i="2" s="1"/>
  <c r="S2480" i="3"/>
  <c r="W1242" i="2" s="1"/>
  <c r="S2477" i="3"/>
  <c r="R2477" i="3"/>
  <c r="Q2421" i="3"/>
  <c r="S2421" i="3"/>
  <c r="R2421" i="3"/>
  <c r="S2418" i="3"/>
  <c r="W1215" i="2" s="1"/>
  <c r="R2418" i="3"/>
  <c r="V1215" i="2" s="1"/>
  <c r="R2352" i="3"/>
  <c r="V1182" i="2" s="1"/>
  <c r="S2352" i="3"/>
  <c r="W1182" i="2" s="1"/>
  <c r="Q2352" i="3"/>
  <c r="Q2329" i="3"/>
  <c r="R2329" i="3"/>
  <c r="S2329" i="3"/>
  <c r="Q2284" i="3"/>
  <c r="R2284" i="3"/>
  <c r="S2284" i="3"/>
  <c r="Q2429" i="3"/>
  <c r="S2429" i="3"/>
  <c r="R2423" i="3"/>
  <c r="S2423" i="3"/>
  <c r="S2355" i="3"/>
  <c r="Q2355" i="3"/>
  <c r="R2355" i="3"/>
  <c r="Q2762" i="3"/>
  <c r="Q2746" i="3"/>
  <c r="Q2730" i="3"/>
  <c r="Q2714" i="3"/>
  <c r="S2706" i="3"/>
  <c r="W1357" i="2" s="1"/>
  <c r="S2702" i="3"/>
  <c r="W1355" i="2" s="1"/>
  <c r="S2700" i="3"/>
  <c r="W1353" i="2" s="1"/>
  <c r="S2690" i="3"/>
  <c r="S2686" i="3"/>
  <c r="S2684" i="3"/>
  <c r="R2680" i="3"/>
  <c r="V1346" i="2" s="1"/>
  <c r="S2671" i="3"/>
  <c r="W1338" i="2" s="1"/>
  <c r="Q2669" i="3"/>
  <c r="Q2664" i="3"/>
  <c r="R2664" i="3"/>
  <c r="V1334" i="2" s="1"/>
  <c r="Q2661" i="3"/>
  <c r="Q2656" i="3"/>
  <c r="R2656" i="3"/>
  <c r="S2647" i="3"/>
  <c r="W1328" i="2" s="1"/>
  <c r="Q2636" i="3"/>
  <c r="R2636" i="3"/>
  <c r="R2630" i="3"/>
  <c r="V1320" i="2" s="1"/>
  <c r="Q2630" i="3"/>
  <c r="R2627" i="3"/>
  <c r="V1317" i="2" s="1"/>
  <c r="S2615" i="3"/>
  <c r="Q2604" i="3"/>
  <c r="R2604" i="3"/>
  <c r="V1309" i="2" s="1"/>
  <c r="R2598" i="3"/>
  <c r="V1306" i="2" s="1"/>
  <c r="Q2598" i="3"/>
  <c r="R2595" i="3"/>
  <c r="S2583" i="3"/>
  <c r="W1295" i="2" s="1"/>
  <c r="Q2572" i="3"/>
  <c r="R2572" i="3"/>
  <c r="Q2566" i="3"/>
  <c r="Q2544" i="3"/>
  <c r="R2544" i="3"/>
  <c r="S2541" i="3"/>
  <c r="R2541" i="3"/>
  <c r="Q2470" i="3"/>
  <c r="Q2463" i="3"/>
  <c r="S2463" i="3"/>
  <c r="W1236" i="2" s="1"/>
  <c r="R2436" i="3"/>
  <c r="V1221" i="2" s="1"/>
  <c r="S2436" i="3"/>
  <c r="W1221" i="2" s="1"/>
  <c r="Q2404" i="3"/>
  <c r="R2404" i="3"/>
  <c r="V1203" i="2" s="1"/>
  <c r="S2404" i="3"/>
  <c r="W1203" i="2" s="1"/>
  <c r="S2386" i="3"/>
  <c r="W1198" i="2" s="1"/>
  <c r="R2386" i="3"/>
  <c r="V1198" i="2" s="1"/>
  <c r="Q2386" i="3"/>
  <c r="R2698" i="3"/>
  <c r="V1351" i="2" s="1"/>
  <c r="S2698" i="3"/>
  <c r="W1351" i="2" s="1"/>
  <c r="R2682" i="3"/>
  <c r="V1348" i="2" s="1"/>
  <c r="S2682" i="3"/>
  <c r="W1348" i="2" s="1"/>
  <c r="R2650" i="3"/>
  <c r="V1331" i="2" s="1"/>
  <c r="Q2650" i="3"/>
  <c r="Q2624" i="3"/>
  <c r="R2624" i="3"/>
  <c r="V1314" i="2" s="1"/>
  <c r="R2618" i="3"/>
  <c r="V1311" i="2" s="1"/>
  <c r="Q2618" i="3"/>
  <c r="Q2592" i="3"/>
  <c r="R2592" i="3"/>
  <c r="V1303" i="2" s="1"/>
  <c r="R2586" i="3"/>
  <c r="V1298" i="2" s="1"/>
  <c r="Q2586" i="3"/>
  <c r="Q2559" i="3"/>
  <c r="S2559" i="3"/>
  <c r="W1285" i="2" s="1"/>
  <c r="Q2547" i="3"/>
  <c r="S2547" i="3"/>
  <c r="W1276" i="2" s="1"/>
  <c r="R2547" i="3"/>
  <c r="V1276" i="2" s="1"/>
  <c r="Q2528" i="3"/>
  <c r="R2528" i="3"/>
  <c r="S2525" i="3"/>
  <c r="R2525" i="3"/>
  <c r="R2522" i="3"/>
  <c r="V1268" i="2" s="1"/>
  <c r="Q2522" i="3"/>
  <c r="S2522" i="3"/>
  <c r="W1268" i="2" s="1"/>
  <c r="Q2507" i="3"/>
  <c r="S2507" i="3"/>
  <c r="R2507" i="3"/>
  <c r="Q2504" i="3"/>
  <c r="R2504" i="3"/>
  <c r="V1255" i="2" s="1"/>
  <c r="R2482" i="3"/>
  <c r="V1244" i="2" s="1"/>
  <c r="Q2482" i="3"/>
  <c r="S2482" i="3"/>
  <c r="W1244" i="2" s="1"/>
  <c r="S2443" i="3"/>
  <c r="W1225" i="2" s="1"/>
  <c r="R2443" i="3"/>
  <c r="V1225" i="2" s="1"/>
  <c r="Q2443" i="3"/>
  <c r="R2673" i="3"/>
  <c r="V1339" i="2" s="1"/>
  <c r="S2673" i="3"/>
  <c r="W1339" i="2" s="1"/>
  <c r="R2666" i="3"/>
  <c r="Q2666" i="3"/>
  <c r="R2658" i="3"/>
  <c r="Q2658" i="3"/>
  <c r="Q2644" i="3"/>
  <c r="R2644" i="3"/>
  <c r="R2638" i="3"/>
  <c r="Q2638" i="3"/>
  <c r="Q2612" i="3"/>
  <c r="R2612" i="3"/>
  <c r="R2606" i="3"/>
  <c r="Q2606" i="3"/>
  <c r="Q2580" i="3"/>
  <c r="R2580" i="3"/>
  <c r="V1292" i="2" s="1"/>
  <c r="R2574" i="3"/>
  <c r="V1288" i="2" s="1"/>
  <c r="Q2574" i="3"/>
  <c r="R2562" i="3"/>
  <c r="Q2562" i="3"/>
  <c r="S2562" i="3"/>
  <c r="Q2543" i="3"/>
  <c r="S2543" i="3"/>
  <c r="Q2531" i="3"/>
  <c r="S2531" i="3"/>
  <c r="R2531" i="3"/>
  <c r="Q2491" i="3"/>
  <c r="S2491" i="3"/>
  <c r="R2491" i="3"/>
  <c r="Q2488" i="3"/>
  <c r="R2488" i="3"/>
  <c r="V1250" i="2" s="1"/>
  <c r="R2466" i="3"/>
  <c r="V1239" i="2" s="1"/>
  <c r="Q2466" i="3"/>
  <c r="S2466" i="3"/>
  <c r="W1239" i="2" s="1"/>
  <c r="R2415" i="3"/>
  <c r="V1212" i="2" s="1"/>
  <c r="S2415" i="3"/>
  <c r="W1212" i="2" s="1"/>
  <c r="Q2415" i="3"/>
  <c r="Q2409" i="3"/>
  <c r="R2409" i="3"/>
  <c r="R2756" i="3"/>
  <c r="V1381" i="2" s="1"/>
  <c r="R2740" i="3"/>
  <c r="R2724" i="3"/>
  <c r="R2665" i="3"/>
  <c r="V1335" i="2" s="1"/>
  <c r="R2657" i="3"/>
  <c r="S2643" i="3"/>
  <c r="Q2632" i="3"/>
  <c r="R2632" i="3"/>
  <c r="V1322" i="2" s="1"/>
  <c r="R2626" i="3"/>
  <c r="V1316" i="2" s="1"/>
  <c r="Q2626" i="3"/>
  <c r="R2623" i="3"/>
  <c r="S2611" i="3"/>
  <c r="Q2600" i="3"/>
  <c r="R2600" i="3"/>
  <c r="R2594" i="3"/>
  <c r="V1304" i="2" s="1"/>
  <c r="Q2594" i="3"/>
  <c r="R2591" i="3"/>
  <c r="S2579" i="3"/>
  <c r="Q2568" i="3"/>
  <c r="R2568" i="3"/>
  <c r="S2565" i="3"/>
  <c r="R2565" i="3"/>
  <c r="Q2527" i="3"/>
  <c r="S2527" i="3"/>
  <c r="S2518" i="3"/>
  <c r="W1264" i="2" s="1"/>
  <c r="Q2512" i="3"/>
  <c r="R2512" i="3"/>
  <c r="V1258" i="2" s="1"/>
  <c r="S2509" i="3"/>
  <c r="R2509" i="3"/>
  <c r="R2506" i="3"/>
  <c r="Q2506" i="3"/>
  <c r="S2506" i="3"/>
  <c r="R2450" i="3"/>
  <c r="Q2450" i="3"/>
  <c r="S2450" i="3"/>
  <c r="Q2445" i="3"/>
  <c r="S2445" i="3"/>
  <c r="W1227" i="2" s="1"/>
  <c r="R2677" i="3"/>
  <c r="V1343" i="2" s="1"/>
  <c r="Q2668" i="3"/>
  <c r="R2668" i="3"/>
  <c r="V1336" i="2" s="1"/>
  <c r="Q2665" i="3"/>
  <c r="Q2660" i="3"/>
  <c r="R2660" i="3"/>
  <c r="Q2657" i="3"/>
  <c r="Q2652" i="3"/>
  <c r="R2652" i="3"/>
  <c r="R2646" i="3"/>
  <c r="V1327" i="2" s="1"/>
  <c r="Q2646" i="3"/>
  <c r="R2643" i="3"/>
  <c r="S2640" i="3"/>
  <c r="S2634" i="3"/>
  <c r="W1324" i="2" s="1"/>
  <c r="Q2620" i="3"/>
  <c r="R2620" i="3"/>
  <c r="V1313" i="2" s="1"/>
  <c r="R2614" i="3"/>
  <c r="V1310" i="2" s="1"/>
  <c r="Q2614" i="3"/>
  <c r="R2611" i="3"/>
  <c r="S2608" i="3"/>
  <c r="S2602" i="3"/>
  <c r="W1307" i="2" s="1"/>
  <c r="Q2588" i="3"/>
  <c r="R2588" i="3"/>
  <c r="V1300" i="2" s="1"/>
  <c r="R2582" i="3"/>
  <c r="V1294" i="2" s="1"/>
  <c r="Q2582" i="3"/>
  <c r="R2579" i="3"/>
  <c r="S2576" i="3"/>
  <c r="W1290" i="2" s="1"/>
  <c r="S2570" i="3"/>
  <c r="Q2552" i="3"/>
  <c r="R2552" i="3"/>
  <c r="V1281" i="2" s="1"/>
  <c r="S2549" i="3"/>
  <c r="W1278" i="2" s="1"/>
  <c r="R2549" i="3"/>
  <c r="V1278" i="2" s="1"/>
  <c r="S2536" i="3"/>
  <c r="W1270" i="2" s="1"/>
  <c r="Q2533" i="3"/>
  <c r="Q2518" i="3"/>
  <c r="R2511" i="3"/>
  <c r="V1257" i="2" s="1"/>
  <c r="Q2496" i="3"/>
  <c r="R2496" i="3"/>
  <c r="S2496" i="3"/>
  <c r="S2493" i="3"/>
  <c r="R2493" i="3"/>
  <c r="R2490" i="3"/>
  <c r="Q2490" i="3"/>
  <c r="S2490" i="3"/>
  <c r="Q2477" i="3"/>
  <c r="Q2418" i="3"/>
  <c r="Q2412" i="3"/>
  <c r="R2412" i="3"/>
  <c r="V1209" i="2" s="1"/>
  <c r="S2474" i="3"/>
  <c r="R2472" i="3"/>
  <c r="S2458" i="3"/>
  <c r="R2456" i="3"/>
  <c r="V1232" i="2" s="1"/>
  <c r="S2447" i="3"/>
  <c r="W1229" i="2" s="1"/>
  <c r="R2447" i="3"/>
  <c r="V1229" i="2" s="1"/>
  <c r="Q2440" i="3"/>
  <c r="S2431" i="3"/>
  <c r="R2431" i="3"/>
  <c r="S2426" i="3"/>
  <c r="W1218" i="2" s="1"/>
  <c r="R2426" i="3"/>
  <c r="V1218" i="2" s="1"/>
  <c r="Q2380" i="3"/>
  <c r="R2380" i="3"/>
  <c r="V1192" i="2" s="1"/>
  <c r="Q2361" i="3"/>
  <c r="R2361" i="3"/>
  <c r="V1183" i="2" s="1"/>
  <c r="S2361" i="3"/>
  <c r="W1183" i="2" s="1"/>
  <c r="S2338" i="3"/>
  <c r="W1174" i="2" s="1"/>
  <c r="R2338" i="3"/>
  <c r="V1174" i="2" s="1"/>
  <c r="Q2338" i="3"/>
  <c r="R2295" i="3"/>
  <c r="V1154" i="2" s="1"/>
  <c r="S2295" i="3"/>
  <c r="W1154" i="2" s="1"/>
  <c r="Q2295" i="3"/>
  <c r="S2561" i="3"/>
  <c r="W1287" i="2" s="1"/>
  <c r="R2561" i="3"/>
  <c r="V1287" i="2" s="1"/>
  <c r="S2545" i="3"/>
  <c r="W1274" i="2" s="1"/>
  <c r="R2545" i="3"/>
  <c r="V1274" i="2" s="1"/>
  <c r="S2529" i="3"/>
  <c r="R2529" i="3"/>
  <c r="S2513" i="3"/>
  <c r="W1259" i="2" s="1"/>
  <c r="R2513" i="3"/>
  <c r="V1259" i="2" s="1"/>
  <c r="S2497" i="3"/>
  <c r="R2497" i="3"/>
  <c r="S2481" i="3"/>
  <c r="W1243" i="2" s="1"/>
  <c r="R2481" i="3"/>
  <c r="V1243" i="2" s="1"/>
  <c r="Q2474" i="3"/>
  <c r="S2465" i="3"/>
  <c r="W1238" i="2" s="1"/>
  <c r="R2465" i="3"/>
  <c r="V1238" i="2" s="1"/>
  <c r="Q2458" i="3"/>
  <c r="S2449" i="3"/>
  <c r="R2449" i="3"/>
  <c r="Q2433" i="3"/>
  <c r="S2433" i="3"/>
  <c r="Q2420" i="3"/>
  <c r="R2420" i="3"/>
  <c r="Q2417" i="3"/>
  <c r="R2417" i="3"/>
  <c r="V1214" i="2" s="1"/>
  <c r="S2394" i="3"/>
  <c r="R2394" i="3"/>
  <c r="Q2394" i="3"/>
  <c r="Q2385" i="3"/>
  <c r="R2385" i="3"/>
  <c r="V1197" i="2" s="1"/>
  <c r="Q2341" i="3"/>
  <c r="S2341" i="3"/>
  <c r="R2341" i="3"/>
  <c r="Q2332" i="3"/>
  <c r="R2332" i="3"/>
  <c r="S2332" i="3"/>
  <c r="Q2483" i="3"/>
  <c r="S2483" i="3"/>
  <c r="W1245" i="2" s="1"/>
  <c r="Q2467" i="3"/>
  <c r="S2467" i="3"/>
  <c r="Q2451" i="3"/>
  <c r="S2451" i="3"/>
  <c r="S2435" i="3"/>
  <c r="R2435" i="3"/>
  <c r="Q2428" i="3"/>
  <c r="R2428" i="3"/>
  <c r="V1220" i="2" s="1"/>
  <c r="Q2425" i="3"/>
  <c r="R2425" i="3"/>
  <c r="V1217" i="2" s="1"/>
  <c r="Q2388" i="3"/>
  <c r="R2388" i="3"/>
  <c r="V1200" i="2" s="1"/>
  <c r="S2370" i="3"/>
  <c r="W1189" i="2" s="1"/>
  <c r="R2370" i="3"/>
  <c r="V1189" i="2" s="1"/>
  <c r="Q2370" i="3"/>
  <c r="Q2364" i="3"/>
  <c r="R2364" i="3"/>
  <c r="S2364" i="3"/>
  <c r="Q2348" i="3"/>
  <c r="R2348" i="3"/>
  <c r="S2348" i="3"/>
  <c r="R2320" i="3"/>
  <c r="V1165" i="2" s="1"/>
  <c r="Q2320" i="3"/>
  <c r="S2320" i="3"/>
  <c r="W1165" i="2" s="1"/>
  <c r="S2501" i="3"/>
  <c r="R2501" i="3"/>
  <c r="S2485" i="3"/>
  <c r="W1247" i="2" s="1"/>
  <c r="R2485" i="3"/>
  <c r="V1247" i="2" s="1"/>
  <c r="S2469" i="3"/>
  <c r="R2469" i="3"/>
  <c r="S2453" i="3"/>
  <c r="R2453" i="3"/>
  <c r="Q2437" i="3"/>
  <c r="S2437" i="3"/>
  <c r="W1222" i="2" s="1"/>
  <c r="S2402" i="3"/>
  <c r="R2402" i="3"/>
  <c r="Q2402" i="3"/>
  <c r="Q2393" i="3"/>
  <c r="R2393" i="3"/>
  <c r="S2347" i="3"/>
  <c r="R2347" i="3"/>
  <c r="Q2347" i="3"/>
  <c r="R2343" i="3"/>
  <c r="V1176" i="2" s="1"/>
  <c r="S2343" i="3"/>
  <c r="W1176" i="2" s="1"/>
  <c r="S2314" i="3"/>
  <c r="W1162" i="2" s="1"/>
  <c r="Q2314" i="3"/>
  <c r="R2314" i="3"/>
  <c r="V1162" i="2" s="1"/>
  <c r="Q2567" i="3"/>
  <c r="S2567" i="3"/>
  <c r="Q2551" i="3"/>
  <c r="S2551" i="3"/>
  <c r="W1280" i="2" s="1"/>
  <c r="Q2535" i="3"/>
  <c r="S2535" i="3"/>
  <c r="Q2519" i="3"/>
  <c r="S2519" i="3"/>
  <c r="W1265" i="2" s="1"/>
  <c r="Q2503" i="3"/>
  <c r="S2503" i="3"/>
  <c r="W1254" i="2" s="1"/>
  <c r="Q2487" i="3"/>
  <c r="S2487" i="3"/>
  <c r="W1249" i="2" s="1"/>
  <c r="Q2471" i="3"/>
  <c r="S2471" i="3"/>
  <c r="Q2455" i="3"/>
  <c r="S2455" i="3"/>
  <c r="W1231" i="2" s="1"/>
  <c r="S2439" i="3"/>
  <c r="W1224" i="2" s="1"/>
  <c r="R2439" i="3"/>
  <c r="V1224" i="2" s="1"/>
  <c r="Q2396" i="3"/>
  <c r="R2396" i="3"/>
  <c r="S2378" i="3"/>
  <c r="W1190" i="2" s="1"/>
  <c r="R2378" i="3"/>
  <c r="V1190" i="2" s="1"/>
  <c r="Q2378" i="3"/>
  <c r="S2323" i="3"/>
  <c r="W1166" i="2" s="1"/>
  <c r="Q2323" i="3"/>
  <c r="R2323" i="3"/>
  <c r="V1166" i="2" s="1"/>
  <c r="S2553" i="3"/>
  <c r="W1282" i="2" s="1"/>
  <c r="R2553" i="3"/>
  <c r="V1282" i="2" s="1"/>
  <c r="S2537" i="3"/>
  <c r="W1271" i="2" s="1"/>
  <c r="R2537" i="3"/>
  <c r="V1271" i="2" s="1"/>
  <c r="S2521" i="3"/>
  <c r="W1267" i="2" s="1"/>
  <c r="R2521" i="3"/>
  <c r="V1267" i="2" s="1"/>
  <c r="S2505" i="3"/>
  <c r="R2505" i="3"/>
  <c r="S2489" i="3"/>
  <c r="W1251" i="2" s="1"/>
  <c r="R2489" i="3"/>
  <c r="V1251" i="2" s="1"/>
  <c r="S2473" i="3"/>
  <c r="R2473" i="3"/>
  <c r="S2457" i="3"/>
  <c r="R2457" i="3"/>
  <c r="Q2441" i="3"/>
  <c r="S2441" i="3"/>
  <c r="S2410" i="3"/>
  <c r="W1207" i="2" s="1"/>
  <c r="R2410" i="3"/>
  <c r="V1207" i="2" s="1"/>
  <c r="Q2410" i="3"/>
  <c r="Q2401" i="3"/>
  <c r="R2401" i="3"/>
  <c r="Q2377" i="3"/>
  <c r="R2377" i="3"/>
  <c r="Q2372" i="3"/>
  <c r="R2372" i="3"/>
  <c r="S2346" i="3"/>
  <c r="W1179" i="2" s="1"/>
  <c r="Q2346" i="3"/>
  <c r="R2346" i="3"/>
  <c r="V1179" i="2" s="1"/>
  <c r="R2328" i="3"/>
  <c r="V1171" i="2" s="1"/>
  <c r="Q2328" i="3"/>
  <c r="S2307" i="3"/>
  <c r="Q2307" i="3"/>
  <c r="R2307" i="3"/>
  <c r="R2351" i="3"/>
  <c r="S2351" i="3"/>
  <c r="Q2340" i="3"/>
  <c r="R2340" i="3"/>
  <c r="Q2325" i="3"/>
  <c r="S2325" i="3"/>
  <c r="W1168" i="2" s="1"/>
  <c r="Q2313" i="3"/>
  <c r="R2313" i="3"/>
  <c r="V1161" i="2" s="1"/>
  <c r="S2298" i="3"/>
  <c r="Q2298" i="3"/>
  <c r="R2298" i="3"/>
  <c r="Q2288" i="3"/>
  <c r="S2363" i="3"/>
  <c r="W1185" i="2" s="1"/>
  <c r="R2363" i="3"/>
  <c r="V1185" i="2" s="1"/>
  <c r="Q2357" i="3"/>
  <c r="S2357" i="3"/>
  <c r="S2354" i="3"/>
  <c r="R2354" i="3"/>
  <c r="Q2345" i="3"/>
  <c r="R2345" i="3"/>
  <c r="V1178" i="2" s="1"/>
  <c r="S2331" i="3"/>
  <c r="R2331" i="3"/>
  <c r="R2327" i="3"/>
  <c r="V1170" i="2" s="1"/>
  <c r="S2327" i="3"/>
  <c r="W1170" i="2" s="1"/>
  <c r="Q2316" i="3"/>
  <c r="R2316" i="3"/>
  <c r="S2316" i="3"/>
  <c r="R2312" i="3"/>
  <c r="Q2312" i="3"/>
  <c r="S2312" i="3"/>
  <c r="S2291" i="3"/>
  <c r="W1150" i="2" s="1"/>
  <c r="Q2291" i="3"/>
  <c r="R2291" i="3"/>
  <c r="V1150" i="2" s="1"/>
  <c r="S2282" i="3"/>
  <c r="Q2282" i="3"/>
  <c r="R2282" i="3"/>
  <c r="S2427" i="3"/>
  <c r="W1219" i="2" s="1"/>
  <c r="R2427" i="3"/>
  <c r="V1219" i="2" s="1"/>
  <c r="S2419" i="3"/>
  <c r="R2419" i="3"/>
  <c r="S2413" i="3"/>
  <c r="W1210" i="2" s="1"/>
  <c r="S2411" i="3"/>
  <c r="W1208" i="2" s="1"/>
  <c r="R2411" i="3"/>
  <c r="V1208" i="2" s="1"/>
  <c r="S2405" i="3"/>
  <c r="W1204" i="2" s="1"/>
  <c r="S2403" i="3"/>
  <c r="R2403" i="3"/>
  <c r="S2397" i="3"/>
  <c r="S2395" i="3"/>
  <c r="R2395" i="3"/>
  <c r="S2389" i="3"/>
  <c r="W1201" i="2" s="1"/>
  <c r="S2387" i="3"/>
  <c r="W1199" i="2" s="1"/>
  <c r="R2387" i="3"/>
  <c r="V1199" i="2" s="1"/>
  <c r="S2381" i="3"/>
  <c r="W1193" i="2" s="1"/>
  <c r="S2379" i="3"/>
  <c r="W1191" i="2" s="1"/>
  <c r="R2379" i="3"/>
  <c r="V1191" i="2" s="1"/>
  <c r="S2373" i="3"/>
  <c r="S2371" i="3"/>
  <c r="R2371" i="3"/>
  <c r="S2365" i="3"/>
  <c r="R2359" i="3"/>
  <c r="S2359" i="3"/>
  <c r="S2339" i="3"/>
  <c r="W1175" i="2" s="1"/>
  <c r="Q2339" i="3"/>
  <c r="R2339" i="3"/>
  <c r="V1175" i="2" s="1"/>
  <c r="Q2309" i="3"/>
  <c r="S2309" i="3"/>
  <c r="W1160" i="2" s="1"/>
  <c r="Q2297" i="3"/>
  <c r="R2297" i="3"/>
  <c r="V1156" i="2" s="1"/>
  <c r="S2362" i="3"/>
  <c r="W1184" i="2" s="1"/>
  <c r="Q2362" i="3"/>
  <c r="R2362" i="3"/>
  <c r="V1184" i="2" s="1"/>
  <c r="S2330" i="3"/>
  <c r="Q2330" i="3"/>
  <c r="R2330" i="3"/>
  <c r="Q2324" i="3"/>
  <c r="R2324" i="3"/>
  <c r="V1167" i="2" s="1"/>
  <c r="R2311" i="3"/>
  <c r="S2311" i="3"/>
  <c r="Q2300" i="3"/>
  <c r="R2300" i="3"/>
  <c r="V1158" i="2" s="1"/>
  <c r="S2300" i="3"/>
  <c r="W1158" i="2" s="1"/>
  <c r="R2296" i="3"/>
  <c r="V1155" i="2" s="1"/>
  <c r="Q2296" i="3"/>
  <c r="S2296" i="3"/>
  <c r="W1155" i="2" s="1"/>
  <c r="R2407" i="3"/>
  <c r="V1206" i="2" s="1"/>
  <c r="S2407" i="3"/>
  <c r="W1206" i="2" s="1"/>
  <c r="R2399" i="3"/>
  <c r="S2399" i="3"/>
  <c r="R2391" i="3"/>
  <c r="S2391" i="3"/>
  <c r="R2383" i="3"/>
  <c r="V1195" i="2" s="1"/>
  <c r="S2383" i="3"/>
  <c r="W1195" i="2" s="1"/>
  <c r="R2375" i="3"/>
  <c r="S2375" i="3"/>
  <c r="R2367" i="3"/>
  <c r="V1186" i="2" s="1"/>
  <c r="S2367" i="3"/>
  <c r="W1186" i="2" s="1"/>
  <c r="Q2293" i="3"/>
  <c r="S2293" i="3"/>
  <c r="W1152" i="2" s="1"/>
  <c r="R2280" i="3"/>
  <c r="V1145" i="2" s="1"/>
  <c r="Q2280" i="3"/>
  <c r="S2280" i="3"/>
  <c r="W1145" i="2" s="1"/>
  <c r="R2322" i="3"/>
  <c r="R2315" i="3"/>
  <c r="V1163" i="2" s="1"/>
  <c r="R2306" i="3"/>
  <c r="R2299" i="3"/>
  <c r="V1157" i="2" s="1"/>
  <c r="R2290" i="3"/>
  <c r="V1149" i="2" s="1"/>
  <c r="R2283" i="3"/>
  <c r="R2281" i="3"/>
  <c r="Q2308" i="3"/>
  <c r="R2308" i="3"/>
  <c r="V1159" i="2" s="1"/>
  <c r="Q2292" i="3"/>
  <c r="R2292" i="3"/>
  <c r="V1151" i="2" s="1"/>
  <c r="R2335" i="3"/>
  <c r="S2335" i="3"/>
  <c r="R2319" i="3"/>
  <c r="V1164" i="2" s="1"/>
  <c r="S2319" i="3"/>
  <c r="W1164" i="2" s="1"/>
  <c r="R2303" i="3"/>
  <c r="S2303" i="3"/>
  <c r="R2287" i="3"/>
  <c r="V1146" i="2" s="1"/>
  <c r="S2287" i="3"/>
  <c r="W1146" i="2" s="1"/>
  <c r="R2369" i="3"/>
  <c r="V1188" i="2" s="1"/>
  <c r="R2353" i="3"/>
  <c r="R2337" i="3"/>
  <c r="V1173" i="2" s="1"/>
  <c r="R2321" i="3"/>
  <c r="R2305" i="3"/>
  <c r="R2289" i="3"/>
  <c r="V1148" i="2" s="1"/>
  <c r="S2094" i="3"/>
  <c r="Q2094" i="3"/>
  <c r="R2269" i="3"/>
  <c r="Q2269" i="3"/>
  <c r="S2265" i="3"/>
  <c r="Q2265" i="3"/>
  <c r="R2265" i="3"/>
  <c r="Q2151" i="3"/>
  <c r="S2151" i="3"/>
  <c r="Q2237" i="3"/>
  <c r="R2237" i="3"/>
  <c r="S2166" i="3"/>
  <c r="W1089" i="2" s="1"/>
  <c r="T1089" i="2"/>
  <c r="U1089" i="2" s="1"/>
  <c r="Q2143" i="3"/>
  <c r="T1077" i="2"/>
  <c r="U1077" i="2" s="1"/>
  <c r="S2236" i="3"/>
  <c r="Q2236" i="3"/>
  <c r="Q2274" i="3"/>
  <c r="T1142" i="2"/>
  <c r="U1142" i="2" s="1"/>
  <c r="R2261" i="3"/>
  <c r="Q2261" i="3"/>
  <c r="S2273" i="3"/>
  <c r="Q2273" i="3"/>
  <c r="T1141" i="2"/>
  <c r="U1141" i="2" s="1"/>
  <c r="R2273" i="3"/>
  <c r="V1141" i="2" s="1"/>
  <c r="Q2267" i="3"/>
  <c r="S2267" i="3"/>
  <c r="S997" i="2"/>
  <c r="S1104" i="2"/>
  <c r="S1133" i="2"/>
  <c r="Q2277" i="3"/>
  <c r="S2275" i="3"/>
  <c r="T1137" i="2"/>
  <c r="U1137" i="2" s="1"/>
  <c r="S1093" i="2"/>
  <c r="S1084" i="2"/>
  <c r="S1062" i="2"/>
  <c r="P2091" i="3"/>
  <c r="Q2091" i="3" s="1"/>
  <c r="S1125" i="2"/>
  <c r="S2276" i="3"/>
  <c r="Q2270" i="3"/>
  <c r="S1140" i="2"/>
  <c r="S1092" i="2"/>
  <c r="T1082" i="2"/>
  <c r="U1082" i="2" s="1"/>
  <c r="S1061" i="2"/>
  <c r="R2276" i="3"/>
  <c r="S1106" i="2"/>
  <c r="S1082" i="2"/>
  <c r="S1073" i="2"/>
  <c r="S1114" i="2"/>
  <c r="P2249" i="3"/>
  <c r="R2249" i="3" s="1"/>
  <c r="T1125" i="2"/>
  <c r="U1125" i="2" s="1"/>
  <c r="S1136" i="2"/>
  <c r="S1141" i="2"/>
  <c r="S1138" i="2"/>
  <c r="T1124" i="2"/>
  <c r="U1124" i="2" s="1"/>
  <c r="S937" i="2"/>
  <c r="S934" i="2"/>
  <c r="S1105" i="2"/>
  <c r="S1080" i="2"/>
  <c r="T1121" i="2"/>
  <c r="U1121" i="2" s="1"/>
  <c r="Q2263" i="3"/>
  <c r="R2263" i="3"/>
  <c r="S2263" i="3"/>
  <c r="S2272" i="3"/>
  <c r="R2272" i="3"/>
  <c r="Q2272" i="3"/>
  <c r="T1135" i="2"/>
  <c r="U1135" i="2" s="1"/>
  <c r="Q2271" i="3"/>
  <c r="R2271" i="3"/>
  <c r="S2271" i="3"/>
  <c r="S2264" i="3"/>
  <c r="R2264" i="3"/>
  <c r="Q2264" i="3"/>
  <c r="Q2260" i="3"/>
  <c r="R2260" i="3"/>
  <c r="S2260" i="3"/>
  <c r="R2275" i="3"/>
  <c r="S2270" i="3"/>
  <c r="R2267" i="3"/>
  <c r="S2262" i="3"/>
  <c r="S2274" i="3"/>
  <c r="W1142" i="2" s="1"/>
  <c r="S2266" i="3"/>
  <c r="S2277" i="3"/>
  <c r="R2274" i="3"/>
  <c r="V1142" i="2" s="1"/>
  <c r="S2269" i="3"/>
  <c r="R2266" i="3"/>
  <c r="S2261" i="3"/>
  <c r="S1134" i="2"/>
  <c r="Q2177" i="3"/>
  <c r="S2177" i="3"/>
  <c r="W1093" i="2" s="1"/>
  <c r="T1093" i="2"/>
  <c r="U1093" i="2" s="1"/>
  <c r="Q2113" i="3"/>
  <c r="T1059" i="2"/>
  <c r="U1059" i="2" s="1"/>
  <c r="R2113" i="3"/>
  <c r="V1059" i="2" s="1"/>
  <c r="S2113" i="3"/>
  <c r="W1059" i="2" s="1"/>
  <c r="S2255" i="3"/>
  <c r="R2255" i="3"/>
  <c r="Q2255" i="3"/>
  <c r="T1133" i="2"/>
  <c r="U1133" i="2" s="1"/>
  <c r="R2089" i="3"/>
  <c r="V1052" i="2" s="1"/>
  <c r="Q2089" i="3"/>
  <c r="T1052" i="2"/>
  <c r="U1052" i="2" s="1"/>
  <c r="S2247" i="3"/>
  <c r="Q2247" i="3"/>
  <c r="R2247" i="3"/>
  <c r="S2134" i="3"/>
  <c r="W1072" i="2" s="1"/>
  <c r="T1072" i="2"/>
  <c r="U1072" i="2" s="1"/>
  <c r="S2244" i="3"/>
  <c r="W1126" i="2" s="1"/>
  <c r="Q2244" i="3"/>
  <c r="T1126" i="2"/>
  <c r="U1126" i="2" s="1"/>
  <c r="Q2201" i="3"/>
  <c r="T1104" i="2"/>
  <c r="U1104" i="2" s="1"/>
  <c r="Q2167" i="3"/>
  <c r="S2167" i="3"/>
  <c r="Q2193" i="3"/>
  <c r="S2193" i="3"/>
  <c r="Q2097" i="3"/>
  <c r="R2097" i="3"/>
  <c r="S2097" i="3"/>
  <c r="S2252" i="3"/>
  <c r="Q2252" i="3"/>
  <c r="T1131" i="2"/>
  <c r="U1131" i="2" s="1"/>
  <c r="S891" i="2"/>
  <c r="S1088" i="2"/>
  <c r="P2225" i="3"/>
  <c r="Q2225" i="3" s="1"/>
  <c r="P2199" i="3"/>
  <c r="S2199" i="3" s="1"/>
  <c r="S2183" i="3"/>
  <c r="Q2174" i="3"/>
  <c r="P2159" i="3"/>
  <c r="S2159" i="3" s="1"/>
  <c r="W1085" i="2" s="1"/>
  <c r="P2144" i="3"/>
  <c r="Q2144" i="3" s="1"/>
  <c r="R2094" i="3"/>
  <c r="P2253" i="3"/>
  <c r="T1134" i="2" s="1"/>
  <c r="U1134" i="2" s="1"/>
  <c r="R2245" i="3"/>
  <c r="S2237" i="3"/>
  <c r="S490" i="2"/>
  <c r="S2145" i="3"/>
  <c r="R2239" i="3"/>
  <c r="S1126" i="2"/>
  <c r="S1123" i="2"/>
  <c r="P2222" i="3"/>
  <c r="S2222" i="3" s="1"/>
  <c r="W1118" i="2" s="1"/>
  <c r="P2217" i="3"/>
  <c r="Q2217" i="3" s="1"/>
  <c r="R2145" i="3"/>
  <c r="Q2239" i="3"/>
  <c r="R2236" i="3"/>
  <c r="S777" i="2"/>
  <c r="S1067" i="2"/>
  <c r="P2226" i="3"/>
  <c r="Q2226" i="3" s="1"/>
  <c r="Q2190" i="3"/>
  <c r="S1117" i="2"/>
  <c r="S1129" i="2"/>
  <c r="S1127" i="2"/>
  <c r="S1124" i="2"/>
  <c r="S749" i="2"/>
  <c r="S736" i="2"/>
  <c r="S731" i="2"/>
  <c r="S726" i="2"/>
  <c r="S680" i="2"/>
  <c r="S628" i="2"/>
  <c r="S902" i="2"/>
  <c r="S884" i="2"/>
  <c r="S1094" i="2"/>
  <c r="T1064" i="2"/>
  <c r="U1064" i="2" s="1"/>
  <c r="S2245" i="3"/>
  <c r="S1130" i="2"/>
  <c r="Q2242" i="3"/>
  <c r="S2242" i="3"/>
  <c r="W1124" i="2" s="1"/>
  <c r="R2242" i="3"/>
  <c r="Q2238" i="3"/>
  <c r="R2238" i="3"/>
  <c r="S2238" i="3"/>
  <c r="Q2250" i="3"/>
  <c r="S2250" i="3"/>
  <c r="R2250" i="3"/>
  <c r="Q2256" i="3"/>
  <c r="R2256" i="3"/>
  <c r="V1136" i="2" s="1"/>
  <c r="S2256" i="3"/>
  <c r="Q2235" i="3"/>
  <c r="R2235" i="3"/>
  <c r="S2235" i="3"/>
  <c r="Q2258" i="3"/>
  <c r="R2258" i="3"/>
  <c r="S2258" i="3"/>
  <c r="Q2243" i="3"/>
  <c r="R2243" i="3"/>
  <c r="V1125" i="2" s="1"/>
  <c r="S2243" i="3"/>
  <c r="Q2248" i="3"/>
  <c r="R2248" i="3"/>
  <c r="S2248" i="3"/>
  <c r="Q2234" i="3"/>
  <c r="S2234" i="3"/>
  <c r="R2234" i="3"/>
  <c r="Q2254" i="3"/>
  <c r="R2254" i="3"/>
  <c r="S2254" i="3"/>
  <c r="Q2246" i="3"/>
  <c r="R2246" i="3"/>
  <c r="S2246" i="3"/>
  <c r="Q2240" i="3"/>
  <c r="R2240" i="3"/>
  <c r="S2240" i="3"/>
  <c r="Q2251" i="3"/>
  <c r="R2251" i="3"/>
  <c r="S2251" i="3"/>
  <c r="Q2259" i="3"/>
  <c r="R2259" i="3"/>
  <c r="V1138" i="2" s="1"/>
  <c r="S2259" i="3"/>
  <c r="W1138" i="2" s="1"/>
  <c r="Q2232" i="3"/>
  <c r="R2232" i="3"/>
  <c r="S2232" i="3"/>
  <c r="Q2257" i="3"/>
  <c r="R2252" i="3"/>
  <c r="V1131" i="2" s="1"/>
  <c r="R2244" i="3"/>
  <c r="V1126" i="2" s="1"/>
  <c r="Q2241" i="3"/>
  <c r="Q2233" i="3"/>
  <c r="T1122" i="2"/>
  <c r="U1122" i="2" s="1"/>
  <c r="S2257" i="3"/>
  <c r="W1137" i="2" s="1"/>
  <c r="S2241" i="3"/>
  <c r="S2233" i="3"/>
  <c r="S2150" i="3"/>
  <c r="Q2150" i="3"/>
  <c r="R2150" i="3"/>
  <c r="S2142" i="3"/>
  <c r="W1076" i="2" s="1"/>
  <c r="R2142" i="3"/>
  <c r="V1076" i="2" s="1"/>
  <c r="T1076" i="2"/>
  <c r="U1076" i="2" s="1"/>
  <c r="Q2142" i="3"/>
  <c r="R2129" i="3"/>
  <c r="V1070" i="2" s="1"/>
  <c r="T1070" i="2"/>
  <c r="U1070" i="2" s="1"/>
  <c r="Q2129" i="3"/>
  <c r="S2129" i="3"/>
  <c r="W1070" i="2" s="1"/>
  <c r="Q2161" i="3"/>
  <c r="R2161" i="3"/>
  <c r="S2161" i="3"/>
  <c r="S2230" i="3"/>
  <c r="Q2230" i="3"/>
  <c r="R2230" i="3"/>
  <c r="V1122" i="2" s="1"/>
  <c r="Q2215" i="3"/>
  <c r="S2215" i="3"/>
  <c r="Q2153" i="3"/>
  <c r="T1079" i="2"/>
  <c r="U1079" i="2" s="1"/>
  <c r="R2153" i="3"/>
  <c r="V1079" i="2" s="1"/>
  <c r="S2153" i="3"/>
  <c r="W1079" i="2" s="1"/>
  <c r="Q2105" i="3"/>
  <c r="R2105" i="3"/>
  <c r="S2105" i="3"/>
  <c r="Q2095" i="3"/>
  <c r="S2095" i="3"/>
  <c r="W1054" i="2" s="1"/>
  <c r="T1054" i="2"/>
  <c r="U1054" i="2" s="1"/>
  <c r="Q2119" i="3"/>
  <c r="T1065" i="2"/>
  <c r="U1065" i="2" s="1"/>
  <c r="S2119" i="3"/>
  <c r="W1065" i="2" s="1"/>
  <c r="Q2155" i="3"/>
  <c r="T1081" i="2"/>
  <c r="U1081" i="2" s="1"/>
  <c r="Q2137" i="3"/>
  <c r="R2137" i="3"/>
  <c r="S2137" i="3"/>
  <c r="S2126" i="3"/>
  <c r="R2126" i="3"/>
  <c r="Q2126" i="3"/>
  <c r="Q2103" i="3"/>
  <c r="S2103" i="3"/>
  <c r="Q2121" i="3"/>
  <c r="R2121" i="3"/>
  <c r="V1067" i="2" s="1"/>
  <c r="S2121" i="3"/>
  <c r="W1067" i="2" s="1"/>
  <c r="T1067" i="2"/>
  <c r="U1067" i="2" s="1"/>
  <c r="S2158" i="3"/>
  <c r="W1084" i="2" s="1"/>
  <c r="T1084" i="2"/>
  <c r="U1084" i="2" s="1"/>
  <c r="Q2158" i="3"/>
  <c r="R2158" i="3"/>
  <c r="V1084" i="2" s="1"/>
  <c r="S2110" i="3"/>
  <c r="R2110" i="3"/>
  <c r="Q2110" i="3"/>
  <c r="Q2087" i="3"/>
  <c r="T1051" i="2"/>
  <c r="U1051" i="2" s="1"/>
  <c r="Q2223" i="3"/>
  <c r="S2223" i="3"/>
  <c r="Q2135" i="3"/>
  <c r="T1073" i="2"/>
  <c r="U1073" i="2" s="1"/>
  <c r="S2135" i="3"/>
  <c r="W1073" i="2" s="1"/>
  <c r="S343" i="2"/>
  <c r="S1028" i="2"/>
  <c r="S1006" i="2"/>
  <c r="S1051" i="2"/>
  <c r="P2207" i="3"/>
  <c r="R2207" i="3" s="1"/>
  <c r="P2198" i="3"/>
  <c r="S2191" i="3"/>
  <c r="P2185" i="3"/>
  <c r="Q2182" i="3"/>
  <c r="S2175" i="3"/>
  <c r="P2169" i="3"/>
  <c r="Q2166" i="3"/>
  <c r="P2120" i="3"/>
  <c r="R2120" i="3" s="1"/>
  <c r="V1066" i="2" s="1"/>
  <c r="S1116" i="2"/>
  <c r="S1054" i="2"/>
  <c r="R2206" i="3"/>
  <c r="R2193" i="3"/>
  <c r="R2177" i="3"/>
  <c r="V1093" i="2" s="1"/>
  <c r="S2089" i="3"/>
  <c r="W1052" i="2" s="1"/>
  <c r="P2209" i="3"/>
  <c r="Q2206" i="3"/>
  <c r="R2190" i="3"/>
  <c r="R2174" i="3"/>
  <c r="Q2099" i="3"/>
  <c r="S1121" i="2"/>
  <c r="T1115" i="2"/>
  <c r="U1115" i="2" s="1"/>
  <c r="S1112" i="2"/>
  <c r="S122" i="2"/>
  <c r="S91" i="2"/>
  <c r="S75" i="2"/>
  <c r="S489" i="2"/>
  <c r="S461" i="2"/>
  <c r="S2201" i="3"/>
  <c r="R2214" i="3"/>
  <c r="R2201" i="3"/>
  <c r="R2134" i="3"/>
  <c r="V1072" i="2" s="1"/>
  <c r="R2118" i="3"/>
  <c r="V1064" i="2" s="1"/>
  <c r="R2102" i="3"/>
  <c r="S542" i="2"/>
  <c r="S487" i="2"/>
  <c r="S995" i="2"/>
  <c r="Q2214" i="3"/>
  <c r="S1108" i="2"/>
  <c r="S2143" i="3"/>
  <c r="W1077" i="2" s="1"/>
  <c r="Q2134" i="3"/>
  <c r="S2127" i="3"/>
  <c r="Q2118" i="3"/>
  <c r="S2111" i="3"/>
  <c r="Q2102" i="3"/>
  <c r="R2182" i="3"/>
  <c r="R2166" i="3"/>
  <c r="V1089" i="2" s="1"/>
  <c r="T1120" i="2"/>
  <c r="U1120" i="2" s="1"/>
  <c r="R2128" i="3"/>
  <c r="S2128" i="3"/>
  <c r="Q2128" i="3"/>
  <c r="R2224" i="3"/>
  <c r="S2224" i="3"/>
  <c r="Q2224" i="3"/>
  <c r="R2088" i="3"/>
  <c r="S2088" i="3"/>
  <c r="Q2088" i="3"/>
  <c r="R2152" i="3"/>
  <c r="S2152" i="3"/>
  <c r="Q2152" i="3"/>
  <c r="R2216" i="3"/>
  <c r="S2216" i="3"/>
  <c r="Q2216" i="3"/>
  <c r="Q2221" i="3"/>
  <c r="R2221" i="3"/>
  <c r="V1117" i="2" s="1"/>
  <c r="S2221" i="3"/>
  <c r="W1117" i="2" s="1"/>
  <c r="Q2202" i="3"/>
  <c r="R2202" i="3"/>
  <c r="S2202" i="3"/>
  <c r="W1105" i="2" s="1"/>
  <c r="Q2172" i="3"/>
  <c r="R2172" i="3"/>
  <c r="Q2157" i="3"/>
  <c r="R2157" i="3"/>
  <c r="V1083" i="2" s="1"/>
  <c r="S2157" i="3"/>
  <c r="W1083" i="2" s="1"/>
  <c r="Q2138" i="3"/>
  <c r="R2138" i="3"/>
  <c r="S2138" i="3"/>
  <c r="S2123" i="3"/>
  <c r="R2123" i="3"/>
  <c r="Q2108" i="3"/>
  <c r="R2108" i="3"/>
  <c r="Q2093" i="3"/>
  <c r="R2093" i="3"/>
  <c r="S2093" i="3"/>
  <c r="Q2196" i="3"/>
  <c r="R2196" i="3"/>
  <c r="T1083" i="2"/>
  <c r="U1083" i="2" s="1"/>
  <c r="Q2229" i="3"/>
  <c r="R2229" i="3"/>
  <c r="S2229" i="3"/>
  <c r="Q2220" i="3"/>
  <c r="R2220" i="3"/>
  <c r="V1116" i="2" s="1"/>
  <c r="Q2205" i="3"/>
  <c r="R2205" i="3"/>
  <c r="S2205" i="3"/>
  <c r="Q2186" i="3"/>
  <c r="R2186" i="3"/>
  <c r="V1099" i="2" s="1"/>
  <c r="S2186" i="3"/>
  <c r="W1099" i="2" s="1"/>
  <c r="S2171" i="3"/>
  <c r="R2171" i="3"/>
  <c r="R2168" i="3"/>
  <c r="S2168" i="3"/>
  <c r="Q2168" i="3"/>
  <c r="Q2156" i="3"/>
  <c r="R2156" i="3"/>
  <c r="V1082" i="2" s="1"/>
  <c r="P2141" i="3"/>
  <c r="S1075" i="2"/>
  <c r="Q2122" i="3"/>
  <c r="R2122" i="3"/>
  <c r="V1068" i="2" s="1"/>
  <c r="S2122" i="3"/>
  <c r="W1068" i="2" s="1"/>
  <c r="T1068" i="2"/>
  <c r="U1068" i="2" s="1"/>
  <c r="S2107" i="3"/>
  <c r="R2107" i="3"/>
  <c r="R2104" i="3"/>
  <c r="S2104" i="3"/>
  <c r="Q2104" i="3"/>
  <c r="Q2092" i="3"/>
  <c r="R2092" i="3"/>
  <c r="S2211" i="3"/>
  <c r="R2211" i="3"/>
  <c r="R2208" i="3"/>
  <c r="S2208" i="3"/>
  <c r="Q2208" i="3"/>
  <c r="Q2132" i="3"/>
  <c r="R2132" i="3"/>
  <c r="T1095" i="2"/>
  <c r="U1095" i="2" s="1"/>
  <c r="S1083" i="2"/>
  <c r="Q2210" i="3"/>
  <c r="R2210" i="3"/>
  <c r="V1112" i="2" s="1"/>
  <c r="S2210" i="3"/>
  <c r="W1112" i="2" s="1"/>
  <c r="S2195" i="3"/>
  <c r="R2195" i="3"/>
  <c r="R2192" i="3"/>
  <c r="S2192" i="3"/>
  <c r="Q2192" i="3"/>
  <c r="Q2180" i="3"/>
  <c r="R2180" i="3"/>
  <c r="V1096" i="2" s="1"/>
  <c r="Q2165" i="3"/>
  <c r="R2165" i="3"/>
  <c r="V1088" i="2" s="1"/>
  <c r="S2165" i="3"/>
  <c r="W1088" i="2" s="1"/>
  <c r="Q2146" i="3"/>
  <c r="R2146" i="3"/>
  <c r="S2146" i="3"/>
  <c r="S2131" i="3"/>
  <c r="R2131" i="3"/>
  <c r="Q2116" i="3"/>
  <c r="R2116" i="3"/>
  <c r="V1062" i="2" s="1"/>
  <c r="T1062" i="2"/>
  <c r="U1062" i="2" s="1"/>
  <c r="Q2101" i="3"/>
  <c r="R2101" i="3"/>
  <c r="S2101" i="3"/>
  <c r="Q2228" i="3"/>
  <c r="R2228" i="3"/>
  <c r="S2219" i="3"/>
  <c r="W1115" i="2" s="1"/>
  <c r="R2219" i="3"/>
  <c r="V1115" i="2" s="1"/>
  <c r="Q2204" i="3"/>
  <c r="R2204" i="3"/>
  <c r="Q2189" i="3"/>
  <c r="R2189" i="3"/>
  <c r="S2189" i="3"/>
  <c r="Q2170" i="3"/>
  <c r="R2170" i="3"/>
  <c r="V1091" i="2" s="1"/>
  <c r="S2170" i="3"/>
  <c r="W1091" i="2" s="1"/>
  <c r="S2155" i="3"/>
  <c r="W1081" i="2" s="1"/>
  <c r="R2155" i="3"/>
  <c r="V1081" i="2" s="1"/>
  <c r="Q2140" i="3"/>
  <c r="T1074" i="2"/>
  <c r="U1074" i="2" s="1"/>
  <c r="R2140" i="3"/>
  <c r="V1074" i="2" s="1"/>
  <c r="Q2125" i="3"/>
  <c r="R2125" i="3"/>
  <c r="S2125" i="3"/>
  <c r="Q2106" i="3"/>
  <c r="R2106" i="3"/>
  <c r="S2106" i="3"/>
  <c r="S2091" i="3"/>
  <c r="W1053" i="2" s="1"/>
  <c r="T1053" i="2"/>
  <c r="U1053" i="2" s="1"/>
  <c r="R2091" i="3"/>
  <c r="V1053" i="2" s="1"/>
  <c r="R2184" i="3"/>
  <c r="V1097" i="2" s="1"/>
  <c r="S2184" i="3"/>
  <c r="W1097" i="2" s="1"/>
  <c r="Q2184" i="3"/>
  <c r="Q2181" i="3"/>
  <c r="R2181" i="3"/>
  <c r="S2181" i="3"/>
  <c r="Q2162" i="3"/>
  <c r="R2162" i="3"/>
  <c r="V1087" i="2" s="1"/>
  <c r="S2162" i="3"/>
  <c r="W1087" i="2" s="1"/>
  <c r="S1063" i="2"/>
  <c r="P2117" i="3"/>
  <c r="Q2098" i="3"/>
  <c r="R2098" i="3"/>
  <c r="S2098" i="3"/>
  <c r="T1108" i="2"/>
  <c r="U1108" i="2" s="1"/>
  <c r="Q2231" i="3"/>
  <c r="R2231" i="3"/>
  <c r="S2231" i="3"/>
  <c r="W1121" i="2" s="1"/>
  <c r="Q2213" i="3"/>
  <c r="R2213" i="3"/>
  <c r="S2213" i="3"/>
  <c r="Q2194" i="3"/>
  <c r="R2194" i="3"/>
  <c r="S2194" i="3"/>
  <c r="S2179" i="3"/>
  <c r="W1095" i="2" s="1"/>
  <c r="R2179" i="3"/>
  <c r="V1095" i="2" s="1"/>
  <c r="R2176" i="3"/>
  <c r="V1092" i="2" s="1"/>
  <c r="S2176" i="3"/>
  <c r="W1092" i="2" s="1"/>
  <c r="Q2176" i="3"/>
  <c r="Q2164" i="3"/>
  <c r="R2164" i="3"/>
  <c r="Q2130" i="3"/>
  <c r="R2130" i="3"/>
  <c r="S2130" i="3"/>
  <c r="T1057" i="2"/>
  <c r="U1057" i="2" s="1"/>
  <c r="Q2100" i="3"/>
  <c r="R2100" i="3"/>
  <c r="V1057" i="2" s="1"/>
  <c r="S2227" i="3"/>
  <c r="R2227" i="3"/>
  <c r="Q2218" i="3"/>
  <c r="R2218" i="3"/>
  <c r="V1114" i="2" s="1"/>
  <c r="S2218" i="3"/>
  <c r="W1114" i="2" s="1"/>
  <c r="S2203" i="3"/>
  <c r="R2203" i="3"/>
  <c r="R2200" i="3"/>
  <c r="S2200" i="3"/>
  <c r="Q2200" i="3"/>
  <c r="Q2188" i="3"/>
  <c r="R2188" i="3"/>
  <c r="Q2173" i="3"/>
  <c r="R2173" i="3"/>
  <c r="S2173" i="3"/>
  <c r="T1080" i="2"/>
  <c r="U1080" i="2" s="1"/>
  <c r="Q2154" i="3"/>
  <c r="R2154" i="3"/>
  <c r="V1080" i="2" s="1"/>
  <c r="S2154" i="3"/>
  <c r="W1080" i="2" s="1"/>
  <c r="S2139" i="3"/>
  <c r="R2139" i="3"/>
  <c r="R2136" i="3"/>
  <c r="S2136" i="3"/>
  <c r="Q2136" i="3"/>
  <c r="Q2124" i="3"/>
  <c r="R2124" i="3"/>
  <c r="V1069" i="2" s="1"/>
  <c r="T1069" i="2"/>
  <c r="U1069" i="2" s="1"/>
  <c r="Q2109" i="3"/>
  <c r="R2109" i="3"/>
  <c r="S2109" i="3"/>
  <c r="Q2090" i="3"/>
  <c r="R2090" i="3"/>
  <c r="S2090" i="3"/>
  <c r="S2187" i="3"/>
  <c r="R2187" i="3"/>
  <c r="S2147" i="3"/>
  <c r="R2147" i="3"/>
  <c r="Q2149" i="3"/>
  <c r="R2149" i="3"/>
  <c r="S2149" i="3"/>
  <c r="S2115" i="3"/>
  <c r="W1061" i="2" s="1"/>
  <c r="T1061" i="2"/>
  <c r="U1061" i="2" s="1"/>
  <c r="R2115" i="3"/>
  <c r="V1061" i="2" s="1"/>
  <c r="R2112" i="3"/>
  <c r="V1058" i="2" s="1"/>
  <c r="S2112" i="3"/>
  <c r="W1058" i="2" s="1"/>
  <c r="Q2112" i="3"/>
  <c r="T1058" i="2"/>
  <c r="U1058" i="2" s="1"/>
  <c r="T1106" i="2"/>
  <c r="U1106" i="2" s="1"/>
  <c r="Q2212" i="3"/>
  <c r="R2212" i="3"/>
  <c r="Q2197" i="3"/>
  <c r="R2197" i="3"/>
  <c r="V1100" i="2" s="1"/>
  <c r="S2197" i="3"/>
  <c r="W1100" i="2" s="1"/>
  <c r="Q2187" i="3"/>
  <c r="Q2178" i="3"/>
  <c r="R2178" i="3"/>
  <c r="V1094" i="2" s="1"/>
  <c r="S2178" i="3"/>
  <c r="W1094" i="2" s="1"/>
  <c r="S2172" i="3"/>
  <c r="S2163" i="3"/>
  <c r="R2163" i="3"/>
  <c r="P2160" i="3"/>
  <c r="Q2148" i="3"/>
  <c r="R2148" i="3"/>
  <c r="S1071" i="2"/>
  <c r="P2133" i="3"/>
  <c r="Q2123" i="3"/>
  <c r="Q2114" i="3"/>
  <c r="R2114" i="3"/>
  <c r="V1060" i="2" s="1"/>
  <c r="S2114" i="3"/>
  <c r="W1060" i="2" s="1"/>
  <c r="T1060" i="2"/>
  <c r="U1060" i="2" s="1"/>
  <c r="S2108" i="3"/>
  <c r="S2099" i="3"/>
  <c r="W1056" i="2" s="1"/>
  <c r="R2099" i="3"/>
  <c r="V1056" i="2" s="1"/>
  <c r="P2096" i="3"/>
  <c r="S2087" i="3"/>
  <c r="W1051" i="2" s="1"/>
  <c r="S2226" i="3"/>
  <c r="W1120" i="2" s="1"/>
  <c r="R2223" i="3"/>
  <c r="R2215" i="3"/>
  <c r="R2199" i="3"/>
  <c r="R2191" i="3"/>
  <c r="R2183" i="3"/>
  <c r="R2175" i="3"/>
  <c r="R2167" i="3"/>
  <c r="R2159" i="3"/>
  <c r="V1085" i="2" s="1"/>
  <c r="R2151" i="3"/>
  <c r="R2143" i="3"/>
  <c r="V1077" i="2" s="1"/>
  <c r="R2135" i="3"/>
  <c r="V1073" i="2" s="1"/>
  <c r="R2127" i="3"/>
  <c r="R2119" i="3"/>
  <c r="V1065" i="2" s="1"/>
  <c r="R2111" i="3"/>
  <c r="R2103" i="3"/>
  <c r="R2095" i="3"/>
  <c r="V1054" i="2" s="1"/>
  <c r="R2087" i="3"/>
  <c r="V1051" i="2" s="1"/>
  <c r="R2226" i="3"/>
  <c r="V1120" i="2" s="1"/>
  <c r="S1995" i="3"/>
  <c r="Q1995" i="3"/>
  <c r="S263" i="2"/>
  <c r="S259" i="2"/>
  <c r="S81" i="2"/>
  <c r="S77" i="2"/>
  <c r="S426" i="2"/>
  <c r="S408" i="2"/>
  <c r="S725" i="2"/>
  <c r="S1035" i="2"/>
  <c r="S999" i="2"/>
  <c r="S953" i="2"/>
  <c r="S936" i="2"/>
  <c r="T933" i="2"/>
  <c r="U933" i="2" s="1"/>
  <c r="S747" i="2"/>
  <c r="S1031" i="2"/>
  <c r="S2015" i="3"/>
  <c r="S916" i="2"/>
  <c r="S876" i="2"/>
  <c r="S846" i="2"/>
  <c r="S166" i="2"/>
  <c r="S146" i="2"/>
  <c r="S433" i="2"/>
  <c r="S523" i="2"/>
  <c r="S519" i="2"/>
  <c r="S781" i="2"/>
  <c r="S773" i="2"/>
  <c r="S1005" i="2"/>
  <c r="S989" i="2"/>
  <c r="S977" i="2"/>
  <c r="R1837" i="3"/>
  <c r="S922" i="2"/>
  <c r="P1795" i="3"/>
  <c r="T902" i="2" s="1"/>
  <c r="U902" i="2" s="1"/>
  <c r="S899" i="2"/>
  <c r="S794" i="2"/>
  <c r="S46" i="2"/>
  <c r="S419" i="2"/>
  <c r="S391" i="2"/>
  <c r="S333" i="2"/>
  <c r="S320" i="2"/>
  <c r="S312" i="2"/>
  <c r="S529" i="2"/>
  <c r="S662" i="2"/>
  <c r="S652" i="2"/>
  <c r="R1286" i="3"/>
  <c r="S618" i="2"/>
  <c r="R1933" i="3"/>
  <c r="S960" i="2"/>
  <c r="S908" i="2"/>
  <c r="S905" i="2"/>
  <c r="S188" i="2"/>
  <c r="S184" i="2"/>
  <c r="S26" i="2"/>
  <c r="S443" i="2"/>
  <c r="S669" i="2"/>
  <c r="S635" i="2"/>
  <c r="S624" i="2"/>
  <c r="S768" i="2"/>
  <c r="T751" i="2"/>
  <c r="U751" i="2" s="1"/>
  <c r="S1002" i="2"/>
  <c r="S1925" i="3"/>
  <c r="S919" i="2"/>
  <c r="S804" i="2"/>
  <c r="R1958" i="3"/>
  <c r="Q1958" i="3"/>
  <c r="S329" i="2"/>
  <c r="S294" i="2"/>
  <c r="S293" i="2"/>
  <c r="S587" i="2"/>
  <c r="S707" i="2"/>
  <c r="S658" i="2"/>
  <c r="S646" i="2"/>
  <c r="S600" i="2"/>
  <c r="S784" i="2"/>
  <c r="S769" i="2"/>
  <c r="S1045" i="2"/>
  <c r="P1997" i="3"/>
  <c r="S1997" i="3" s="1"/>
  <c r="S1986" i="3"/>
  <c r="P1973" i="3"/>
  <c r="T990" i="2" s="1"/>
  <c r="U990" i="2" s="1"/>
  <c r="S985" i="2"/>
  <c r="S980" i="2"/>
  <c r="R1891" i="3"/>
  <c r="Q1867" i="3"/>
  <c r="P1778" i="3"/>
  <c r="Q1778" i="3" s="1"/>
  <c r="S1023" i="2"/>
  <c r="S258" i="2"/>
  <c r="R182" i="3"/>
  <c r="S420" i="2"/>
  <c r="S291" i="2"/>
  <c r="P1045" i="3"/>
  <c r="S494" i="2"/>
  <c r="S471" i="2"/>
  <c r="Q912" i="3"/>
  <c r="S442" i="2"/>
  <c r="S719" i="2"/>
  <c r="R1387" i="3"/>
  <c r="S688" i="2"/>
  <c r="S627" i="2"/>
  <c r="P1553" i="3"/>
  <c r="S1018" i="2"/>
  <c r="S1001" i="2"/>
  <c r="S988" i="2"/>
  <c r="S1933" i="3"/>
  <c r="S961" i="2"/>
  <c r="S947" i="2"/>
  <c r="S941" i="2"/>
  <c r="S930" i="2"/>
  <c r="S915" i="2"/>
  <c r="S890" i="2"/>
  <c r="S791" i="2"/>
  <c r="S216" i="2"/>
  <c r="S114" i="2"/>
  <c r="S99" i="2"/>
  <c r="S49" i="2"/>
  <c r="S29" i="2"/>
  <c r="S16" i="2"/>
  <c r="S12" i="2"/>
  <c r="S777" i="3"/>
  <c r="S332" i="2"/>
  <c r="S315" i="2"/>
  <c r="S303" i="2"/>
  <c r="S299" i="2"/>
  <c r="S277" i="2"/>
  <c r="S499" i="2"/>
  <c r="S477" i="2"/>
  <c r="S762" i="2"/>
  <c r="S954" i="2"/>
  <c r="S950" i="2"/>
  <c r="S894" i="2"/>
  <c r="S449" i="2"/>
  <c r="S596" i="2"/>
  <c r="S683" i="2"/>
  <c r="S675" i="2"/>
  <c r="T614" i="2"/>
  <c r="U614" i="2" s="1"/>
  <c r="S1015" i="2"/>
  <c r="S970" i="2"/>
  <c r="S933" i="2"/>
  <c r="S265" i="2"/>
  <c r="S261" i="2"/>
  <c r="S165" i="2"/>
  <c r="S437" i="2"/>
  <c r="S425" i="2"/>
  <c r="S345" i="2"/>
  <c r="S342" i="2"/>
  <c r="S285" i="2"/>
  <c r="S275" i="2"/>
  <c r="S516" i="2"/>
  <c r="S507" i="2"/>
  <c r="S564" i="2"/>
  <c r="S557" i="2"/>
  <c r="S745" i="2"/>
  <c r="S714" i="2"/>
  <c r="S700" i="2"/>
  <c r="S666" i="2"/>
  <c r="S633" i="2"/>
  <c r="S629" i="2"/>
  <c r="P1528" i="3"/>
  <c r="S1528" i="3" s="1"/>
  <c r="S1046" i="2"/>
  <c r="S1016" i="2"/>
  <c r="R2018" i="3"/>
  <c r="S990" i="2"/>
  <c r="S1941" i="3"/>
  <c r="S964" i="2"/>
  <c r="S918" i="2"/>
  <c r="S913" i="2"/>
  <c r="S904" i="2"/>
  <c r="S873" i="2"/>
  <c r="R1968" i="3"/>
  <c r="Q1968" i="3"/>
  <c r="Q1707" i="3"/>
  <c r="R1707" i="3"/>
  <c r="Q1751" i="3"/>
  <c r="S1751" i="3"/>
  <c r="Q1710" i="3"/>
  <c r="S1710" i="3"/>
  <c r="Q2065" i="3"/>
  <c r="P2060" i="3"/>
  <c r="P2025" i="3"/>
  <c r="Q1993" i="3"/>
  <c r="R1988" i="3"/>
  <c r="Q1786" i="3"/>
  <c r="S102" i="2"/>
  <c r="S2018" i="3"/>
  <c r="S1961" i="3"/>
  <c r="R1945" i="3"/>
  <c r="R1941" i="3"/>
  <c r="P1936" i="3"/>
  <c r="T970" i="2" s="1"/>
  <c r="U970" i="2" s="1"/>
  <c r="P1920" i="3"/>
  <c r="P1574" i="3"/>
  <c r="S1574" i="3" s="1"/>
  <c r="P1777" i="3"/>
  <c r="R1777" i="3" s="1"/>
  <c r="S1748" i="3"/>
  <c r="R1646" i="3"/>
  <c r="S680" i="3"/>
  <c r="P577" i="3"/>
  <c r="P546" i="3"/>
  <c r="P1888" i="3"/>
  <c r="P1829" i="3"/>
  <c r="R1829" i="3" s="1"/>
  <c r="R1799" i="3"/>
  <c r="P2040" i="3"/>
  <c r="Q2040" i="3" s="1"/>
  <c r="P2012" i="3"/>
  <c r="R2012" i="3" s="1"/>
  <c r="P1864" i="3"/>
  <c r="T936" i="2" s="1"/>
  <c r="U936" i="2" s="1"/>
  <c r="R1786" i="3"/>
  <c r="Q1769" i="3"/>
  <c r="R2023" i="3"/>
  <c r="Q2023" i="3"/>
  <c r="S2023" i="3"/>
  <c r="R1967" i="3"/>
  <c r="Q1967" i="3"/>
  <c r="S1967" i="3"/>
  <c r="R1911" i="3"/>
  <c r="Q1911" i="3"/>
  <c r="S1977" i="3"/>
  <c r="Q1871" i="3"/>
  <c r="S1871" i="3"/>
  <c r="Q1839" i="3"/>
  <c r="S1839" i="3"/>
  <c r="S619" i="2"/>
  <c r="P1224" i="3"/>
  <c r="Q1759" i="3"/>
  <c r="R1731" i="3"/>
  <c r="Q1731" i="3"/>
  <c r="S840" i="2"/>
  <c r="P1673" i="3"/>
  <c r="Q1673" i="3" s="1"/>
  <c r="Q2009" i="3"/>
  <c r="S2009" i="3"/>
  <c r="Q1927" i="3"/>
  <c r="R1927" i="3"/>
  <c r="S1927" i="3"/>
  <c r="W966" i="2" s="1"/>
  <c r="R1798" i="3"/>
  <c r="Q1798" i="3"/>
  <c r="S871" i="2"/>
  <c r="P1730" i="3"/>
  <c r="T871" i="2" s="1"/>
  <c r="U871" i="2" s="1"/>
  <c r="S1592" i="3"/>
  <c r="Q1592" i="3"/>
  <c r="S1581" i="3"/>
  <c r="Q1581" i="3"/>
  <c r="R1581" i="3"/>
  <c r="S1985" i="3"/>
  <c r="Q1985" i="3"/>
  <c r="S2049" i="3"/>
  <c r="Q2049" i="3"/>
  <c r="S1963" i="3"/>
  <c r="R1963" i="3"/>
  <c r="R1815" i="3"/>
  <c r="Q1815" i="3"/>
  <c r="S802" i="2"/>
  <c r="P1598" i="3"/>
  <c r="R1598" i="3" s="1"/>
  <c r="S702" i="2"/>
  <c r="P1400" i="3"/>
  <c r="Q1400" i="3" s="1"/>
  <c r="R2066" i="3"/>
  <c r="S2066" i="3"/>
  <c r="S90" i="2"/>
  <c r="R879" i="3"/>
  <c r="S622" i="2"/>
  <c r="S614" i="2"/>
  <c r="S605" i="2"/>
  <c r="S1043" i="2"/>
  <c r="P2068" i="3"/>
  <c r="R2068" i="3" s="1"/>
  <c r="S1021" i="2"/>
  <c r="S2031" i="3"/>
  <c r="S1012" i="2"/>
  <c r="P2001" i="3"/>
  <c r="S2001" i="3" s="1"/>
  <c r="R1962" i="3"/>
  <c r="P1953" i="3"/>
  <c r="Q1953" i="3" s="1"/>
  <c r="Q1835" i="3"/>
  <c r="S920" i="2"/>
  <c r="P1825" i="3"/>
  <c r="R1825" i="3" s="1"/>
  <c r="S854" i="2"/>
  <c r="P1699" i="3"/>
  <c r="S1699" i="3" s="1"/>
  <c r="S816" i="2"/>
  <c r="P1624" i="3"/>
  <c r="S1624" i="3" s="1"/>
  <c r="S716" i="2"/>
  <c r="P1424" i="3"/>
  <c r="S1974" i="3"/>
  <c r="S234" i="2"/>
  <c r="S221" i="2"/>
  <c r="S194" i="2"/>
  <c r="S144" i="2"/>
  <c r="S66" i="2"/>
  <c r="S19" i="2"/>
  <c r="S7" i="2"/>
  <c r="Q879" i="3"/>
  <c r="S439" i="2"/>
  <c r="S427" i="2"/>
  <c r="S415" i="2"/>
  <c r="S390" i="2"/>
  <c r="P742" i="3"/>
  <c r="Q742" i="3" s="1"/>
  <c r="S362" i="2"/>
  <c r="S330" i="2"/>
  <c r="S326" i="2"/>
  <c r="S295" i="2"/>
  <c r="S288" i="2"/>
  <c r="S276" i="2"/>
  <c r="S268" i="2"/>
  <c r="S549" i="2"/>
  <c r="P1242" i="3"/>
  <c r="Q1242" i="3" s="1"/>
  <c r="S2058" i="3"/>
  <c r="Q2058" i="3"/>
  <c r="S1029" i="2"/>
  <c r="Q2016" i="3"/>
  <c r="S993" i="2"/>
  <c r="Q1962" i="3"/>
  <c r="S874" i="2"/>
  <c r="P1739" i="3"/>
  <c r="T875" i="2" s="1"/>
  <c r="U875" i="2" s="1"/>
  <c r="S853" i="2"/>
  <c r="P1698" i="3"/>
  <c r="Q1630" i="3"/>
  <c r="R1630" i="3"/>
  <c r="S758" i="2"/>
  <c r="P1511" i="3"/>
  <c r="R1511" i="3" s="1"/>
  <c r="S1032" i="2"/>
  <c r="S1918" i="3"/>
  <c r="Q1918" i="3"/>
  <c r="S925" i="2"/>
  <c r="P1848" i="3"/>
  <c r="T925" i="2" s="1"/>
  <c r="U925" i="2" s="1"/>
  <c r="R1773" i="3"/>
  <c r="S1773" i="3"/>
  <c r="T873" i="2"/>
  <c r="U873" i="2" s="1"/>
  <c r="R1738" i="3"/>
  <c r="S825" i="2"/>
  <c r="P1643" i="3"/>
  <c r="S1643" i="3" s="1"/>
  <c r="S806" i="2"/>
  <c r="P1602" i="3"/>
  <c r="Q1602" i="3" s="1"/>
  <c r="S796" i="2"/>
  <c r="P1589" i="3"/>
  <c r="S1589" i="3" s="1"/>
  <c r="T200" i="2"/>
  <c r="U200" i="2" s="1"/>
  <c r="S178" i="2"/>
  <c r="S175" i="2"/>
  <c r="R298" i="3"/>
  <c r="S291" i="3"/>
  <c r="S68" i="2"/>
  <c r="S395" i="2"/>
  <c r="R777" i="3"/>
  <c r="R1056" i="3"/>
  <c r="Q1056" i="3"/>
  <c r="S484" i="2"/>
  <c r="S466" i="2"/>
  <c r="S458" i="2"/>
  <c r="S595" i="2"/>
  <c r="S582" i="2"/>
  <c r="S565" i="2"/>
  <c r="S552" i="2"/>
  <c r="P1441" i="3"/>
  <c r="R1441" i="3" s="1"/>
  <c r="S718" i="2"/>
  <c r="S660" i="2"/>
  <c r="S657" i="2"/>
  <c r="S651" i="2"/>
  <c r="R2075" i="3"/>
  <c r="Q2026" i="3"/>
  <c r="S1994" i="3"/>
  <c r="Q1994" i="3"/>
  <c r="R1994" i="3"/>
  <c r="P1989" i="3"/>
  <c r="T999" i="2" s="1"/>
  <c r="U999" i="2" s="1"/>
  <c r="R1986" i="3"/>
  <c r="T991" i="2"/>
  <c r="U991" i="2" s="1"/>
  <c r="Q1975" i="3"/>
  <c r="P1966" i="3"/>
  <c r="T985" i="2" s="1"/>
  <c r="U985" i="2" s="1"/>
  <c r="S973" i="2"/>
  <c r="P1900" i="3"/>
  <c r="S1900" i="3" s="1"/>
  <c r="S942" i="2"/>
  <c r="P1880" i="3"/>
  <c r="T942" i="2" s="1"/>
  <c r="U942" i="2" s="1"/>
  <c r="S931" i="2"/>
  <c r="Q1749" i="3"/>
  <c r="R1749" i="3"/>
  <c r="S834" i="2"/>
  <c r="Q1571" i="3"/>
  <c r="S1571" i="3"/>
  <c r="S264" i="2"/>
  <c r="S260" i="2"/>
  <c r="S229" i="2"/>
  <c r="S200" i="2"/>
  <c r="S167" i="2"/>
  <c r="S123" i="2"/>
  <c r="S108" i="2"/>
  <c r="S45" i="2"/>
  <c r="S412" i="2"/>
  <c r="S372" i="2"/>
  <c r="S594" i="2"/>
  <c r="S581" i="2"/>
  <c r="P1123" i="3"/>
  <c r="R1123" i="3" s="1"/>
  <c r="S558" i="2"/>
  <c r="S703" i="2"/>
  <c r="S689" i="2"/>
  <c r="S673" i="2"/>
  <c r="S667" i="2"/>
  <c r="S756" i="2"/>
  <c r="S751" i="2"/>
  <c r="P2080" i="3"/>
  <c r="S2080" i="3" s="1"/>
  <c r="Q2066" i="3"/>
  <c r="P2051" i="3"/>
  <c r="R2051" i="3" s="1"/>
  <c r="P2029" i="3"/>
  <c r="R2029" i="3" s="1"/>
  <c r="S1993" i="3"/>
  <c r="Q1974" i="3"/>
  <c r="S1945" i="3"/>
  <c r="T966" i="2"/>
  <c r="U966" i="2" s="1"/>
  <c r="Q1917" i="3"/>
  <c r="S1917" i="3"/>
  <c r="Q1889" i="3"/>
  <c r="R1885" i="3"/>
  <c r="S1879" i="3"/>
  <c r="Q1875" i="3"/>
  <c r="P1853" i="3"/>
  <c r="R1853" i="3" s="1"/>
  <c r="S1841" i="3"/>
  <c r="Q1823" i="3"/>
  <c r="S1823" i="3"/>
  <c r="P1781" i="3"/>
  <c r="R1781" i="3" s="1"/>
  <c r="P1600" i="3"/>
  <c r="S1600" i="3" s="1"/>
  <c r="S906" i="2"/>
  <c r="S886" i="2"/>
  <c r="S869" i="2"/>
  <c r="S832" i="2"/>
  <c r="S830" i="2"/>
  <c r="S807" i="2"/>
  <c r="S801" i="2"/>
  <c r="T998" i="2"/>
  <c r="U998" i="2" s="1"/>
  <c r="S966" i="2"/>
  <c r="T914" i="2"/>
  <c r="U914" i="2" s="1"/>
  <c r="S337" i="2"/>
  <c r="S274" i="2"/>
  <c r="S478" i="2"/>
  <c r="S470" i="2"/>
  <c r="S599" i="2"/>
  <c r="S592" i="2"/>
  <c r="S724" i="2"/>
  <c r="S704" i="2"/>
  <c r="S1387" i="3"/>
  <c r="S692" i="2"/>
  <c r="S676" i="2"/>
  <c r="S1332" i="3"/>
  <c r="S640" i="2"/>
  <c r="P1254" i="3"/>
  <c r="R1254" i="3" s="1"/>
  <c r="P1240" i="3"/>
  <c r="S603" i="2"/>
  <c r="S601" i="2"/>
  <c r="R2084" i="3"/>
  <c r="P2079" i="3"/>
  <c r="R2079" i="3" s="1"/>
  <c r="P2045" i="3"/>
  <c r="S2045" i="3" s="1"/>
  <c r="Q2024" i="3"/>
  <c r="S1009" i="2"/>
  <c r="S998" i="2"/>
  <c r="P1972" i="3"/>
  <c r="T989" i="2" s="1"/>
  <c r="U989" i="2" s="1"/>
  <c r="R1961" i="3"/>
  <c r="Q1943" i="3"/>
  <c r="R1940" i="3"/>
  <c r="S965" i="2"/>
  <c r="R1909" i="3"/>
  <c r="Q1891" i="3"/>
  <c r="S924" i="2"/>
  <c r="P1828" i="3"/>
  <c r="S914" i="2"/>
  <c r="P1789" i="3"/>
  <c r="R1789" i="3" s="1"/>
  <c r="S883" i="2"/>
  <c r="S875" i="2"/>
  <c r="Q1736" i="3"/>
  <c r="S866" i="2"/>
  <c r="S856" i="2"/>
  <c r="Q1646" i="3"/>
  <c r="S818" i="2"/>
  <c r="S1603" i="3"/>
  <c r="S759" i="2"/>
  <c r="W1014" i="2"/>
  <c r="T1013" i="2"/>
  <c r="U1013" i="2" s="1"/>
  <c r="S991" i="2"/>
  <c r="T978" i="2"/>
  <c r="U978" i="2" s="1"/>
  <c r="S943" i="2"/>
  <c r="T923" i="2"/>
  <c r="U923" i="2" s="1"/>
  <c r="S892" i="2"/>
  <c r="S304" i="2"/>
  <c r="S300" i="2"/>
  <c r="S283" i="2"/>
  <c r="S279" i="2"/>
  <c r="S272" i="2"/>
  <c r="S543" i="2"/>
  <c r="S535" i="2"/>
  <c r="S521" i="2"/>
  <c r="S450" i="2"/>
  <c r="S447" i="2"/>
  <c r="S597" i="2"/>
  <c r="S573" i="2"/>
  <c r="S554" i="2"/>
  <c r="S693" i="2"/>
  <c r="S678" i="2"/>
  <c r="S668" i="2"/>
  <c r="S661" i="2"/>
  <c r="S634" i="2"/>
  <c r="S612" i="2"/>
  <c r="S783" i="2"/>
  <c r="S1039" i="2"/>
  <c r="S1033" i="2"/>
  <c r="S1027" i="2"/>
  <c r="S1022" i="2"/>
  <c r="S1014" i="2"/>
  <c r="S1013" i="2"/>
  <c r="S994" i="2"/>
  <c r="S987" i="2"/>
  <c r="S983" i="2"/>
  <c r="S978" i="2"/>
  <c r="S969" i="2"/>
  <c r="S956" i="2"/>
  <c r="S948" i="2"/>
  <c r="S939" i="2"/>
  <c r="S932" i="2"/>
  <c r="S923" i="2"/>
  <c r="S921" i="2"/>
  <c r="S909" i="2"/>
  <c r="S901" i="2"/>
  <c r="S845" i="2"/>
  <c r="S808" i="2"/>
  <c r="P169" i="3"/>
  <c r="T85" i="2" s="1"/>
  <c r="U85" i="2" s="1"/>
  <c r="S85" i="2"/>
  <c r="P145" i="3"/>
  <c r="S74" i="2"/>
  <c r="P43" i="3"/>
  <c r="S23" i="2"/>
  <c r="P1410" i="3"/>
  <c r="R1410" i="3" s="1"/>
  <c r="S711" i="2"/>
  <c r="S1350" i="3"/>
  <c r="R1350" i="3"/>
  <c r="P1282" i="3"/>
  <c r="S1282" i="3" s="1"/>
  <c r="S645" i="2"/>
  <c r="S639" i="2"/>
  <c r="P1275" i="3"/>
  <c r="S775" i="2"/>
  <c r="P1544" i="3"/>
  <c r="P1531" i="3"/>
  <c r="T771" i="2" s="1"/>
  <c r="U771" i="2" s="1"/>
  <c r="S771" i="2"/>
  <c r="P1525" i="3"/>
  <c r="S1525" i="3" s="1"/>
  <c r="S767" i="2"/>
  <c r="P1507" i="3"/>
  <c r="T754" i="2" s="1"/>
  <c r="U754" i="2" s="1"/>
  <c r="S754" i="2"/>
  <c r="S1026" i="2"/>
  <c r="P2043" i="3"/>
  <c r="Q2022" i="3"/>
  <c r="R2022" i="3"/>
  <c r="S2022" i="3"/>
  <c r="S1947" i="3"/>
  <c r="Q1947" i="3"/>
  <c r="R1947" i="3"/>
  <c r="S1910" i="3"/>
  <c r="Q1910" i="3"/>
  <c r="R1910" i="3"/>
  <c r="R1817" i="3"/>
  <c r="Q1817" i="3"/>
  <c r="R1764" i="3"/>
  <c r="S1764" i="3"/>
  <c r="Q1680" i="3"/>
  <c r="S1680" i="3"/>
  <c r="R1680" i="3"/>
  <c r="P153" i="3"/>
  <c r="T80" i="2" s="1"/>
  <c r="U80" i="2" s="1"/>
  <c r="S80" i="2"/>
  <c r="P66" i="3"/>
  <c r="S36" i="2"/>
  <c r="P36" i="3"/>
  <c r="S20" i="2"/>
  <c r="P12" i="3"/>
  <c r="S12" i="3" s="1"/>
  <c r="S8" i="2"/>
  <c r="P771" i="3"/>
  <c r="S771" i="3" s="1"/>
  <c r="S388" i="2"/>
  <c r="P937" i="3"/>
  <c r="S472" i="2"/>
  <c r="S454" i="2"/>
  <c r="P907" i="3"/>
  <c r="P884" i="3"/>
  <c r="S884" i="3" s="1"/>
  <c r="S444" i="2"/>
  <c r="P42" i="3"/>
  <c r="R42" i="3" s="1"/>
  <c r="S22" i="2"/>
  <c r="P799" i="3"/>
  <c r="Q799" i="3" s="1"/>
  <c r="S401" i="2"/>
  <c r="P559" i="3"/>
  <c r="S284" i="2"/>
  <c r="P544" i="3"/>
  <c r="Q544" i="3" s="1"/>
  <c r="S273" i="2"/>
  <c r="P1049" i="3"/>
  <c r="R1049" i="3" s="1"/>
  <c r="S527" i="2"/>
  <c r="P1356" i="3"/>
  <c r="Q1356" i="3" s="1"/>
  <c r="S686" i="2"/>
  <c r="Q1869" i="3"/>
  <c r="S1869" i="3"/>
  <c r="P451" i="3"/>
  <c r="Q451" i="3" s="1"/>
  <c r="S228" i="2"/>
  <c r="P443" i="3"/>
  <c r="Q443" i="3" s="1"/>
  <c r="S224" i="2"/>
  <c r="P435" i="3"/>
  <c r="S220" i="2"/>
  <c r="P419" i="3"/>
  <c r="S211" i="2"/>
  <c r="P412" i="3"/>
  <c r="R412" i="3" s="1"/>
  <c r="S208" i="2"/>
  <c r="P391" i="3"/>
  <c r="T199" i="2" s="1"/>
  <c r="U199" i="2" s="1"/>
  <c r="S198" i="2"/>
  <c r="P352" i="3"/>
  <c r="S177" i="2"/>
  <c r="P276" i="3"/>
  <c r="S140" i="2"/>
  <c r="P261" i="3"/>
  <c r="R261" i="3" s="1"/>
  <c r="S132" i="2"/>
  <c r="P245" i="3"/>
  <c r="R245" i="3" s="1"/>
  <c r="S124" i="2"/>
  <c r="P230" i="3"/>
  <c r="Q230" i="3" s="1"/>
  <c r="S117" i="2"/>
  <c r="P214" i="3"/>
  <c r="S109" i="2"/>
  <c r="P159" i="3"/>
  <c r="Q159" i="3" s="1"/>
  <c r="S83" i="2"/>
  <c r="P151" i="3"/>
  <c r="Q151" i="3" s="1"/>
  <c r="S79" i="2"/>
  <c r="P120" i="3"/>
  <c r="S63" i="2"/>
  <c r="P80" i="3"/>
  <c r="T44" i="2" s="1"/>
  <c r="U44" i="2" s="1"/>
  <c r="S43" i="2"/>
  <c r="P72" i="3"/>
  <c r="T39" i="2" s="1"/>
  <c r="U39" i="2" s="1"/>
  <c r="S39" i="2"/>
  <c r="P64" i="3"/>
  <c r="Q64" i="3" s="1"/>
  <c r="S35" i="2"/>
  <c r="P872" i="3"/>
  <c r="S438" i="2"/>
  <c r="P857" i="3"/>
  <c r="T429" i="2" s="1"/>
  <c r="U429" i="2" s="1"/>
  <c r="S429" i="2"/>
  <c r="P850" i="3"/>
  <c r="S850" i="3" s="1"/>
  <c r="S428" i="2"/>
  <c r="P805" i="3"/>
  <c r="Q805" i="3" s="1"/>
  <c r="S405" i="2"/>
  <c r="P748" i="3"/>
  <c r="R748" i="3" s="1"/>
  <c r="S377" i="2"/>
  <c r="P734" i="3"/>
  <c r="S369" i="2"/>
  <c r="S340" i="2"/>
  <c r="P674" i="3"/>
  <c r="P642" i="3"/>
  <c r="S642" i="3" s="1"/>
  <c r="S324" i="2"/>
  <c r="P635" i="3"/>
  <c r="T318" i="2" s="1"/>
  <c r="U318" i="2" s="1"/>
  <c r="S318" i="2"/>
  <c r="P627" i="3"/>
  <c r="S314" i="2"/>
  <c r="P588" i="3"/>
  <c r="Q588" i="3" s="1"/>
  <c r="S297" i="2"/>
  <c r="P573" i="3"/>
  <c r="Q573" i="3" s="1"/>
  <c r="S290" i="2"/>
  <c r="Q1085" i="3"/>
  <c r="S1085" i="3"/>
  <c r="P1078" i="3"/>
  <c r="S544" i="2"/>
  <c r="P1070" i="3"/>
  <c r="R1070" i="3" s="1"/>
  <c r="S536" i="2"/>
  <c r="P1048" i="3"/>
  <c r="Q1048" i="3" s="1"/>
  <c r="S526" i="2"/>
  <c r="P973" i="3"/>
  <c r="Q973" i="3" s="1"/>
  <c r="S488" i="2"/>
  <c r="P920" i="3"/>
  <c r="S463" i="2"/>
  <c r="S453" i="2"/>
  <c r="P897" i="3"/>
  <c r="P1183" i="3"/>
  <c r="R1183" i="3" s="1"/>
  <c r="S593" i="2"/>
  <c r="P1122" i="3"/>
  <c r="T564" i="2" s="1"/>
  <c r="U564" i="2" s="1"/>
  <c r="S563" i="2"/>
  <c r="P1101" i="3"/>
  <c r="T551" i="2" s="1"/>
  <c r="U551" i="2" s="1"/>
  <c r="S551" i="2"/>
  <c r="P1467" i="3"/>
  <c r="S741" i="2"/>
  <c r="P1460" i="3"/>
  <c r="S1460" i="3" s="1"/>
  <c r="S738" i="2"/>
  <c r="S1334" i="3"/>
  <c r="R1334" i="3"/>
  <c r="S782" i="2"/>
  <c r="P1561" i="3"/>
  <c r="S1047" i="2"/>
  <c r="P2081" i="3"/>
  <c r="T1043" i="2"/>
  <c r="U1043" i="2" s="1"/>
  <c r="Q2073" i="3"/>
  <c r="S2073" i="3"/>
  <c r="Q2055" i="3"/>
  <c r="S2055" i="3"/>
  <c r="S1017" i="2"/>
  <c r="P2030" i="3"/>
  <c r="S2027" i="3"/>
  <c r="Q2027" i="3"/>
  <c r="Q2006" i="3"/>
  <c r="R2006" i="3"/>
  <c r="S2006" i="3"/>
  <c r="R1960" i="3"/>
  <c r="Q1960" i="3"/>
  <c r="Q1935" i="3"/>
  <c r="R1935" i="3"/>
  <c r="S1935" i="3"/>
  <c r="S949" i="2"/>
  <c r="P1887" i="3"/>
  <c r="T950" i="2" s="1"/>
  <c r="U950" i="2" s="1"/>
  <c r="P1882" i="3"/>
  <c r="S944" i="2"/>
  <c r="P1812" i="3"/>
  <c r="T910" i="2" s="1"/>
  <c r="U910" i="2" s="1"/>
  <c r="S910" i="2"/>
  <c r="S895" i="2"/>
  <c r="P1782" i="3"/>
  <c r="S790" i="2"/>
  <c r="P1570" i="3"/>
  <c r="R1570" i="3" s="1"/>
  <c r="S44" i="2"/>
  <c r="P482" i="3"/>
  <c r="S242" i="2"/>
  <c r="P475" i="3"/>
  <c r="S239" i="2"/>
  <c r="P1072" i="3"/>
  <c r="R1072" i="3" s="1"/>
  <c r="S538" i="2"/>
  <c r="S532" i="2"/>
  <c r="P1057" i="3"/>
  <c r="P1117" i="3"/>
  <c r="T560" i="2" s="1"/>
  <c r="U560" i="2" s="1"/>
  <c r="S560" i="2"/>
  <c r="Q1102" i="3"/>
  <c r="P474" i="3"/>
  <c r="S474" i="3" s="1"/>
  <c r="S238" i="2"/>
  <c r="P376" i="3"/>
  <c r="S190" i="2"/>
  <c r="P330" i="3"/>
  <c r="S168" i="2"/>
  <c r="P277" i="3"/>
  <c r="S141" i="2"/>
  <c r="P1162" i="3"/>
  <c r="T584" i="2" s="1"/>
  <c r="U584" i="2" s="1"/>
  <c r="S584" i="2"/>
  <c r="P1146" i="3"/>
  <c r="Q1146" i="3" s="1"/>
  <c r="S577" i="2"/>
  <c r="Q1550" i="3"/>
  <c r="R1550" i="3"/>
  <c r="S2007" i="3"/>
  <c r="Q2007" i="3"/>
  <c r="P1745" i="3"/>
  <c r="S1745" i="3" s="1"/>
  <c r="S878" i="2"/>
  <c r="S199" i="2"/>
  <c r="P473" i="3"/>
  <c r="T237" i="2" s="1"/>
  <c r="U237" i="2" s="1"/>
  <c r="S237" i="2"/>
  <c r="P313" i="3"/>
  <c r="T158" i="2" s="1"/>
  <c r="U158" i="2" s="1"/>
  <c r="S158" i="2"/>
  <c r="P465" i="3"/>
  <c r="S235" i="2"/>
  <c r="P450" i="3"/>
  <c r="Q450" i="3" s="1"/>
  <c r="S227" i="2"/>
  <c r="P442" i="3"/>
  <c r="Q442" i="3" s="1"/>
  <c r="S223" i="2"/>
  <c r="P434" i="3"/>
  <c r="S219" i="2"/>
  <c r="P411" i="3"/>
  <c r="S207" i="2"/>
  <c r="P390" i="3"/>
  <c r="R390" i="3" s="1"/>
  <c r="S197" i="2"/>
  <c r="P382" i="3"/>
  <c r="R382" i="3" s="1"/>
  <c r="S193" i="2"/>
  <c r="P374" i="3"/>
  <c r="S189" i="2"/>
  <c r="P366" i="3"/>
  <c r="S185" i="2"/>
  <c r="P351" i="3"/>
  <c r="Q351" i="3" s="1"/>
  <c r="S176" i="2"/>
  <c r="P344" i="3"/>
  <c r="Q344" i="3" s="1"/>
  <c r="S173" i="2"/>
  <c r="P320" i="3"/>
  <c r="S162" i="2"/>
  <c r="P304" i="3"/>
  <c r="S154" i="2"/>
  <c r="P297" i="3"/>
  <c r="R297" i="3" s="1"/>
  <c r="S151" i="2"/>
  <c r="P260" i="3"/>
  <c r="R260" i="3" s="1"/>
  <c r="S131" i="2"/>
  <c r="P252" i="3"/>
  <c r="S127" i="2"/>
  <c r="P237" i="3"/>
  <c r="S120" i="2"/>
  <c r="P229" i="3"/>
  <c r="R229" i="3" s="1"/>
  <c r="S116" i="2"/>
  <c r="P221" i="3"/>
  <c r="S221" i="3" s="1"/>
  <c r="S112" i="2"/>
  <c r="P158" i="3"/>
  <c r="S82" i="2"/>
  <c r="P150" i="3"/>
  <c r="S78" i="2"/>
  <c r="P119" i="3"/>
  <c r="R119" i="3" s="1"/>
  <c r="S62" i="2"/>
  <c r="P111" i="3"/>
  <c r="Q111" i="3" s="1"/>
  <c r="S59" i="2"/>
  <c r="P103" i="3"/>
  <c r="S55" i="2"/>
  <c r="P63" i="3"/>
  <c r="S63" i="3" s="1"/>
  <c r="S34" i="2"/>
  <c r="P48" i="3"/>
  <c r="R48" i="3" s="1"/>
  <c r="S27" i="2"/>
  <c r="P9" i="3"/>
  <c r="R9" i="3" s="1"/>
  <c r="S5" i="2"/>
  <c r="P834" i="3"/>
  <c r="S418" i="2"/>
  <c r="P826" i="3"/>
  <c r="R826" i="3" s="1"/>
  <c r="S416" i="2"/>
  <c r="P798" i="3"/>
  <c r="Q798" i="3" s="1"/>
  <c r="S400" i="2"/>
  <c r="P782" i="3"/>
  <c r="S782" i="3" s="1"/>
  <c r="S394" i="2"/>
  <c r="P768" i="3"/>
  <c r="S387" i="2"/>
  <c r="P747" i="3"/>
  <c r="S376" i="2"/>
  <c r="P741" i="3"/>
  <c r="R741" i="3" s="1"/>
  <c r="S373" i="2"/>
  <c r="P733" i="3"/>
  <c r="S733" i="3" s="1"/>
  <c r="S368" i="2"/>
  <c r="P649" i="3"/>
  <c r="T325" i="2" s="1"/>
  <c r="U325" i="2" s="1"/>
  <c r="S325" i="2"/>
  <c r="P641" i="3"/>
  <c r="S323" i="2"/>
  <c r="P565" i="3"/>
  <c r="S565" i="3" s="1"/>
  <c r="S287" i="2"/>
  <c r="P557" i="3"/>
  <c r="S557" i="3" s="1"/>
  <c r="S282" i="2"/>
  <c r="P549" i="3"/>
  <c r="S278" i="2"/>
  <c r="P534" i="3"/>
  <c r="S270" i="2"/>
  <c r="P526" i="3"/>
  <c r="Q526" i="3" s="1"/>
  <c r="S266" i="2"/>
  <c r="P1003" i="3"/>
  <c r="Q1003" i="3" s="1"/>
  <c r="S502" i="2"/>
  <c r="P934" i="3"/>
  <c r="S469" i="2"/>
  <c r="P919" i="3"/>
  <c r="Q919" i="3" s="1"/>
  <c r="S462" i="2"/>
  <c r="P1144" i="3"/>
  <c r="Q1144" i="3" s="1"/>
  <c r="S575" i="2"/>
  <c r="P1444" i="3"/>
  <c r="S1444" i="3" s="1"/>
  <c r="S728" i="2"/>
  <c r="P1429" i="3"/>
  <c r="S721" i="2"/>
  <c r="P1354" i="3"/>
  <c r="S685" i="2"/>
  <c r="P1347" i="3"/>
  <c r="R1347" i="3" s="1"/>
  <c r="S681" i="2"/>
  <c r="S665" i="2"/>
  <c r="P1320" i="3"/>
  <c r="S656" i="2"/>
  <c r="P1299" i="3"/>
  <c r="T656" i="2" s="1"/>
  <c r="U656" i="2" s="1"/>
  <c r="P1237" i="3"/>
  <c r="R1237" i="3" s="1"/>
  <c r="S623" i="2"/>
  <c r="P1215" i="3"/>
  <c r="Q1215" i="3" s="1"/>
  <c r="S615" i="2"/>
  <c r="Q1553" i="3"/>
  <c r="P1548" i="3"/>
  <c r="T776" i="2" s="1"/>
  <c r="U776" i="2" s="1"/>
  <c r="S776" i="2"/>
  <c r="P1516" i="3"/>
  <c r="S763" i="2"/>
  <c r="R1505" i="3"/>
  <c r="S1505" i="3"/>
  <c r="S1041" i="2"/>
  <c r="P2069" i="3"/>
  <c r="P2050" i="3"/>
  <c r="S1030" i="2"/>
  <c r="S1024" i="2"/>
  <c r="P2041" i="3"/>
  <c r="Q1959" i="3"/>
  <c r="R1959" i="3"/>
  <c r="S1959" i="3"/>
  <c r="P1954" i="3"/>
  <c r="S981" i="2"/>
  <c r="Q1861" i="3"/>
  <c r="S1861" i="3"/>
  <c r="Q1805" i="3"/>
  <c r="R1805" i="3"/>
  <c r="S1805" i="3"/>
  <c r="P1790" i="3"/>
  <c r="S900" i="2"/>
  <c r="Q1743" i="3"/>
  <c r="R1743" i="3"/>
  <c r="S1743" i="3"/>
  <c r="Q1726" i="3"/>
  <c r="R1726" i="3"/>
  <c r="S1726" i="3"/>
  <c r="P1648" i="3"/>
  <c r="S828" i="2"/>
  <c r="P1596" i="3"/>
  <c r="Q1596" i="3" s="1"/>
  <c r="S800" i="2"/>
  <c r="S1579" i="3"/>
  <c r="Q1579" i="3"/>
  <c r="R1579" i="3"/>
  <c r="P513" i="3"/>
  <c r="T257" i="2" s="1"/>
  <c r="U257" i="2" s="1"/>
  <c r="S257" i="2"/>
  <c r="P505" i="3"/>
  <c r="S255" i="2"/>
  <c r="P299" i="3"/>
  <c r="T152" i="2" s="1"/>
  <c r="U152" i="2" s="1"/>
  <c r="S152" i="2"/>
  <c r="P874" i="3"/>
  <c r="S440" i="2"/>
  <c r="P859" i="3"/>
  <c r="S859" i="3" s="1"/>
  <c r="S431" i="2"/>
  <c r="P837" i="3"/>
  <c r="S421" i="2"/>
  <c r="P821" i="3"/>
  <c r="T411" i="2" s="1"/>
  <c r="U411" i="2" s="1"/>
  <c r="S411" i="2"/>
  <c r="P698" i="3"/>
  <c r="S350" i="2"/>
  <c r="S328" i="2"/>
  <c r="P652" i="3"/>
  <c r="P1021" i="3"/>
  <c r="S511" i="2"/>
  <c r="P983" i="3"/>
  <c r="T493" i="2" s="1"/>
  <c r="U493" i="2" s="1"/>
  <c r="S493" i="2"/>
  <c r="P496" i="3"/>
  <c r="T251" i="2" s="1"/>
  <c r="U251" i="2" s="1"/>
  <c r="S251" i="2"/>
  <c r="P338" i="3"/>
  <c r="R338" i="3" s="1"/>
  <c r="S171" i="2"/>
  <c r="P735" i="3"/>
  <c r="S370" i="2"/>
  <c r="P721" i="3"/>
  <c r="S721" i="3" s="1"/>
  <c r="S363" i="2"/>
  <c r="S331" i="2"/>
  <c r="P659" i="3"/>
  <c r="P620" i="3"/>
  <c r="Q620" i="3" s="1"/>
  <c r="S311" i="2"/>
  <c r="P612" i="3"/>
  <c r="S307" i="2"/>
  <c r="P1154" i="3"/>
  <c r="Q1154" i="3" s="1"/>
  <c r="S580" i="2"/>
  <c r="S1924" i="3"/>
  <c r="Q1924" i="3"/>
  <c r="S957" i="2"/>
  <c r="P1904" i="3"/>
  <c r="P1852" i="3"/>
  <c r="S929" i="2"/>
  <c r="P1612" i="3"/>
  <c r="Q1612" i="3" s="1"/>
  <c r="S810" i="2"/>
  <c r="P345" i="3"/>
  <c r="T174" i="2" s="1"/>
  <c r="U174" i="2" s="1"/>
  <c r="S174" i="2"/>
  <c r="P337" i="3"/>
  <c r="T170" i="2" s="1"/>
  <c r="U170" i="2" s="1"/>
  <c r="S170" i="2"/>
  <c r="P283" i="3"/>
  <c r="T142" i="2" s="1"/>
  <c r="U142" i="2" s="1"/>
  <c r="S142" i="2"/>
  <c r="P269" i="3"/>
  <c r="S135" i="2"/>
  <c r="P253" i="3"/>
  <c r="R253" i="3" s="1"/>
  <c r="S128" i="2"/>
  <c r="P238" i="3"/>
  <c r="S238" i="3" s="1"/>
  <c r="S121" i="2"/>
  <c r="P222" i="3"/>
  <c r="S113" i="2"/>
  <c r="P518" i="3"/>
  <c r="S262" i="2"/>
  <c r="P502" i="3"/>
  <c r="R502" i="3" s="1"/>
  <c r="S254" i="2"/>
  <c r="P501" i="3"/>
  <c r="R501" i="3" s="1"/>
  <c r="S253" i="2"/>
  <c r="P494" i="3"/>
  <c r="S250" i="2"/>
  <c r="P486" i="3"/>
  <c r="S246" i="2"/>
  <c r="P449" i="3"/>
  <c r="R449" i="3" s="1"/>
  <c r="S226" i="2"/>
  <c r="P441" i="3"/>
  <c r="R441" i="3" s="1"/>
  <c r="S222" i="2"/>
  <c r="P433" i="3"/>
  <c r="S218" i="2"/>
  <c r="P425" i="3"/>
  <c r="S215" i="2"/>
  <c r="P417" i="3"/>
  <c r="T210" i="2" s="1"/>
  <c r="U210" i="2" s="1"/>
  <c r="S209" i="2"/>
  <c r="P410" i="3"/>
  <c r="S410" i="3" s="1"/>
  <c r="S206" i="2"/>
  <c r="P403" i="3"/>
  <c r="S204" i="2"/>
  <c r="P389" i="3"/>
  <c r="S196" i="2"/>
  <c r="P381" i="3"/>
  <c r="S381" i="3" s="1"/>
  <c r="S192" i="2"/>
  <c r="P343" i="3"/>
  <c r="Q343" i="3" s="1"/>
  <c r="S172" i="2"/>
  <c r="P319" i="3"/>
  <c r="S161" i="2"/>
  <c r="P303" i="3"/>
  <c r="T153" i="2" s="1"/>
  <c r="U153" i="2" s="1"/>
  <c r="S153" i="2"/>
  <c r="P296" i="3"/>
  <c r="S296" i="3" s="1"/>
  <c r="S150" i="2"/>
  <c r="P289" i="3"/>
  <c r="Q289" i="3" s="1"/>
  <c r="S147" i="2"/>
  <c r="P275" i="3"/>
  <c r="S139" i="2"/>
  <c r="P267" i="3"/>
  <c r="T134" i="2" s="1"/>
  <c r="U134" i="2" s="1"/>
  <c r="S134" i="2"/>
  <c r="P259" i="3"/>
  <c r="R259" i="3" s="1"/>
  <c r="S130" i="2"/>
  <c r="P251" i="3"/>
  <c r="R251" i="3" s="1"/>
  <c r="S126" i="2"/>
  <c r="P236" i="3"/>
  <c r="S119" i="2"/>
  <c r="P228" i="3"/>
  <c r="S115" i="2"/>
  <c r="P220" i="3"/>
  <c r="R220" i="3" s="1"/>
  <c r="S111" i="2"/>
  <c r="P212" i="3"/>
  <c r="R212" i="3" s="1"/>
  <c r="S107" i="2"/>
  <c r="P204" i="3"/>
  <c r="S104" i="2"/>
  <c r="P196" i="3"/>
  <c r="S100" i="2"/>
  <c r="P188" i="3"/>
  <c r="S188" i="3" s="1"/>
  <c r="S96" i="2"/>
  <c r="P118" i="3"/>
  <c r="R118" i="3" s="1"/>
  <c r="V61" i="2" s="1"/>
  <c r="S61" i="2"/>
  <c r="P78" i="3"/>
  <c r="T42" i="2" s="1"/>
  <c r="U42" i="2" s="1"/>
  <c r="S42" i="2"/>
  <c r="P70" i="3"/>
  <c r="S38" i="2"/>
  <c r="P62" i="3"/>
  <c r="R62" i="3" s="1"/>
  <c r="S33" i="2"/>
  <c r="P16" i="3"/>
  <c r="Q16" i="3" s="1"/>
  <c r="S11" i="2"/>
  <c r="P870" i="3"/>
  <c r="S436" i="2"/>
  <c r="P833" i="3"/>
  <c r="S417" i="2"/>
  <c r="P811" i="3"/>
  <c r="S811" i="3" s="1"/>
  <c r="S410" i="2"/>
  <c r="R803" i="3"/>
  <c r="P797" i="3"/>
  <c r="S399" i="2"/>
  <c r="P781" i="3"/>
  <c r="S781" i="3" s="1"/>
  <c r="S393" i="2"/>
  <c r="P767" i="3"/>
  <c r="S386" i="2"/>
  <c r="P760" i="3"/>
  <c r="S383" i="2"/>
  <c r="P754" i="3"/>
  <c r="S380" i="2"/>
  <c r="P746" i="3"/>
  <c r="S746" i="3" s="1"/>
  <c r="S375" i="2"/>
  <c r="P732" i="3"/>
  <c r="S732" i="3" s="1"/>
  <c r="S367" i="2"/>
  <c r="S726" i="3"/>
  <c r="Q726" i="3"/>
  <c r="P718" i="3"/>
  <c r="S360" i="2"/>
  <c r="P710" i="3"/>
  <c r="T357" i="2" s="1"/>
  <c r="U357" i="2" s="1"/>
  <c r="S357" i="2"/>
  <c r="P702" i="3"/>
  <c r="T353" i="2" s="1"/>
  <c r="U353" i="2" s="1"/>
  <c r="S353" i="2"/>
  <c r="P672" i="3"/>
  <c r="S338" i="2"/>
  <c r="P571" i="3"/>
  <c r="T288" i="2" s="1"/>
  <c r="U288" i="2" s="1"/>
  <c r="P533" i="3"/>
  <c r="S269" i="2"/>
  <c r="P1046" i="3"/>
  <c r="Q1046" i="3" s="1"/>
  <c r="S524" i="2"/>
  <c r="P1010" i="3"/>
  <c r="R1010" i="3" s="1"/>
  <c r="S506" i="2"/>
  <c r="P971" i="3"/>
  <c r="S971" i="3" s="1"/>
  <c r="W486" i="2" s="1"/>
  <c r="S486" i="2"/>
  <c r="P895" i="3"/>
  <c r="S451" i="2"/>
  <c r="R887" i="3"/>
  <c r="P1189" i="3"/>
  <c r="S1189" i="3" s="1"/>
  <c r="S598" i="2"/>
  <c r="P1094" i="3"/>
  <c r="S1094" i="3" s="1"/>
  <c r="S548" i="2"/>
  <c r="P1451" i="3"/>
  <c r="S732" i="2"/>
  <c r="P1443" i="3"/>
  <c r="Q1443" i="3" s="1"/>
  <c r="S727" i="2"/>
  <c r="P1436" i="3"/>
  <c r="T723" i="2" s="1"/>
  <c r="U723" i="2" s="1"/>
  <c r="S723" i="2"/>
  <c r="P1428" i="3"/>
  <c r="S720" i="2"/>
  <c r="P1421" i="3"/>
  <c r="T713" i="2" s="1"/>
  <c r="U713" i="2" s="1"/>
  <c r="S713" i="2"/>
  <c r="P1406" i="3"/>
  <c r="R1406" i="3" s="1"/>
  <c r="S708" i="2"/>
  <c r="P1399" i="3"/>
  <c r="R1399" i="3" s="1"/>
  <c r="S701" i="2"/>
  <c r="P1373" i="3"/>
  <c r="S1373" i="3" s="1"/>
  <c r="S694" i="2"/>
  <c r="P1279" i="3"/>
  <c r="S643" i="2"/>
  <c r="S780" i="2"/>
  <c r="P1559" i="3"/>
  <c r="R1559" i="3" s="1"/>
  <c r="V780" i="2" s="1"/>
  <c r="Q1504" i="3"/>
  <c r="S1504" i="3"/>
  <c r="P1496" i="3"/>
  <c r="S752" i="2"/>
  <c r="R2072" i="3"/>
  <c r="V1043" i="2" s="1"/>
  <c r="Q2072" i="3"/>
  <c r="S1038" i="2"/>
  <c r="P2063" i="3"/>
  <c r="T1039" i="2" s="1"/>
  <c r="U1039" i="2" s="1"/>
  <c r="S1020" i="2"/>
  <c r="P2037" i="3"/>
  <c r="T1020" i="2" s="1"/>
  <c r="U1020" i="2" s="1"/>
  <c r="Q2020" i="3"/>
  <c r="R2020" i="3"/>
  <c r="S2020" i="3"/>
  <c r="S2017" i="3"/>
  <c r="Q2017" i="3"/>
  <c r="Q2004" i="3"/>
  <c r="R2004" i="3"/>
  <c r="S2004" i="3"/>
  <c r="S1004" i="2"/>
  <c r="P1999" i="3"/>
  <c r="R1992" i="3"/>
  <c r="Q1992" i="3"/>
  <c r="S1992" i="3"/>
  <c r="Q1981" i="3"/>
  <c r="R1981" i="3"/>
  <c r="S1981" i="3"/>
  <c r="S992" i="2"/>
  <c r="P1976" i="3"/>
  <c r="T993" i="2" s="1"/>
  <c r="U993" i="2" s="1"/>
  <c r="S1908" i="3"/>
  <c r="Q1908" i="3"/>
  <c r="R1908" i="3"/>
  <c r="Q1855" i="3"/>
  <c r="R1855" i="3"/>
  <c r="S926" i="2"/>
  <c r="P1849" i="3"/>
  <c r="Q1849" i="3" s="1"/>
  <c r="Q1767" i="3"/>
  <c r="R1767" i="3"/>
  <c r="S1767" i="3"/>
  <c r="Q1659" i="3"/>
  <c r="R1659" i="3"/>
  <c r="S87" i="2"/>
  <c r="S210" i="2"/>
  <c r="S249" i="2"/>
  <c r="R346" i="3"/>
  <c r="P331" i="3"/>
  <c r="S169" i="2"/>
  <c r="P161" i="3"/>
  <c r="S84" i="2"/>
  <c r="P736" i="3"/>
  <c r="S736" i="3" s="1"/>
  <c r="S371" i="2"/>
  <c r="P1050" i="3"/>
  <c r="S528" i="2"/>
  <c r="P322" i="3"/>
  <c r="S163" i="2"/>
  <c r="P262" i="3"/>
  <c r="S133" i="2"/>
  <c r="P254" i="3"/>
  <c r="S254" i="3" s="1"/>
  <c r="S129" i="2"/>
  <c r="P246" i="3"/>
  <c r="S125" i="2"/>
  <c r="P144" i="3"/>
  <c r="S73" i="2"/>
  <c r="P806" i="3"/>
  <c r="S406" i="2"/>
  <c r="P697" i="3"/>
  <c r="Q697" i="3" s="1"/>
  <c r="S349" i="2"/>
  <c r="P1239" i="3"/>
  <c r="S625" i="2"/>
  <c r="P1899" i="3"/>
  <c r="S952" i="2"/>
  <c r="P466" i="3"/>
  <c r="S236" i="2"/>
  <c r="P305" i="3"/>
  <c r="S155" i="2"/>
  <c r="P500" i="3"/>
  <c r="S252" i="2"/>
  <c r="R493" i="3"/>
  <c r="P485" i="3"/>
  <c r="Q485" i="3" s="1"/>
  <c r="S245" i="2"/>
  <c r="P478" i="3"/>
  <c r="T241" i="2" s="1"/>
  <c r="U241" i="2" s="1"/>
  <c r="S241" i="2"/>
  <c r="P463" i="3"/>
  <c r="R463" i="3" s="1"/>
  <c r="S233" i="2"/>
  <c r="P455" i="3"/>
  <c r="S455" i="3" s="1"/>
  <c r="S230" i="2"/>
  <c r="P448" i="3"/>
  <c r="S448" i="3" s="1"/>
  <c r="S225" i="2"/>
  <c r="P432" i="3"/>
  <c r="R432" i="3" s="1"/>
  <c r="S217" i="2"/>
  <c r="P424" i="3"/>
  <c r="S424" i="3" s="1"/>
  <c r="S214" i="2"/>
  <c r="P409" i="3"/>
  <c r="S409" i="3" s="1"/>
  <c r="W205" i="2" s="1"/>
  <c r="S205" i="2"/>
  <c r="P402" i="3"/>
  <c r="S402" i="3" s="1"/>
  <c r="S203" i="2"/>
  <c r="P388" i="3"/>
  <c r="R388" i="3" s="1"/>
  <c r="S195" i="2"/>
  <c r="P380" i="3"/>
  <c r="T191" i="2" s="1"/>
  <c r="U191" i="2" s="1"/>
  <c r="S191" i="2"/>
  <c r="P372" i="3"/>
  <c r="R372" i="3" s="1"/>
  <c r="S187" i="2"/>
  <c r="P364" i="3"/>
  <c r="S364" i="3" s="1"/>
  <c r="S183" i="2"/>
  <c r="P356" i="3"/>
  <c r="T181" i="2" s="1"/>
  <c r="U181" i="2" s="1"/>
  <c r="S181" i="2"/>
  <c r="P326" i="3"/>
  <c r="R326" i="3" s="1"/>
  <c r="S164" i="2"/>
  <c r="P318" i="3"/>
  <c r="R318" i="3" s="1"/>
  <c r="S160" i="2"/>
  <c r="P310" i="3"/>
  <c r="Q310" i="3" s="1"/>
  <c r="S157" i="2"/>
  <c r="P295" i="3"/>
  <c r="R295" i="3" s="1"/>
  <c r="S149" i="2"/>
  <c r="P274" i="3"/>
  <c r="Q274" i="3" s="1"/>
  <c r="S138" i="2"/>
  <c r="P235" i="3"/>
  <c r="R235" i="3" s="1"/>
  <c r="S118" i="2"/>
  <c r="P219" i="3"/>
  <c r="S219" i="3" s="1"/>
  <c r="S110" i="2"/>
  <c r="P211" i="3"/>
  <c r="T106" i="2" s="1"/>
  <c r="U106" i="2" s="1"/>
  <c r="S106" i="2"/>
  <c r="P203" i="3"/>
  <c r="S203" i="3" s="1"/>
  <c r="S103" i="2"/>
  <c r="P187" i="3"/>
  <c r="S187" i="3" s="1"/>
  <c r="S95" i="2"/>
  <c r="P180" i="3"/>
  <c r="Q180" i="3" s="1"/>
  <c r="S92" i="2"/>
  <c r="P172" i="3"/>
  <c r="Q172" i="3" s="1"/>
  <c r="S88" i="2"/>
  <c r="P148" i="3"/>
  <c r="S148" i="3" s="1"/>
  <c r="S76" i="2"/>
  <c r="P117" i="3"/>
  <c r="T60" i="2" s="1"/>
  <c r="U60" i="2" s="1"/>
  <c r="S60" i="2"/>
  <c r="P109" i="3"/>
  <c r="S109" i="3" s="1"/>
  <c r="S58" i="2"/>
  <c r="P101" i="3"/>
  <c r="S54" i="2"/>
  <c r="P93" i="3"/>
  <c r="Q93" i="3" s="1"/>
  <c r="S50" i="2"/>
  <c r="P69" i="3"/>
  <c r="T37" i="2" s="1"/>
  <c r="U37" i="2" s="1"/>
  <c r="S37" i="2"/>
  <c r="P61" i="3"/>
  <c r="Q61" i="3" s="1"/>
  <c r="S32" i="2"/>
  <c r="P54" i="3"/>
  <c r="S30" i="2"/>
  <c r="P31" i="3"/>
  <c r="Q31" i="3" s="1"/>
  <c r="S18" i="2"/>
  <c r="P23" i="3"/>
  <c r="R23" i="3" s="1"/>
  <c r="S14" i="2"/>
  <c r="P869" i="3"/>
  <c r="T435" i="2" s="1"/>
  <c r="U435" i="2" s="1"/>
  <c r="S435" i="2"/>
  <c r="P862" i="3"/>
  <c r="Q862" i="3" s="1"/>
  <c r="S434" i="2"/>
  <c r="P824" i="3"/>
  <c r="R824" i="3" s="1"/>
  <c r="S414" i="2"/>
  <c r="P780" i="3"/>
  <c r="Q780" i="3" s="1"/>
  <c r="S392" i="2"/>
  <c r="P759" i="3"/>
  <c r="R759" i="3" s="1"/>
  <c r="S382" i="2"/>
  <c r="P753" i="3"/>
  <c r="Q753" i="3" s="1"/>
  <c r="S379" i="2"/>
  <c r="P717" i="3"/>
  <c r="T359" i="2" s="1"/>
  <c r="U359" i="2" s="1"/>
  <c r="S359" i="2"/>
  <c r="S685" i="3"/>
  <c r="Q685" i="3"/>
  <c r="P1075" i="3"/>
  <c r="S541" i="2"/>
  <c r="P1053" i="3"/>
  <c r="Q1053" i="3" s="1"/>
  <c r="S531" i="2"/>
  <c r="P1024" i="3"/>
  <c r="Q1024" i="3" s="1"/>
  <c r="S513" i="2"/>
  <c r="P1016" i="3"/>
  <c r="S1016" i="3" s="1"/>
  <c r="S510" i="2"/>
  <c r="P986" i="3"/>
  <c r="S496" i="2"/>
  <c r="P947" i="3"/>
  <c r="S947" i="3" s="1"/>
  <c r="S475" i="2"/>
  <c r="P932" i="3"/>
  <c r="S932" i="3" s="1"/>
  <c r="S467" i="2"/>
  <c r="P917" i="3"/>
  <c r="Q917" i="3" s="1"/>
  <c r="S460" i="2"/>
  <c r="P910" i="3"/>
  <c r="S456" i="2"/>
  <c r="P1105" i="3"/>
  <c r="R1105" i="3" s="1"/>
  <c r="S555" i="2"/>
  <c r="P1098" i="3"/>
  <c r="S550" i="2"/>
  <c r="P1093" i="3"/>
  <c r="R1093" i="3" s="1"/>
  <c r="S547" i="2"/>
  <c r="S746" i="2"/>
  <c r="P1485" i="3"/>
  <c r="S1485" i="3" s="1"/>
  <c r="P1367" i="3"/>
  <c r="Q1367" i="3" s="1"/>
  <c r="S691" i="2"/>
  <c r="P1353" i="3"/>
  <c r="S684" i="2"/>
  <c r="P1345" i="3"/>
  <c r="T679" i="2" s="1"/>
  <c r="U679" i="2" s="1"/>
  <c r="S679" i="2"/>
  <c r="S757" i="2"/>
  <c r="P1510" i="3"/>
  <c r="T758" i="2" s="1"/>
  <c r="U758" i="2" s="1"/>
  <c r="S1037" i="2"/>
  <c r="P2062" i="3"/>
  <c r="Q2062" i="3" s="1"/>
  <c r="R2032" i="3"/>
  <c r="Q2032" i="3"/>
  <c r="S2032" i="3"/>
  <c r="Q1965" i="3"/>
  <c r="R1965" i="3"/>
  <c r="S1965" i="3"/>
  <c r="S955" i="2"/>
  <c r="P1902" i="3"/>
  <c r="T956" i="2" s="1"/>
  <c r="U956" i="2" s="1"/>
  <c r="S1843" i="3"/>
  <c r="Q1843" i="3"/>
  <c r="R1843" i="3"/>
  <c r="Q1705" i="3"/>
  <c r="R1705" i="3"/>
  <c r="R1664" i="3"/>
  <c r="S1664" i="3"/>
  <c r="S1653" i="3"/>
  <c r="R1653" i="3"/>
  <c r="S1573" i="3"/>
  <c r="Q1573" i="3"/>
  <c r="R1573" i="3"/>
  <c r="P177" i="3"/>
  <c r="S89" i="2"/>
  <c r="P137" i="3"/>
  <c r="S70" i="2"/>
  <c r="P629" i="3"/>
  <c r="Q629" i="3" s="1"/>
  <c r="S316" i="2"/>
  <c r="P1382" i="3"/>
  <c r="R1382" i="3" s="1"/>
  <c r="S699" i="2"/>
  <c r="R1322" i="3"/>
  <c r="P128" i="3"/>
  <c r="T65" i="2" s="1"/>
  <c r="U65" i="2" s="1"/>
  <c r="S65" i="2"/>
  <c r="P1409" i="3"/>
  <c r="R1409" i="3" s="1"/>
  <c r="S710" i="2"/>
  <c r="P1381" i="3"/>
  <c r="S698" i="2"/>
  <c r="R2064" i="3"/>
  <c r="Q2064" i="3"/>
  <c r="S2059" i="3"/>
  <c r="R2059" i="3"/>
  <c r="S907" i="2"/>
  <c r="P1807" i="3"/>
  <c r="Q1797" i="3"/>
  <c r="R1797" i="3"/>
  <c r="S1797" i="3"/>
  <c r="P492" i="3"/>
  <c r="S248" i="2"/>
  <c r="P484" i="3"/>
  <c r="S484" i="3" s="1"/>
  <c r="S244" i="2"/>
  <c r="P423" i="3"/>
  <c r="S213" i="2"/>
  <c r="P287" i="3"/>
  <c r="Q287" i="3" s="1"/>
  <c r="S145" i="2"/>
  <c r="P273" i="3"/>
  <c r="S137" i="2"/>
  <c r="P194" i="3"/>
  <c r="R194" i="3" s="1"/>
  <c r="S98" i="2"/>
  <c r="P186" i="3"/>
  <c r="Q186" i="3" s="1"/>
  <c r="S94" i="2"/>
  <c r="P139" i="3"/>
  <c r="S139" i="3" s="1"/>
  <c r="S72" i="2"/>
  <c r="P124" i="3"/>
  <c r="S124" i="3" s="1"/>
  <c r="S64" i="2"/>
  <c r="P108" i="3"/>
  <c r="Q108" i="3" s="1"/>
  <c r="S57" i="2"/>
  <c r="P100" i="3"/>
  <c r="R100" i="3" s="1"/>
  <c r="S53" i="2"/>
  <c r="P76" i="3"/>
  <c r="R76" i="3" s="1"/>
  <c r="S41" i="2"/>
  <c r="P60" i="3"/>
  <c r="S31" i="2"/>
  <c r="P37" i="3"/>
  <c r="T21" i="2" s="1"/>
  <c r="U21" i="2" s="1"/>
  <c r="S21" i="2"/>
  <c r="P30" i="3"/>
  <c r="S17" i="2"/>
  <c r="P14" i="3"/>
  <c r="R14" i="3" s="1"/>
  <c r="S10" i="2"/>
  <c r="P846" i="3"/>
  <c r="Q846" i="3" s="1"/>
  <c r="S424" i="2"/>
  <c r="P838" i="3"/>
  <c r="R838" i="3" s="1"/>
  <c r="S422" i="2"/>
  <c r="P823" i="3"/>
  <c r="R823" i="3" s="1"/>
  <c r="S413" i="2"/>
  <c r="P809" i="3"/>
  <c r="R809" i="3" s="1"/>
  <c r="S409" i="2"/>
  <c r="P802" i="3"/>
  <c r="R802" i="3" s="1"/>
  <c r="S404" i="2"/>
  <c r="P787" i="3"/>
  <c r="S787" i="3" s="1"/>
  <c r="S398" i="2"/>
  <c r="P765" i="3"/>
  <c r="S765" i="3" s="1"/>
  <c r="S384" i="2"/>
  <c r="P752" i="3"/>
  <c r="S752" i="3" s="1"/>
  <c r="S378" i="2"/>
  <c r="P731" i="3"/>
  <c r="S366" i="2"/>
  <c r="P708" i="3"/>
  <c r="Q708" i="3" s="1"/>
  <c r="S356" i="2"/>
  <c r="P700" i="3"/>
  <c r="S700" i="3" s="1"/>
  <c r="S352" i="2"/>
  <c r="P692" i="3"/>
  <c r="S692" i="3" s="1"/>
  <c r="S348" i="2"/>
  <c r="P684" i="3"/>
  <c r="R684" i="3" s="1"/>
  <c r="S344" i="2"/>
  <c r="P1059" i="3"/>
  <c r="Q1059" i="3" s="1"/>
  <c r="S534" i="2"/>
  <c r="P1052" i="3"/>
  <c r="R1052" i="3" s="1"/>
  <c r="S530" i="2"/>
  <c r="S509" i="2"/>
  <c r="P1015" i="3"/>
  <c r="S455" i="2"/>
  <c r="P909" i="3"/>
  <c r="T455" i="2" s="1"/>
  <c r="U455" i="2" s="1"/>
  <c r="P1172" i="3"/>
  <c r="Q1172" i="3" s="1"/>
  <c r="S590" i="2"/>
  <c r="P1157" i="3"/>
  <c r="S583" i="2"/>
  <c r="P1141" i="3"/>
  <c r="Q1141" i="3" s="1"/>
  <c r="S572" i="2"/>
  <c r="P1133" i="3"/>
  <c r="T567" i="2" s="1"/>
  <c r="U567" i="2" s="1"/>
  <c r="S567" i="2"/>
  <c r="P1125" i="3"/>
  <c r="Q1125" i="3" s="1"/>
  <c r="S566" i="2"/>
  <c r="P1464" i="3"/>
  <c r="S740" i="2"/>
  <c r="S735" i="2"/>
  <c r="P1457" i="3"/>
  <c r="P1449" i="3"/>
  <c r="S730" i="2"/>
  <c r="P1404" i="3"/>
  <c r="S1404" i="3" s="1"/>
  <c r="S706" i="2"/>
  <c r="P1366" i="3"/>
  <c r="S1366" i="3" s="1"/>
  <c r="S690" i="2"/>
  <c r="P1297" i="3"/>
  <c r="Q1297" i="3" s="1"/>
  <c r="S655" i="2"/>
  <c r="P1284" i="3"/>
  <c r="S647" i="2"/>
  <c r="P1277" i="3"/>
  <c r="Q1277" i="3" s="1"/>
  <c r="S641" i="2"/>
  <c r="S1270" i="3"/>
  <c r="R1270" i="3"/>
  <c r="P1206" i="3"/>
  <c r="R1206" i="3" s="1"/>
  <c r="S608" i="2"/>
  <c r="P1199" i="3"/>
  <c r="S604" i="2"/>
  <c r="P1565" i="3"/>
  <c r="S1565" i="3" s="1"/>
  <c r="S786" i="2"/>
  <c r="T1045" i="2"/>
  <c r="U1045" i="2" s="1"/>
  <c r="Q2057" i="3"/>
  <c r="S2057" i="3"/>
  <c r="Q2052" i="3"/>
  <c r="T1032" i="2"/>
  <c r="U1032" i="2" s="1"/>
  <c r="R2052" i="3"/>
  <c r="S2052" i="3"/>
  <c r="S2036" i="3"/>
  <c r="Q2036" i="3"/>
  <c r="Q1972" i="3"/>
  <c r="R1972" i="3"/>
  <c r="S1972" i="3"/>
  <c r="S979" i="2"/>
  <c r="P1952" i="3"/>
  <c r="S1926" i="3"/>
  <c r="Q1926" i="3"/>
  <c r="S1920" i="3"/>
  <c r="P1827" i="3"/>
  <c r="S917" i="2"/>
  <c r="R1809" i="3"/>
  <c r="Q1809" i="3"/>
  <c r="S1809" i="3"/>
  <c r="S1776" i="3"/>
  <c r="Q1776" i="3"/>
  <c r="R1776" i="3"/>
  <c r="V890" i="2" s="1"/>
  <c r="T853" i="2"/>
  <c r="U853" i="2" s="1"/>
  <c r="Q1698" i="3"/>
  <c r="P285" i="3"/>
  <c r="S285" i="3" s="1"/>
  <c r="S143" i="2"/>
  <c r="P271" i="3"/>
  <c r="T136" i="2" s="1"/>
  <c r="U136" i="2" s="1"/>
  <c r="S136" i="2"/>
  <c r="P98" i="3"/>
  <c r="T51" i="2" s="1"/>
  <c r="U51" i="2" s="1"/>
  <c r="S51" i="2"/>
  <c r="P807" i="3"/>
  <c r="S407" i="2"/>
  <c r="P800" i="3"/>
  <c r="S800" i="3" s="1"/>
  <c r="S402" i="2"/>
  <c r="P785" i="3"/>
  <c r="S785" i="3" s="1"/>
  <c r="S396" i="2"/>
  <c r="P722" i="3"/>
  <c r="S364" i="2"/>
  <c r="P136" i="3"/>
  <c r="S69" i="2"/>
  <c r="P89" i="3"/>
  <c r="S89" i="3" s="1"/>
  <c r="S47" i="2"/>
  <c r="Q81" i="3"/>
  <c r="P27" i="3"/>
  <c r="T15" i="2" s="1"/>
  <c r="U15" i="2" s="1"/>
  <c r="S15" i="2"/>
  <c r="P858" i="3"/>
  <c r="S430" i="2"/>
  <c r="P551" i="3"/>
  <c r="R551" i="3" s="1"/>
  <c r="S280" i="2"/>
  <c r="P1245" i="3"/>
  <c r="S630" i="2"/>
  <c r="P3" i="3"/>
  <c r="S2" i="2"/>
  <c r="P462" i="3"/>
  <c r="S462" i="3" s="1"/>
  <c r="S232" i="2"/>
  <c r="P401" i="3"/>
  <c r="R401" i="3" s="1"/>
  <c r="S202" i="2"/>
  <c r="P371" i="3"/>
  <c r="T186" i="2" s="1"/>
  <c r="U186" i="2" s="1"/>
  <c r="S186" i="2"/>
  <c r="P363" i="3"/>
  <c r="S182" i="2"/>
  <c r="P317" i="3"/>
  <c r="S159" i="2"/>
  <c r="P309" i="3"/>
  <c r="T156" i="2" s="1"/>
  <c r="U156" i="2" s="1"/>
  <c r="S156" i="2"/>
  <c r="P294" i="3"/>
  <c r="Q294" i="3" s="1"/>
  <c r="S148" i="2"/>
  <c r="P4" i="3"/>
  <c r="T3" i="2" s="1"/>
  <c r="U3" i="2" s="1"/>
  <c r="S3" i="2"/>
  <c r="P506" i="3"/>
  <c r="S256" i="2"/>
  <c r="P491" i="3"/>
  <c r="R491" i="3" s="1"/>
  <c r="S247" i="2"/>
  <c r="P483" i="3"/>
  <c r="S243" i="2"/>
  <c r="P476" i="3"/>
  <c r="S240" i="2"/>
  <c r="P461" i="3"/>
  <c r="S231" i="2"/>
  <c r="P453" i="3"/>
  <c r="Q453" i="3" s="1"/>
  <c r="P422" i="3"/>
  <c r="S422" i="3" s="1"/>
  <c r="S212" i="2"/>
  <c r="P400" i="3"/>
  <c r="T201" i="2" s="1"/>
  <c r="U201" i="2" s="1"/>
  <c r="S201" i="2"/>
  <c r="P354" i="3"/>
  <c r="T180" i="2" s="1"/>
  <c r="U180" i="2" s="1"/>
  <c r="S179" i="2"/>
  <c r="P209" i="3"/>
  <c r="S105" i="2"/>
  <c r="P201" i="3"/>
  <c r="T102" i="2" s="1"/>
  <c r="U102" i="2" s="1"/>
  <c r="S101" i="2"/>
  <c r="P193" i="3"/>
  <c r="T97" i="2" s="1"/>
  <c r="U97" i="2" s="1"/>
  <c r="S97" i="2"/>
  <c r="P185" i="3"/>
  <c r="T93" i="2" s="1"/>
  <c r="U93" i="2" s="1"/>
  <c r="S93" i="2"/>
  <c r="P170" i="3"/>
  <c r="T87" i="2" s="1"/>
  <c r="U87" i="2" s="1"/>
  <c r="S86" i="2"/>
  <c r="P138" i="3"/>
  <c r="R138" i="3" s="1"/>
  <c r="S71" i="2"/>
  <c r="P130" i="3"/>
  <c r="S130" i="3" s="1"/>
  <c r="S67" i="2"/>
  <c r="P107" i="3"/>
  <c r="T56" i="2" s="1"/>
  <c r="U56" i="2" s="1"/>
  <c r="S56" i="2"/>
  <c r="P99" i="3"/>
  <c r="S52" i="2"/>
  <c r="P91" i="3"/>
  <c r="T48" i="2" s="1"/>
  <c r="U48" i="2" s="1"/>
  <c r="S48" i="2"/>
  <c r="P75" i="3"/>
  <c r="Q75" i="3" s="1"/>
  <c r="S40" i="2"/>
  <c r="P52" i="3"/>
  <c r="T28" i="2" s="1"/>
  <c r="U28" i="2" s="1"/>
  <c r="S28" i="2"/>
  <c r="P44" i="3"/>
  <c r="S24" i="2"/>
  <c r="P13" i="3"/>
  <c r="Q13" i="3" s="1"/>
  <c r="S9" i="2"/>
  <c r="P5" i="3"/>
  <c r="S4" i="2"/>
  <c r="R867" i="3"/>
  <c r="P860" i="3"/>
  <c r="S432" i="2"/>
  <c r="P845" i="3"/>
  <c r="T423" i="2" s="1"/>
  <c r="U423" i="2" s="1"/>
  <c r="S423" i="2"/>
  <c r="P801" i="3"/>
  <c r="S403" i="2"/>
  <c r="P786" i="3"/>
  <c r="S397" i="2"/>
  <c r="P772" i="3"/>
  <c r="S389" i="2"/>
  <c r="P758" i="3"/>
  <c r="R758" i="3" s="1"/>
  <c r="S381" i="2"/>
  <c r="P723" i="3"/>
  <c r="S723" i="3" s="1"/>
  <c r="S365" i="2"/>
  <c r="P707" i="3"/>
  <c r="S355" i="2"/>
  <c r="P699" i="3"/>
  <c r="S351" i="2"/>
  <c r="P691" i="3"/>
  <c r="R691" i="3" s="1"/>
  <c r="S347" i="2"/>
  <c r="P669" i="3"/>
  <c r="R669" i="3" s="1"/>
  <c r="S335" i="2"/>
  <c r="P622" i="3"/>
  <c r="S313" i="2"/>
  <c r="P614" i="3"/>
  <c r="S309" i="2"/>
  <c r="P576" i="3"/>
  <c r="T293" i="2" s="1"/>
  <c r="U293" i="2" s="1"/>
  <c r="S292" i="2"/>
  <c r="P1058" i="3"/>
  <c r="T533" i="2" s="1"/>
  <c r="U533" i="2" s="1"/>
  <c r="S533" i="2"/>
  <c r="P1030" i="3"/>
  <c r="S518" i="2"/>
  <c r="P1007" i="3"/>
  <c r="S504" i="2"/>
  <c r="P976" i="3"/>
  <c r="Q976" i="3" s="1"/>
  <c r="S491" i="2"/>
  <c r="R968" i="3"/>
  <c r="S968" i="3"/>
  <c r="P953" i="3"/>
  <c r="S480" i="2"/>
  <c r="P892" i="3"/>
  <c r="S448" i="2"/>
  <c r="P885" i="3"/>
  <c r="Q885" i="3" s="1"/>
  <c r="S445" i="2"/>
  <c r="P1171" i="3"/>
  <c r="S589" i="2"/>
  <c r="P1164" i="3"/>
  <c r="S586" i="2"/>
  <c r="P1140" i="3"/>
  <c r="S571" i="2"/>
  <c r="S1097" i="3"/>
  <c r="T549" i="2"/>
  <c r="U549" i="2" s="1"/>
  <c r="Q1097" i="3"/>
  <c r="P1483" i="3"/>
  <c r="Q1483" i="3" s="1"/>
  <c r="S744" i="2"/>
  <c r="P1456" i="3"/>
  <c r="R1456" i="3" s="1"/>
  <c r="S734" i="2"/>
  <c r="Q1370" i="3"/>
  <c r="S687" i="2"/>
  <c r="P1358" i="3"/>
  <c r="R1358" i="3" s="1"/>
  <c r="V687" i="2" s="1"/>
  <c r="P1351" i="3"/>
  <c r="S682" i="2"/>
  <c r="P1233" i="3"/>
  <c r="S620" i="2"/>
  <c r="R1545" i="3"/>
  <c r="Q1545" i="3"/>
  <c r="S760" i="2"/>
  <c r="P1513" i="3"/>
  <c r="R1513" i="3" s="1"/>
  <c r="Q2071" i="3"/>
  <c r="S2071" i="3"/>
  <c r="T1035" i="2"/>
  <c r="U1035" i="2" s="1"/>
  <c r="Q2060" i="3"/>
  <c r="R2056" i="3"/>
  <c r="Q2056" i="3"/>
  <c r="R2048" i="3"/>
  <c r="Q2048" i="3"/>
  <c r="S2048" i="3"/>
  <c r="T1022" i="2"/>
  <c r="U1022" i="2" s="1"/>
  <c r="Q2039" i="3"/>
  <c r="R2039" i="3"/>
  <c r="S2039" i="3"/>
  <c r="W1022" i="2" s="1"/>
  <c r="T1015" i="2"/>
  <c r="U1015" i="2" s="1"/>
  <c r="S1011" i="2"/>
  <c r="P2013" i="3"/>
  <c r="T1012" i="2" s="1"/>
  <c r="U1012" i="2" s="1"/>
  <c r="S1000" i="2"/>
  <c r="P1990" i="3"/>
  <c r="R1984" i="3"/>
  <c r="Q1984" i="3"/>
  <c r="S1984" i="3"/>
  <c r="P1944" i="3"/>
  <c r="T974" i="2" s="1"/>
  <c r="U974" i="2" s="1"/>
  <c r="S974" i="2"/>
  <c r="S1916" i="3"/>
  <c r="Q1916" i="3"/>
  <c r="R1916" i="3"/>
  <c r="S1817" i="3"/>
  <c r="S898" i="2"/>
  <c r="P1788" i="3"/>
  <c r="Q1788" i="3" s="1"/>
  <c r="Q1765" i="3"/>
  <c r="R1765" i="3"/>
  <c r="S1765" i="3"/>
  <c r="P1681" i="3"/>
  <c r="T845" i="2" s="1"/>
  <c r="U845" i="2" s="1"/>
  <c r="S844" i="2"/>
  <c r="Q1657" i="3"/>
  <c r="R1657" i="3"/>
  <c r="S1657" i="3"/>
  <c r="S821" i="2"/>
  <c r="P1639" i="3"/>
  <c r="R1639" i="3" s="1"/>
  <c r="P1143" i="3"/>
  <c r="R1143" i="3" s="1"/>
  <c r="S574" i="2"/>
  <c r="P1135" i="3"/>
  <c r="Q1135" i="3" s="1"/>
  <c r="S569" i="2"/>
  <c r="P1121" i="3"/>
  <c r="S1121" i="3" s="1"/>
  <c r="S562" i="2"/>
  <c r="P1482" i="3"/>
  <c r="R1482" i="3" s="1"/>
  <c r="S743" i="2"/>
  <c r="P1468" i="3"/>
  <c r="S1468" i="3" s="1"/>
  <c r="S742" i="2"/>
  <c r="P1463" i="3"/>
  <c r="T739" i="2" s="1"/>
  <c r="U739" i="2" s="1"/>
  <c r="S739" i="2"/>
  <c r="P1403" i="3"/>
  <c r="Q1403" i="3" s="1"/>
  <c r="S705" i="2"/>
  <c r="P1379" i="3"/>
  <c r="S696" i="2"/>
  <c r="R1368" i="3"/>
  <c r="P1325" i="3"/>
  <c r="Q1325" i="3" s="1"/>
  <c r="S670" i="2"/>
  <c r="P1319" i="3"/>
  <c r="R1319" i="3" s="1"/>
  <c r="S664" i="2"/>
  <c r="P1305" i="3"/>
  <c r="S659" i="2"/>
  <c r="P1295" i="3"/>
  <c r="Q1295" i="3" s="1"/>
  <c r="S653" i="2"/>
  <c r="P1288" i="3"/>
  <c r="S1288" i="3" s="1"/>
  <c r="S649" i="2"/>
  <c r="P1250" i="3"/>
  <c r="S1250" i="3" s="1"/>
  <c r="S632" i="2"/>
  <c r="P1217" i="3"/>
  <c r="R1217" i="3" s="1"/>
  <c r="S616" i="2"/>
  <c r="P1196" i="3"/>
  <c r="Q1196" i="3" s="1"/>
  <c r="S602" i="2"/>
  <c r="P1524" i="3"/>
  <c r="Q1524" i="3" s="1"/>
  <c r="S766" i="2"/>
  <c r="P2061" i="3"/>
  <c r="S1036" i="2"/>
  <c r="P2054" i="3"/>
  <c r="S1034" i="2"/>
  <c r="P2042" i="3"/>
  <c r="S1025" i="2"/>
  <c r="T1023" i="2"/>
  <c r="U1023" i="2" s="1"/>
  <c r="R2038" i="3"/>
  <c r="P2034" i="3"/>
  <c r="S1019" i="2"/>
  <c r="R2031" i="3"/>
  <c r="T1016" i="2"/>
  <c r="U1016" i="2" s="1"/>
  <c r="R2009" i="3"/>
  <c r="P1998" i="3"/>
  <c r="S1003" i="2"/>
  <c r="R1977" i="3"/>
  <c r="S1975" i="3"/>
  <c r="W991" i="2" s="1"/>
  <c r="S1958" i="3"/>
  <c r="R1953" i="3"/>
  <c r="S1951" i="3"/>
  <c r="S1943" i="3"/>
  <c r="P1938" i="3"/>
  <c r="T973" i="2" s="1"/>
  <c r="U973" i="2" s="1"/>
  <c r="S972" i="2"/>
  <c r="S1911" i="3"/>
  <c r="S1903" i="3"/>
  <c r="R1886" i="3"/>
  <c r="T948" i="2"/>
  <c r="U948" i="2" s="1"/>
  <c r="R1871" i="3"/>
  <c r="S1845" i="3"/>
  <c r="R1839" i="3"/>
  <c r="T919" i="2"/>
  <c r="U919" i="2" s="1"/>
  <c r="R1823" i="3"/>
  <c r="Q1821" i="3"/>
  <c r="R1811" i="3"/>
  <c r="R1792" i="3"/>
  <c r="S1775" i="3"/>
  <c r="S1759" i="3"/>
  <c r="R1751" i="3"/>
  <c r="P1744" i="3"/>
  <c r="S877" i="2"/>
  <c r="S1731" i="3"/>
  <c r="P1722" i="3"/>
  <c r="R1722" i="3" s="1"/>
  <c r="S865" i="2"/>
  <c r="P1717" i="3"/>
  <c r="R1717" i="3" s="1"/>
  <c r="S860" i="2"/>
  <c r="R1710" i="3"/>
  <c r="P1647" i="3"/>
  <c r="T827" i="2" s="1"/>
  <c r="U827" i="2" s="1"/>
  <c r="S827" i="2"/>
  <c r="P1638" i="3"/>
  <c r="Q1638" i="3" s="1"/>
  <c r="S820" i="2"/>
  <c r="S815" i="2"/>
  <c r="P1623" i="3"/>
  <c r="T815" i="2" s="1"/>
  <c r="U815" i="2" s="1"/>
  <c r="S1606" i="3"/>
  <c r="R1603" i="3"/>
  <c r="S803" i="2"/>
  <c r="P1599" i="3"/>
  <c r="S799" i="2"/>
  <c r="P1595" i="3"/>
  <c r="T799" i="2" s="1"/>
  <c r="U799" i="2" s="1"/>
  <c r="P1569" i="3"/>
  <c r="Q1569" i="3" s="1"/>
  <c r="S789" i="2"/>
  <c r="P690" i="3"/>
  <c r="R690" i="3" s="1"/>
  <c r="S346" i="2"/>
  <c r="P670" i="3"/>
  <c r="S336" i="2"/>
  <c r="P662" i="3"/>
  <c r="R662" i="3" s="1"/>
  <c r="S334" i="2"/>
  <c r="P640" i="3"/>
  <c r="Q640" i="3" s="1"/>
  <c r="S322" i="2"/>
  <c r="P611" i="3"/>
  <c r="Q611" i="3" s="1"/>
  <c r="S306" i="2"/>
  <c r="P587" i="3"/>
  <c r="S296" i="2"/>
  <c r="P572" i="3"/>
  <c r="R572" i="3" s="1"/>
  <c r="S289" i="2"/>
  <c r="P1071" i="3"/>
  <c r="Q1071" i="3" s="1"/>
  <c r="S537" i="2"/>
  <c r="P1038" i="3"/>
  <c r="S1038" i="3" s="1"/>
  <c r="S520" i="2"/>
  <c r="P1023" i="3"/>
  <c r="T512" i="2" s="1"/>
  <c r="U512" i="2" s="1"/>
  <c r="S512" i="2"/>
  <c r="P1001" i="3"/>
  <c r="R1001" i="3" s="1"/>
  <c r="S501" i="2"/>
  <c r="P987" i="3"/>
  <c r="T497" i="2" s="1"/>
  <c r="U497" i="2" s="1"/>
  <c r="S497" i="2"/>
  <c r="P951" i="3"/>
  <c r="Q951" i="3" s="1"/>
  <c r="S479" i="2"/>
  <c r="P921" i="3"/>
  <c r="T464" i="2" s="1"/>
  <c r="U464" i="2" s="1"/>
  <c r="S464" i="2"/>
  <c r="P886" i="3"/>
  <c r="Q886" i="3" s="1"/>
  <c r="S446" i="2"/>
  <c r="P1173" i="3"/>
  <c r="Q1173" i="3" s="1"/>
  <c r="S591" i="2"/>
  <c r="P1134" i="3"/>
  <c r="S568" i="2"/>
  <c r="P1106" i="3"/>
  <c r="S556" i="2"/>
  <c r="P1487" i="3"/>
  <c r="R1487" i="3" s="1"/>
  <c r="S748" i="2"/>
  <c r="P1445" i="3"/>
  <c r="S1445" i="3" s="1"/>
  <c r="S729" i="2"/>
  <c r="P1430" i="3"/>
  <c r="T722" i="2" s="1"/>
  <c r="U722" i="2" s="1"/>
  <c r="S722" i="2"/>
  <c r="P1423" i="3"/>
  <c r="S715" i="2"/>
  <c r="P1337" i="3"/>
  <c r="S1337" i="3" s="1"/>
  <c r="S674" i="2"/>
  <c r="P1318" i="3"/>
  <c r="R1318" i="3" s="1"/>
  <c r="S663" i="2"/>
  <c r="P1287" i="3"/>
  <c r="T648" i="2" s="1"/>
  <c r="U648" i="2" s="1"/>
  <c r="S648" i="2"/>
  <c r="P1256" i="3"/>
  <c r="S636" i="2"/>
  <c r="P1235" i="3"/>
  <c r="S1235" i="3" s="1"/>
  <c r="S621" i="2"/>
  <c r="P1210" i="3"/>
  <c r="T612" i="2" s="1"/>
  <c r="U612" i="2" s="1"/>
  <c r="S611" i="2"/>
  <c r="P1529" i="3"/>
  <c r="S770" i="2"/>
  <c r="P1523" i="3"/>
  <c r="T765" i="2" s="1"/>
  <c r="U765" i="2" s="1"/>
  <c r="S765" i="2"/>
  <c r="P1517" i="3"/>
  <c r="T764" i="2" s="1"/>
  <c r="U764" i="2" s="1"/>
  <c r="S764" i="2"/>
  <c r="P1508" i="3"/>
  <c r="T755" i="2" s="1"/>
  <c r="U755" i="2" s="1"/>
  <c r="S755" i="2"/>
  <c r="S2084" i="3"/>
  <c r="R2065" i="3"/>
  <c r="P2053" i="3"/>
  <c r="T1033" i="2" s="1"/>
  <c r="U1033" i="2" s="1"/>
  <c r="P2047" i="3"/>
  <c r="Q2038" i="3"/>
  <c r="P2033" i="3"/>
  <c r="Q2033" i="3" s="1"/>
  <c r="R2026" i="3"/>
  <c r="S2016" i="3"/>
  <c r="P2000" i="3"/>
  <c r="P1991" i="3"/>
  <c r="P1983" i="3"/>
  <c r="P1980" i="3"/>
  <c r="R1980" i="3" s="1"/>
  <c r="S996" i="2"/>
  <c r="Q1977" i="3"/>
  <c r="R1975" i="3"/>
  <c r="P1971" i="3"/>
  <c r="T988" i="2" s="1"/>
  <c r="U988" i="2" s="1"/>
  <c r="S1968" i="3"/>
  <c r="P1956" i="3"/>
  <c r="R1951" i="3"/>
  <c r="P1949" i="3"/>
  <c r="T977" i="2" s="1"/>
  <c r="U977" i="2" s="1"/>
  <c r="P1946" i="3"/>
  <c r="Q1946" i="3" s="1"/>
  <c r="S975" i="2"/>
  <c r="P1937" i="3"/>
  <c r="T971" i="2" s="1"/>
  <c r="U971" i="2" s="1"/>
  <c r="S971" i="2"/>
  <c r="Q1934" i="3"/>
  <c r="P1931" i="3"/>
  <c r="P1923" i="3"/>
  <c r="T965" i="2" s="1"/>
  <c r="U965" i="2" s="1"/>
  <c r="S1909" i="3"/>
  <c r="R1903" i="3"/>
  <c r="P1901" i="3"/>
  <c r="R1901" i="3" s="1"/>
  <c r="P1898" i="3"/>
  <c r="R1898" i="3" s="1"/>
  <c r="S951" i="2"/>
  <c r="P1881" i="3"/>
  <c r="Q1881" i="3" s="1"/>
  <c r="R1867" i="3"/>
  <c r="P1857" i="3"/>
  <c r="P1854" i="3"/>
  <c r="T932" i="2" s="1"/>
  <c r="U932" i="2" s="1"/>
  <c r="P1831" i="3"/>
  <c r="Q1811" i="3"/>
  <c r="P1808" i="3"/>
  <c r="S1798" i="3"/>
  <c r="P1796" i="3"/>
  <c r="T903" i="2" s="1"/>
  <c r="U903" i="2" s="1"/>
  <c r="S903" i="2"/>
  <c r="Q1792" i="3"/>
  <c r="R1775" i="3"/>
  <c r="R1759" i="3"/>
  <c r="P1757" i="3"/>
  <c r="P1741" i="3"/>
  <c r="P1728" i="3"/>
  <c r="Q1728" i="3" s="1"/>
  <c r="S870" i="2"/>
  <c r="P1725" i="3"/>
  <c r="S868" i="2"/>
  <c r="S1707" i="3"/>
  <c r="P1702" i="3"/>
  <c r="S857" i="2"/>
  <c r="P1688" i="3"/>
  <c r="R1688" i="3" s="1"/>
  <c r="S848" i="2"/>
  <c r="P1683" i="3"/>
  <c r="T846" i="2" s="1"/>
  <c r="U846" i="2" s="1"/>
  <c r="P1667" i="3"/>
  <c r="P1642" i="3"/>
  <c r="T825" i="2" s="1"/>
  <c r="U825" i="2" s="1"/>
  <c r="S824" i="2"/>
  <c r="Q1585" i="3"/>
  <c r="S1585" i="3"/>
  <c r="P2002" i="3"/>
  <c r="S1007" i="2"/>
  <c r="S1953" i="3"/>
  <c r="T980" i="2"/>
  <c r="U980" i="2" s="1"/>
  <c r="P1878" i="3"/>
  <c r="T940" i="2" s="1"/>
  <c r="U940" i="2" s="1"/>
  <c r="S940" i="2"/>
  <c r="P1851" i="3"/>
  <c r="S928" i="2"/>
  <c r="S1847" i="3"/>
  <c r="Q1845" i="3"/>
  <c r="T924" i="2"/>
  <c r="U924" i="2" s="1"/>
  <c r="P1820" i="3"/>
  <c r="S912" i="2"/>
  <c r="P1784" i="3"/>
  <c r="S897" i="2"/>
  <c r="P1772" i="3"/>
  <c r="Q1772" i="3" s="1"/>
  <c r="S889" i="2"/>
  <c r="P1754" i="3"/>
  <c r="S882" i="2"/>
  <c r="P1724" i="3"/>
  <c r="S867" i="2"/>
  <c r="P1721" i="3"/>
  <c r="Q1721" i="3" s="1"/>
  <c r="S864" i="2"/>
  <c r="P1716" i="3"/>
  <c r="S859" i="2"/>
  <c r="P1713" i="3"/>
  <c r="S858" i="2"/>
  <c r="Q1701" i="3"/>
  <c r="Q1697" i="3"/>
  <c r="R1697" i="3"/>
  <c r="P1671" i="3"/>
  <c r="R1671" i="3" s="1"/>
  <c r="S838" i="2"/>
  <c r="R1656" i="3"/>
  <c r="T830" i="2"/>
  <c r="U830" i="2" s="1"/>
  <c r="T807" i="2"/>
  <c r="U807" i="2" s="1"/>
  <c r="Q1606" i="3"/>
  <c r="P1292" i="3"/>
  <c r="T650" i="2" s="1"/>
  <c r="U650" i="2" s="1"/>
  <c r="S650" i="2"/>
  <c r="P1281" i="3"/>
  <c r="S644" i="2"/>
  <c r="P1274" i="3"/>
  <c r="S1274" i="3" s="1"/>
  <c r="S638" i="2"/>
  <c r="S1254" i="3"/>
  <c r="P1208" i="3"/>
  <c r="S610" i="2"/>
  <c r="P1201" i="3"/>
  <c r="R1201" i="3" s="1"/>
  <c r="S606" i="2"/>
  <c r="P1555" i="3"/>
  <c r="S779" i="2"/>
  <c r="P1503" i="3"/>
  <c r="S1503" i="3" s="1"/>
  <c r="W753" i="2" s="1"/>
  <c r="S753" i="2"/>
  <c r="P1489" i="3"/>
  <c r="Q1489" i="3" s="1"/>
  <c r="S750" i="2"/>
  <c r="P2082" i="3"/>
  <c r="S1048" i="2"/>
  <c r="P2074" i="3"/>
  <c r="S1044" i="2"/>
  <c r="P2070" i="3"/>
  <c r="S1042" i="2"/>
  <c r="R2024" i="3"/>
  <c r="V1014" i="2" s="1"/>
  <c r="T1014" i="2"/>
  <c r="U1014" i="2" s="1"/>
  <c r="R2001" i="3"/>
  <c r="P1955" i="3"/>
  <c r="T982" i="2" s="1"/>
  <c r="U982" i="2" s="1"/>
  <c r="S982" i="2"/>
  <c r="P1906" i="3"/>
  <c r="R1906" i="3" s="1"/>
  <c r="S959" i="2"/>
  <c r="S1877" i="3"/>
  <c r="R1859" i="3"/>
  <c r="S1853" i="3"/>
  <c r="R1847" i="3"/>
  <c r="T915" i="2"/>
  <c r="U915" i="2" s="1"/>
  <c r="S1813" i="3"/>
  <c r="P1783" i="3"/>
  <c r="R1783" i="3" s="1"/>
  <c r="S896" i="2"/>
  <c r="S1756" i="3"/>
  <c r="S1740" i="3"/>
  <c r="R1723" i="3"/>
  <c r="S1715" i="3"/>
  <c r="S1704" i="3"/>
  <c r="Q1682" i="3"/>
  <c r="S842" i="2"/>
  <c r="P1675" i="3"/>
  <c r="P1662" i="3"/>
  <c r="T833" i="2" s="1"/>
  <c r="U833" i="2" s="1"/>
  <c r="S833" i="2"/>
  <c r="S819" i="2"/>
  <c r="P1637" i="3"/>
  <c r="S1621" i="3"/>
  <c r="R1621" i="3"/>
  <c r="S1590" i="3"/>
  <c r="P719" i="3"/>
  <c r="R719" i="3" s="1"/>
  <c r="S361" i="2"/>
  <c r="P711" i="3"/>
  <c r="R711" i="3" s="1"/>
  <c r="S358" i="2"/>
  <c r="P681" i="3"/>
  <c r="T341" i="2" s="1"/>
  <c r="U341" i="2" s="1"/>
  <c r="S341" i="2"/>
  <c r="P638" i="3"/>
  <c r="S638" i="3" s="1"/>
  <c r="S321" i="2"/>
  <c r="P630" i="3"/>
  <c r="R630" i="3" s="1"/>
  <c r="S317" i="2"/>
  <c r="P563" i="3"/>
  <c r="Q563" i="3" s="1"/>
  <c r="S286" i="2"/>
  <c r="P1042" i="3"/>
  <c r="S522" i="2"/>
  <c r="P1028" i="3"/>
  <c r="R1028" i="3" s="1"/>
  <c r="S517" i="2"/>
  <c r="P998" i="3"/>
  <c r="Q998" i="3" s="1"/>
  <c r="S500" i="2"/>
  <c r="P977" i="3"/>
  <c r="R977" i="3" s="1"/>
  <c r="S492" i="2"/>
  <c r="P964" i="3"/>
  <c r="S964" i="3" s="1"/>
  <c r="S485" i="2"/>
  <c r="P948" i="3"/>
  <c r="S948" i="3" s="1"/>
  <c r="S476" i="2"/>
  <c r="P933" i="3"/>
  <c r="S933" i="3" s="1"/>
  <c r="S468" i="2"/>
  <c r="P911" i="3"/>
  <c r="Q911" i="3" s="1"/>
  <c r="S457" i="2"/>
  <c r="P1170" i="3"/>
  <c r="Q1170" i="3" s="1"/>
  <c r="S588" i="2"/>
  <c r="P1163" i="3"/>
  <c r="Q1163" i="3" s="1"/>
  <c r="S585" i="2"/>
  <c r="P1147" i="3"/>
  <c r="S1147" i="3" s="1"/>
  <c r="S578" i="2"/>
  <c r="P1139" i="3"/>
  <c r="S1139" i="3" s="1"/>
  <c r="S570" i="2"/>
  <c r="P1118" i="3"/>
  <c r="S1118" i="3" s="1"/>
  <c r="S561" i="2"/>
  <c r="P1103" i="3"/>
  <c r="T553" i="2" s="1"/>
  <c r="U553" i="2" s="1"/>
  <c r="S553" i="2"/>
  <c r="P1455" i="3"/>
  <c r="T733" i="2" s="1"/>
  <c r="U733" i="2" s="1"/>
  <c r="S733" i="2"/>
  <c r="P1407" i="3"/>
  <c r="S1407" i="3" s="1"/>
  <c r="S709" i="2"/>
  <c r="P1380" i="3"/>
  <c r="S1380" i="3" s="1"/>
  <c r="S697" i="2"/>
  <c r="P1329" i="3"/>
  <c r="Q1329" i="3" s="1"/>
  <c r="S672" i="2"/>
  <c r="P1246" i="3"/>
  <c r="S1246" i="3" s="1"/>
  <c r="S631" i="2"/>
  <c r="P1207" i="3"/>
  <c r="Q1207" i="3" s="1"/>
  <c r="S609" i="2"/>
  <c r="P1554" i="3"/>
  <c r="T778" i="2" s="1"/>
  <c r="U778" i="2" s="1"/>
  <c r="S778" i="2"/>
  <c r="P1539" i="3"/>
  <c r="Q1539" i="3" s="1"/>
  <c r="S774" i="2"/>
  <c r="P1514" i="3"/>
  <c r="R1514" i="3" s="1"/>
  <c r="S761" i="2"/>
  <c r="P2011" i="3"/>
  <c r="T1010" i="2" s="1"/>
  <c r="U1010" i="2" s="1"/>
  <c r="Q1988" i="3"/>
  <c r="P1979" i="3"/>
  <c r="Q1963" i="3"/>
  <c r="R1925" i="3"/>
  <c r="P1922" i="3"/>
  <c r="Q1922" i="3" s="1"/>
  <c r="S963" i="2"/>
  <c r="P1919" i="3"/>
  <c r="T961" i="2" s="1"/>
  <c r="U961" i="2" s="1"/>
  <c r="P1905" i="3"/>
  <c r="T958" i="2" s="1"/>
  <c r="U958" i="2" s="1"/>
  <c r="S958" i="2"/>
  <c r="S1893" i="3"/>
  <c r="Q1859" i="3"/>
  <c r="P1850" i="3"/>
  <c r="S927" i="2"/>
  <c r="R1835" i="3"/>
  <c r="P1832" i="3"/>
  <c r="Q1832" i="3" s="1"/>
  <c r="P1830" i="3"/>
  <c r="Q1830" i="3" s="1"/>
  <c r="R1813" i="3"/>
  <c r="P1801" i="3"/>
  <c r="R1801" i="3" s="1"/>
  <c r="P1780" i="3"/>
  <c r="T893" i="2" s="1"/>
  <c r="U893" i="2" s="1"/>
  <c r="S893" i="2"/>
  <c r="P1771" i="3"/>
  <c r="Q1771" i="3" s="1"/>
  <c r="S888" i="2"/>
  <c r="P1753" i="3"/>
  <c r="R1753" i="3" s="1"/>
  <c r="S881" i="2"/>
  <c r="P1734" i="3"/>
  <c r="S872" i="2"/>
  <c r="P1720" i="3"/>
  <c r="Q1720" i="3" s="1"/>
  <c r="S863" i="2"/>
  <c r="R1715" i="3"/>
  <c r="Q1704" i="3"/>
  <c r="P1700" i="3"/>
  <c r="S855" i="2"/>
  <c r="S1630" i="3"/>
  <c r="P1625" i="3"/>
  <c r="S817" i="2"/>
  <c r="P1614" i="3"/>
  <c r="S812" i="2"/>
  <c r="Q1609" i="3"/>
  <c r="R1609" i="3"/>
  <c r="S1605" i="3"/>
  <c r="Q1605" i="3"/>
  <c r="R1605" i="3"/>
  <c r="V807" i="2" s="1"/>
  <c r="R1590" i="3"/>
  <c r="P1587" i="3"/>
  <c r="P1575" i="3"/>
  <c r="S792" i="2"/>
  <c r="P1957" i="3"/>
  <c r="T984" i="2" s="1"/>
  <c r="U984" i="2" s="1"/>
  <c r="S984" i="2"/>
  <c r="Q1939" i="3"/>
  <c r="P1930" i="3"/>
  <c r="S968" i="2"/>
  <c r="P1921" i="3"/>
  <c r="T962" i="2" s="1"/>
  <c r="U962" i="2" s="1"/>
  <c r="S962" i="2"/>
  <c r="P1884" i="3"/>
  <c r="T947" i="2" s="1"/>
  <c r="U947" i="2" s="1"/>
  <c r="S946" i="2"/>
  <c r="Q1877" i="3"/>
  <c r="T939" i="2"/>
  <c r="U939" i="2" s="1"/>
  <c r="P1866" i="3"/>
  <c r="R1866" i="3" s="1"/>
  <c r="S938" i="2"/>
  <c r="Q1853" i="3"/>
  <c r="T930" i="2"/>
  <c r="U930" i="2" s="1"/>
  <c r="P1819" i="3"/>
  <c r="S911" i="2"/>
  <c r="R1794" i="3"/>
  <c r="T901" i="2"/>
  <c r="U901" i="2" s="1"/>
  <c r="R1779" i="3"/>
  <c r="T892" i="2"/>
  <c r="U892" i="2" s="1"/>
  <c r="P1770" i="3"/>
  <c r="S1770" i="3" s="1"/>
  <c r="W887" i="2" s="1"/>
  <c r="S887" i="2"/>
  <c r="R1756" i="3"/>
  <c r="V883" i="2" s="1"/>
  <c r="T883" i="2"/>
  <c r="U883" i="2" s="1"/>
  <c r="P1747" i="3"/>
  <c r="S880" i="2"/>
  <c r="R1740" i="3"/>
  <c r="S1723" i="3"/>
  <c r="P1719" i="3"/>
  <c r="Q1719" i="3" s="1"/>
  <c r="S862" i="2"/>
  <c r="S851" i="2"/>
  <c r="P1691" i="3"/>
  <c r="P1674" i="3"/>
  <c r="S841" i="2"/>
  <c r="P1670" i="3"/>
  <c r="S837" i="2"/>
  <c r="P1649" i="3"/>
  <c r="Q1649" i="3" s="1"/>
  <c r="S829" i="2"/>
  <c r="P1644" i="3"/>
  <c r="T826" i="2" s="1"/>
  <c r="U826" i="2" s="1"/>
  <c r="S826" i="2"/>
  <c r="P1640" i="3"/>
  <c r="S822" i="2"/>
  <c r="P1601" i="3"/>
  <c r="T806" i="2" s="1"/>
  <c r="U806" i="2" s="1"/>
  <c r="S805" i="2"/>
  <c r="P1593" i="3"/>
  <c r="S798" i="2"/>
  <c r="P673" i="3"/>
  <c r="S339" i="2"/>
  <c r="P651" i="3"/>
  <c r="S327" i="2"/>
  <c r="P636" i="3"/>
  <c r="S319" i="2"/>
  <c r="P613" i="3"/>
  <c r="S613" i="3" s="1"/>
  <c r="S308" i="2"/>
  <c r="P606" i="3"/>
  <c r="R606" i="3" s="1"/>
  <c r="S305" i="2"/>
  <c r="P598" i="3"/>
  <c r="S301" i="2"/>
  <c r="P553" i="3"/>
  <c r="T281" i="2" s="1"/>
  <c r="U281" i="2" s="1"/>
  <c r="S281" i="2"/>
  <c r="P538" i="3"/>
  <c r="S271" i="2"/>
  <c r="P1074" i="3"/>
  <c r="S1074" i="3" s="1"/>
  <c r="S540" i="2"/>
  <c r="P1047" i="3"/>
  <c r="S525" i="2"/>
  <c r="P1026" i="3"/>
  <c r="S1026" i="3" s="1"/>
  <c r="S515" i="2"/>
  <c r="P1012" i="3"/>
  <c r="S1012" i="3" s="1"/>
  <c r="S508" i="2"/>
  <c r="P1004" i="3"/>
  <c r="S1004" i="3" s="1"/>
  <c r="S503" i="2"/>
  <c r="P989" i="3"/>
  <c r="S498" i="2"/>
  <c r="P962" i="3"/>
  <c r="R962" i="3" s="1"/>
  <c r="S483" i="2"/>
  <c r="P954" i="3"/>
  <c r="S954" i="3" s="1"/>
  <c r="S481" i="2"/>
  <c r="P946" i="3"/>
  <c r="S946" i="3" s="1"/>
  <c r="S474" i="2"/>
  <c r="P923" i="3"/>
  <c r="T465" i="2" s="1"/>
  <c r="U465" i="2" s="1"/>
  <c r="S465" i="2"/>
  <c r="P916" i="3"/>
  <c r="S916" i="3" s="1"/>
  <c r="S459" i="2"/>
  <c r="P896" i="3"/>
  <c r="Q896" i="3" s="1"/>
  <c r="S452" i="2"/>
  <c r="P881" i="3"/>
  <c r="R881" i="3" s="1"/>
  <c r="S441" i="2"/>
  <c r="P1153" i="3"/>
  <c r="S579" i="2"/>
  <c r="P1145" i="3"/>
  <c r="S576" i="2"/>
  <c r="P1109" i="3"/>
  <c r="Q1109" i="3" s="1"/>
  <c r="S559" i="2"/>
  <c r="P1090" i="3"/>
  <c r="R1090" i="3" s="1"/>
  <c r="S546" i="2"/>
  <c r="P1459" i="3"/>
  <c r="S737" i="2"/>
  <c r="P1425" i="3"/>
  <c r="S717" i="2"/>
  <c r="P1411" i="3"/>
  <c r="Q1411" i="3" s="1"/>
  <c r="S712" i="2"/>
  <c r="P1374" i="3"/>
  <c r="R1374" i="3" s="1"/>
  <c r="S695" i="2"/>
  <c r="P1340" i="3"/>
  <c r="S677" i="2"/>
  <c r="P1327" i="3"/>
  <c r="Q1327" i="3" s="1"/>
  <c r="S671" i="2"/>
  <c r="P1296" i="3"/>
  <c r="R1296" i="3" s="1"/>
  <c r="S654" i="2"/>
  <c r="P1278" i="3"/>
  <c r="R1278" i="3" s="1"/>
  <c r="S642" i="2"/>
  <c r="P1258" i="3"/>
  <c r="S637" i="2"/>
  <c r="P1219" i="3"/>
  <c r="T617" i="2" s="1"/>
  <c r="U617" i="2" s="1"/>
  <c r="S617" i="2"/>
  <c r="P1212" i="3"/>
  <c r="T613" i="2" s="1"/>
  <c r="U613" i="2" s="1"/>
  <c r="S613" i="2"/>
  <c r="P1205" i="3"/>
  <c r="T607" i="2" s="1"/>
  <c r="U607" i="2" s="1"/>
  <c r="S607" i="2"/>
  <c r="P1564" i="3"/>
  <c r="R1564" i="3" s="1"/>
  <c r="S785" i="2"/>
  <c r="P1537" i="3"/>
  <c r="Q1537" i="3" s="1"/>
  <c r="S772" i="2"/>
  <c r="P2086" i="3"/>
  <c r="T1050" i="2" s="1"/>
  <c r="U1050" i="2" s="1"/>
  <c r="S1049" i="2"/>
  <c r="R2049" i="3"/>
  <c r="R2015" i="3"/>
  <c r="P2003" i="3"/>
  <c r="S1008" i="2"/>
  <c r="R1995" i="3"/>
  <c r="R1985" i="3"/>
  <c r="R1974" i="3"/>
  <c r="P1970" i="3"/>
  <c r="S986" i="2"/>
  <c r="P1929" i="3"/>
  <c r="T967" i="2" s="1"/>
  <c r="U967" i="2" s="1"/>
  <c r="S967" i="2"/>
  <c r="R1918" i="3"/>
  <c r="S1889" i="3"/>
  <c r="P1883" i="3"/>
  <c r="T945" i="2" s="1"/>
  <c r="U945" i="2" s="1"/>
  <c r="S945" i="2"/>
  <c r="R1879" i="3"/>
  <c r="P1858" i="3"/>
  <c r="S935" i="2"/>
  <c r="S1837" i="3"/>
  <c r="S1821" i="3"/>
  <c r="R1769" i="3"/>
  <c r="P1758" i="3"/>
  <c r="T886" i="2" s="1"/>
  <c r="U886" i="2" s="1"/>
  <c r="S885" i="2"/>
  <c r="S1749" i="3"/>
  <c r="P1746" i="3"/>
  <c r="R1746" i="3" s="1"/>
  <c r="S879" i="2"/>
  <c r="R1736" i="3"/>
  <c r="P1718" i="3"/>
  <c r="S1718" i="3" s="1"/>
  <c r="S861" i="2"/>
  <c r="P1690" i="3"/>
  <c r="S850" i="2"/>
  <c r="P1669" i="3"/>
  <c r="Q1669" i="3" s="1"/>
  <c r="S836" i="2"/>
  <c r="P1660" i="3"/>
  <c r="T832" i="2" s="1"/>
  <c r="U832" i="2" s="1"/>
  <c r="S831" i="2"/>
  <c r="S813" i="2"/>
  <c r="P1619" i="3"/>
  <c r="T813" i="2" s="1"/>
  <c r="U813" i="2" s="1"/>
  <c r="R1582" i="3"/>
  <c r="S1582" i="3"/>
  <c r="P1672" i="3"/>
  <c r="S839" i="2"/>
  <c r="P1668" i="3"/>
  <c r="Q1668" i="3" s="1"/>
  <c r="S835" i="2"/>
  <c r="P1613" i="3"/>
  <c r="S1613" i="3" s="1"/>
  <c r="S811" i="2"/>
  <c r="P1578" i="3"/>
  <c r="T793" i="2" s="1"/>
  <c r="U793" i="2" s="1"/>
  <c r="S793" i="2"/>
  <c r="P1568" i="3"/>
  <c r="S788" i="2"/>
  <c r="R1624" i="3"/>
  <c r="P1608" i="3"/>
  <c r="S809" i="2"/>
  <c r="Q1600" i="3"/>
  <c r="P1567" i="3"/>
  <c r="T787" i="2" s="1"/>
  <c r="U787" i="2" s="1"/>
  <c r="S787" i="2"/>
  <c r="P1692" i="3"/>
  <c r="S852" i="2"/>
  <c r="P1689" i="3"/>
  <c r="S849" i="2"/>
  <c r="P1684" i="3"/>
  <c r="Q1684" i="3" s="1"/>
  <c r="S847" i="2"/>
  <c r="P1676" i="3"/>
  <c r="S843" i="2"/>
  <c r="P1641" i="3"/>
  <c r="S823" i="2"/>
  <c r="P1627" i="3"/>
  <c r="T818" i="2" s="1"/>
  <c r="U818" i="2" s="1"/>
  <c r="P1620" i="3"/>
  <c r="S814" i="2"/>
  <c r="P1607" i="3"/>
  <c r="T808" i="2" s="1"/>
  <c r="U808" i="2" s="1"/>
  <c r="P1597" i="3"/>
  <c r="T802" i="2" s="1"/>
  <c r="U802" i="2" s="1"/>
  <c r="P1591" i="3"/>
  <c r="T797" i="2" s="1"/>
  <c r="U797" i="2" s="1"/>
  <c r="S797" i="2"/>
  <c r="P1588" i="3"/>
  <c r="S1588" i="3" s="1"/>
  <c r="S795" i="2"/>
  <c r="I9" i="8"/>
  <c r="J9" i="8"/>
  <c r="I10" i="8"/>
  <c r="J17" i="8"/>
  <c r="I21" i="8"/>
  <c r="J10" i="8"/>
  <c r="I11" i="8"/>
  <c r="J14" i="8"/>
  <c r="J18" i="8"/>
  <c r="J11" i="8"/>
  <c r="I12" i="8"/>
  <c r="J12" i="8"/>
  <c r="I13" i="8"/>
  <c r="I18" i="8"/>
  <c r="J22" i="8"/>
  <c r="J13" i="8"/>
  <c r="I19" i="8"/>
  <c r="I14" i="8"/>
  <c r="J19" i="8"/>
  <c r="I15" i="8"/>
  <c r="I20" i="8"/>
  <c r="J15" i="8"/>
  <c r="J20" i="8"/>
  <c r="I16" i="8"/>
  <c r="J16" i="8"/>
  <c r="J21" i="8"/>
  <c r="I17" i="8"/>
  <c r="I22" i="8"/>
  <c r="AG39" i="8"/>
  <c r="Q2003" i="3"/>
  <c r="R1804" i="3"/>
  <c r="S1804" i="3"/>
  <c r="Q1804" i="3"/>
  <c r="R1944" i="3"/>
  <c r="V974" i="2" s="1"/>
  <c r="Q2005" i="3"/>
  <c r="R2005" i="3"/>
  <c r="S2005" i="3"/>
  <c r="S1868" i="3"/>
  <c r="R1868" i="3"/>
  <c r="Q1868" i="3"/>
  <c r="Q1870" i="3"/>
  <c r="S1870" i="3"/>
  <c r="R1870" i="3"/>
  <c r="S1957" i="3"/>
  <c r="S2083" i="3"/>
  <c r="R2083" i="3"/>
  <c r="R2076" i="3"/>
  <c r="S2076" i="3"/>
  <c r="S2067" i="3"/>
  <c r="R2067" i="3"/>
  <c r="R2060" i="3"/>
  <c r="S2060" i="3"/>
  <c r="S2051" i="3"/>
  <c r="R2028" i="3"/>
  <c r="S2028" i="3"/>
  <c r="Q1989" i="3"/>
  <c r="R1989" i="3"/>
  <c r="V999" i="2" s="1"/>
  <c r="S1989" i="3"/>
  <c r="W999" i="2" s="1"/>
  <c r="S1987" i="3"/>
  <c r="W998" i="2" s="1"/>
  <c r="R1987" i="3"/>
  <c r="V998" i="2" s="1"/>
  <c r="R1964" i="3"/>
  <c r="S1964" i="3"/>
  <c r="Q1920" i="3"/>
  <c r="R1920" i="3"/>
  <c r="P1865" i="3"/>
  <c r="T937" i="2" s="1"/>
  <c r="U937" i="2" s="1"/>
  <c r="S1844" i="3"/>
  <c r="R1844" i="3"/>
  <c r="V924" i="2" s="1"/>
  <c r="Q1844" i="3"/>
  <c r="S1828" i="3"/>
  <c r="R1828" i="3"/>
  <c r="Q1814" i="3"/>
  <c r="S1814" i="3"/>
  <c r="R1814" i="3"/>
  <c r="Q1787" i="3"/>
  <c r="R1787" i="3"/>
  <c r="S1787" i="3"/>
  <c r="Q1729" i="3"/>
  <c r="R1729" i="3"/>
  <c r="R1696" i="3"/>
  <c r="S1696" i="3"/>
  <c r="S1635" i="3"/>
  <c r="R1635" i="3"/>
  <c r="Q1635" i="3"/>
  <c r="Q1622" i="3"/>
  <c r="S1622" i="3"/>
  <c r="R1622" i="3"/>
  <c r="S1569" i="3"/>
  <c r="Q1936" i="3"/>
  <c r="R1936" i="3"/>
  <c r="R1631" i="3"/>
  <c r="S1631" i="3"/>
  <c r="Q1631" i="3"/>
  <c r="Q2014" i="3"/>
  <c r="R2014" i="3"/>
  <c r="S2014" i="3"/>
  <c r="W1013" i="2" s="1"/>
  <c r="Q1928" i="3"/>
  <c r="R1928" i="3"/>
  <c r="V966" i="2" s="1"/>
  <c r="R1833" i="3"/>
  <c r="S1833" i="3"/>
  <c r="S1793" i="3"/>
  <c r="W901" i="2" s="1"/>
  <c r="R1793" i="3"/>
  <c r="Q1793" i="3"/>
  <c r="Q2085" i="3"/>
  <c r="R2085" i="3"/>
  <c r="S2085" i="3"/>
  <c r="Q2069" i="3"/>
  <c r="R2069" i="3"/>
  <c r="S2069" i="3"/>
  <c r="Q2053" i="3"/>
  <c r="R2053" i="3"/>
  <c r="V1033" i="2" s="1"/>
  <c r="S2053" i="3"/>
  <c r="W1033" i="2" s="1"/>
  <c r="Q2030" i="3"/>
  <c r="R2030" i="3"/>
  <c r="S2030" i="3"/>
  <c r="Q1912" i="3"/>
  <c r="R1912" i="3"/>
  <c r="R1890" i="3"/>
  <c r="S1890" i="3"/>
  <c r="Q1890" i="3"/>
  <c r="R1840" i="3"/>
  <c r="Q1840" i="3"/>
  <c r="S1840" i="3"/>
  <c r="Q1838" i="3"/>
  <c r="S1838" i="3"/>
  <c r="R1742" i="3"/>
  <c r="Q1742" i="3"/>
  <c r="S1742" i="3"/>
  <c r="Q1683" i="3"/>
  <c r="S1683" i="3"/>
  <c r="Q1885" i="3"/>
  <c r="S1885" i="3"/>
  <c r="P2044" i="3"/>
  <c r="T1027" i="2" s="1"/>
  <c r="U1027" i="2" s="1"/>
  <c r="P1978" i="3"/>
  <c r="T994" i="2" s="1"/>
  <c r="U994" i="2" s="1"/>
  <c r="Q1904" i="3"/>
  <c r="R1904" i="3"/>
  <c r="R1873" i="3"/>
  <c r="Q1873" i="3"/>
  <c r="S1873" i="3"/>
  <c r="S1795" i="3"/>
  <c r="W902" i="2" s="1"/>
  <c r="R1772" i="3"/>
  <c r="S1772" i="3"/>
  <c r="Q2077" i="3"/>
  <c r="R2077" i="3"/>
  <c r="Q1913" i="3"/>
  <c r="R1913" i="3"/>
  <c r="S1913" i="3"/>
  <c r="R1900" i="3"/>
  <c r="Q1900" i="3"/>
  <c r="Q1878" i="3"/>
  <c r="S1878" i="3"/>
  <c r="R1878" i="3"/>
  <c r="V940" i="2" s="1"/>
  <c r="Q1732" i="3"/>
  <c r="R1732" i="3"/>
  <c r="S1732" i="3"/>
  <c r="Q2078" i="3"/>
  <c r="R2078" i="3"/>
  <c r="S2078" i="3"/>
  <c r="Q2046" i="3"/>
  <c r="R2046" i="3"/>
  <c r="S2046" i="3"/>
  <c r="Q1982" i="3"/>
  <c r="R1982" i="3"/>
  <c r="S1982" i="3"/>
  <c r="Q1895" i="3"/>
  <c r="R1895" i="3"/>
  <c r="S1895" i="3"/>
  <c r="R1872" i="3"/>
  <c r="Q1872" i="3"/>
  <c r="S1872" i="3"/>
  <c r="S1855" i="3"/>
  <c r="S1852" i="3"/>
  <c r="R1852" i="3"/>
  <c r="Q1852" i="3"/>
  <c r="Q1846" i="3"/>
  <c r="S1846" i="3"/>
  <c r="R1846" i="3"/>
  <c r="S2035" i="3"/>
  <c r="R2035" i="3"/>
  <c r="S1921" i="3"/>
  <c r="W962" i="2" s="1"/>
  <c r="Q1950" i="3"/>
  <c r="R1950" i="3"/>
  <c r="S1950" i="3"/>
  <c r="R1897" i="3"/>
  <c r="S1897" i="3"/>
  <c r="Q1820" i="3"/>
  <c r="P1806" i="3"/>
  <c r="R1687" i="3"/>
  <c r="S1687" i="3"/>
  <c r="Q1687" i="3"/>
  <c r="R1575" i="3"/>
  <c r="Q2021" i="3"/>
  <c r="R2021" i="3"/>
  <c r="S2021" i="3"/>
  <c r="S2019" i="3"/>
  <c r="R2019" i="3"/>
  <c r="R2010" i="3"/>
  <c r="S2008" i="3"/>
  <c r="P1996" i="3"/>
  <c r="T1002" i="2" s="1"/>
  <c r="U1002" i="2" s="1"/>
  <c r="R1969" i="3"/>
  <c r="R1942" i="3"/>
  <c r="Q1940" i="3"/>
  <c r="Q1937" i="3"/>
  <c r="S1937" i="3"/>
  <c r="R1932" i="3"/>
  <c r="R1914" i="3"/>
  <c r="S1892" i="3"/>
  <c r="R1892" i="3"/>
  <c r="R1882" i="3"/>
  <c r="S1882" i="3"/>
  <c r="S1876" i="3"/>
  <c r="R1876" i="3"/>
  <c r="V939" i="2" s="1"/>
  <c r="Q1876" i="3"/>
  <c r="Q1863" i="3"/>
  <c r="R1863" i="3"/>
  <c r="S1863" i="3"/>
  <c r="R1818" i="3"/>
  <c r="S1818" i="3"/>
  <c r="R1774" i="3"/>
  <c r="S1774" i="3"/>
  <c r="Q1774" i="3"/>
  <c r="R1948" i="3"/>
  <c r="S1948" i="3"/>
  <c r="P1800" i="3"/>
  <c r="T904" i="2" s="1"/>
  <c r="U904" i="2" s="1"/>
  <c r="R1711" i="3"/>
  <c r="S1711" i="3"/>
  <c r="Q1711" i="3"/>
  <c r="S1836" i="3"/>
  <c r="W923" i="2" s="1"/>
  <c r="R1836" i="3"/>
  <c r="Q1836" i="3"/>
  <c r="S2077" i="3"/>
  <c r="R2074" i="3"/>
  <c r="V1044" i="2" s="1"/>
  <c r="S2072" i="3"/>
  <c r="S2061" i="3"/>
  <c r="R2058" i="3"/>
  <c r="S2056" i="3"/>
  <c r="Q2035" i="3"/>
  <c r="Q2010" i="3"/>
  <c r="Q2008" i="3"/>
  <c r="Q1969" i="3"/>
  <c r="Q1948" i="3"/>
  <c r="Q1942" i="3"/>
  <c r="S1936" i="3"/>
  <c r="R1934" i="3"/>
  <c r="Q1932" i="3"/>
  <c r="Q1929" i="3"/>
  <c r="R1929" i="3"/>
  <c r="S1929" i="3"/>
  <c r="W967" i="2" s="1"/>
  <c r="R1924" i="3"/>
  <c r="Q1914" i="3"/>
  <c r="R1875" i="3"/>
  <c r="S1860" i="3"/>
  <c r="R1860" i="3"/>
  <c r="P1826" i="3"/>
  <c r="T916" i="2" s="1"/>
  <c r="U916" i="2" s="1"/>
  <c r="R1896" i="3"/>
  <c r="Q1896" i="3"/>
  <c r="S1896" i="3"/>
  <c r="Q1894" i="3"/>
  <c r="S1894" i="3"/>
  <c r="R1864" i="3"/>
  <c r="S1864" i="3"/>
  <c r="Q1862" i="3"/>
  <c r="S1862" i="3"/>
  <c r="R1778" i="3"/>
  <c r="V891" i="2" s="1"/>
  <c r="S1778" i="3"/>
  <c r="Q2075" i="3"/>
  <c r="Q2059" i="3"/>
  <c r="R1874" i="3"/>
  <c r="S1874" i="3"/>
  <c r="R1869" i="3"/>
  <c r="R1842" i="3"/>
  <c r="S1842" i="3"/>
  <c r="R1810" i="3"/>
  <c r="S1810" i="3"/>
  <c r="Q1799" i="3"/>
  <c r="R1791" i="3"/>
  <c r="S1791" i="3"/>
  <c r="R1762" i="3"/>
  <c r="S1762" i="3"/>
  <c r="R1735" i="3"/>
  <c r="S1735" i="3"/>
  <c r="Q1735" i="3"/>
  <c r="S1667" i="3"/>
  <c r="S1642" i="3"/>
  <c r="R1642" i="3"/>
  <c r="Q1642" i="3"/>
  <c r="R1939" i="3"/>
  <c r="S1939" i="3"/>
  <c r="R1923" i="3"/>
  <c r="S1923" i="3"/>
  <c r="R1915" i="3"/>
  <c r="S1915" i="3"/>
  <c r="R1907" i="3"/>
  <c r="S1907" i="3"/>
  <c r="R1888" i="3"/>
  <c r="Q1888" i="3"/>
  <c r="S1888" i="3"/>
  <c r="Q1886" i="3"/>
  <c r="S1886" i="3"/>
  <c r="R1856" i="3"/>
  <c r="Q1856" i="3"/>
  <c r="S1856" i="3"/>
  <c r="R1824" i="3"/>
  <c r="Q1824" i="3"/>
  <c r="S1824" i="3"/>
  <c r="Q1822" i="3"/>
  <c r="S1822" i="3"/>
  <c r="S1802" i="3"/>
  <c r="Q1802" i="3"/>
  <c r="R1802" i="3"/>
  <c r="Q1747" i="3"/>
  <c r="S1747" i="3"/>
  <c r="R1747" i="3"/>
  <c r="S1898" i="3"/>
  <c r="R1893" i="3"/>
  <c r="R1861" i="3"/>
  <c r="Q1841" i="3"/>
  <c r="R1834" i="3"/>
  <c r="S1834" i="3"/>
  <c r="Q1764" i="3"/>
  <c r="S1761" i="3"/>
  <c r="R1761" i="3"/>
  <c r="R1758" i="3"/>
  <c r="Q1758" i="3"/>
  <c r="R1880" i="3"/>
  <c r="Q1880" i="3"/>
  <c r="S1880" i="3"/>
  <c r="R1816" i="3"/>
  <c r="Q1816" i="3"/>
  <c r="S1816" i="3"/>
  <c r="R1766" i="3"/>
  <c r="Q1766" i="3"/>
  <c r="S1733" i="3"/>
  <c r="Q1733" i="3"/>
  <c r="R1733" i="3"/>
  <c r="Q1716" i="3"/>
  <c r="R1716" i="3"/>
  <c r="V859" i="2" s="1"/>
  <c r="S1651" i="3"/>
  <c r="R1651" i="3"/>
  <c r="Q1651" i="3"/>
  <c r="R1647" i="3"/>
  <c r="S1647" i="3"/>
  <c r="W827" i="2" s="1"/>
  <c r="Q1647" i="3"/>
  <c r="S1626" i="3"/>
  <c r="R1626" i="3"/>
  <c r="Q1626" i="3"/>
  <c r="Q1803" i="3"/>
  <c r="R1803" i="3"/>
  <c r="Q1794" i="3"/>
  <c r="Q1790" i="3"/>
  <c r="R1768" i="3"/>
  <c r="Q1768" i="3"/>
  <c r="Q1748" i="3"/>
  <c r="S1738" i="3"/>
  <c r="Q1738" i="3"/>
  <c r="R1719" i="3"/>
  <c r="S1719" i="3"/>
  <c r="R1712" i="3"/>
  <c r="S1712" i="3"/>
  <c r="S1698" i="3"/>
  <c r="W853" i="2" s="1"/>
  <c r="R1698" i="3"/>
  <c r="Q1654" i="3"/>
  <c r="S1654" i="3"/>
  <c r="R1654" i="3"/>
  <c r="R1595" i="3"/>
  <c r="Q1779" i="3"/>
  <c r="S1779" i="3"/>
  <c r="R1760" i="3"/>
  <c r="Q1760" i="3"/>
  <c r="R1750" i="3"/>
  <c r="Q1750" i="3"/>
  <c r="S1734" i="3"/>
  <c r="Q1718" i="3"/>
  <c r="S1701" i="3"/>
  <c r="R1701" i="3"/>
  <c r="Q1686" i="3"/>
  <c r="R1686" i="3"/>
  <c r="Q1763" i="3"/>
  <c r="S1763" i="3"/>
  <c r="R1752" i="3"/>
  <c r="Q1752" i="3"/>
  <c r="Q1737" i="3"/>
  <c r="R1737" i="3"/>
  <c r="S1737" i="3"/>
  <c r="Q1734" i="3"/>
  <c r="R1727" i="3"/>
  <c r="S1727" i="3"/>
  <c r="Q1727" i="3"/>
  <c r="S1709" i="3"/>
  <c r="R1709" i="3"/>
  <c r="S1694" i="3"/>
  <c r="Q1694" i="3"/>
  <c r="R1694" i="3"/>
  <c r="S1690" i="3"/>
  <c r="R1690" i="3"/>
  <c r="Q1690" i="3"/>
  <c r="Q1628" i="3"/>
  <c r="R1628" i="3"/>
  <c r="S1628" i="3"/>
  <c r="Q1611" i="3"/>
  <c r="R1611" i="3"/>
  <c r="S1611" i="3"/>
  <c r="Q1608" i="3"/>
  <c r="S1785" i="3"/>
  <c r="R1785" i="3"/>
  <c r="Q1755" i="3"/>
  <c r="S1755" i="3"/>
  <c r="R1744" i="3"/>
  <c r="Q1744" i="3"/>
  <c r="S1714" i="3"/>
  <c r="R1714" i="3"/>
  <c r="S1693" i="3"/>
  <c r="Q1693" i="3"/>
  <c r="R1693" i="3"/>
  <c r="S1678" i="3"/>
  <c r="Q1678" i="3"/>
  <c r="S1640" i="3"/>
  <c r="Q1627" i="3"/>
  <c r="R1627" i="3"/>
  <c r="S1627" i="3"/>
  <c r="S1717" i="3"/>
  <c r="Q1632" i="3"/>
  <c r="R1632" i="3"/>
  <c r="R1615" i="3"/>
  <c r="S1615" i="3"/>
  <c r="Q1615" i="3"/>
  <c r="Q1576" i="3"/>
  <c r="R1576" i="3"/>
  <c r="S1576" i="3"/>
  <c r="S1706" i="3"/>
  <c r="R1706" i="3"/>
  <c r="Q1706" i="3"/>
  <c r="R1689" i="3"/>
  <c r="S1677" i="3"/>
  <c r="Q1677" i="3"/>
  <c r="S1674" i="3"/>
  <c r="R1674" i="3"/>
  <c r="S1661" i="3"/>
  <c r="Q1661" i="3"/>
  <c r="R1661" i="3"/>
  <c r="Q1656" i="3"/>
  <c r="Q1653" i="3"/>
  <c r="S1650" i="3"/>
  <c r="R1650" i="3"/>
  <c r="Q1650" i="3"/>
  <c r="Q1643" i="3"/>
  <c r="R1643" i="3"/>
  <c r="Q1624" i="3"/>
  <c r="S1618" i="3"/>
  <c r="R1618" i="3"/>
  <c r="Q1618" i="3"/>
  <c r="Q1584" i="3"/>
  <c r="R1584" i="3"/>
  <c r="S1584" i="3"/>
  <c r="R1703" i="3"/>
  <c r="S1703" i="3"/>
  <c r="Q1703" i="3"/>
  <c r="R1695" i="3"/>
  <c r="S1695" i="3"/>
  <c r="Q1695" i="3"/>
  <c r="S1685" i="3"/>
  <c r="R1685" i="3"/>
  <c r="S1682" i="3"/>
  <c r="R1682" i="3"/>
  <c r="Q1676" i="3"/>
  <c r="S1676" i="3"/>
  <c r="S1658" i="3"/>
  <c r="R1658" i="3"/>
  <c r="Q1658" i="3"/>
  <c r="S1634" i="3"/>
  <c r="R1634" i="3"/>
  <c r="Q1634" i="3"/>
  <c r="S1610" i="3"/>
  <c r="R1610" i="3"/>
  <c r="R1663" i="3"/>
  <c r="S1663" i="3"/>
  <c r="Q1663" i="3"/>
  <c r="Q1617" i="3"/>
  <c r="S1617" i="3"/>
  <c r="S1578" i="3"/>
  <c r="R1578" i="3"/>
  <c r="V793" i="2" s="1"/>
  <c r="Q1578" i="3"/>
  <c r="R1679" i="3"/>
  <c r="S1679" i="3"/>
  <c r="Q1679" i="3"/>
  <c r="Q1660" i="3"/>
  <c r="R1655" i="3"/>
  <c r="S1655" i="3"/>
  <c r="W830" i="2" s="1"/>
  <c r="Q1655" i="3"/>
  <c r="Q1652" i="3"/>
  <c r="R1652" i="3"/>
  <c r="S1652" i="3"/>
  <c r="Q1633" i="3"/>
  <c r="S1633" i="3"/>
  <c r="S1597" i="3"/>
  <c r="S1586" i="3"/>
  <c r="R1586" i="3"/>
  <c r="Q1586" i="3"/>
  <c r="R1567" i="3"/>
  <c r="S1567" i="3"/>
  <c r="Q1567" i="3"/>
  <c r="Q1665" i="3"/>
  <c r="R1665" i="3"/>
  <c r="S1645" i="3"/>
  <c r="R1645" i="3"/>
  <c r="Q1636" i="3"/>
  <c r="R1636" i="3"/>
  <c r="S1636" i="3"/>
  <c r="S1629" i="3"/>
  <c r="R1629" i="3"/>
  <c r="Q1616" i="3"/>
  <c r="R1616" i="3"/>
  <c r="Q1577" i="3"/>
  <c r="S1577" i="3"/>
  <c r="R1583" i="3"/>
  <c r="S1583" i="3"/>
  <c r="Q1583" i="3"/>
  <c r="Q1572" i="3"/>
  <c r="R1572" i="3"/>
  <c r="S1572" i="3"/>
  <c r="S1607" i="3"/>
  <c r="Q1607" i="3"/>
  <c r="S1594" i="3"/>
  <c r="R1594" i="3"/>
  <c r="S1666" i="3"/>
  <c r="R1666" i="3"/>
  <c r="R1596" i="3"/>
  <c r="Q1580" i="3"/>
  <c r="R1580" i="3"/>
  <c r="Q1708" i="3"/>
  <c r="R1708" i="3"/>
  <c r="Q1604" i="3"/>
  <c r="R1604" i="3"/>
  <c r="Q1566" i="3"/>
  <c r="R1566" i="3"/>
  <c r="S1566" i="3"/>
  <c r="R1571" i="3"/>
  <c r="Q570" i="3"/>
  <c r="Q939" i="3"/>
  <c r="R939" i="3"/>
  <c r="R1064" i="3"/>
  <c r="Q1064" i="3"/>
  <c r="P1107" i="3"/>
  <c r="Q379" i="3"/>
  <c r="P350" i="3"/>
  <c r="R262" i="3"/>
  <c r="P689" i="3"/>
  <c r="P683" i="3"/>
  <c r="T343" i="2" s="1"/>
  <c r="U343" i="2" s="1"/>
  <c r="P650" i="3"/>
  <c r="T326" i="2" s="1"/>
  <c r="U326" i="2" s="1"/>
  <c r="P975" i="3"/>
  <c r="R907" i="3"/>
  <c r="R901" i="3"/>
  <c r="P1439" i="3"/>
  <c r="Q1439" i="3" s="1"/>
  <c r="P1364" i="3"/>
  <c r="R1364" i="3" s="1"/>
  <c r="P1316" i="3"/>
  <c r="R1316" i="3" s="1"/>
  <c r="P1293" i="3"/>
  <c r="T651" i="2" s="1"/>
  <c r="U651" i="2" s="1"/>
  <c r="P1236" i="3"/>
  <c r="Q1211" i="3"/>
  <c r="Q1542" i="3"/>
  <c r="R1542" i="3"/>
  <c r="Q1518" i="3"/>
  <c r="S1518" i="3"/>
  <c r="Q1494" i="3"/>
  <c r="S1494" i="3"/>
  <c r="P1315" i="3"/>
  <c r="P1089" i="3"/>
  <c r="S986" i="3"/>
  <c r="P893" i="3"/>
  <c r="P1450" i="3"/>
  <c r="T731" i="2" s="1"/>
  <c r="U731" i="2" s="1"/>
  <c r="P1397" i="3"/>
  <c r="R1397" i="3" s="1"/>
  <c r="P1328" i="3"/>
  <c r="Q1328" i="3" s="1"/>
  <c r="R1307" i="3"/>
  <c r="Q1307" i="3"/>
  <c r="P1563" i="3"/>
  <c r="Q1563" i="3" s="1"/>
  <c r="Q1558" i="3"/>
  <c r="S1558" i="3"/>
  <c r="Q1534" i="3"/>
  <c r="S1534" i="3"/>
  <c r="Q1512" i="3"/>
  <c r="S1512" i="3"/>
  <c r="P1509" i="3"/>
  <c r="R693" i="3"/>
  <c r="P1069" i="3"/>
  <c r="T535" i="2" s="1"/>
  <c r="U535" i="2" s="1"/>
  <c r="Q1036" i="3"/>
  <c r="P1011" i="3"/>
  <c r="R1011" i="3" s="1"/>
  <c r="S1175" i="3"/>
  <c r="S1111" i="3"/>
  <c r="S1403" i="3"/>
  <c r="P1339" i="3"/>
  <c r="Q1333" i="3"/>
  <c r="P1234" i="3"/>
  <c r="Q1234" i="3" s="1"/>
  <c r="P1223" i="3"/>
  <c r="T618" i="2" s="1"/>
  <c r="U618" i="2" s="1"/>
  <c r="P1209" i="3"/>
  <c r="S1209" i="3" s="1"/>
  <c r="P1562" i="3"/>
  <c r="T783" i="2" s="1"/>
  <c r="U783" i="2" s="1"/>
  <c r="P1552" i="3"/>
  <c r="T777" i="2" s="1"/>
  <c r="U777" i="2" s="1"/>
  <c r="R1417" i="3"/>
  <c r="S1417" i="3"/>
  <c r="P1363" i="3"/>
  <c r="R1363" i="3" s="1"/>
  <c r="S1302" i="3"/>
  <c r="R1302" i="3"/>
  <c r="R1553" i="3"/>
  <c r="S1553" i="3"/>
  <c r="P243" i="3"/>
  <c r="T122" i="2" s="1"/>
  <c r="U122" i="2" s="1"/>
  <c r="P861" i="3"/>
  <c r="P849" i="3"/>
  <c r="Q634" i="3"/>
  <c r="R589" i="3"/>
  <c r="Q1052" i="3"/>
  <c r="P997" i="3"/>
  <c r="Q944" i="3"/>
  <c r="P1442" i="3"/>
  <c r="P1338" i="3"/>
  <c r="Q1300" i="3"/>
  <c r="S1300" i="3"/>
  <c r="P1253" i="3"/>
  <c r="S1253" i="3" s="1"/>
  <c r="Q1214" i="3"/>
  <c r="R1561" i="3"/>
  <c r="S1561" i="3"/>
  <c r="Q1561" i="3"/>
  <c r="P1538" i="3"/>
  <c r="Q1538" i="3" s="1"/>
  <c r="P1527" i="3"/>
  <c r="Q1520" i="3"/>
  <c r="S1520" i="3"/>
  <c r="P1515" i="3"/>
  <c r="R1515" i="3" s="1"/>
  <c r="P1408" i="3"/>
  <c r="S1408" i="3" s="1"/>
  <c r="P1401" i="3"/>
  <c r="R1395" i="3"/>
  <c r="S1395" i="3"/>
  <c r="R1371" i="3"/>
  <c r="Q1371" i="3"/>
  <c r="P1244" i="3"/>
  <c r="T629" i="2" s="1"/>
  <c r="U629" i="2" s="1"/>
  <c r="P1238" i="3"/>
  <c r="Q1193" i="3"/>
  <c r="S1193" i="3"/>
  <c r="Q1495" i="3"/>
  <c r="R1161" i="3"/>
  <c r="Q1161" i="3"/>
  <c r="P431" i="3"/>
  <c r="R358" i="3"/>
  <c r="Q206" i="3"/>
  <c r="P45" i="3"/>
  <c r="Q763" i="3"/>
  <c r="Q1020" i="3"/>
  <c r="P1458" i="3"/>
  <c r="T736" i="2" s="1"/>
  <c r="U736" i="2" s="1"/>
  <c r="Q1419" i="3"/>
  <c r="Q1349" i="3"/>
  <c r="P1324" i="3"/>
  <c r="P1304" i="3"/>
  <c r="T658" i="2" s="1"/>
  <c r="U658" i="2" s="1"/>
  <c r="P1560" i="3"/>
  <c r="P1536" i="3"/>
  <c r="R1536" i="3" s="1"/>
  <c r="Q1526" i="3"/>
  <c r="R1526" i="3"/>
  <c r="Q1502" i="3"/>
  <c r="R1502" i="3"/>
  <c r="P1335" i="3"/>
  <c r="Q1335" i="3" s="1"/>
  <c r="R1309" i="3"/>
  <c r="S1309" i="3"/>
  <c r="P1232" i="3"/>
  <c r="R1232" i="3" s="1"/>
  <c r="S1542" i="3"/>
  <c r="R1518" i="3"/>
  <c r="S1513" i="3"/>
  <c r="R1494" i="3"/>
  <c r="Q1556" i="3"/>
  <c r="R1556" i="3"/>
  <c r="S1556" i="3"/>
  <c r="S1549" i="3"/>
  <c r="Q1549" i="3"/>
  <c r="R1549" i="3"/>
  <c r="Q1532" i="3"/>
  <c r="R1532" i="3"/>
  <c r="S1532" i="3"/>
  <c r="Q1555" i="3"/>
  <c r="R1555" i="3"/>
  <c r="S1555" i="3"/>
  <c r="Q1548" i="3"/>
  <c r="S1541" i="3"/>
  <c r="Q1541" i="3"/>
  <c r="R1541" i="3"/>
  <c r="Q1521" i="3"/>
  <c r="R1521" i="3"/>
  <c r="S1521" i="3"/>
  <c r="Q1497" i="3"/>
  <c r="R1497" i="3"/>
  <c r="S1497" i="3"/>
  <c r="Q1547" i="3"/>
  <c r="R1547" i="3"/>
  <c r="S1547" i="3"/>
  <c r="Q1540" i="3"/>
  <c r="R1540" i="3"/>
  <c r="S1540" i="3"/>
  <c r="R1530" i="3"/>
  <c r="S1530" i="3"/>
  <c r="Q1530" i="3"/>
  <c r="R1498" i="3"/>
  <c r="S1498" i="3"/>
  <c r="Q1498" i="3"/>
  <c r="Q1516" i="3"/>
  <c r="R1516" i="3"/>
  <c r="S1516" i="3"/>
  <c r="Q1492" i="3"/>
  <c r="R1492" i="3"/>
  <c r="S1492" i="3"/>
  <c r="S1493" i="3"/>
  <c r="Q1493" i="3"/>
  <c r="R1493" i="3"/>
  <c r="Q1508" i="3"/>
  <c r="S1508" i="3"/>
  <c r="S1501" i="3"/>
  <c r="Q1501" i="3"/>
  <c r="R1501" i="3"/>
  <c r="Q1491" i="3"/>
  <c r="R1491" i="3"/>
  <c r="S1491" i="3"/>
  <c r="R1522" i="3"/>
  <c r="S1522" i="3"/>
  <c r="Q1522" i="3"/>
  <c r="Q1507" i="3"/>
  <c r="R1507" i="3"/>
  <c r="S1507" i="3"/>
  <c r="Q1500" i="3"/>
  <c r="R1500" i="3"/>
  <c r="S1500" i="3"/>
  <c r="R1490" i="3"/>
  <c r="S1490" i="3"/>
  <c r="Q1490" i="3"/>
  <c r="R1546" i="3"/>
  <c r="S1546" i="3"/>
  <c r="Q1546" i="3"/>
  <c r="Q1564" i="3"/>
  <c r="S1557" i="3"/>
  <c r="Q1557" i="3"/>
  <c r="R1557" i="3"/>
  <c r="S1533" i="3"/>
  <c r="Q1533" i="3"/>
  <c r="R1533" i="3"/>
  <c r="Q1523" i="3"/>
  <c r="R1523" i="3"/>
  <c r="S1523" i="3"/>
  <c r="R1506" i="3"/>
  <c r="S1506" i="3"/>
  <c r="Q1506" i="3"/>
  <c r="Q1499" i="3"/>
  <c r="R1499" i="3"/>
  <c r="S1499" i="3"/>
  <c r="R1489" i="3"/>
  <c r="S1489" i="3"/>
  <c r="R1552" i="3"/>
  <c r="R1520" i="3"/>
  <c r="R1512" i="3"/>
  <c r="R1504" i="3"/>
  <c r="S1551" i="3"/>
  <c r="S1543" i="3"/>
  <c r="S1535" i="3"/>
  <c r="S1519" i="3"/>
  <c r="S1495" i="3"/>
  <c r="R1551" i="3"/>
  <c r="R1543" i="3"/>
  <c r="R1535" i="3"/>
  <c r="R1519" i="3"/>
  <c r="R1503" i="3"/>
  <c r="R1495" i="3"/>
  <c r="R1314" i="3"/>
  <c r="R1393" i="3"/>
  <c r="Q1393" i="3"/>
  <c r="S1393" i="3"/>
  <c r="Q1260" i="3"/>
  <c r="R1260" i="3"/>
  <c r="S1260" i="3"/>
  <c r="S1212" i="3"/>
  <c r="Q995" i="3"/>
  <c r="R995" i="3"/>
  <c r="Q1268" i="3"/>
  <c r="R1268" i="3"/>
  <c r="S1268" i="3"/>
  <c r="P1481" i="3"/>
  <c r="R1481" i="3" s="1"/>
  <c r="P1440" i="3"/>
  <c r="P1405" i="3"/>
  <c r="R1385" i="3"/>
  <c r="S1385" i="3"/>
  <c r="R1348" i="3"/>
  <c r="P1343" i="3"/>
  <c r="T678" i="2" s="1"/>
  <c r="U678" i="2" s="1"/>
  <c r="P1249" i="3"/>
  <c r="Q1243" i="3"/>
  <c r="Q1228" i="3"/>
  <c r="R1228" i="3"/>
  <c r="S1228" i="3"/>
  <c r="R1222" i="3"/>
  <c r="P1422" i="3"/>
  <c r="T714" i="2" s="1"/>
  <c r="U714" i="2" s="1"/>
  <c r="Q1204" i="3"/>
  <c r="S1204" i="3"/>
  <c r="R1480" i="3"/>
  <c r="S1480" i="3"/>
  <c r="R1433" i="3"/>
  <c r="Q1433" i="3"/>
  <c r="S1433" i="3"/>
  <c r="P1426" i="3"/>
  <c r="Q1426" i="3" s="1"/>
  <c r="P1336" i="3"/>
  <c r="P1317" i="3"/>
  <c r="P1198" i="3"/>
  <c r="Q1475" i="3"/>
  <c r="R1475" i="3"/>
  <c r="S1475" i="3"/>
  <c r="R1465" i="3"/>
  <c r="S1465" i="3"/>
  <c r="S1342" i="3"/>
  <c r="Q1342" i="3"/>
  <c r="S1473" i="3"/>
  <c r="P1372" i="3"/>
  <c r="T693" i="2" s="1"/>
  <c r="U693" i="2" s="1"/>
  <c r="P1346" i="3"/>
  <c r="R1332" i="3"/>
  <c r="R1299" i="3"/>
  <c r="V656" i="2" s="1"/>
  <c r="S1299" i="3"/>
  <c r="P1280" i="3"/>
  <c r="Q1280" i="3" s="1"/>
  <c r="P1252" i="3"/>
  <c r="P1241" i="3"/>
  <c r="Q1220" i="3"/>
  <c r="R1220" i="3"/>
  <c r="S1220" i="3"/>
  <c r="P1197" i="3"/>
  <c r="Q1197" i="3" s="1"/>
  <c r="P464" i="3"/>
  <c r="R335" i="3"/>
  <c r="P328" i="3"/>
  <c r="R328" i="3" s="1"/>
  <c r="Q116" i="3"/>
  <c r="P835" i="3"/>
  <c r="T419" i="2" s="1"/>
  <c r="U419" i="2" s="1"/>
  <c r="S729" i="3"/>
  <c r="R707" i="3"/>
  <c r="Q701" i="3"/>
  <c r="P637" i="3"/>
  <c r="S637" i="3" s="1"/>
  <c r="S1036" i="3"/>
  <c r="Q1008" i="3"/>
  <c r="R1102" i="3"/>
  <c r="R1094" i="3"/>
  <c r="P1484" i="3"/>
  <c r="T745" i="2" s="1"/>
  <c r="U745" i="2" s="1"/>
  <c r="Q1479" i="3"/>
  <c r="R1479" i="3"/>
  <c r="S1479" i="3"/>
  <c r="Q1473" i="3"/>
  <c r="P1398" i="3"/>
  <c r="R1377" i="3"/>
  <c r="Q1377" i="3"/>
  <c r="S1377" i="3"/>
  <c r="P1326" i="3"/>
  <c r="R1326" i="3" s="1"/>
  <c r="Q1310" i="3"/>
  <c r="R1284" i="3"/>
  <c r="P1191" i="3"/>
  <c r="S1191" i="3" s="1"/>
  <c r="P1323" i="3"/>
  <c r="T668" i="2" s="1"/>
  <c r="U668" i="2" s="1"/>
  <c r="P1402" i="3"/>
  <c r="Q1402" i="3" s="1"/>
  <c r="P1321" i="3"/>
  <c r="T666" i="2" s="1"/>
  <c r="U666" i="2" s="1"/>
  <c r="P1283" i="3"/>
  <c r="S1230" i="3"/>
  <c r="Q1230" i="3"/>
  <c r="P1195" i="3"/>
  <c r="S1195" i="3" s="1"/>
  <c r="Q1095" i="3"/>
  <c r="S1095" i="3"/>
  <c r="Q839" i="3"/>
  <c r="R794" i="3"/>
  <c r="Q693" i="3"/>
  <c r="S928" i="3"/>
  <c r="P1190" i="3"/>
  <c r="R1457" i="3"/>
  <c r="Q1457" i="3"/>
  <c r="Q1441" i="3"/>
  <c r="S1435" i="3"/>
  <c r="Q1282" i="3"/>
  <c r="P1427" i="3"/>
  <c r="R1355" i="3"/>
  <c r="Q1355" i="3"/>
  <c r="Q1337" i="3"/>
  <c r="S1318" i="3"/>
  <c r="Q1292" i="3"/>
  <c r="R1292" i="3"/>
  <c r="S1292" i="3"/>
  <c r="P490" i="3"/>
  <c r="Q490" i="3" s="1"/>
  <c r="S705" i="3"/>
  <c r="R584" i="3"/>
  <c r="P1076" i="3"/>
  <c r="R1076" i="3" s="1"/>
  <c r="S960" i="3"/>
  <c r="Q1158" i="3"/>
  <c r="Q1153" i="3"/>
  <c r="S1153" i="3"/>
  <c r="P1486" i="3"/>
  <c r="T747" i="2" s="1"/>
  <c r="U747" i="2" s="1"/>
  <c r="P1466" i="3"/>
  <c r="R1466" i="3" s="1"/>
  <c r="Q1435" i="3"/>
  <c r="S1411" i="3"/>
  <c r="Q1385" i="3"/>
  <c r="R1362" i="3"/>
  <c r="S1362" i="3"/>
  <c r="P1352" i="3"/>
  <c r="T683" i="2" s="1"/>
  <c r="U683" i="2" s="1"/>
  <c r="S1348" i="3"/>
  <c r="Q1305" i="3"/>
  <c r="R1305" i="3"/>
  <c r="S1305" i="3"/>
  <c r="R1301" i="3"/>
  <c r="Q1301" i="3"/>
  <c r="P1276" i="3"/>
  <c r="T640" i="2" s="1"/>
  <c r="U640" i="2" s="1"/>
  <c r="P1255" i="3"/>
  <c r="R1255" i="3" s="1"/>
  <c r="P1488" i="3"/>
  <c r="T749" i="2" s="1"/>
  <c r="U749" i="2" s="1"/>
  <c r="Q1417" i="3"/>
  <c r="Q1368" i="3"/>
  <c r="S1357" i="3"/>
  <c r="R1345" i="3"/>
  <c r="S1341" i="3"/>
  <c r="R1300" i="3"/>
  <c r="P1294" i="3"/>
  <c r="Q1270" i="3"/>
  <c r="Q1262" i="3"/>
  <c r="S1419" i="3"/>
  <c r="S1225" i="3"/>
  <c r="R1193" i="3"/>
  <c r="S1307" i="3"/>
  <c r="R1265" i="3"/>
  <c r="AF39" i="8"/>
  <c r="AE39" i="8"/>
  <c r="Q1438" i="3"/>
  <c r="R1438" i="3"/>
  <c r="S1438" i="3"/>
  <c r="Q1446" i="3"/>
  <c r="R1446" i="3"/>
  <c r="S1446" i="3"/>
  <c r="Q1454" i="3"/>
  <c r="R1454" i="3"/>
  <c r="S1454" i="3"/>
  <c r="Q1390" i="3"/>
  <c r="R1390" i="3"/>
  <c r="S1390" i="3"/>
  <c r="Q1462" i="3"/>
  <c r="R1462" i="3"/>
  <c r="S1462" i="3"/>
  <c r="Q1470" i="3"/>
  <c r="R1470" i="3"/>
  <c r="S1470" i="3"/>
  <c r="Q1406" i="3"/>
  <c r="Q1478" i="3"/>
  <c r="R1478" i="3"/>
  <c r="S1478" i="3"/>
  <c r="Q1414" i="3"/>
  <c r="R1414" i="3"/>
  <c r="S1414" i="3"/>
  <c r="Q1482" i="3"/>
  <c r="S1476" i="3"/>
  <c r="Q1476" i="3"/>
  <c r="R1476" i="3"/>
  <c r="R1468" i="3"/>
  <c r="S1452" i="3"/>
  <c r="Q1452" i="3"/>
  <c r="R1452" i="3"/>
  <c r="S1420" i="3"/>
  <c r="Q1420" i="3"/>
  <c r="R1420" i="3"/>
  <c r="S1412" i="3"/>
  <c r="Q1412" i="3"/>
  <c r="R1412" i="3"/>
  <c r="Q1404" i="3"/>
  <c r="S1396" i="3"/>
  <c r="Q1396" i="3"/>
  <c r="R1396" i="3"/>
  <c r="S1388" i="3"/>
  <c r="Q1388" i="3"/>
  <c r="R1388" i="3"/>
  <c r="S1275" i="3"/>
  <c r="R1275" i="3"/>
  <c r="Q1275" i="3"/>
  <c r="R1248" i="3"/>
  <c r="S1248" i="3"/>
  <c r="Q1248" i="3"/>
  <c r="S1267" i="3"/>
  <c r="R1267" i="3"/>
  <c r="Q1267" i="3"/>
  <c r="P1251" i="3"/>
  <c r="P1200" i="3"/>
  <c r="T605" i="2" s="1"/>
  <c r="U605" i="2" s="1"/>
  <c r="Q1472" i="3"/>
  <c r="R1472" i="3"/>
  <c r="S1472" i="3"/>
  <c r="Q1448" i="3"/>
  <c r="R1448" i="3"/>
  <c r="S1448" i="3"/>
  <c r="Q1432" i="3"/>
  <c r="R1432" i="3"/>
  <c r="S1432" i="3"/>
  <c r="Q1416" i="3"/>
  <c r="R1416" i="3"/>
  <c r="S1416" i="3"/>
  <c r="S1400" i="3"/>
  <c r="Q1392" i="3"/>
  <c r="R1392" i="3"/>
  <c r="S1392" i="3"/>
  <c r="Q1384" i="3"/>
  <c r="R1384" i="3"/>
  <c r="S1384" i="3"/>
  <c r="Q1376" i="3"/>
  <c r="R1376" i="3"/>
  <c r="S1376" i="3"/>
  <c r="Q1369" i="3"/>
  <c r="R1369" i="3"/>
  <c r="Q1308" i="3"/>
  <c r="R1308" i="3"/>
  <c r="S1308" i="3"/>
  <c r="Q1360" i="3"/>
  <c r="S1360" i="3"/>
  <c r="S1312" i="3"/>
  <c r="Q1312" i="3"/>
  <c r="R1312" i="3"/>
  <c r="Q1471" i="3"/>
  <c r="R1471" i="3"/>
  <c r="S1471" i="3"/>
  <c r="Q1447" i="3"/>
  <c r="R1447" i="3"/>
  <c r="S1447" i="3"/>
  <c r="Q1431" i="3"/>
  <c r="R1431" i="3"/>
  <c r="S1431" i="3"/>
  <c r="Q1423" i="3"/>
  <c r="R1423" i="3"/>
  <c r="S1423" i="3"/>
  <c r="Q1415" i="3"/>
  <c r="R1415" i="3"/>
  <c r="S1415" i="3"/>
  <c r="Q1407" i="3"/>
  <c r="Q1391" i="3"/>
  <c r="R1391" i="3"/>
  <c r="S1391" i="3"/>
  <c r="Q1383" i="3"/>
  <c r="R1383" i="3"/>
  <c r="S1383" i="3"/>
  <c r="Q1375" i="3"/>
  <c r="R1375" i="3"/>
  <c r="S1375" i="3"/>
  <c r="P1365" i="3"/>
  <c r="R1311" i="3"/>
  <c r="Q1311" i="3"/>
  <c r="S1311" i="3"/>
  <c r="R1474" i="3"/>
  <c r="Q1474" i="3"/>
  <c r="S1474" i="3"/>
  <c r="R1450" i="3"/>
  <c r="Q1450" i="3"/>
  <c r="R1442" i="3"/>
  <c r="V726" i="2" s="1"/>
  <c r="Q1442" i="3"/>
  <c r="R1434" i="3"/>
  <c r="Q1434" i="3"/>
  <c r="S1434" i="3"/>
  <c r="R1418" i="3"/>
  <c r="Q1418" i="3"/>
  <c r="S1418" i="3"/>
  <c r="R1394" i="3"/>
  <c r="Q1394" i="3"/>
  <c r="S1394" i="3"/>
  <c r="R1386" i="3"/>
  <c r="Q1386" i="3"/>
  <c r="S1386" i="3"/>
  <c r="R1378" i="3"/>
  <c r="Q1378" i="3"/>
  <c r="S1378" i="3"/>
  <c r="R1339" i="3"/>
  <c r="Q1339" i="3"/>
  <c r="S1339" i="3"/>
  <c r="S1477" i="3"/>
  <c r="Q1477" i="3"/>
  <c r="R1477" i="3"/>
  <c r="S1469" i="3"/>
  <c r="Q1469" i="3"/>
  <c r="R1469" i="3"/>
  <c r="S1461" i="3"/>
  <c r="Q1461" i="3"/>
  <c r="R1461" i="3"/>
  <c r="S1453" i="3"/>
  <c r="Q1453" i="3"/>
  <c r="R1453" i="3"/>
  <c r="Q1445" i="3"/>
  <c r="S1437" i="3"/>
  <c r="Q1437" i="3"/>
  <c r="R1437" i="3"/>
  <c r="S1421" i="3"/>
  <c r="Q1421" i="3"/>
  <c r="R1421" i="3"/>
  <c r="S1413" i="3"/>
  <c r="Q1413" i="3"/>
  <c r="R1413" i="3"/>
  <c r="S1389" i="3"/>
  <c r="Q1389" i="3"/>
  <c r="R1389" i="3"/>
  <c r="S1381" i="3"/>
  <c r="Q1381" i="3"/>
  <c r="R1381" i="3"/>
  <c r="Q1330" i="3"/>
  <c r="S1330" i="3"/>
  <c r="S1345" i="3"/>
  <c r="S1320" i="3"/>
  <c r="Q1320" i="3"/>
  <c r="R1320" i="3"/>
  <c r="S1259" i="3"/>
  <c r="R1259" i="3"/>
  <c r="S1214" i="3"/>
  <c r="R1214" i="3"/>
  <c r="S1211" i="3"/>
  <c r="R1211" i="3"/>
  <c r="S1203" i="3"/>
  <c r="R1203" i="3"/>
  <c r="Q1203" i="3"/>
  <c r="R1359" i="3"/>
  <c r="Q1359" i="3"/>
  <c r="S1359" i="3"/>
  <c r="S1344" i="3"/>
  <c r="Q1344" i="3"/>
  <c r="R1344" i="3"/>
  <c r="Q1314" i="3"/>
  <c r="S1314" i="3"/>
  <c r="Q1289" i="3"/>
  <c r="R1289" i="3"/>
  <c r="S1243" i="3"/>
  <c r="R1243" i="3"/>
  <c r="S1370" i="3"/>
  <c r="R1366" i="3"/>
  <c r="S1355" i="3"/>
  <c r="Q1340" i="3"/>
  <c r="R1340" i="3"/>
  <c r="S1329" i="3"/>
  <c r="R1288" i="3"/>
  <c r="R1273" i="3"/>
  <c r="S1273" i="3"/>
  <c r="Q1273" i="3"/>
  <c r="Q1269" i="3"/>
  <c r="R1269" i="3"/>
  <c r="S1269" i="3"/>
  <c r="R1235" i="3"/>
  <c r="Q1361" i="3"/>
  <c r="R1361" i="3"/>
  <c r="S1358" i="3"/>
  <c r="R1343" i="3"/>
  <c r="Q1319" i="3"/>
  <c r="R1287" i="3"/>
  <c r="S1280" i="3"/>
  <c r="R1272" i="3"/>
  <c r="S1272" i="3"/>
  <c r="Q1272" i="3"/>
  <c r="R1331" i="3"/>
  <c r="Q1331" i="3"/>
  <c r="Q1313" i="3"/>
  <c r="S1313" i="3"/>
  <c r="Q1298" i="3"/>
  <c r="S1298" i="3"/>
  <c r="R1264" i="3"/>
  <c r="S1264" i="3"/>
  <c r="Q1264" i="3"/>
  <c r="Q1257" i="3"/>
  <c r="R1257" i="3"/>
  <c r="R1216" i="3"/>
  <c r="S1216" i="3"/>
  <c r="Q1216" i="3"/>
  <c r="Q1346" i="3"/>
  <c r="R1303" i="3"/>
  <c r="Q1303" i="3"/>
  <c r="S1291" i="3"/>
  <c r="R1291" i="3"/>
  <c r="Q1271" i="3"/>
  <c r="R1271" i="3"/>
  <c r="S1271" i="3"/>
  <c r="R1256" i="3"/>
  <c r="S1256" i="3"/>
  <c r="Q1256" i="3"/>
  <c r="Q1237" i="3"/>
  <c r="Q1261" i="3"/>
  <c r="R1261" i="3"/>
  <c r="S1261" i="3"/>
  <c r="Q1229" i="3"/>
  <c r="R1229" i="3"/>
  <c r="S1229" i="3"/>
  <c r="Q1357" i="3"/>
  <c r="Q1350" i="3"/>
  <c r="Q1341" i="3"/>
  <c r="Q1334" i="3"/>
  <c r="Q1318" i="3"/>
  <c r="Q1309" i="3"/>
  <c r="Q1302" i="3"/>
  <c r="Q1286" i="3"/>
  <c r="Q1263" i="3"/>
  <c r="R1263" i="3"/>
  <c r="Q1231" i="3"/>
  <c r="R1231" i="3"/>
  <c r="R1225" i="3"/>
  <c r="Q1222" i="3"/>
  <c r="S1265" i="3"/>
  <c r="R1262" i="3"/>
  <c r="R1230" i="3"/>
  <c r="Q1213" i="3"/>
  <c r="R1213" i="3"/>
  <c r="S1213" i="3"/>
  <c r="R1207" i="3"/>
  <c r="R1192" i="3"/>
  <c r="S1192" i="3"/>
  <c r="Q1192" i="3"/>
  <c r="Q1354" i="3"/>
  <c r="S1354" i="3"/>
  <c r="S1349" i="3"/>
  <c r="R1342" i="3"/>
  <c r="S1333" i="3"/>
  <c r="Q1322" i="3"/>
  <c r="S1322" i="3"/>
  <c r="S1317" i="3"/>
  <c r="R1310" i="3"/>
  <c r="Q1306" i="3"/>
  <c r="S1306" i="3"/>
  <c r="Q1299" i="3"/>
  <c r="Q1285" i="3"/>
  <c r="R1285" i="3"/>
  <c r="S1285" i="3"/>
  <c r="R1253" i="3"/>
  <c r="S1227" i="3"/>
  <c r="R1227" i="3"/>
  <c r="Q1221" i="3"/>
  <c r="R1221" i="3"/>
  <c r="S1221" i="3"/>
  <c r="Q1279" i="3"/>
  <c r="R1279" i="3"/>
  <c r="Q1247" i="3"/>
  <c r="R1247" i="3"/>
  <c r="R1191" i="3"/>
  <c r="S1290" i="3"/>
  <c r="S1266" i="3"/>
  <c r="S1258" i="3"/>
  <c r="W637" i="2" s="1"/>
  <c r="S1242" i="3"/>
  <c r="S1226" i="3"/>
  <c r="S1218" i="3"/>
  <c r="S1210" i="3"/>
  <c r="S1202" i="3"/>
  <c r="S1194" i="3"/>
  <c r="R1290" i="3"/>
  <c r="R1274" i="3"/>
  <c r="R1266" i="3"/>
  <c r="R1258" i="3"/>
  <c r="R1250" i="3"/>
  <c r="R1242" i="3"/>
  <c r="R1226" i="3"/>
  <c r="R1218" i="3"/>
  <c r="R1202" i="3"/>
  <c r="R1194" i="3"/>
  <c r="Q1151" i="3"/>
  <c r="S1151" i="3"/>
  <c r="R1113" i="3"/>
  <c r="S1113" i="3"/>
  <c r="Q1113" i="3"/>
  <c r="Q1159" i="3"/>
  <c r="S1159" i="3"/>
  <c r="Q1105" i="3"/>
  <c r="S1079" i="3"/>
  <c r="Q1079" i="3"/>
  <c r="R1079" i="3"/>
  <c r="S1174" i="3"/>
  <c r="R1174" i="3"/>
  <c r="R1177" i="3"/>
  <c r="S1177" i="3"/>
  <c r="P1073" i="3"/>
  <c r="S1073" i="3" s="1"/>
  <c r="P1186" i="3"/>
  <c r="S1103" i="3"/>
  <c r="P514" i="3"/>
  <c r="T258" i="2" s="1"/>
  <c r="U258" i="2" s="1"/>
  <c r="R347" i="3"/>
  <c r="P327" i="3"/>
  <c r="P88" i="3"/>
  <c r="R88" i="3" s="1"/>
  <c r="P65" i="3"/>
  <c r="Q65" i="3" s="1"/>
  <c r="S645" i="3"/>
  <c r="Q645" i="3"/>
  <c r="S568" i="3"/>
  <c r="P547" i="3"/>
  <c r="T276" i="2" s="1"/>
  <c r="U276" i="2" s="1"/>
  <c r="P1077" i="3"/>
  <c r="P1037" i="3"/>
  <c r="T519" i="2" s="1"/>
  <c r="U519" i="2" s="1"/>
  <c r="S992" i="3"/>
  <c r="Q970" i="3"/>
  <c r="P961" i="3"/>
  <c r="T482" i="2" s="1"/>
  <c r="U482" i="2" s="1"/>
  <c r="P1182" i="3"/>
  <c r="P1169" i="3"/>
  <c r="S1127" i="3"/>
  <c r="P1124" i="3"/>
  <c r="T565" i="2" s="1"/>
  <c r="U565" i="2" s="1"/>
  <c r="S1119" i="3"/>
  <c r="S1150" i="3"/>
  <c r="Q1150" i="3"/>
  <c r="P1092" i="3"/>
  <c r="R1092" i="3" s="1"/>
  <c r="R1080" i="3"/>
  <c r="Q1080" i="3"/>
  <c r="P1181" i="3"/>
  <c r="P660" i="3"/>
  <c r="P532" i="3"/>
  <c r="S532" i="3" s="1"/>
  <c r="R270" i="3"/>
  <c r="Q819" i="3"/>
  <c r="R819" i="3"/>
  <c r="R799" i="3"/>
  <c r="P626" i="3"/>
  <c r="Q1011" i="3"/>
  <c r="R890" i="3"/>
  <c r="Q890" i="3"/>
  <c r="S890" i="3"/>
  <c r="P1185" i="3"/>
  <c r="P1156" i="3"/>
  <c r="S1129" i="3"/>
  <c r="S1110" i="3"/>
  <c r="R1110" i="3"/>
  <c r="S1102" i="3"/>
  <c r="S1053" i="3"/>
  <c r="P525" i="3"/>
  <c r="Q270" i="3"/>
  <c r="R230" i="3"/>
  <c r="S794" i="3"/>
  <c r="P597" i="3"/>
  <c r="S597" i="3" s="1"/>
  <c r="P1025" i="3"/>
  <c r="Q1025" i="3" s="1"/>
  <c r="R1015" i="3"/>
  <c r="P936" i="3"/>
  <c r="S936" i="3" s="1"/>
  <c r="P1184" i="3"/>
  <c r="Q1184" i="3" s="1"/>
  <c r="Q1167" i="3"/>
  <c r="S1167" i="3"/>
  <c r="P1155" i="3"/>
  <c r="S1137" i="3"/>
  <c r="R1129" i="3"/>
  <c r="R1126" i="3"/>
  <c r="R223" i="3"/>
  <c r="R721" i="3"/>
  <c r="R617" i="3"/>
  <c r="P596" i="3"/>
  <c r="S1024" i="3"/>
  <c r="Q994" i="3"/>
  <c r="P984" i="3"/>
  <c r="P1188" i="3"/>
  <c r="R1166" i="3"/>
  <c r="S1161" i="3"/>
  <c r="P1142" i="3"/>
  <c r="R1137" i="3"/>
  <c r="Q1126" i="3"/>
  <c r="P516" i="3"/>
  <c r="S516" i="3" s="1"/>
  <c r="S495" i="3"/>
  <c r="R428" i="3"/>
  <c r="Q223" i="3"/>
  <c r="R839" i="3"/>
  <c r="P661" i="3"/>
  <c r="P550" i="3"/>
  <c r="T279" i="2" s="1"/>
  <c r="U279" i="2" s="1"/>
  <c r="P1029" i="3"/>
  <c r="Q1029" i="3" s="1"/>
  <c r="P1009" i="3"/>
  <c r="T505" i="2" s="1"/>
  <c r="U505" i="2" s="1"/>
  <c r="P963" i="3"/>
  <c r="P894" i="3"/>
  <c r="R894" i="3" s="1"/>
  <c r="P1187" i="3"/>
  <c r="Q1174" i="3"/>
  <c r="Q1166" i="3"/>
  <c r="R1158" i="3"/>
  <c r="R1150" i="3"/>
  <c r="R1121" i="3"/>
  <c r="P1108" i="3"/>
  <c r="T558" i="2" s="1"/>
  <c r="U558" i="2" s="1"/>
  <c r="P836" i="3"/>
  <c r="Q968" i="3"/>
  <c r="Q960" i="3"/>
  <c r="AD39" i="8"/>
  <c r="Q1165" i="3"/>
  <c r="R1165" i="3"/>
  <c r="S1165" i="3"/>
  <c r="Q1140" i="3"/>
  <c r="Q1178" i="3"/>
  <c r="R1178" i="3"/>
  <c r="S1178" i="3"/>
  <c r="Q1136" i="3"/>
  <c r="R1136" i="3"/>
  <c r="S1136" i="3"/>
  <c r="Q1114" i="3"/>
  <c r="R1114" i="3"/>
  <c r="S1114" i="3"/>
  <c r="Q1101" i="3"/>
  <c r="R1101" i="3"/>
  <c r="S1101" i="3"/>
  <c r="Q1164" i="3"/>
  <c r="R1164" i="3"/>
  <c r="S1164" i="3"/>
  <c r="Q1132" i="3"/>
  <c r="R1132" i="3"/>
  <c r="S1132" i="3"/>
  <c r="Q1100" i="3"/>
  <c r="R1100" i="3"/>
  <c r="S1100" i="3"/>
  <c r="Q1128" i="3"/>
  <c r="R1128" i="3"/>
  <c r="S1128" i="3"/>
  <c r="R1125" i="3"/>
  <c r="Q1096" i="3"/>
  <c r="R1096" i="3"/>
  <c r="V549" i="2" s="1"/>
  <c r="S1096" i="3"/>
  <c r="Q1149" i="3"/>
  <c r="R1149" i="3"/>
  <c r="S1149" i="3"/>
  <c r="Q1130" i="3"/>
  <c r="R1130" i="3"/>
  <c r="S1130" i="3"/>
  <c r="Q1117" i="3"/>
  <c r="R1117" i="3"/>
  <c r="S1117" i="3"/>
  <c r="S1098" i="3"/>
  <c r="Q1138" i="3"/>
  <c r="R1138" i="3"/>
  <c r="S1138" i="3"/>
  <c r="Q1180" i="3"/>
  <c r="R1180" i="3"/>
  <c r="S1180" i="3"/>
  <c r="Q1148" i="3"/>
  <c r="R1148" i="3"/>
  <c r="S1148" i="3"/>
  <c r="Q1116" i="3"/>
  <c r="R1116" i="3"/>
  <c r="S1116" i="3"/>
  <c r="Q1160" i="3"/>
  <c r="R1160" i="3"/>
  <c r="S1160" i="3"/>
  <c r="Q1106" i="3"/>
  <c r="R1106" i="3"/>
  <c r="S1106" i="3"/>
  <c r="Q1176" i="3"/>
  <c r="R1176" i="3"/>
  <c r="S1176" i="3"/>
  <c r="S1173" i="3"/>
  <c r="R1154" i="3"/>
  <c r="S1154" i="3"/>
  <c r="R1122" i="3"/>
  <c r="Q1112" i="3"/>
  <c r="R1112" i="3"/>
  <c r="S1112" i="3"/>
  <c r="Q1179" i="3"/>
  <c r="P1168" i="3"/>
  <c r="P1152" i="3"/>
  <c r="Q1131" i="3"/>
  <c r="Q1123" i="3"/>
  <c r="P1120" i="3"/>
  <c r="Q1115" i="3"/>
  <c r="P1104" i="3"/>
  <c r="T554" i="2" s="1"/>
  <c r="U554" i="2" s="1"/>
  <c r="Q1099" i="3"/>
  <c r="Q1091" i="3"/>
  <c r="R1175" i="3"/>
  <c r="R1167" i="3"/>
  <c r="R1159" i="3"/>
  <c r="R1151" i="3"/>
  <c r="R1127" i="3"/>
  <c r="R1119" i="3"/>
  <c r="R1111" i="3"/>
  <c r="R1095" i="3"/>
  <c r="S1179" i="3"/>
  <c r="S1131" i="3"/>
  <c r="S1123" i="3"/>
  <c r="S1115" i="3"/>
  <c r="S1099" i="3"/>
  <c r="S1091" i="3"/>
  <c r="P258" i="3"/>
  <c r="Q258" i="3" s="1"/>
  <c r="S659" i="3"/>
  <c r="S1068" i="3"/>
  <c r="Q1068" i="3"/>
  <c r="P950" i="3"/>
  <c r="R189" i="3"/>
  <c r="Q189" i="3"/>
  <c r="R1044" i="3"/>
  <c r="Q1044" i="3"/>
  <c r="S1044" i="3"/>
  <c r="P110" i="3"/>
  <c r="S1084" i="3"/>
  <c r="Q1084" i="3"/>
  <c r="P931" i="3"/>
  <c r="T466" i="2" s="1"/>
  <c r="U466" i="2" s="1"/>
  <c r="P386" i="3"/>
  <c r="Q336" i="3"/>
  <c r="R336" i="3"/>
  <c r="S336" i="3"/>
  <c r="P28" i="3"/>
  <c r="Q28" i="3" s="1"/>
  <c r="P564" i="3"/>
  <c r="R564" i="3" s="1"/>
  <c r="P548" i="3"/>
  <c r="P1088" i="3"/>
  <c r="S1088" i="3" s="1"/>
  <c r="Q1019" i="3"/>
  <c r="R1019" i="3"/>
  <c r="P1014" i="3"/>
  <c r="Q1014" i="3" s="1"/>
  <c r="P1000" i="3"/>
  <c r="P915" i="3"/>
  <c r="T458" i="2" s="1"/>
  <c r="U458" i="2" s="1"/>
  <c r="P906" i="3"/>
  <c r="S906" i="3" s="1"/>
  <c r="P250" i="3"/>
  <c r="R250" i="3" s="1"/>
  <c r="P847" i="3"/>
  <c r="T425" i="2" s="1"/>
  <c r="U425" i="2" s="1"/>
  <c r="P808" i="3"/>
  <c r="S1063" i="3"/>
  <c r="R1063" i="3"/>
  <c r="P387" i="3"/>
  <c r="S387" i="3" s="1"/>
  <c r="P195" i="3"/>
  <c r="P29" i="3"/>
  <c r="P21" i="3"/>
  <c r="S21" i="3" s="1"/>
  <c r="Q699" i="3"/>
  <c r="Q987" i="3"/>
  <c r="R987" i="3"/>
  <c r="P329" i="3"/>
  <c r="P288" i="3"/>
  <c r="R288" i="3" s="1"/>
  <c r="Q282" i="3"/>
  <c r="S282" i="3"/>
  <c r="P157" i="3"/>
  <c r="P149" i="3"/>
  <c r="P35" i="3"/>
  <c r="T19" i="2" s="1"/>
  <c r="U19" i="2" s="1"/>
  <c r="P871" i="3"/>
  <c r="T437" i="2" s="1"/>
  <c r="U437" i="2" s="1"/>
  <c r="P822" i="3"/>
  <c r="P779" i="3"/>
  <c r="Q779" i="3" s="1"/>
  <c r="P770" i="3"/>
  <c r="R770" i="3" s="1"/>
  <c r="P574" i="3"/>
  <c r="R574" i="3" s="1"/>
  <c r="R914" i="3"/>
  <c r="S8" i="3"/>
  <c r="Q472" i="3"/>
  <c r="S156" i="3"/>
  <c r="P784" i="3"/>
  <c r="T395" i="2" s="1"/>
  <c r="U395" i="2" s="1"/>
  <c r="P778" i="3"/>
  <c r="S1055" i="3"/>
  <c r="Q1055" i="3"/>
  <c r="R1055" i="3"/>
  <c r="P1027" i="3"/>
  <c r="Q1027" i="3" s="1"/>
  <c r="R1023" i="3"/>
  <c r="V512" i="2" s="1"/>
  <c r="P985" i="3"/>
  <c r="Q923" i="3"/>
  <c r="R923" i="3"/>
  <c r="P365" i="3"/>
  <c r="Q682" i="3"/>
  <c r="R682" i="3"/>
  <c r="S682" i="3"/>
  <c r="P671" i="3"/>
  <c r="T337" i="2" s="1"/>
  <c r="U337" i="2" s="1"/>
  <c r="P200" i="3"/>
  <c r="P179" i="3"/>
  <c r="P134" i="3"/>
  <c r="R134" i="3" s="1"/>
  <c r="P46" i="3"/>
  <c r="T25" i="2" s="1"/>
  <c r="U25" i="2" s="1"/>
  <c r="P454" i="3"/>
  <c r="Q454" i="3" s="1"/>
  <c r="P447" i="3"/>
  <c r="R447" i="3" s="1"/>
  <c r="Q439" i="3"/>
  <c r="P353" i="3"/>
  <c r="S353" i="3" s="1"/>
  <c r="P234" i="3"/>
  <c r="R234" i="3" s="1"/>
  <c r="P53" i="3"/>
  <c r="Q757" i="3"/>
  <c r="P740" i="3"/>
  <c r="R740" i="3" s="1"/>
  <c r="P720" i="3"/>
  <c r="P619" i="3"/>
  <c r="Q619" i="3" s="1"/>
  <c r="P605" i="3"/>
  <c r="S1060" i="3"/>
  <c r="Q1060" i="3"/>
  <c r="P945" i="3"/>
  <c r="T473" i="2" s="1"/>
  <c r="U473" i="2" s="1"/>
  <c r="P918" i="3"/>
  <c r="P22" i="3"/>
  <c r="P515" i="3"/>
  <c r="P440" i="3"/>
  <c r="T221" i="2" s="1"/>
  <c r="U221" i="2" s="1"/>
  <c r="S398" i="3"/>
  <c r="P244" i="3"/>
  <c r="T123" i="2" s="1"/>
  <c r="U123" i="2" s="1"/>
  <c r="S239" i="3"/>
  <c r="R239" i="3"/>
  <c r="P226" i="3"/>
  <c r="Q226" i="3" s="1"/>
  <c r="P213" i="3"/>
  <c r="Q184" i="3"/>
  <c r="P745" i="3"/>
  <c r="P618" i="3"/>
  <c r="S618" i="3" s="1"/>
  <c r="P1040" i="3"/>
  <c r="T521" i="2" s="1"/>
  <c r="U521" i="2" s="1"/>
  <c r="P974" i="3"/>
  <c r="Q955" i="3"/>
  <c r="R955" i="3"/>
  <c r="P883" i="3"/>
  <c r="R930" i="3"/>
  <c r="Q930" i="3"/>
  <c r="Q363" i="3"/>
  <c r="R291" i="3"/>
  <c r="Q262" i="3"/>
  <c r="Q182" i="3"/>
  <c r="R815" i="3"/>
  <c r="S807" i="3"/>
  <c r="Q807" i="3"/>
  <c r="S761" i="3"/>
  <c r="Q610" i="3"/>
  <c r="P972" i="3"/>
  <c r="T487" i="2" s="1"/>
  <c r="U487" i="2" s="1"/>
  <c r="P882" i="3"/>
  <c r="S769" i="3"/>
  <c r="Q769" i="3"/>
  <c r="R954" i="3"/>
  <c r="Q815" i="3"/>
  <c r="Q761" i="3"/>
  <c r="S1061" i="3"/>
  <c r="R1041" i="3"/>
  <c r="S994" i="3"/>
  <c r="R979" i="3"/>
  <c r="P952" i="3"/>
  <c r="R952" i="3" s="1"/>
  <c r="Q938" i="3"/>
  <c r="S1087" i="3"/>
  <c r="Q1087" i="3"/>
  <c r="R1018" i="3"/>
  <c r="Q1018" i="3"/>
  <c r="P949" i="3"/>
  <c r="T477" i="2" s="1"/>
  <c r="U477" i="2" s="1"/>
  <c r="S487" i="3"/>
  <c r="Q1069" i="3"/>
  <c r="S1069" i="3"/>
  <c r="P1002" i="3"/>
  <c r="S1002" i="3" s="1"/>
  <c r="Q971" i="3"/>
  <c r="R920" i="3"/>
  <c r="Q705" i="3"/>
  <c r="P880" i="3"/>
  <c r="P935" i="3"/>
  <c r="S935" i="3" s="1"/>
  <c r="R922" i="3"/>
  <c r="S780" i="3"/>
  <c r="P1051" i="3"/>
  <c r="R1032" i="3"/>
  <c r="Q1032" i="3"/>
  <c r="P1006" i="3"/>
  <c r="R898" i="3"/>
  <c r="Q898" i="3"/>
  <c r="D21" i="8"/>
  <c r="C21" i="8"/>
  <c r="Q39" i="8"/>
  <c r="AC39" i="8"/>
  <c r="U39" i="8"/>
  <c r="X39" i="8"/>
  <c r="W39" i="8"/>
  <c r="V39" i="8"/>
  <c r="Q1075" i="3"/>
  <c r="R1075" i="3"/>
  <c r="S1075" i="3"/>
  <c r="Q1066" i="3"/>
  <c r="R1066" i="3"/>
  <c r="S1066" i="3"/>
  <c r="Q1083" i="3"/>
  <c r="R1083" i="3"/>
  <c r="S1083" i="3"/>
  <c r="Q1062" i="3"/>
  <c r="R1062" i="3"/>
  <c r="S1062" i="3"/>
  <c r="Q1086" i="3"/>
  <c r="R1086" i="3"/>
  <c r="S1086" i="3"/>
  <c r="S1082" i="3"/>
  <c r="Q1082" i="3"/>
  <c r="R1082" i="3"/>
  <c r="Q1054" i="3"/>
  <c r="R1054" i="3"/>
  <c r="S1054" i="3"/>
  <c r="Q1078" i="3"/>
  <c r="R1078" i="3"/>
  <c r="S1078" i="3"/>
  <c r="Q1067" i="3"/>
  <c r="R1067" i="3"/>
  <c r="S1067" i="3"/>
  <c r="Q958" i="3"/>
  <c r="R958" i="3"/>
  <c r="R921" i="3"/>
  <c r="S921" i="3"/>
  <c r="Q921" i="3"/>
  <c r="Q895" i="3"/>
  <c r="S895" i="3"/>
  <c r="R1084" i="3"/>
  <c r="Q1081" i="3"/>
  <c r="R1068" i="3"/>
  <c r="Q1065" i="3"/>
  <c r="R1060" i="3"/>
  <c r="Q1057" i="3"/>
  <c r="Q1030" i="3"/>
  <c r="Q1022" i="3"/>
  <c r="Q1013" i="3"/>
  <c r="S1013" i="3"/>
  <c r="Q1007" i="3"/>
  <c r="R973" i="3"/>
  <c r="S970" i="3"/>
  <c r="S958" i="3"/>
  <c r="Q943" i="3"/>
  <c r="S943" i="3"/>
  <c r="S940" i="3"/>
  <c r="R940" i="3"/>
  <c r="S912" i="3"/>
  <c r="Q903" i="3"/>
  <c r="S903" i="3"/>
  <c r="Q899" i="3"/>
  <c r="R899" i="3"/>
  <c r="S899" i="3"/>
  <c r="R895" i="3"/>
  <c r="R892" i="3"/>
  <c r="Q888" i="3"/>
  <c r="R888" i="3"/>
  <c r="Q1043" i="3"/>
  <c r="S1043" i="3"/>
  <c r="Q991" i="3"/>
  <c r="S991" i="3"/>
  <c r="S988" i="3"/>
  <c r="R988" i="3"/>
  <c r="Q982" i="3"/>
  <c r="R982" i="3"/>
  <c r="Q927" i="3"/>
  <c r="S927" i="3"/>
  <c r="S924" i="3"/>
  <c r="R924" i="3"/>
  <c r="Q902" i="3"/>
  <c r="R902" i="3"/>
  <c r="S902" i="3"/>
  <c r="Q887" i="3"/>
  <c r="S887" i="3"/>
  <c r="R1085" i="3"/>
  <c r="S1080" i="3"/>
  <c r="R1069" i="3"/>
  <c r="S1064" i="3"/>
  <c r="R1061" i="3"/>
  <c r="S1056" i="3"/>
  <c r="R1053" i="3"/>
  <c r="S1042" i="3"/>
  <c r="S1034" i="3"/>
  <c r="Q1021" i="3"/>
  <c r="S1021" i="3"/>
  <c r="Q1015" i="3"/>
  <c r="S1015" i="3"/>
  <c r="R1012" i="3"/>
  <c r="S978" i="3"/>
  <c r="R969" i="3"/>
  <c r="S969" i="3"/>
  <c r="Q969" i="3"/>
  <c r="Q957" i="3"/>
  <c r="S957" i="3"/>
  <c r="R948" i="3"/>
  <c r="Q942" i="3"/>
  <c r="R942" i="3"/>
  <c r="S920" i="3"/>
  <c r="S914" i="3"/>
  <c r="R905" i="3"/>
  <c r="S905" i="3"/>
  <c r="Q905" i="3"/>
  <c r="Q894" i="3"/>
  <c r="S894" i="3"/>
  <c r="Q1042" i="3"/>
  <c r="Q1034" i="3"/>
  <c r="S1008" i="3"/>
  <c r="R993" i="3"/>
  <c r="S993" i="3"/>
  <c r="Q993" i="3"/>
  <c r="Q981" i="3"/>
  <c r="S981" i="3"/>
  <c r="Q978" i="3"/>
  <c r="Q966" i="3"/>
  <c r="R966" i="3"/>
  <c r="S944" i="3"/>
  <c r="S938" i="3"/>
  <c r="R929" i="3"/>
  <c r="S929" i="3"/>
  <c r="Q929" i="3"/>
  <c r="Q920" i="3"/>
  <c r="Q914" i="3"/>
  <c r="S908" i="3"/>
  <c r="R908" i="3"/>
  <c r="R897" i="3"/>
  <c r="S897" i="3"/>
  <c r="Q897" i="3"/>
  <c r="Q967" i="3"/>
  <c r="S967" i="3"/>
  <c r="Q891" i="3"/>
  <c r="R891" i="3"/>
  <c r="S891" i="3"/>
  <c r="Q1047" i="3"/>
  <c r="S1047" i="3"/>
  <c r="Q1039" i="3"/>
  <c r="S1039" i="3"/>
  <c r="Q1031" i="3"/>
  <c r="S1031" i="3"/>
  <c r="Q1023" i="3"/>
  <c r="S1023" i="3"/>
  <c r="R1017" i="3"/>
  <c r="S1017" i="3"/>
  <c r="Q1017" i="3"/>
  <c r="Q1005" i="3"/>
  <c r="S1005" i="3"/>
  <c r="Q999" i="3"/>
  <c r="S999" i="3"/>
  <c r="S996" i="3"/>
  <c r="R996" i="3"/>
  <c r="Q990" i="3"/>
  <c r="R990" i="3"/>
  <c r="R953" i="3"/>
  <c r="S953" i="3"/>
  <c r="Q953" i="3"/>
  <c r="Q941" i="3"/>
  <c r="S941" i="3"/>
  <c r="R932" i="3"/>
  <c r="Q926" i="3"/>
  <c r="R926" i="3"/>
  <c r="R889" i="3"/>
  <c r="S889" i="3"/>
  <c r="Q889" i="3"/>
  <c r="Q881" i="3"/>
  <c r="Q1035" i="3"/>
  <c r="S1035" i="3"/>
  <c r="S1081" i="3"/>
  <c r="S1065" i="3"/>
  <c r="S1057" i="3"/>
  <c r="S1020" i="3"/>
  <c r="R1020" i="3"/>
  <c r="S977" i="3"/>
  <c r="Q965" i="3"/>
  <c r="S965" i="3"/>
  <c r="Q959" i="3"/>
  <c r="S959" i="3"/>
  <c r="S956" i="3"/>
  <c r="R956" i="3"/>
  <c r="R913" i="3"/>
  <c r="S913" i="3"/>
  <c r="Q913" i="3"/>
  <c r="Q904" i="3"/>
  <c r="R904" i="3"/>
  <c r="S1041" i="3"/>
  <c r="Q1041" i="3"/>
  <c r="S1033" i="3"/>
  <c r="Q1033" i="3"/>
  <c r="S1030" i="3"/>
  <c r="S1022" i="3"/>
  <c r="R1013" i="3"/>
  <c r="Q992" i="3"/>
  <c r="Q989" i="3"/>
  <c r="S989" i="3"/>
  <c r="Q986" i="3"/>
  <c r="S983" i="3"/>
  <c r="W493" i="2" s="1"/>
  <c r="S980" i="3"/>
  <c r="R980" i="3"/>
  <c r="R943" i="3"/>
  <c r="Q940" i="3"/>
  <c r="R937" i="3"/>
  <c r="S937" i="3"/>
  <c r="Q937" i="3"/>
  <c r="Q928" i="3"/>
  <c r="Q925" i="3"/>
  <c r="S925" i="3"/>
  <c r="Q922" i="3"/>
  <c r="R916" i="3"/>
  <c r="Q910" i="3"/>
  <c r="R910" i="3"/>
  <c r="R903" i="3"/>
  <c r="S900" i="3"/>
  <c r="R900" i="3"/>
  <c r="S888" i="3"/>
  <c r="S901" i="3"/>
  <c r="S893" i="3"/>
  <c r="S1019" i="3"/>
  <c r="S1011" i="3"/>
  <c r="S995" i="3"/>
  <c r="S979" i="3"/>
  <c r="S955" i="3"/>
  <c r="S939" i="3"/>
  <c r="S923" i="3"/>
  <c r="W465" i="2" s="1"/>
  <c r="S907" i="3"/>
  <c r="P129" i="3"/>
  <c r="P123" i="3"/>
  <c r="S123" i="3" s="1"/>
  <c r="S718" i="3"/>
  <c r="Q718" i="3"/>
  <c r="R718" i="3"/>
  <c r="R666" i="3"/>
  <c r="S666" i="3"/>
  <c r="Q666" i="3"/>
  <c r="Q594" i="3"/>
  <c r="Q539" i="3"/>
  <c r="S539" i="3"/>
  <c r="S520" i="3"/>
  <c r="R520" i="3"/>
  <c r="P227" i="3"/>
  <c r="P74" i="3"/>
  <c r="Q74" i="3" s="1"/>
  <c r="P41" i="3"/>
  <c r="S41" i="3" s="1"/>
  <c r="Q372" i="3"/>
  <c r="P178" i="3"/>
  <c r="T90" i="2" s="1"/>
  <c r="U90" i="2" s="1"/>
  <c r="P848" i="3"/>
  <c r="R848" i="3" s="1"/>
  <c r="R710" i="3"/>
  <c r="P706" i="3"/>
  <c r="T354" i="2" s="1"/>
  <c r="U354" i="2" s="1"/>
  <c r="Q677" i="3"/>
  <c r="R677" i="3"/>
  <c r="S677" i="3"/>
  <c r="S660" i="3"/>
  <c r="P639" i="3"/>
  <c r="P585" i="3"/>
  <c r="P558" i="3"/>
  <c r="P873" i="3"/>
  <c r="T439" i="2" s="1"/>
  <c r="U439" i="2" s="1"/>
  <c r="P832" i="3"/>
  <c r="R832" i="3" s="1"/>
  <c r="Q384" i="3"/>
  <c r="R384" i="3"/>
  <c r="S384" i="3"/>
  <c r="P147" i="3"/>
  <c r="T75" i="2" s="1"/>
  <c r="U75" i="2" s="1"/>
  <c r="S57" i="3"/>
  <c r="Q57" i="3"/>
  <c r="P531" i="3"/>
  <c r="T267" i="2" s="1"/>
  <c r="U267" i="2" s="1"/>
  <c r="S755" i="3"/>
  <c r="Q755" i="3"/>
  <c r="R755" i="3"/>
  <c r="P517" i="3"/>
  <c r="S511" i="3"/>
  <c r="Q511" i="3"/>
  <c r="R511" i="3"/>
  <c r="Q187" i="3"/>
  <c r="P87" i="3"/>
  <c r="S87" i="3" s="1"/>
  <c r="P20" i="3"/>
  <c r="S20" i="3" s="1"/>
  <c r="P766" i="3"/>
  <c r="S279" i="3"/>
  <c r="R279" i="3"/>
  <c r="Q192" i="3"/>
  <c r="Q175" i="3"/>
  <c r="R175" i="3"/>
  <c r="S175" i="3"/>
  <c r="R106" i="3"/>
  <c r="Q106" i="3"/>
  <c r="P92" i="3"/>
  <c r="Q56" i="3"/>
  <c r="S56" i="3"/>
  <c r="Q804" i="3"/>
  <c r="Q796" i="3"/>
  <c r="S715" i="3"/>
  <c r="Q715" i="3"/>
  <c r="R715" i="3"/>
  <c r="Q700" i="3"/>
  <c r="R700" i="3"/>
  <c r="P658" i="3"/>
  <c r="P135" i="3"/>
  <c r="P47" i="3"/>
  <c r="Q593" i="3"/>
  <c r="R593" i="3"/>
  <c r="Q356" i="3"/>
  <c r="Q748" i="3"/>
  <c r="S748" i="3"/>
  <c r="R737" i="3"/>
  <c r="S737" i="3"/>
  <c r="Q737" i="3"/>
  <c r="S571" i="3"/>
  <c r="P522" i="3"/>
  <c r="R522" i="3" s="1"/>
  <c r="S300" i="3"/>
  <c r="R300" i="3"/>
  <c r="Q625" i="3"/>
  <c r="R625" i="3"/>
  <c r="P595" i="3"/>
  <c r="T298" i="2" s="1"/>
  <c r="U298" i="2" s="1"/>
  <c r="R648" i="3"/>
  <c r="R640" i="3"/>
  <c r="P543" i="3"/>
  <c r="T272" i="2" s="1"/>
  <c r="U272" i="2" s="1"/>
  <c r="S506" i="3"/>
  <c r="R339" i="3"/>
  <c r="R325" i="3"/>
  <c r="R215" i="3"/>
  <c r="R117" i="3"/>
  <c r="Q97" i="3"/>
  <c r="Q851" i="3"/>
  <c r="R851" i="3"/>
  <c r="Q842" i="3"/>
  <c r="S842" i="3"/>
  <c r="R827" i="3"/>
  <c r="P657" i="3"/>
  <c r="T329" i="2" s="1"/>
  <c r="U329" i="2" s="1"/>
  <c r="Q589" i="3"/>
  <c r="P575" i="3"/>
  <c r="Q536" i="3"/>
  <c r="R536" i="3"/>
  <c r="Q530" i="3"/>
  <c r="R315" i="3"/>
  <c r="S181" i="3"/>
  <c r="S863" i="3"/>
  <c r="Q863" i="3"/>
  <c r="Q795" i="3"/>
  <c r="R795" i="3"/>
  <c r="Q788" i="3"/>
  <c r="R788" i="3"/>
  <c r="S750" i="3"/>
  <c r="Q750" i="3"/>
  <c r="S747" i="3"/>
  <c r="Q747" i="3"/>
  <c r="S713" i="3"/>
  <c r="Q624" i="3"/>
  <c r="S624" i="3"/>
  <c r="Q609" i="3"/>
  <c r="R609" i="3"/>
  <c r="P604" i="3"/>
  <c r="P562" i="3"/>
  <c r="Q546" i="3"/>
  <c r="R363" i="3"/>
  <c r="S358" i="3"/>
  <c r="R324" i="3"/>
  <c r="Q315" i="3"/>
  <c r="S298" i="3"/>
  <c r="Q214" i="3"/>
  <c r="S189" i="3"/>
  <c r="Q181" i="3"/>
  <c r="S855" i="3"/>
  <c r="Q855" i="3"/>
  <c r="Q818" i="3"/>
  <c r="S818" i="3"/>
  <c r="S742" i="3"/>
  <c r="R742" i="3"/>
  <c r="Q724" i="3"/>
  <c r="S724" i="3"/>
  <c r="R713" i="3"/>
  <c r="R645" i="3"/>
  <c r="P628" i="3"/>
  <c r="T315" i="2" s="1"/>
  <c r="U315" i="2" s="1"/>
  <c r="P603" i="3"/>
  <c r="P561" i="3"/>
  <c r="S556" i="3"/>
  <c r="S871" i="3"/>
  <c r="S790" i="3"/>
  <c r="R790" i="3"/>
  <c r="S779" i="3"/>
  <c r="Q764" i="3"/>
  <c r="S764" i="3"/>
  <c r="S739" i="3"/>
  <c r="R739" i="3"/>
  <c r="S734" i="3"/>
  <c r="R734" i="3"/>
  <c r="S716" i="3"/>
  <c r="R674" i="3"/>
  <c r="S674" i="3"/>
  <c r="P668" i="3"/>
  <c r="S668" i="3" s="1"/>
  <c r="S650" i="3"/>
  <c r="S627" i="3"/>
  <c r="Q444" i="3"/>
  <c r="S435" i="3"/>
  <c r="R403" i="3"/>
  <c r="P373" i="3"/>
  <c r="Q373" i="3" s="1"/>
  <c r="R352" i="3"/>
  <c r="Q308" i="3"/>
  <c r="P284" i="3"/>
  <c r="S284" i="3" s="1"/>
  <c r="R255" i="3"/>
  <c r="R156" i="3"/>
  <c r="R875" i="3"/>
  <c r="Q756" i="3"/>
  <c r="S756" i="3"/>
  <c r="R726" i="3"/>
  <c r="R716" i="3"/>
  <c r="S708" i="3"/>
  <c r="S653" i="3"/>
  <c r="Q653" i="3"/>
  <c r="R633" i="3"/>
  <c r="P602" i="3"/>
  <c r="S602" i="3" s="1"/>
  <c r="P586" i="3"/>
  <c r="S586" i="3" s="1"/>
  <c r="R569" i="3"/>
  <c r="P545" i="3"/>
  <c r="Q528" i="3"/>
  <c r="S528" i="3"/>
  <c r="Q843" i="3"/>
  <c r="R843" i="3"/>
  <c r="S774" i="3"/>
  <c r="Q774" i="3"/>
  <c r="P621" i="3"/>
  <c r="Q601" i="3"/>
  <c r="R601" i="3"/>
  <c r="S581" i="3"/>
  <c r="R581" i="3"/>
  <c r="Q560" i="3"/>
  <c r="S560" i="3"/>
  <c r="Q549" i="3"/>
  <c r="S584" i="3"/>
  <c r="D20" i="8"/>
  <c r="C20" i="8"/>
  <c r="D19" i="8"/>
  <c r="C19" i="8"/>
  <c r="D18" i="8"/>
  <c r="C18" i="8"/>
  <c r="D17" i="8"/>
  <c r="C17" i="8"/>
  <c r="AB39" i="8"/>
  <c r="T39" i="8"/>
  <c r="AA39" i="8"/>
  <c r="S39" i="8"/>
  <c r="Z39" i="8"/>
  <c r="R39" i="8"/>
  <c r="Y39" i="8"/>
  <c r="F23" i="9"/>
  <c r="F24" i="9" s="1"/>
  <c r="F25" i="9" s="1"/>
  <c r="R791" i="3"/>
  <c r="S791" i="3"/>
  <c r="Q791" i="3"/>
  <c r="R817" i="3"/>
  <c r="S817" i="3"/>
  <c r="Q817" i="3"/>
  <c r="R855" i="3"/>
  <c r="Q837" i="3"/>
  <c r="R837" i="3"/>
  <c r="Q831" i="3"/>
  <c r="S828" i="3"/>
  <c r="R828" i="3"/>
  <c r="P825" i="3"/>
  <c r="R816" i="3"/>
  <c r="S816" i="3"/>
  <c r="R810" i="3"/>
  <c r="Q759" i="3"/>
  <c r="R730" i="3"/>
  <c r="S714" i="3"/>
  <c r="Q714" i="3"/>
  <c r="R714" i="3"/>
  <c r="Q687" i="3"/>
  <c r="R676" i="3"/>
  <c r="S676" i="3"/>
  <c r="Q676" i="3"/>
  <c r="S852" i="3"/>
  <c r="R852" i="3"/>
  <c r="Q821" i="3"/>
  <c r="R821" i="3"/>
  <c r="S679" i="3"/>
  <c r="R679" i="3"/>
  <c r="Q679" i="3"/>
  <c r="S533" i="3"/>
  <c r="R533" i="3"/>
  <c r="Q533" i="3"/>
  <c r="Q797" i="3"/>
  <c r="R797" i="3"/>
  <c r="S762" i="3"/>
  <c r="Q762" i="3"/>
  <c r="S754" i="3"/>
  <c r="Q754" i="3"/>
  <c r="S738" i="3"/>
  <c r="Q738" i="3"/>
  <c r="R727" i="3"/>
  <c r="S727" i="3"/>
  <c r="S876" i="3"/>
  <c r="R876" i="3"/>
  <c r="Q870" i="3"/>
  <c r="R870" i="3"/>
  <c r="R833" i="3"/>
  <c r="S833" i="3"/>
  <c r="Q833" i="3"/>
  <c r="Q830" i="3"/>
  <c r="R830" i="3"/>
  <c r="S704" i="3"/>
  <c r="Q704" i="3"/>
  <c r="R704" i="3"/>
  <c r="R701" i="3"/>
  <c r="S701" i="3"/>
  <c r="Q695" i="3"/>
  <c r="S695" i="3"/>
  <c r="R695" i="3"/>
  <c r="Q652" i="3"/>
  <c r="R652" i="3"/>
  <c r="S652" i="3"/>
  <c r="R582" i="3"/>
  <c r="S582" i="3"/>
  <c r="Q582" i="3"/>
  <c r="S554" i="3"/>
  <c r="R554" i="3"/>
  <c r="R751" i="3"/>
  <c r="S751" i="3"/>
  <c r="R735" i="3"/>
  <c r="S735" i="3"/>
  <c r="S730" i="3"/>
  <c r="Q730" i="3"/>
  <c r="Q664" i="3"/>
  <c r="R664" i="3"/>
  <c r="R864" i="3"/>
  <c r="S864" i="3"/>
  <c r="Q806" i="3"/>
  <c r="R806" i="3"/>
  <c r="S866" i="3"/>
  <c r="R857" i="3"/>
  <c r="S857" i="3"/>
  <c r="Q857" i="3"/>
  <c r="Q854" i="3"/>
  <c r="R854" i="3"/>
  <c r="S796" i="3"/>
  <c r="R796" i="3"/>
  <c r="R793" i="3"/>
  <c r="S793" i="3"/>
  <c r="Q793" i="3"/>
  <c r="Q707" i="3"/>
  <c r="R670" i="3"/>
  <c r="V336" i="2" s="1"/>
  <c r="S670" i="3"/>
  <c r="Q670" i="3"/>
  <c r="Q608" i="3"/>
  <c r="S608" i="3"/>
  <c r="R608" i="3"/>
  <c r="S578" i="3"/>
  <c r="R578" i="3"/>
  <c r="R840" i="3"/>
  <c r="S840" i="3"/>
  <c r="R783" i="3"/>
  <c r="S783" i="3"/>
  <c r="Q746" i="3"/>
  <c r="S812" i="3"/>
  <c r="R812" i="3"/>
  <c r="R800" i="3"/>
  <c r="Q878" i="3"/>
  <c r="R878" i="3"/>
  <c r="R872" i="3"/>
  <c r="S872" i="3"/>
  <c r="R866" i="3"/>
  <c r="R847" i="3"/>
  <c r="Q829" i="3"/>
  <c r="R829" i="3"/>
  <c r="S826" i="3"/>
  <c r="Q823" i="3"/>
  <c r="S820" i="3"/>
  <c r="R820" i="3"/>
  <c r="Q814" i="3"/>
  <c r="R814" i="3"/>
  <c r="R763" i="3"/>
  <c r="S712" i="3"/>
  <c r="Q712" i="3"/>
  <c r="R712" i="3"/>
  <c r="R709" i="3"/>
  <c r="S709" i="3"/>
  <c r="R703" i="3"/>
  <c r="S703" i="3"/>
  <c r="Q614" i="3"/>
  <c r="S786" i="3"/>
  <c r="Q786" i="3"/>
  <c r="S759" i="3"/>
  <c r="Q529" i="3"/>
  <c r="R529" i="3"/>
  <c r="S529" i="3"/>
  <c r="Q853" i="3"/>
  <c r="R853" i="3"/>
  <c r="S844" i="3"/>
  <c r="R844" i="3"/>
  <c r="R841" i="3"/>
  <c r="S841" i="3"/>
  <c r="Q841" i="3"/>
  <c r="Q792" i="3"/>
  <c r="R792" i="3"/>
  <c r="Q656" i="3"/>
  <c r="S656" i="3"/>
  <c r="S629" i="3"/>
  <c r="R629" i="3"/>
  <c r="R861" i="3"/>
  <c r="R775" i="3"/>
  <c r="S775" i="3"/>
  <c r="R743" i="3"/>
  <c r="S743" i="3"/>
  <c r="Q877" i="3"/>
  <c r="R877" i="3"/>
  <c r="S868" i="3"/>
  <c r="R868" i="3"/>
  <c r="R865" i="3"/>
  <c r="S865" i="3"/>
  <c r="Q865" i="3"/>
  <c r="R856" i="3"/>
  <c r="S856" i="3"/>
  <c r="R831" i="3"/>
  <c r="Q813" i="3"/>
  <c r="R813" i="3"/>
  <c r="S810" i="3"/>
  <c r="S804" i="3"/>
  <c r="R804" i="3"/>
  <c r="Q801" i="3"/>
  <c r="R789" i="3"/>
  <c r="S789" i="3"/>
  <c r="R781" i="3"/>
  <c r="S776" i="3"/>
  <c r="R776" i="3"/>
  <c r="R773" i="3"/>
  <c r="S773" i="3"/>
  <c r="R765" i="3"/>
  <c r="V384" i="2" s="1"/>
  <c r="R757" i="3"/>
  <c r="S757" i="3"/>
  <c r="R749" i="3"/>
  <c r="S749" i="3"/>
  <c r="S744" i="3"/>
  <c r="R744" i="3"/>
  <c r="S728" i="3"/>
  <c r="R728" i="3"/>
  <c r="R725" i="3"/>
  <c r="S725" i="3"/>
  <c r="R687" i="3"/>
  <c r="Q688" i="3"/>
  <c r="R688" i="3"/>
  <c r="Q667" i="3"/>
  <c r="R667" i="3"/>
  <c r="S667" i="3"/>
  <c r="R615" i="3"/>
  <c r="S615" i="3"/>
  <c r="Q615" i="3"/>
  <c r="R583" i="3"/>
  <c r="S583" i="3"/>
  <c r="Q583" i="3"/>
  <c r="R678" i="3"/>
  <c r="S678" i="3"/>
  <c r="Q675" i="3"/>
  <c r="R675" i="3"/>
  <c r="Q635" i="3"/>
  <c r="R635" i="3"/>
  <c r="S635" i="3"/>
  <c r="S632" i="3"/>
  <c r="Q600" i="3"/>
  <c r="R600" i="3"/>
  <c r="S596" i="3"/>
  <c r="S875" i="3"/>
  <c r="S867" i="3"/>
  <c r="S851" i="3"/>
  <c r="S843" i="3"/>
  <c r="S827" i="3"/>
  <c r="S819" i="3"/>
  <c r="S803" i="3"/>
  <c r="S795" i="3"/>
  <c r="R694" i="3"/>
  <c r="S694" i="3"/>
  <c r="S663" i="3"/>
  <c r="R663" i="3"/>
  <c r="R655" i="3"/>
  <c r="S655" i="3"/>
  <c r="Q648" i="3"/>
  <c r="S648" i="3"/>
  <c r="R632" i="3"/>
  <c r="R599" i="3"/>
  <c r="S599" i="3"/>
  <c r="Q599" i="3"/>
  <c r="R567" i="3"/>
  <c r="S567" i="3"/>
  <c r="Q567" i="3"/>
  <c r="Q540" i="3"/>
  <c r="R540" i="3"/>
  <c r="S540" i="3"/>
  <c r="Q696" i="3"/>
  <c r="S696" i="3"/>
  <c r="Q689" i="3"/>
  <c r="S689" i="3"/>
  <c r="W345" i="2" s="1"/>
  <c r="R686" i="3"/>
  <c r="S686" i="3"/>
  <c r="Q686" i="3"/>
  <c r="R654" i="3"/>
  <c r="S654" i="3"/>
  <c r="Q654" i="3"/>
  <c r="R620" i="3"/>
  <c r="Q587" i="3"/>
  <c r="R587" i="3"/>
  <c r="S587" i="3"/>
  <c r="R685" i="3"/>
  <c r="R680" i="3"/>
  <c r="Q674" i="3"/>
  <c r="R653" i="3"/>
  <c r="R647" i="3"/>
  <c r="S647" i="3"/>
  <c r="Q644" i="3"/>
  <c r="R644" i="3"/>
  <c r="S640" i="3"/>
  <c r="R631" i="3"/>
  <c r="S631" i="3"/>
  <c r="Q631" i="3"/>
  <c r="R591" i="3"/>
  <c r="S591" i="3"/>
  <c r="Q591" i="3"/>
  <c r="Q665" i="3"/>
  <c r="S665" i="3"/>
  <c r="R665" i="3"/>
  <c r="R646" i="3"/>
  <c r="S646" i="3"/>
  <c r="Q646" i="3"/>
  <c r="Q643" i="3"/>
  <c r="R643" i="3"/>
  <c r="S643" i="3"/>
  <c r="S626" i="3"/>
  <c r="Q626" i="3"/>
  <c r="R623" i="3"/>
  <c r="S623" i="3"/>
  <c r="Q623" i="3"/>
  <c r="Q616" i="3"/>
  <c r="R616" i="3"/>
  <c r="S616" i="3"/>
  <c r="S605" i="3"/>
  <c r="Q605" i="3"/>
  <c r="R590" i="3"/>
  <c r="S590" i="3"/>
  <c r="Q590" i="3"/>
  <c r="Q579" i="3"/>
  <c r="R579" i="3"/>
  <c r="S579" i="3"/>
  <c r="Q552" i="3"/>
  <c r="S552" i="3"/>
  <c r="R552" i="3"/>
  <c r="Q651" i="3"/>
  <c r="R651" i="3"/>
  <c r="Q641" i="3"/>
  <c r="S641" i="3"/>
  <c r="W323" i="2" s="1"/>
  <c r="R638" i="3"/>
  <c r="S570" i="3"/>
  <c r="R570" i="3"/>
  <c r="Q537" i="3"/>
  <c r="R537" i="3"/>
  <c r="S537" i="3"/>
  <c r="S610" i="3"/>
  <c r="R610" i="3"/>
  <c r="R607" i="3"/>
  <c r="S607" i="3"/>
  <c r="Q607" i="3"/>
  <c r="R604" i="3"/>
  <c r="R598" i="3"/>
  <c r="S598" i="3"/>
  <c r="S592" i="3"/>
  <c r="Q572" i="3"/>
  <c r="R566" i="3"/>
  <c r="S566" i="3"/>
  <c r="S634" i="3"/>
  <c r="R634" i="3"/>
  <c r="R622" i="3"/>
  <c r="S622" i="3"/>
  <c r="R592" i="3"/>
  <c r="Q550" i="3"/>
  <c r="R550" i="3"/>
  <c r="R535" i="3"/>
  <c r="S535" i="3"/>
  <c r="Q535" i="3"/>
  <c r="Q580" i="3"/>
  <c r="R580" i="3"/>
  <c r="Q571" i="3"/>
  <c r="R571" i="3"/>
  <c r="R559" i="3"/>
  <c r="S559" i="3"/>
  <c r="Q559" i="3"/>
  <c r="Q556" i="3"/>
  <c r="R556" i="3"/>
  <c r="S546" i="3"/>
  <c r="R546" i="3"/>
  <c r="Q542" i="3"/>
  <c r="R542" i="3"/>
  <c r="S542" i="3"/>
  <c r="R527" i="3"/>
  <c r="S527" i="3"/>
  <c r="Q527" i="3"/>
  <c r="Q627" i="3"/>
  <c r="R627" i="3"/>
  <c r="Q612" i="3"/>
  <c r="R612" i="3"/>
  <c r="S594" i="3"/>
  <c r="R594" i="3"/>
  <c r="R568" i="3"/>
  <c r="R541" i="3"/>
  <c r="S538" i="3"/>
  <c r="R538" i="3"/>
  <c r="Q534" i="3"/>
  <c r="R534" i="3"/>
  <c r="S534" i="3"/>
  <c r="Q555" i="3"/>
  <c r="R555" i="3"/>
  <c r="Q541" i="3"/>
  <c r="S530" i="3"/>
  <c r="R530" i="3"/>
  <c r="R539" i="3"/>
  <c r="S633" i="3"/>
  <c r="S625" i="3"/>
  <c r="S617" i="3"/>
  <c r="S609" i="3"/>
  <c r="S601" i="3"/>
  <c r="S593" i="3"/>
  <c r="S569" i="3"/>
  <c r="S508" i="3"/>
  <c r="Q508" i="3"/>
  <c r="S406" i="3"/>
  <c r="R406" i="3"/>
  <c r="Q406" i="3"/>
  <c r="S512" i="3"/>
  <c r="Q512" i="3"/>
  <c r="R512" i="3"/>
  <c r="Q416" i="3"/>
  <c r="S452" i="3"/>
  <c r="Q452" i="3"/>
  <c r="R452" i="3"/>
  <c r="R277" i="3"/>
  <c r="S277" i="3"/>
  <c r="Q243" i="3"/>
  <c r="R243" i="3"/>
  <c r="V122" i="2" s="1"/>
  <c r="S243" i="3"/>
  <c r="S271" i="3"/>
  <c r="W136" i="2" s="1"/>
  <c r="Q271" i="3"/>
  <c r="S456" i="3"/>
  <c r="Q456" i="3"/>
  <c r="R456" i="3"/>
  <c r="Q437" i="3"/>
  <c r="S437" i="3"/>
  <c r="S414" i="3"/>
  <c r="R414" i="3"/>
  <c r="R312" i="3"/>
  <c r="Q312" i="3"/>
  <c r="R293" i="3"/>
  <c r="Q293" i="3"/>
  <c r="Q133" i="3"/>
  <c r="R133" i="3"/>
  <c r="Q503" i="3"/>
  <c r="S503" i="3"/>
  <c r="S488" i="3"/>
  <c r="R488" i="3"/>
  <c r="S480" i="3"/>
  <c r="Q480" i="3"/>
  <c r="S464" i="3"/>
  <c r="R464" i="3"/>
  <c r="S340" i="3"/>
  <c r="Q340" i="3"/>
  <c r="S332" i="3"/>
  <c r="R332" i="3"/>
  <c r="Q332" i="3"/>
  <c r="Q311" i="3"/>
  <c r="R311" i="3"/>
  <c r="S292" i="3"/>
  <c r="Q292" i="3"/>
  <c r="R292" i="3"/>
  <c r="Q275" i="3"/>
  <c r="S275" i="3"/>
  <c r="Q96" i="3"/>
  <c r="S96" i="3"/>
  <c r="S476" i="3"/>
  <c r="Q476" i="3"/>
  <c r="S190" i="3"/>
  <c r="Q190" i="3"/>
  <c r="R190" i="3"/>
  <c r="Q405" i="3"/>
  <c r="R405" i="3"/>
  <c r="Q359" i="3"/>
  <c r="R359" i="3"/>
  <c r="S359" i="3"/>
  <c r="Q350" i="3"/>
  <c r="R350" i="3"/>
  <c r="S350" i="3"/>
  <c r="S229" i="3"/>
  <c r="Q479" i="3"/>
  <c r="S479" i="3"/>
  <c r="Q375" i="3"/>
  <c r="S375" i="3"/>
  <c r="R362" i="3"/>
  <c r="S362" i="3"/>
  <c r="S264" i="3"/>
  <c r="R264" i="3"/>
  <c r="Q264" i="3"/>
  <c r="S198" i="3"/>
  <c r="R198" i="3"/>
  <c r="Q198" i="3"/>
  <c r="Q136" i="3"/>
  <c r="S136" i="3"/>
  <c r="Q45" i="3"/>
  <c r="R45" i="3"/>
  <c r="Q29" i="3"/>
  <c r="R29" i="3"/>
  <c r="Q79" i="3"/>
  <c r="R79" i="3"/>
  <c r="S79" i="3"/>
  <c r="S68" i="3"/>
  <c r="R68" i="3"/>
  <c r="P524" i="3"/>
  <c r="Q520" i="3"/>
  <c r="R438" i="3"/>
  <c r="Q421" i="3"/>
  <c r="S330" i="3"/>
  <c r="Q125" i="3"/>
  <c r="R125" i="3"/>
  <c r="S17" i="3"/>
  <c r="Q17" i="3"/>
  <c r="S360" i="3"/>
  <c r="Q360" i="3"/>
  <c r="S333" i="3"/>
  <c r="Q333" i="3"/>
  <c r="R333" i="3"/>
  <c r="S316" i="3"/>
  <c r="Q316" i="3"/>
  <c r="R316" i="3"/>
  <c r="S25" i="3"/>
  <c r="Q25" i="3"/>
  <c r="R504" i="3"/>
  <c r="S493" i="3"/>
  <c r="R458" i="3"/>
  <c r="Q438" i="3"/>
  <c r="Q396" i="3"/>
  <c r="R396" i="3"/>
  <c r="S357" i="3"/>
  <c r="Q357" i="3"/>
  <c r="S334" i="3"/>
  <c r="R314" i="3"/>
  <c r="S314" i="3"/>
  <c r="R303" i="3"/>
  <c r="S303" i="3"/>
  <c r="Q104" i="3"/>
  <c r="S104" i="3"/>
  <c r="S33" i="3"/>
  <c r="Q33" i="3"/>
  <c r="Q504" i="3"/>
  <c r="Q493" i="3"/>
  <c r="S472" i="3"/>
  <c r="R472" i="3"/>
  <c r="R360" i="3"/>
  <c r="Q346" i="3"/>
  <c r="S338" i="3"/>
  <c r="R334" i="3"/>
  <c r="Q257" i="3"/>
  <c r="S257" i="3"/>
  <c r="S247" i="3"/>
  <c r="R247" i="3"/>
  <c r="R58" i="3"/>
  <c r="Q58" i="3"/>
  <c r="S48" i="3"/>
  <c r="S162" i="3"/>
  <c r="P523" i="3"/>
  <c r="Q495" i="3"/>
  <c r="Q487" i="3"/>
  <c r="R435" i="3"/>
  <c r="Q324" i="3"/>
  <c r="Q279" i="3"/>
  <c r="R222" i="3"/>
  <c r="S218" i="3"/>
  <c r="R203" i="3"/>
  <c r="Q162" i="3"/>
  <c r="R154" i="3"/>
  <c r="Q154" i="3"/>
  <c r="Q66" i="3"/>
  <c r="R379" i="3"/>
  <c r="S348" i="3"/>
  <c r="R348" i="3"/>
  <c r="R308" i="3"/>
  <c r="Q222" i="3"/>
  <c r="R218" i="3"/>
  <c r="R214" i="3"/>
  <c r="R206" i="3"/>
  <c r="R116" i="3"/>
  <c r="S106" i="3"/>
  <c r="Q100" i="3"/>
  <c r="R82" i="3"/>
  <c r="Q82" i="3"/>
  <c r="S71" i="3"/>
  <c r="Q347" i="3"/>
  <c r="S323" i="3"/>
  <c r="R323" i="3"/>
  <c r="R263" i="3"/>
  <c r="R231" i="3"/>
  <c r="R132" i="3"/>
  <c r="R127" i="3"/>
  <c r="Q49" i="3"/>
  <c r="M29" i="9"/>
  <c r="M30" i="9"/>
  <c r="M28" i="9"/>
  <c r="C16" i="8"/>
  <c r="S478" i="3"/>
  <c r="R18" i="3"/>
  <c r="S18" i="3"/>
  <c r="Q18" i="3"/>
  <c r="Q519" i="3"/>
  <c r="R519" i="3"/>
  <c r="S519" i="3"/>
  <c r="Q498" i="3"/>
  <c r="R498" i="3"/>
  <c r="Q477" i="3"/>
  <c r="R477" i="3"/>
  <c r="S477" i="3"/>
  <c r="Q445" i="3"/>
  <c r="R445" i="3"/>
  <c r="S445" i="3"/>
  <c r="R425" i="3"/>
  <c r="S425" i="3"/>
  <c r="Q425" i="3"/>
  <c r="S389" i="3"/>
  <c r="Q389" i="3"/>
  <c r="R389" i="3"/>
  <c r="V196" i="2" s="1"/>
  <c r="Q366" i="3"/>
  <c r="R366" i="3"/>
  <c r="S366" i="3"/>
  <c r="R434" i="3"/>
  <c r="R509" i="3"/>
  <c r="Q509" i="3"/>
  <c r="Q470" i="3"/>
  <c r="R470" i="3"/>
  <c r="S355" i="3"/>
  <c r="R355" i="3"/>
  <c r="Q355" i="3"/>
  <c r="P286" i="3"/>
  <c r="P11" i="3"/>
  <c r="T7" i="2" s="1"/>
  <c r="U7" i="2" s="1"/>
  <c r="Q518" i="3"/>
  <c r="R518" i="3"/>
  <c r="R489" i="3"/>
  <c r="S489" i="3"/>
  <c r="Q489" i="3"/>
  <c r="S365" i="3"/>
  <c r="Q365" i="3"/>
  <c r="R365" i="3"/>
  <c r="S349" i="3"/>
  <c r="Q349" i="3"/>
  <c r="R349" i="3"/>
  <c r="Q510" i="3"/>
  <c r="R510" i="3"/>
  <c r="S510" i="3"/>
  <c r="Q471" i="3"/>
  <c r="R471" i="3"/>
  <c r="S471" i="3"/>
  <c r="R521" i="3"/>
  <c r="S521" i="3"/>
  <c r="Q521" i="3"/>
  <c r="R457" i="3"/>
  <c r="S457" i="3"/>
  <c r="Q457" i="3"/>
  <c r="R377" i="3"/>
  <c r="S377" i="3"/>
  <c r="Q377" i="3"/>
  <c r="S289" i="3"/>
  <c r="R505" i="3"/>
  <c r="S505" i="3"/>
  <c r="W255" i="2" s="1"/>
  <c r="Q494" i="3"/>
  <c r="R494" i="3"/>
  <c r="V250" i="2" s="1"/>
  <c r="Q420" i="3"/>
  <c r="R420" i="3"/>
  <c r="S420" i="3"/>
  <c r="R465" i="3"/>
  <c r="V235" i="2" s="1"/>
  <c r="S465" i="3"/>
  <c r="Q411" i="3"/>
  <c r="R411" i="3"/>
  <c r="S411" i="3"/>
  <c r="R309" i="3"/>
  <c r="S280" i="3"/>
  <c r="Q280" i="3"/>
  <c r="R280" i="3"/>
  <c r="Q507" i="3"/>
  <c r="R507" i="3"/>
  <c r="R481" i="3"/>
  <c r="S481" i="3"/>
  <c r="Q481" i="3"/>
  <c r="S507" i="3"/>
  <c r="Q499" i="3"/>
  <c r="R499" i="3"/>
  <c r="S499" i="3"/>
  <c r="R485" i="3"/>
  <c r="Q482" i="3"/>
  <c r="R482" i="3"/>
  <c r="S468" i="3"/>
  <c r="R468" i="3"/>
  <c r="S460" i="3"/>
  <c r="Q460" i="3"/>
  <c r="Q446" i="3"/>
  <c r="R446" i="3"/>
  <c r="S446" i="3"/>
  <c r="S418" i="3"/>
  <c r="Q418" i="3"/>
  <c r="R418" i="3"/>
  <c r="R393" i="3"/>
  <c r="S393" i="3"/>
  <c r="Q393" i="3"/>
  <c r="Q383" i="3"/>
  <c r="R383" i="3"/>
  <c r="S383" i="3"/>
  <c r="S331" i="3"/>
  <c r="R331" i="3"/>
  <c r="Q331" i="3"/>
  <c r="R267" i="3"/>
  <c r="S267" i="3"/>
  <c r="Q267" i="3"/>
  <c r="Q429" i="3"/>
  <c r="S429" i="3"/>
  <c r="S426" i="3"/>
  <c r="Q426" i="3"/>
  <c r="Q408" i="3"/>
  <c r="R408" i="3"/>
  <c r="Q397" i="3"/>
  <c r="S397" i="3"/>
  <c r="S394" i="3"/>
  <c r="Q394" i="3"/>
  <c r="S325" i="3"/>
  <c r="Q325" i="3"/>
  <c r="R322" i="3"/>
  <c r="S322" i="3"/>
  <c r="Q306" i="3"/>
  <c r="R306" i="3"/>
  <c r="R301" i="3"/>
  <c r="S301" i="3"/>
  <c r="Q301" i="3"/>
  <c r="Q290" i="3"/>
  <c r="R290" i="3"/>
  <c r="S290" i="3"/>
  <c r="Q283" i="3"/>
  <c r="R283" i="3"/>
  <c r="V142" i="2" s="1"/>
  <c r="S283" i="3"/>
  <c r="W142" i="2" s="1"/>
  <c r="Q242" i="3"/>
  <c r="S242" i="3"/>
  <c r="Q167" i="3"/>
  <c r="R167" i="3"/>
  <c r="R65" i="3"/>
  <c r="Q475" i="3"/>
  <c r="S475" i="3"/>
  <c r="S428" i="3"/>
  <c r="R399" i="3"/>
  <c r="Q399" i="3"/>
  <c r="S399" i="3"/>
  <c r="W200" i="2" s="1"/>
  <c r="S396" i="3"/>
  <c r="S335" i="3"/>
  <c r="Q319" i="3"/>
  <c r="R319" i="3"/>
  <c r="S319" i="3"/>
  <c r="S311" i="3"/>
  <c r="R70" i="3"/>
  <c r="S70" i="3"/>
  <c r="Q70" i="3"/>
  <c r="R228" i="3"/>
  <c r="S228" i="3"/>
  <c r="Q228" i="3"/>
  <c r="Q209" i="3"/>
  <c r="S209" i="3"/>
  <c r="R205" i="3"/>
  <c r="Q205" i="3"/>
  <c r="S205" i="3"/>
  <c r="Q202" i="3"/>
  <c r="S202" i="3"/>
  <c r="R202" i="3"/>
  <c r="S199" i="3"/>
  <c r="R199" i="3"/>
  <c r="S515" i="3"/>
  <c r="R479" i="3"/>
  <c r="Q467" i="3"/>
  <c r="S467" i="3"/>
  <c r="Q462" i="3"/>
  <c r="R462" i="3"/>
  <c r="R439" i="3"/>
  <c r="S439" i="3"/>
  <c r="R430" i="3"/>
  <c r="S419" i="3"/>
  <c r="R416" i="3"/>
  <c r="S416" i="3"/>
  <c r="R407" i="3"/>
  <c r="S407" i="3"/>
  <c r="R398" i="3"/>
  <c r="S378" i="3"/>
  <c r="Q368" i="3"/>
  <c r="R368" i="3"/>
  <c r="R364" i="3"/>
  <c r="V183" i="2" s="1"/>
  <c r="S342" i="3"/>
  <c r="S304" i="3"/>
  <c r="W154" i="2" s="1"/>
  <c r="R304" i="3"/>
  <c r="V154" i="2" s="1"/>
  <c r="Q304" i="3"/>
  <c r="R204" i="3"/>
  <c r="Q204" i="3"/>
  <c r="S204" i="3"/>
  <c r="R515" i="3"/>
  <c r="R508" i="3"/>
  <c r="R506" i="3"/>
  <c r="R476" i="3"/>
  <c r="Q469" i="3"/>
  <c r="R469" i="3"/>
  <c r="S466" i="3"/>
  <c r="R444" i="3"/>
  <c r="Q430" i="3"/>
  <c r="Q424" i="3"/>
  <c r="R419" i="3"/>
  <c r="Q413" i="3"/>
  <c r="S413" i="3"/>
  <c r="Q398" i="3"/>
  <c r="Q392" i="3"/>
  <c r="R392" i="3"/>
  <c r="Q378" i="3"/>
  <c r="Q371" i="3"/>
  <c r="R361" i="3"/>
  <c r="S361" i="3"/>
  <c r="S346" i="3"/>
  <c r="R342" i="3"/>
  <c r="Q318" i="3"/>
  <c r="S293" i="3"/>
  <c r="R278" i="3"/>
  <c r="S278" i="3"/>
  <c r="Q278" i="3"/>
  <c r="Q266" i="3"/>
  <c r="R266" i="3"/>
  <c r="S266" i="3"/>
  <c r="S256" i="3"/>
  <c r="Q256" i="3"/>
  <c r="R256" i="3"/>
  <c r="R237" i="3"/>
  <c r="S237" i="3"/>
  <c r="S224" i="3"/>
  <c r="Q224" i="3"/>
  <c r="R224" i="3"/>
  <c r="R497" i="3"/>
  <c r="S497" i="3"/>
  <c r="Q486" i="3"/>
  <c r="R486" i="3"/>
  <c r="Q459" i="3"/>
  <c r="S459" i="3"/>
  <c r="Q433" i="3"/>
  <c r="R433" i="3"/>
  <c r="V218" i="2" s="1"/>
  <c r="Q427" i="3"/>
  <c r="R427" i="3"/>
  <c r="S421" i="3"/>
  <c r="R415" i="3"/>
  <c r="Q415" i="3"/>
  <c r="S415" i="3"/>
  <c r="Q395" i="3"/>
  <c r="R395" i="3"/>
  <c r="R370" i="3"/>
  <c r="Q370" i="3"/>
  <c r="S370" i="3"/>
  <c r="Q299" i="3"/>
  <c r="R299" i="3"/>
  <c r="V152" i="2" s="1"/>
  <c r="S299" i="3"/>
  <c r="W152" i="2" s="1"/>
  <c r="R281" i="3"/>
  <c r="Q281" i="3"/>
  <c r="S281" i="3"/>
  <c r="R269" i="3"/>
  <c r="S269" i="3"/>
  <c r="R236" i="3"/>
  <c r="S236" i="3"/>
  <c r="Q236" i="3"/>
  <c r="Q233" i="3"/>
  <c r="R233" i="3"/>
  <c r="S233" i="3"/>
  <c r="S458" i="3"/>
  <c r="Q436" i="3"/>
  <c r="R436" i="3"/>
  <c r="R409" i="3"/>
  <c r="Q404" i="3"/>
  <c r="R404" i="3"/>
  <c r="Q367" i="3"/>
  <c r="R367" i="3"/>
  <c r="S341" i="3"/>
  <c r="Q341" i="3"/>
  <c r="R341" i="3"/>
  <c r="S307" i="3"/>
  <c r="Q307" i="3"/>
  <c r="R307" i="3"/>
  <c r="S302" i="3"/>
  <c r="Q302" i="3"/>
  <c r="R302" i="3"/>
  <c r="S248" i="3"/>
  <c r="Q248" i="3"/>
  <c r="R248" i="3"/>
  <c r="Q380" i="3"/>
  <c r="R369" i="3"/>
  <c r="S369" i="3"/>
  <c r="Q339" i="3"/>
  <c r="Q330" i="3"/>
  <c r="Q300" i="3"/>
  <c r="Q295" i="3"/>
  <c r="Q277" i="3"/>
  <c r="S272" i="3"/>
  <c r="Q272" i="3"/>
  <c r="R272" i="3"/>
  <c r="Q255" i="3"/>
  <c r="S232" i="3"/>
  <c r="Q232" i="3"/>
  <c r="Q217" i="3"/>
  <c r="R217" i="3"/>
  <c r="S217" i="3"/>
  <c r="R211" i="3"/>
  <c r="V106" i="2" s="1"/>
  <c r="R321" i="3"/>
  <c r="S321" i="3"/>
  <c r="R252" i="3"/>
  <c r="Q249" i="3"/>
  <c r="R249" i="3"/>
  <c r="S249" i="3"/>
  <c r="Q241" i="3"/>
  <c r="R241" i="3"/>
  <c r="Q194" i="3"/>
  <c r="R187" i="3"/>
  <c r="S184" i="3"/>
  <c r="R184" i="3"/>
  <c r="S207" i="3"/>
  <c r="Q207" i="3"/>
  <c r="R207" i="3"/>
  <c r="R197" i="3"/>
  <c r="Q197" i="3"/>
  <c r="S197" i="3"/>
  <c r="R276" i="3"/>
  <c r="S276" i="3"/>
  <c r="Q276" i="3"/>
  <c r="S274" i="3"/>
  <c r="R268" i="3"/>
  <c r="S268" i="3"/>
  <c r="Q265" i="3"/>
  <c r="R265" i="3"/>
  <c r="S265" i="3"/>
  <c r="R257" i="3"/>
  <c r="S240" i="3"/>
  <c r="Q240" i="3"/>
  <c r="R240" i="3"/>
  <c r="R219" i="3"/>
  <c r="V110" i="2" s="1"/>
  <c r="S216" i="3"/>
  <c r="Q216" i="3"/>
  <c r="R196" i="3"/>
  <c r="Q196" i="3"/>
  <c r="S196" i="3"/>
  <c r="Q193" i="3"/>
  <c r="R385" i="3"/>
  <c r="S385" i="3"/>
  <c r="S251" i="3"/>
  <c r="Q225" i="3"/>
  <c r="R225" i="3"/>
  <c r="Q177" i="3"/>
  <c r="R177" i="3"/>
  <c r="R174" i="3"/>
  <c r="S174" i="3"/>
  <c r="Q174" i="3"/>
  <c r="R166" i="3"/>
  <c r="S166" i="3"/>
  <c r="Q166" i="3"/>
  <c r="Q115" i="3"/>
  <c r="R115" i="3"/>
  <c r="S115" i="3"/>
  <c r="Q99" i="3"/>
  <c r="R99" i="3"/>
  <c r="S99" i="3"/>
  <c r="S183" i="3"/>
  <c r="Q183" i="3"/>
  <c r="R110" i="3"/>
  <c r="Q110" i="3"/>
  <c r="S208" i="3"/>
  <c r="R208" i="3"/>
  <c r="S192" i="3"/>
  <c r="R192" i="3"/>
  <c r="S186" i="3"/>
  <c r="Q141" i="3"/>
  <c r="S141" i="3"/>
  <c r="R141" i="3"/>
  <c r="R126" i="3"/>
  <c r="S126" i="3"/>
  <c r="Q126" i="3"/>
  <c r="R122" i="3"/>
  <c r="Q122" i="3"/>
  <c r="S122" i="3"/>
  <c r="Q303" i="3"/>
  <c r="Q263" i="3"/>
  <c r="Q247" i="3"/>
  <c r="Q231" i="3"/>
  <c r="Q215" i="3"/>
  <c r="S140" i="3"/>
  <c r="Q140" i="3"/>
  <c r="R140" i="3"/>
  <c r="R285" i="3"/>
  <c r="Q210" i="3"/>
  <c r="S210" i="3"/>
  <c r="S191" i="3"/>
  <c r="Q191" i="3"/>
  <c r="Q171" i="3"/>
  <c r="R171" i="3"/>
  <c r="S171" i="3"/>
  <c r="Q152" i="3"/>
  <c r="R152" i="3"/>
  <c r="S152" i="3"/>
  <c r="Q144" i="3"/>
  <c r="R144" i="3"/>
  <c r="S121" i="3"/>
  <c r="R121" i="3"/>
  <c r="Q121" i="3"/>
  <c r="R114" i="3"/>
  <c r="S114" i="3"/>
  <c r="Q109" i="3"/>
  <c r="S105" i="3"/>
  <c r="R105" i="3"/>
  <c r="Q105" i="3"/>
  <c r="R102" i="3"/>
  <c r="S102" i="3"/>
  <c r="Q102" i="3"/>
  <c r="R90" i="3"/>
  <c r="Q90" i="3"/>
  <c r="Q143" i="3"/>
  <c r="R143" i="3"/>
  <c r="S143" i="3"/>
  <c r="R94" i="3"/>
  <c r="S94" i="3"/>
  <c r="Q94" i="3"/>
  <c r="Q43" i="3"/>
  <c r="R43" i="3"/>
  <c r="S43" i="3"/>
  <c r="S180" i="3"/>
  <c r="R170" i="3"/>
  <c r="Q170" i="3"/>
  <c r="Q155" i="3"/>
  <c r="R155" i="3"/>
  <c r="S155" i="3"/>
  <c r="R86" i="3"/>
  <c r="S86" i="3"/>
  <c r="Q86" i="3"/>
  <c r="Q176" i="3"/>
  <c r="R176" i="3"/>
  <c r="S176" i="3"/>
  <c r="Q165" i="3"/>
  <c r="S165" i="3"/>
  <c r="R165" i="3"/>
  <c r="S161" i="3"/>
  <c r="W84" i="2" s="1"/>
  <c r="R161" i="3"/>
  <c r="R158" i="3"/>
  <c r="S158" i="3"/>
  <c r="Q158" i="3"/>
  <c r="R142" i="3"/>
  <c r="S142" i="3"/>
  <c r="Q142" i="3"/>
  <c r="S128" i="3"/>
  <c r="Q120" i="3"/>
  <c r="R120" i="3"/>
  <c r="Q112" i="3"/>
  <c r="R112" i="3"/>
  <c r="S112" i="3"/>
  <c r="Q85" i="3"/>
  <c r="S85" i="3"/>
  <c r="R85" i="3"/>
  <c r="R78" i="3"/>
  <c r="V42" i="2" s="1"/>
  <c r="S78" i="3"/>
  <c r="Q78" i="3"/>
  <c r="Q59" i="3"/>
  <c r="R59" i="3"/>
  <c r="S59" i="3"/>
  <c r="R150" i="3"/>
  <c r="S150" i="3"/>
  <c r="Q150" i="3"/>
  <c r="R146" i="3"/>
  <c r="Q146" i="3"/>
  <c r="S146" i="3"/>
  <c r="S119" i="3"/>
  <c r="Q63" i="3"/>
  <c r="R63" i="3"/>
  <c r="Q168" i="3"/>
  <c r="R168" i="3"/>
  <c r="S168" i="3"/>
  <c r="S164" i="3"/>
  <c r="Q164" i="3"/>
  <c r="S145" i="3"/>
  <c r="R145" i="3"/>
  <c r="Q145" i="3"/>
  <c r="Q131" i="3"/>
  <c r="R131" i="3"/>
  <c r="S131" i="3"/>
  <c r="Q124" i="3"/>
  <c r="S84" i="3"/>
  <c r="R84" i="3"/>
  <c r="R26" i="3"/>
  <c r="S26" i="3"/>
  <c r="Q26" i="3"/>
  <c r="Q19" i="3"/>
  <c r="R19" i="3"/>
  <c r="S19" i="3"/>
  <c r="Q39" i="3"/>
  <c r="R39" i="3"/>
  <c r="Q36" i="3"/>
  <c r="S36" i="3"/>
  <c r="Q32" i="3"/>
  <c r="R32" i="3"/>
  <c r="Q7" i="3"/>
  <c r="R7" i="3"/>
  <c r="Q156" i="3"/>
  <c r="Q132" i="3"/>
  <c r="S95" i="3"/>
  <c r="R89" i="3"/>
  <c r="Q83" i="3"/>
  <c r="R83" i="3"/>
  <c r="S83" i="3"/>
  <c r="Q80" i="3"/>
  <c r="R80" i="3"/>
  <c r="Q77" i="3"/>
  <c r="S77" i="3"/>
  <c r="R71" i="3"/>
  <c r="Q68" i="3"/>
  <c r="R35" i="3"/>
  <c r="R10" i="3"/>
  <c r="S10" i="3"/>
  <c r="S113" i="3"/>
  <c r="R113" i="3"/>
  <c r="R95" i="3"/>
  <c r="R38" i="3"/>
  <c r="S38" i="3"/>
  <c r="Q38" i="3"/>
  <c r="Q24" i="3"/>
  <c r="R24" i="3"/>
  <c r="R6" i="3"/>
  <c r="S6" i="3"/>
  <c r="Q6" i="3"/>
  <c r="Q101" i="3"/>
  <c r="S101" i="3"/>
  <c r="S73" i="3"/>
  <c r="R73" i="3"/>
  <c r="Q67" i="3"/>
  <c r="R67" i="3"/>
  <c r="S67" i="3"/>
  <c r="R34" i="3"/>
  <c r="S34" i="3"/>
  <c r="S27" i="3"/>
  <c r="S154" i="3"/>
  <c r="S127" i="3"/>
  <c r="S103" i="3"/>
  <c r="S97" i="3"/>
  <c r="R97" i="3"/>
  <c r="R91" i="3"/>
  <c r="S66" i="3"/>
  <c r="Q55" i="3"/>
  <c r="R55" i="3"/>
  <c r="Q51" i="3"/>
  <c r="R51" i="3"/>
  <c r="S51" i="3"/>
  <c r="S30" i="3"/>
  <c r="Q20" i="3"/>
  <c r="Q173" i="3"/>
  <c r="S173" i="3"/>
  <c r="Q163" i="3"/>
  <c r="R163" i="3"/>
  <c r="S163" i="3"/>
  <c r="Q160" i="3"/>
  <c r="R160" i="3"/>
  <c r="S81" i="3"/>
  <c r="R81" i="3"/>
  <c r="R54" i="3"/>
  <c r="S54" i="3"/>
  <c r="Q54" i="3"/>
  <c r="R50" i="3"/>
  <c r="S50" i="3"/>
  <c r="Q47" i="3"/>
  <c r="Q44" i="3"/>
  <c r="S44" i="3"/>
  <c r="W24" i="2" s="1"/>
  <c r="Q40" i="3"/>
  <c r="R40" i="3"/>
  <c r="Q15" i="3"/>
  <c r="R15" i="3"/>
  <c r="Q8" i="3"/>
  <c r="R8" i="3"/>
  <c r="R57" i="3"/>
  <c r="R49" i="3"/>
  <c r="R33" i="3"/>
  <c r="R25" i="3"/>
  <c r="R17" i="3"/>
  <c r="S149" i="3"/>
  <c r="S133" i="3"/>
  <c r="S125" i="3"/>
  <c r="S45" i="3"/>
  <c r="S29" i="3"/>
  <c r="S5" i="3"/>
  <c r="R136" i="3"/>
  <c r="R104" i="3"/>
  <c r="R96" i="3"/>
  <c r="R56" i="3"/>
  <c r="D16" i="8"/>
  <c r="F28" i="9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M23" i="9"/>
  <c r="M24" i="9" s="1"/>
  <c r="M25" i="9" s="1"/>
  <c r="F26" i="9"/>
  <c r="F27" i="9" s="1"/>
  <c r="F43" i="9"/>
  <c r="F44" i="9" s="1"/>
  <c r="F45" i="9" s="1"/>
  <c r="C9" i="9"/>
  <c r="D14" i="8"/>
  <c r="C14" i="8"/>
  <c r="D13" i="8"/>
  <c r="C13" i="8"/>
  <c r="D12" i="8"/>
  <c r="C12" i="8"/>
  <c r="D11" i="8"/>
  <c r="C11" i="8"/>
  <c r="D10" i="8"/>
  <c r="C10" i="8"/>
  <c r="D9" i="8"/>
  <c r="C9" i="8"/>
  <c r="D15" i="8"/>
  <c r="C15" i="8"/>
  <c r="P2" i="3"/>
  <c r="R2" i="3" s="1"/>
  <c r="Q3" i="3"/>
  <c r="S3" i="3"/>
  <c r="R3" i="3"/>
  <c r="S4" i="3"/>
  <c r="Q4" i="3"/>
  <c r="R4" i="3"/>
  <c r="D24" i="17" l="1"/>
  <c r="H23" i="17"/>
  <c r="K23" i="8"/>
  <c r="C28" i="8"/>
  <c r="I28" i="8"/>
  <c r="K28" i="8" s="1"/>
  <c r="K27" i="8"/>
  <c r="E22" i="8"/>
  <c r="E26" i="8"/>
  <c r="E27" i="8"/>
  <c r="D28" i="8"/>
  <c r="E28" i="8" s="1"/>
  <c r="K24" i="8"/>
  <c r="K25" i="8"/>
  <c r="E23" i="8"/>
  <c r="J28" i="8"/>
  <c r="Q23" i="3"/>
  <c r="Q455" i="3"/>
  <c r="Q513" i="3"/>
  <c r="V74" i="2"/>
  <c r="S318" i="3"/>
  <c r="S620" i="3"/>
  <c r="T26" i="2"/>
  <c r="U26" i="2" s="1"/>
  <c r="S976" i="3"/>
  <c r="T442" i="2"/>
  <c r="U442" i="2" s="1"/>
  <c r="Q1093" i="3"/>
  <c r="Q859" i="3"/>
  <c r="Q1382" i="3"/>
  <c r="T680" i="2"/>
  <c r="U680" i="2" s="1"/>
  <c r="Q1699" i="3"/>
  <c r="T770" i="2"/>
  <c r="U770" i="2" s="1"/>
  <c r="V1121" i="2"/>
  <c r="V1104" i="2"/>
  <c r="S2249" i="3"/>
  <c r="V1130" i="2"/>
  <c r="S2759" i="3"/>
  <c r="W1384" i="2" s="1"/>
  <c r="R2753" i="3"/>
  <c r="V1378" i="2" s="1"/>
  <c r="T1378" i="2"/>
  <c r="U1378" i="2" s="1"/>
  <c r="Q2753" i="3"/>
  <c r="S2753" i="3"/>
  <c r="W1378" i="2" s="1"/>
  <c r="S2757" i="3"/>
  <c r="W1382" i="2" s="1"/>
  <c r="T1382" i="2"/>
  <c r="U1382" i="2" s="1"/>
  <c r="R2757" i="3"/>
  <c r="V1382" i="2" s="1"/>
  <c r="S2425" i="3"/>
  <c r="W1217" i="2" s="1"/>
  <c r="T1217" i="2"/>
  <c r="U1217" i="2" s="1"/>
  <c r="Q2411" i="3"/>
  <c r="T1208" i="2"/>
  <c r="U1208" i="2" s="1"/>
  <c r="S2580" i="3"/>
  <c r="W1292" i="2" s="1"/>
  <c r="T1292" i="2"/>
  <c r="U1292" i="2" s="1"/>
  <c r="R2294" i="3"/>
  <c r="V1153" i="2" s="1"/>
  <c r="Q2294" i="3"/>
  <c r="S2294" i="3"/>
  <c r="W1153" i="2" s="1"/>
  <c r="T1153" i="2"/>
  <c r="U1153" i="2" s="1"/>
  <c r="S153" i="3"/>
  <c r="Q401" i="3"/>
  <c r="S351" i="3"/>
  <c r="R289" i="3"/>
  <c r="S501" i="3"/>
  <c r="Q229" i="3"/>
  <c r="S526" i="3"/>
  <c r="Q297" i="3"/>
  <c r="S372" i="3"/>
  <c r="S1072" i="3"/>
  <c r="W539" i="2" s="1"/>
  <c r="S1090" i="3"/>
  <c r="Q1206" i="3"/>
  <c r="Q1345" i="3"/>
  <c r="S1746" i="3"/>
  <c r="T792" i="2"/>
  <c r="U792" i="2" s="1"/>
  <c r="Q2756" i="3"/>
  <c r="T1381" i="2"/>
  <c r="U1381" i="2" s="1"/>
  <c r="S2756" i="3"/>
  <c r="W1381" i="2" s="1"/>
  <c r="R2278" i="3"/>
  <c r="V1143" i="2" s="1"/>
  <c r="S2278" i="3"/>
  <c r="W1143" i="2" s="1"/>
  <c r="T1143" i="2"/>
  <c r="U1143" i="2" s="1"/>
  <c r="Q2278" i="3"/>
  <c r="S235" i="3"/>
  <c r="S117" i="3"/>
  <c r="W60" i="2" s="1"/>
  <c r="R16" i="3"/>
  <c r="Q119" i="3"/>
  <c r="S212" i="3"/>
  <c r="R69" i="3"/>
  <c r="Q410" i="3"/>
  <c r="S513" i="3"/>
  <c r="W257" i="2" s="1"/>
  <c r="S450" i="3"/>
  <c r="R351" i="3"/>
  <c r="Q501" i="3"/>
  <c r="S343" i="3"/>
  <c r="R238" i="3"/>
  <c r="R526" i="3"/>
  <c r="S630" i="3"/>
  <c r="Q551" i="3"/>
  <c r="S297" i="3"/>
  <c r="S917" i="3"/>
  <c r="Q1090" i="3"/>
  <c r="R1215" i="3"/>
  <c r="V648" i="2"/>
  <c r="S1364" i="3"/>
  <c r="Q1623" i="3"/>
  <c r="W872" i="2"/>
  <c r="Q1971" i="3"/>
  <c r="R1884" i="3"/>
  <c r="Q1746" i="3"/>
  <c r="V1124" i="2"/>
  <c r="S2760" i="3"/>
  <c r="W1385" i="2" s="1"/>
  <c r="S2488" i="3"/>
  <c r="W1250" i="2" s="1"/>
  <c r="T1250" i="2"/>
  <c r="U1250" i="2" s="1"/>
  <c r="Q2436" i="3"/>
  <c r="T1221" i="2"/>
  <c r="U1221" i="2" s="1"/>
  <c r="R64" i="3"/>
  <c r="R139" i="3"/>
  <c r="Q212" i="3"/>
  <c r="S69" i="3"/>
  <c r="Q118" i="3"/>
  <c r="S441" i="3"/>
  <c r="R513" i="3"/>
  <c r="R450" i="3"/>
  <c r="Q337" i="3"/>
  <c r="Q390" i="3"/>
  <c r="Q691" i="3"/>
  <c r="S741" i="3"/>
  <c r="R798" i="3"/>
  <c r="T312" i="2"/>
  <c r="U312" i="2" s="1"/>
  <c r="Q565" i="3"/>
  <c r="Q946" i="3"/>
  <c r="Q1016" i="3"/>
  <c r="R859" i="3"/>
  <c r="S1455" i="3"/>
  <c r="W734" i="2" s="1"/>
  <c r="R1408" i="3"/>
  <c r="R1196" i="3"/>
  <c r="S1623" i="3"/>
  <c r="S2144" i="3"/>
  <c r="W1078" i="2" s="1"/>
  <c r="R2760" i="3"/>
  <c r="V1385" i="2" s="1"/>
  <c r="S2754" i="3"/>
  <c r="W1379" i="2" s="1"/>
  <c r="S2428" i="3"/>
  <c r="W1220" i="2" s="1"/>
  <c r="T1220" i="2"/>
  <c r="U1220" i="2" s="1"/>
  <c r="R2519" i="3"/>
  <c r="V1265" i="2" s="1"/>
  <c r="T1265" i="2"/>
  <c r="U1265" i="2" s="1"/>
  <c r="R2510" i="3"/>
  <c r="V1256" i="2" s="1"/>
  <c r="Q2510" i="3"/>
  <c r="S2510" i="3"/>
  <c r="W1256" i="2" s="1"/>
  <c r="T1256" i="2"/>
  <c r="U1256" i="2" s="1"/>
  <c r="Q69" i="3"/>
  <c r="S118" i="3"/>
  <c r="W62" i="2" s="1"/>
  <c r="S337" i="3"/>
  <c r="S514" i="3"/>
  <c r="S390" i="3"/>
  <c r="Q1072" i="3"/>
  <c r="T573" i="2"/>
  <c r="U573" i="2" s="1"/>
  <c r="Q117" i="3"/>
  <c r="S1205" i="3"/>
  <c r="W607" i="2" s="1"/>
  <c r="T689" i="2"/>
  <c r="U689" i="2" s="1"/>
  <c r="Q1460" i="3"/>
  <c r="R2144" i="3"/>
  <c r="V1078" i="2" s="1"/>
  <c r="Q2760" i="3"/>
  <c r="S2588" i="3"/>
  <c r="W1300" i="2" s="1"/>
  <c r="T1300" i="2"/>
  <c r="U1300" i="2" s="1"/>
  <c r="S2504" i="3"/>
  <c r="W1255" i="2" s="1"/>
  <c r="T1255" i="2"/>
  <c r="U1255" i="2" s="1"/>
  <c r="R337" i="3"/>
  <c r="Q514" i="3"/>
  <c r="Q770" i="3"/>
  <c r="S1093" i="3"/>
  <c r="Q1205" i="3"/>
  <c r="S1278" i="3"/>
  <c r="S1382" i="3"/>
  <c r="S1644" i="3"/>
  <c r="R1699" i="3"/>
  <c r="V855" i="2" s="1"/>
  <c r="Q2249" i="3"/>
  <c r="W1127" i="2"/>
  <c r="V1128" i="2"/>
  <c r="T1130" i="2"/>
  <c r="U1130" i="2" s="1"/>
  <c r="Q2456" i="3"/>
  <c r="T1232" i="2"/>
  <c r="U1232" i="2" s="1"/>
  <c r="S2456" i="3"/>
  <c r="W1232" i="2" s="1"/>
  <c r="Q2381" i="3"/>
  <c r="R2381" i="3"/>
  <c r="V1193" i="2" s="1"/>
  <c r="T1193" i="2"/>
  <c r="U1193" i="2" s="1"/>
  <c r="Q2337" i="3"/>
  <c r="S2337" i="3"/>
  <c r="W1173" i="2" s="1"/>
  <c r="T1173" i="2"/>
  <c r="U1173" i="2" s="1"/>
  <c r="R2762" i="3"/>
  <c r="V1387" i="2" s="1"/>
  <c r="T1387" i="2"/>
  <c r="U1387" i="2" s="1"/>
  <c r="S2762" i="3"/>
  <c r="W1387" i="2" s="1"/>
  <c r="Q1074" i="3"/>
  <c r="S1206" i="3"/>
  <c r="R1528" i="3"/>
  <c r="W970" i="2"/>
  <c r="Q1829" i="3"/>
  <c r="W1130" i="2"/>
  <c r="V1127" i="2"/>
  <c r="Q2485" i="3"/>
  <c r="T1247" i="2"/>
  <c r="U1247" i="2" s="1"/>
  <c r="Q2405" i="3"/>
  <c r="R2405" i="3"/>
  <c r="V1204" i="2" s="1"/>
  <c r="T1204" i="2"/>
  <c r="U1204" i="2" s="1"/>
  <c r="Q2537" i="3"/>
  <c r="T1271" i="2"/>
  <c r="U1271" i="2" s="1"/>
  <c r="S2290" i="3"/>
  <c r="W1149" i="2" s="1"/>
  <c r="T1149" i="2"/>
  <c r="U1149" i="2" s="1"/>
  <c r="Q2290" i="3"/>
  <c r="V1139" i="2"/>
  <c r="V47" i="2"/>
  <c r="S169" i="3"/>
  <c r="R153" i="3"/>
  <c r="W140" i="2"/>
  <c r="V176" i="2"/>
  <c r="R74" i="3"/>
  <c r="Q681" i="3"/>
  <c r="W454" i="2"/>
  <c r="V637" i="2"/>
  <c r="Q1235" i="3"/>
  <c r="S1450" i="3"/>
  <c r="R1460" i="3"/>
  <c r="R1337" i="3"/>
  <c r="R1403" i="3"/>
  <c r="T622" i="2"/>
  <c r="U622" i="2" s="1"/>
  <c r="R1718" i="3"/>
  <c r="S1801" i="3"/>
  <c r="V970" i="2"/>
  <c r="T1118" i="2"/>
  <c r="U1118" i="2" s="1"/>
  <c r="W1129" i="2"/>
  <c r="W1139" i="2"/>
  <c r="S151" i="3"/>
  <c r="W79" i="2" s="1"/>
  <c r="R628" i="3"/>
  <c r="S88" i="3"/>
  <c r="R964" i="3"/>
  <c r="S1162" i="3"/>
  <c r="R1189" i="3"/>
  <c r="Q1118" i="3"/>
  <c r="R1613" i="3"/>
  <c r="W1136" i="2"/>
  <c r="W1141" i="2"/>
  <c r="V43" i="2"/>
  <c r="V161" i="2"/>
  <c r="Q391" i="3"/>
  <c r="R151" i="3"/>
  <c r="Q628" i="3"/>
  <c r="R697" i="3"/>
  <c r="V349" i="2" s="1"/>
  <c r="S547" i="3"/>
  <c r="Q1001" i="3"/>
  <c r="V508" i="2"/>
  <c r="R514" i="3"/>
  <c r="Q1183" i="3"/>
  <c r="R1327" i="3"/>
  <c r="S1399" i="3"/>
  <c r="W702" i="2" s="1"/>
  <c r="Q1408" i="3"/>
  <c r="S1487" i="3"/>
  <c r="R1517" i="3"/>
  <c r="V764" i="2" s="1"/>
  <c r="Q1554" i="3"/>
  <c r="V825" i="2"/>
  <c r="Q1671" i="3"/>
  <c r="R1946" i="3"/>
  <c r="R1966" i="3"/>
  <c r="V985" i="2" s="1"/>
  <c r="T4" i="2"/>
  <c r="U4" i="2" s="1"/>
  <c r="Q1511" i="3"/>
  <c r="W1125" i="2"/>
  <c r="S391" i="3"/>
  <c r="W270" i="2"/>
  <c r="R573" i="3"/>
  <c r="Q835" i="3"/>
  <c r="Q553" i="3"/>
  <c r="S1001" i="3"/>
  <c r="Q1399" i="3"/>
  <c r="Q1517" i="3"/>
  <c r="S1554" i="3"/>
  <c r="Q1531" i="3"/>
  <c r="Q1902" i="3"/>
  <c r="S2040" i="3"/>
  <c r="W1023" i="2" s="1"/>
  <c r="T891" i="2"/>
  <c r="U891" i="2" s="1"/>
  <c r="R2222" i="3"/>
  <c r="V1118" i="2" s="1"/>
  <c r="W1123" i="2"/>
  <c r="Q107" i="3"/>
  <c r="V48" i="2"/>
  <c r="S443" i="3"/>
  <c r="S42" i="3"/>
  <c r="Q134" i="3"/>
  <c r="R391" i="3"/>
  <c r="V199" i="2" s="1"/>
  <c r="S354" i="3"/>
  <c r="W180" i="2" s="1"/>
  <c r="R805" i="3"/>
  <c r="W370" i="2"/>
  <c r="S886" i="3"/>
  <c r="R474" i="3"/>
  <c r="S1170" i="3"/>
  <c r="R1380" i="3"/>
  <c r="T599" i="2"/>
  <c r="U599" i="2" s="1"/>
  <c r="S1517" i="3"/>
  <c r="S1537" i="3"/>
  <c r="R1554" i="3"/>
  <c r="S1638" i="3"/>
  <c r="V957" i="2"/>
  <c r="W1102" i="2"/>
  <c r="T1078" i="2"/>
  <c r="U1078" i="2" s="1"/>
  <c r="V1123" i="2"/>
  <c r="V1133" i="2"/>
  <c r="Q169" i="3"/>
  <c r="S64" i="3"/>
  <c r="S74" i="3"/>
  <c r="S662" i="3"/>
  <c r="R681" i="3"/>
  <c r="Q642" i="3"/>
  <c r="R886" i="3"/>
  <c r="V447" i="2" s="1"/>
  <c r="R1170" i="3"/>
  <c r="R1335" i="3"/>
  <c r="S1219" i="3"/>
  <c r="Q1380" i="3"/>
  <c r="R1589" i="3"/>
  <c r="S1866" i="3"/>
  <c r="Q1801" i="3"/>
  <c r="Q2080" i="3"/>
  <c r="W368" i="2"/>
  <c r="T759" i="2"/>
  <c r="U759" i="2" s="1"/>
  <c r="Q2222" i="3"/>
  <c r="W1131" i="2"/>
  <c r="W1133" i="2"/>
  <c r="V1135" i="2"/>
  <c r="V1140" i="2"/>
  <c r="Q52" i="3"/>
  <c r="R169" i="3"/>
  <c r="Q153" i="3"/>
  <c r="S245" i="3"/>
  <c r="S681" i="3"/>
  <c r="W341" i="2" s="1"/>
  <c r="Q1026" i="3"/>
  <c r="Q1049" i="3"/>
  <c r="R1402" i="3"/>
  <c r="T675" i="2"/>
  <c r="U675" i="2" s="1"/>
  <c r="V933" i="2"/>
  <c r="V951" i="2"/>
  <c r="T1046" i="2"/>
  <c r="U1046" i="2" s="1"/>
  <c r="S2217" i="3"/>
  <c r="W1113" i="2" s="1"/>
  <c r="V1129" i="2"/>
  <c r="W1135" i="2"/>
  <c r="W1140" i="2"/>
  <c r="R745" i="3"/>
  <c r="S745" i="3"/>
  <c r="W375" i="2" s="1"/>
  <c r="S1570" i="3"/>
  <c r="W790" i="2" s="1"/>
  <c r="T252" i="2"/>
  <c r="U252" i="2" s="1"/>
  <c r="S500" i="3"/>
  <c r="Q500" i="3"/>
  <c r="R500" i="3"/>
  <c r="V252" i="2" s="1"/>
  <c r="Q1239" i="3"/>
  <c r="R1239" i="3"/>
  <c r="V626" i="2" s="1"/>
  <c r="R246" i="3"/>
  <c r="V125" i="2" s="1"/>
  <c r="Q246" i="3"/>
  <c r="Q1050" i="3"/>
  <c r="S1050" i="3"/>
  <c r="T752" i="2"/>
  <c r="U752" i="2" s="1"/>
  <c r="S1496" i="3"/>
  <c r="R1496" i="3"/>
  <c r="S1428" i="3"/>
  <c r="Q1428" i="3"/>
  <c r="R1428" i="3"/>
  <c r="Q672" i="3"/>
  <c r="R672" i="3"/>
  <c r="S760" i="3"/>
  <c r="R760" i="3"/>
  <c r="Q659" i="3"/>
  <c r="R659" i="3"/>
  <c r="V332" i="2" s="1"/>
  <c r="T190" i="2"/>
  <c r="U190" i="2" s="1"/>
  <c r="R376" i="3"/>
  <c r="V190" i="2" s="1"/>
  <c r="S376" i="3"/>
  <c r="T261" i="2"/>
  <c r="U261" i="2" s="1"/>
  <c r="R517" i="3"/>
  <c r="S639" i="3"/>
  <c r="W322" i="2" s="1"/>
  <c r="Q639" i="3"/>
  <c r="R1224" i="3"/>
  <c r="S1224" i="3"/>
  <c r="Q1224" i="3"/>
  <c r="T523" i="2"/>
  <c r="U523" i="2" s="1"/>
  <c r="R1045" i="3"/>
  <c r="Q1045" i="3"/>
  <c r="R200" i="3"/>
  <c r="S200" i="3"/>
  <c r="T332" i="2"/>
  <c r="U332" i="2" s="1"/>
  <c r="Q660" i="3"/>
  <c r="R660" i="3"/>
  <c r="R1140" i="3"/>
  <c r="S1140" i="3"/>
  <c r="T448" i="2"/>
  <c r="U448" i="2" s="1"/>
  <c r="S892" i="3"/>
  <c r="W449" i="2" s="1"/>
  <c r="Q892" i="3"/>
  <c r="S1007" i="3"/>
  <c r="R1007" i="3"/>
  <c r="R614" i="3"/>
  <c r="S614" i="3"/>
  <c r="W309" i="2" s="1"/>
  <c r="S699" i="3"/>
  <c r="R699" i="3"/>
  <c r="S772" i="3"/>
  <c r="W389" i="2" s="1"/>
  <c r="R772" i="3"/>
  <c r="Q860" i="3"/>
  <c r="S860" i="3"/>
  <c r="W433" i="2" s="1"/>
  <c r="R860" i="3"/>
  <c r="V432" i="2" s="1"/>
  <c r="T231" i="2"/>
  <c r="U231" i="2" s="1"/>
  <c r="Q461" i="3"/>
  <c r="S461" i="3"/>
  <c r="R461" i="3"/>
  <c r="V231" i="2" s="1"/>
  <c r="S317" i="3"/>
  <c r="Q317" i="3"/>
  <c r="Q858" i="3"/>
  <c r="R858" i="3"/>
  <c r="V431" i="2" s="1"/>
  <c r="S1464" i="3"/>
  <c r="Q1464" i="3"/>
  <c r="R1464" i="3"/>
  <c r="Q1157" i="3"/>
  <c r="R1157" i="3"/>
  <c r="S1157" i="3"/>
  <c r="R30" i="3"/>
  <c r="V17" i="2" s="1"/>
  <c r="Q30" i="3"/>
  <c r="R423" i="3"/>
  <c r="S423" i="3"/>
  <c r="Q423" i="3"/>
  <c r="T550" i="2"/>
  <c r="U550" i="2" s="1"/>
  <c r="Q1098" i="3"/>
  <c r="R1098" i="3"/>
  <c r="V550" i="2" s="1"/>
  <c r="W755" i="2"/>
  <c r="Q1496" i="3"/>
  <c r="T499" i="2"/>
  <c r="U499" i="2" s="1"/>
  <c r="Q997" i="3"/>
  <c r="S997" i="3"/>
  <c r="W500" i="2" s="1"/>
  <c r="R1209" i="3"/>
  <c r="Q1209" i="3"/>
  <c r="R577" i="3"/>
  <c r="Q577" i="3"/>
  <c r="S577" i="3"/>
  <c r="R2025" i="3"/>
  <c r="Q2025" i="3"/>
  <c r="S2025" i="3"/>
  <c r="W1015" i="2" s="1"/>
  <c r="T81" i="2"/>
  <c r="U81" i="2" s="1"/>
  <c r="R157" i="3"/>
  <c r="Q596" i="3"/>
  <c r="R596" i="3"/>
  <c r="S1324" i="3"/>
  <c r="Q1324" i="3"/>
  <c r="R1324" i="3"/>
  <c r="V664" i="2"/>
  <c r="S1240" i="3"/>
  <c r="R1240" i="3"/>
  <c r="Q517" i="3"/>
  <c r="V170" i="2"/>
  <c r="R595" i="3"/>
  <c r="V299" i="2" s="1"/>
  <c r="Q595" i="3"/>
  <c r="R1373" i="3"/>
  <c r="T216" i="2"/>
  <c r="U216" i="2" s="1"/>
  <c r="S431" i="3"/>
  <c r="W216" i="2" s="1"/>
  <c r="S1424" i="3"/>
  <c r="R1424" i="3"/>
  <c r="V717" i="2" s="1"/>
  <c r="S517" i="3"/>
  <c r="R1014" i="3"/>
  <c r="V509" i="2" s="1"/>
  <c r="Q1373" i="3"/>
  <c r="T856" i="2"/>
  <c r="U856" i="2" s="1"/>
  <c r="Q1700" i="3"/>
  <c r="R1208" i="3"/>
  <c r="Q1208" i="3"/>
  <c r="S1208" i="3"/>
  <c r="T867" i="2"/>
  <c r="U867" i="2" s="1"/>
  <c r="Q1724" i="3"/>
  <c r="R1724" i="3"/>
  <c r="V867" i="2" s="1"/>
  <c r="S1724" i="3"/>
  <c r="S1820" i="3"/>
  <c r="R1820" i="3"/>
  <c r="T834" i="2"/>
  <c r="U834" i="2" s="1"/>
  <c r="Q1667" i="3"/>
  <c r="R1667" i="3"/>
  <c r="T869" i="2"/>
  <c r="U869" i="2" s="1"/>
  <c r="R1725" i="3"/>
  <c r="Q1725" i="3"/>
  <c r="R1931" i="3"/>
  <c r="S1931" i="3"/>
  <c r="S1045" i="3"/>
  <c r="W524" i="2" s="1"/>
  <c r="Q1692" i="3"/>
  <c r="R1692" i="3"/>
  <c r="S1692" i="3"/>
  <c r="T695" i="2"/>
  <c r="U695" i="2" s="1"/>
  <c r="T339" i="2"/>
  <c r="U339" i="2" s="1"/>
  <c r="V414" i="2"/>
  <c r="W96" i="2"/>
  <c r="V254" i="2"/>
  <c r="V259" i="2"/>
  <c r="T263" i="2"/>
  <c r="U263" i="2" s="1"/>
  <c r="W301" i="2"/>
  <c r="R172" i="3"/>
  <c r="R1074" i="3"/>
  <c r="S1163" i="3"/>
  <c r="S1122" i="3"/>
  <c r="W563" i="2" s="1"/>
  <c r="S1183" i="3"/>
  <c r="Q1254" i="3"/>
  <c r="R1205" i="3"/>
  <c r="V607" i="2" s="1"/>
  <c r="V678" i="2"/>
  <c r="R1445" i="3"/>
  <c r="Q1456" i="3"/>
  <c r="S1374" i="3"/>
  <c r="S1441" i="3"/>
  <c r="S1196" i="3"/>
  <c r="S821" i="3"/>
  <c r="R1508" i="3"/>
  <c r="R1600" i="3"/>
  <c r="R1607" i="3"/>
  <c r="V808" i="2" s="1"/>
  <c r="Q1864" i="3"/>
  <c r="R1937" i="3"/>
  <c r="V971" i="2" s="1"/>
  <c r="R1795" i="3"/>
  <c r="V902" i="2" s="1"/>
  <c r="Q1884" i="3"/>
  <c r="S1966" i="3"/>
  <c r="W985" i="2" s="1"/>
  <c r="T843" i="2"/>
  <c r="U843" i="2" s="1"/>
  <c r="W398" i="2"/>
  <c r="T155" i="2"/>
  <c r="U155" i="2" s="1"/>
  <c r="W1104" i="2"/>
  <c r="Q2199" i="3"/>
  <c r="T1102" i="2"/>
  <c r="U1102" i="2" s="1"/>
  <c r="T908" i="2"/>
  <c r="U908" i="2" s="1"/>
  <c r="V1103" i="2"/>
  <c r="T1119" i="2"/>
  <c r="U1119" i="2" s="1"/>
  <c r="S2225" i="3"/>
  <c r="W1119" i="2" s="1"/>
  <c r="T449" i="2"/>
  <c r="U449" i="2" s="1"/>
  <c r="W211" i="2"/>
  <c r="R673" i="3"/>
  <c r="Q983" i="3"/>
  <c r="Q1004" i="3"/>
  <c r="S881" i="3"/>
  <c r="S1028" i="3"/>
  <c r="T362" i="2"/>
  <c r="U362" i="2" s="1"/>
  <c r="S1109" i="3"/>
  <c r="Q1122" i="3"/>
  <c r="R1173" i="3"/>
  <c r="R919" i="3"/>
  <c r="Q1103" i="3"/>
  <c r="R1210" i="3"/>
  <c r="V612" i="2" s="1"/>
  <c r="R1282" i="3"/>
  <c r="W687" i="2"/>
  <c r="R1246" i="3"/>
  <c r="Q1296" i="3"/>
  <c r="R1356" i="3"/>
  <c r="V713" i="2"/>
  <c r="Q1463" i="3"/>
  <c r="R1400" i="3"/>
  <c r="Q1374" i="3"/>
  <c r="R1411" i="3"/>
  <c r="T724" i="2"/>
  <c r="U724" i="2" s="1"/>
  <c r="R1212" i="3"/>
  <c r="W751" i="2"/>
  <c r="R1525" i="3"/>
  <c r="S1649" i="3"/>
  <c r="R1644" i="3"/>
  <c r="W942" i="2"/>
  <c r="Q1795" i="3"/>
  <c r="S1884" i="3"/>
  <c r="W947" i="2" s="1"/>
  <c r="Q1966" i="3"/>
  <c r="V1041" i="2"/>
  <c r="R1569" i="3"/>
  <c r="T861" i="2"/>
  <c r="U861" i="2" s="1"/>
  <c r="Q2029" i="3"/>
  <c r="T1017" i="2"/>
  <c r="U1017" i="2" s="1"/>
  <c r="T1066" i="2"/>
  <c r="U1066" i="2" s="1"/>
  <c r="W1122" i="2"/>
  <c r="W1128" i="2"/>
  <c r="Q2253" i="3"/>
  <c r="R2253" i="3"/>
  <c r="V1132" i="2" s="1"/>
  <c r="S2253" i="3"/>
  <c r="W1132" i="2" s="1"/>
  <c r="T1132" i="2"/>
  <c r="U1132" i="2" s="1"/>
  <c r="S490" i="3"/>
  <c r="S835" i="3"/>
  <c r="V402" i="2"/>
  <c r="S824" i="3"/>
  <c r="S673" i="3"/>
  <c r="Q245" i="3"/>
  <c r="S987" i="3"/>
  <c r="W497" i="2" s="1"/>
  <c r="R896" i="3"/>
  <c r="V453" i="2" s="1"/>
  <c r="S919" i="3"/>
  <c r="R1004" i="3"/>
  <c r="S973" i="3"/>
  <c r="S1071" i="3"/>
  <c r="W538" i="2" s="1"/>
  <c r="R983" i="3"/>
  <c r="R1103" i="3"/>
  <c r="V553" i="2" s="1"/>
  <c r="R1109" i="3"/>
  <c r="S1144" i="3"/>
  <c r="W576" i="2" s="1"/>
  <c r="S1372" i="3"/>
  <c r="W693" i="2" s="1"/>
  <c r="Q1347" i="3"/>
  <c r="S1296" i="3"/>
  <c r="S1402" i="3"/>
  <c r="T646" i="2"/>
  <c r="U646" i="2" s="1"/>
  <c r="Q1210" i="3"/>
  <c r="Q1212" i="3"/>
  <c r="Q717" i="3"/>
  <c r="S1524" i="3"/>
  <c r="Q1525" i="3"/>
  <c r="T433" i="2"/>
  <c r="U433" i="2" s="1"/>
  <c r="Q1644" i="3"/>
  <c r="W914" i="2"/>
  <c r="V923" i="2"/>
  <c r="S1808" i="3"/>
  <c r="W909" i="2" s="1"/>
  <c r="T1008" i="2"/>
  <c r="U1008" i="2" s="1"/>
  <c r="T717" i="2"/>
  <c r="U717" i="2" s="1"/>
  <c r="T576" i="2"/>
  <c r="U576" i="2" s="1"/>
  <c r="T319" i="2"/>
  <c r="U319" i="2" s="1"/>
  <c r="V948" i="2"/>
  <c r="T1041" i="2"/>
  <c r="U1041" i="2" s="1"/>
  <c r="Q2120" i="3"/>
  <c r="R2217" i="3"/>
  <c r="V1113" i="2" s="1"/>
  <c r="V35" i="2"/>
  <c r="V37" i="2"/>
  <c r="V118" i="2"/>
  <c r="R490" i="3"/>
  <c r="R5" i="3"/>
  <c r="R271" i="3"/>
  <c r="V136" i="2" s="1"/>
  <c r="S606" i="3"/>
  <c r="R683" i="3"/>
  <c r="V343" i="2" s="1"/>
  <c r="R771" i="3"/>
  <c r="V388" i="2" s="1"/>
  <c r="Q673" i="3"/>
  <c r="Q613" i="3"/>
  <c r="Q785" i="3"/>
  <c r="T385" i="2"/>
  <c r="U385" i="2" s="1"/>
  <c r="W498" i="2"/>
  <c r="S1046" i="3"/>
  <c r="W532" i="2"/>
  <c r="Q933" i="3"/>
  <c r="S1049" i="3"/>
  <c r="R1144" i="3"/>
  <c r="V575" i="2" s="1"/>
  <c r="Q771" i="3"/>
  <c r="T494" i="2"/>
  <c r="U494" i="2" s="1"/>
  <c r="S1237" i="3"/>
  <c r="R1372" i="3"/>
  <c r="Q1278" i="3"/>
  <c r="Q1255" i="3"/>
  <c r="V542" i="2"/>
  <c r="S1539" i="3"/>
  <c r="R1524" i="3"/>
  <c r="S1531" i="3"/>
  <c r="T726" i="2"/>
  <c r="U726" i="2" s="1"/>
  <c r="T756" i="2"/>
  <c r="U756" i="2" s="1"/>
  <c r="R1597" i="3"/>
  <c r="V802" i="2" s="1"/>
  <c r="S1688" i="3"/>
  <c r="W848" i="2" s="1"/>
  <c r="R1676" i="3"/>
  <c r="R1612" i="3"/>
  <c r="V811" i="2" s="1"/>
  <c r="V877" i="2"/>
  <c r="Q1783" i="3"/>
  <c r="V975" i="2"/>
  <c r="Q1808" i="3"/>
  <c r="S2062" i="3"/>
  <c r="W940" i="2"/>
  <c r="V1017" i="2"/>
  <c r="T803" i="2"/>
  <c r="U803" i="2" s="1"/>
  <c r="S2120" i="3"/>
  <c r="W1066" i="2" s="1"/>
  <c r="T1113" i="2"/>
  <c r="U1113" i="2" s="1"/>
  <c r="R2225" i="3"/>
  <c r="V1119" i="2" s="1"/>
  <c r="W733" i="2"/>
  <c r="V82" i="2"/>
  <c r="V205" i="2"/>
  <c r="V535" i="2"/>
  <c r="R1539" i="3"/>
  <c r="R1531" i="3"/>
  <c r="T624" i="2"/>
  <c r="U624" i="2" s="1"/>
  <c r="Q1589" i="3"/>
  <c r="R1808" i="3"/>
  <c r="R1683" i="3"/>
  <c r="S2029" i="3"/>
  <c r="W1017" i="2" s="1"/>
  <c r="T525" i="2"/>
  <c r="U525" i="2" s="1"/>
  <c r="T1036" i="2"/>
  <c r="U1036" i="2" s="1"/>
  <c r="Q2159" i="3"/>
  <c r="T1085" i="2"/>
  <c r="U1085" i="2" s="1"/>
  <c r="S91" i="3"/>
  <c r="W48" i="2" s="1"/>
  <c r="S194" i="3"/>
  <c r="S260" i="3"/>
  <c r="R296" i="3"/>
  <c r="V150" i="2" s="1"/>
  <c r="R424" i="3"/>
  <c r="V214" i="2" s="1"/>
  <c r="R221" i="3"/>
  <c r="V113" i="2" s="1"/>
  <c r="R451" i="3"/>
  <c r="R473" i="3"/>
  <c r="Q463" i="3"/>
  <c r="R344" i="3"/>
  <c r="S683" i="3"/>
  <c r="W343" i="2" s="1"/>
  <c r="R717" i="3"/>
  <c r="V359" i="2" s="1"/>
  <c r="W384" i="2"/>
  <c r="Q838" i="3"/>
  <c r="T415" i="2"/>
  <c r="U415" i="2" s="1"/>
  <c r="Q977" i="3"/>
  <c r="R936" i="3"/>
  <c r="S1076" i="3"/>
  <c r="S1125" i="3"/>
  <c r="V611" i="2"/>
  <c r="S1482" i="3"/>
  <c r="S1410" i="3"/>
  <c r="W712" i="2" s="1"/>
  <c r="R1407" i="3"/>
  <c r="R1404" i="3"/>
  <c r="Q1217" i="3"/>
  <c r="R1591" i="3"/>
  <c r="V797" i="2" s="1"/>
  <c r="R1700" i="3"/>
  <c r="V856" i="2" s="1"/>
  <c r="S1753" i="3"/>
  <c r="W881" i="2" s="1"/>
  <c r="S1848" i="3"/>
  <c r="W925" i="2" s="1"/>
  <c r="R1832" i="3"/>
  <c r="S1902" i="3"/>
  <c r="S1944" i="3"/>
  <c r="W974" i="2" s="1"/>
  <c r="T852" i="2"/>
  <c r="U852" i="2" s="1"/>
  <c r="Q2001" i="3"/>
  <c r="V1105" i="2"/>
  <c r="Q2169" i="3"/>
  <c r="R2169" i="3"/>
  <c r="V1090" i="2" s="1"/>
  <c r="T1090" i="2"/>
  <c r="U1090" i="2" s="1"/>
  <c r="S2169" i="3"/>
  <c r="W1090" i="2" s="1"/>
  <c r="Q91" i="3"/>
  <c r="R31" i="3"/>
  <c r="R108" i="3"/>
  <c r="Q188" i="3"/>
  <c r="R226" i="3"/>
  <c r="Q431" i="3"/>
  <c r="W213" i="2"/>
  <c r="W215" i="2"/>
  <c r="S138" i="3"/>
  <c r="Q683" i="3"/>
  <c r="R787" i="3"/>
  <c r="S911" i="3"/>
  <c r="S1059" i="3"/>
  <c r="Q637" i="3"/>
  <c r="W591" i="2"/>
  <c r="S1172" i="3"/>
  <c r="R1280" i="3"/>
  <c r="V800" i="2"/>
  <c r="S1721" i="3"/>
  <c r="R2062" i="3"/>
  <c r="V1035" i="2"/>
  <c r="R1957" i="3"/>
  <c r="Q1980" i="3"/>
  <c r="Q1944" i="3"/>
  <c r="T642" i="2"/>
  <c r="U642" i="2" s="1"/>
  <c r="T336" i="2"/>
  <c r="U336" i="2" s="1"/>
  <c r="T445" i="2"/>
  <c r="U445" i="2" s="1"/>
  <c r="V347" i="2"/>
  <c r="V280" i="2"/>
  <c r="W47" i="2"/>
  <c r="W143" i="2"/>
  <c r="R2080" i="3"/>
  <c r="V1046" i="2" s="1"/>
  <c r="S108" i="3"/>
  <c r="R431" i="3"/>
  <c r="Q62" i="3"/>
  <c r="Q9" i="3"/>
  <c r="S326" i="3"/>
  <c r="Q484" i="3"/>
  <c r="Q138" i="3"/>
  <c r="S382" i="3"/>
  <c r="T114" i="2"/>
  <c r="U114" i="2" s="1"/>
  <c r="Q259" i="3"/>
  <c r="R1059" i="3"/>
  <c r="T13" i="2"/>
  <c r="U13" i="2" s="1"/>
  <c r="T99" i="2"/>
  <c r="U99" i="2" s="1"/>
  <c r="Q1139" i="3"/>
  <c r="R1172" i="3"/>
  <c r="V591" i="2" s="1"/>
  <c r="S1277" i="3"/>
  <c r="V942" i="2"/>
  <c r="W880" i="2"/>
  <c r="W936" i="2"/>
  <c r="S1973" i="3"/>
  <c r="W990" i="2" s="1"/>
  <c r="Q1957" i="3"/>
  <c r="S1980" i="3"/>
  <c r="T804" i="2"/>
  <c r="U804" i="2" s="1"/>
  <c r="T761" i="2"/>
  <c r="U761" i="2" s="1"/>
  <c r="V317" i="2"/>
  <c r="V361" i="2"/>
  <c r="W1108" i="2"/>
  <c r="W1110" i="2"/>
  <c r="Q12" i="3"/>
  <c r="S93" i="3"/>
  <c r="Q148" i="3"/>
  <c r="W159" i="2"/>
  <c r="W236" i="2"/>
  <c r="Q449" i="3"/>
  <c r="R563" i="3"/>
  <c r="Q787" i="3"/>
  <c r="R380" i="3"/>
  <c r="T77" i="2"/>
  <c r="U77" i="2" s="1"/>
  <c r="T165" i="2"/>
  <c r="U165" i="2" s="1"/>
  <c r="W611" i="2"/>
  <c r="R1277" i="3"/>
  <c r="S1481" i="3"/>
  <c r="R1444" i="3"/>
  <c r="R1565" i="3"/>
  <c r="Q1599" i="3"/>
  <c r="V914" i="2"/>
  <c r="W971" i="2"/>
  <c r="R1973" i="3"/>
  <c r="V989" i="2" s="1"/>
  <c r="T654" i="2"/>
  <c r="U654" i="2" s="1"/>
  <c r="T568" i="2"/>
  <c r="U568" i="2" s="1"/>
  <c r="W393" i="2"/>
  <c r="R1997" i="3"/>
  <c r="V1108" i="2"/>
  <c r="V1110" i="2"/>
  <c r="T1111" i="2"/>
  <c r="U1111" i="2" s="1"/>
  <c r="R2209" i="3"/>
  <c r="Q2209" i="3"/>
  <c r="S2209" i="3"/>
  <c r="W1111" i="2" s="1"/>
  <c r="Q2185" i="3"/>
  <c r="R2185" i="3"/>
  <c r="V1098" i="2" s="1"/>
  <c r="T1098" i="2"/>
  <c r="U1098" i="2" s="1"/>
  <c r="S2185" i="3"/>
  <c r="W1098" i="2" s="1"/>
  <c r="V711" i="2"/>
  <c r="S13" i="3"/>
  <c r="W55" i="2"/>
  <c r="W22" i="2"/>
  <c r="S111" i="3"/>
  <c r="V23" i="2"/>
  <c r="Q502" i="3"/>
  <c r="R345" i="3"/>
  <c r="W169" i="2"/>
  <c r="Q412" i="3"/>
  <c r="R422" i="3"/>
  <c r="V212" i="2" s="1"/>
  <c r="S711" i="3"/>
  <c r="R733" i="3"/>
  <c r="V369" i="2" s="1"/>
  <c r="W332" i="2"/>
  <c r="S380" i="3"/>
  <c r="W191" i="2" s="1"/>
  <c r="W713" i="2"/>
  <c r="Q1565" i="3"/>
  <c r="W778" i="2"/>
  <c r="W815" i="2"/>
  <c r="S1599" i="3"/>
  <c r="W804" i="2" s="1"/>
  <c r="V853" i="2"/>
  <c r="S1854" i="3"/>
  <c r="W932" i="2" s="1"/>
  <c r="Q1973" i="3"/>
  <c r="R2040" i="3"/>
  <c r="S2079" i="3"/>
  <c r="W1046" i="2" s="1"/>
  <c r="W72" i="2"/>
  <c r="W58" i="2"/>
  <c r="W110" i="2"/>
  <c r="T552" i="2"/>
  <c r="U552" i="2" s="1"/>
  <c r="W1103" i="2"/>
  <c r="V220" i="2"/>
  <c r="R37" i="3"/>
  <c r="R13" i="3"/>
  <c r="V10" i="2" s="1"/>
  <c r="R201" i="3"/>
  <c r="S159" i="3"/>
  <c r="T49" i="2"/>
  <c r="U49" i="2" s="1"/>
  <c r="S931" i="3"/>
  <c r="W466" i="2" s="1"/>
  <c r="S201" i="3"/>
  <c r="W102" i="2" s="1"/>
  <c r="R1223" i="3"/>
  <c r="V618" i="2" s="1"/>
  <c r="S1328" i="3"/>
  <c r="Q1591" i="3"/>
  <c r="R1599" i="3"/>
  <c r="V803" i="2" s="1"/>
  <c r="Q1854" i="3"/>
  <c r="S1832" i="3"/>
  <c r="T591" i="2"/>
  <c r="U591" i="2" s="1"/>
  <c r="T240" i="2"/>
  <c r="U240" i="2" s="1"/>
  <c r="Q2079" i="3"/>
  <c r="T169" i="2"/>
  <c r="U169" i="2" s="1"/>
  <c r="T141" i="2"/>
  <c r="U141" i="2" s="1"/>
  <c r="W1106" i="2"/>
  <c r="W1107" i="2"/>
  <c r="S2198" i="3"/>
  <c r="W1101" i="2" s="1"/>
  <c r="Q2198" i="3"/>
  <c r="R2198" i="3"/>
  <c r="V1101" i="2" s="1"/>
  <c r="T1101" i="2"/>
  <c r="U1101" i="2" s="1"/>
  <c r="S37" i="3"/>
  <c r="W21" i="2" s="1"/>
  <c r="V72" i="2"/>
  <c r="Q417" i="3"/>
  <c r="Q37" i="3"/>
  <c r="W321" i="2"/>
  <c r="S717" i="3"/>
  <c r="W359" i="2" s="1"/>
  <c r="Q201" i="3"/>
  <c r="S1397" i="3"/>
  <c r="T707" i="2"/>
  <c r="U707" i="2" s="1"/>
  <c r="S1602" i="3"/>
  <c r="S1591" i="3"/>
  <c r="W797" i="2" s="1"/>
  <c r="R2037" i="3"/>
  <c r="V1020" i="2" s="1"/>
  <c r="T697" i="2"/>
  <c r="U697" i="2" s="1"/>
  <c r="V1102" i="2"/>
  <c r="V1106" i="2"/>
  <c r="V1107" i="2"/>
  <c r="Q2207" i="3"/>
  <c r="S2207" i="3"/>
  <c r="W1109" i="2" s="1"/>
  <c r="T1109" i="2"/>
  <c r="U1109" i="2" s="1"/>
  <c r="R2096" i="3"/>
  <c r="V1055" i="2" s="1"/>
  <c r="S2096" i="3"/>
  <c r="W1055" i="2" s="1"/>
  <c r="T1055" i="2"/>
  <c r="U1055" i="2" s="1"/>
  <c r="Q2096" i="3"/>
  <c r="Q2117" i="3"/>
  <c r="R2117" i="3"/>
  <c r="V1063" i="2" s="1"/>
  <c r="S2117" i="3"/>
  <c r="W1063" i="2" s="1"/>
  <c r="T1063" i="2"/>
  <c r="U1063" i="2" s="1"/>
  <c r="R2160" i="3"/>
  <c r="V1086" i="2" s="1"/>
  <c r="S2160" i="3"/>
  <c r="W1086" i="2" s="1"/>
  <c r="Q2160" i="3"/>
  <c r="T1086" i="2"/>
  <c r="U1086" i="2" s="1"/>
  <c r="Q2141" i="3"/>
  <c r="T1075" i="2"/>
  <c r="U1075" i="2" s="1"/>
  <c r="R2141" i="3"/>
  <c r="V1075" i="2" s="1"/>
  <c r="S2141" i="3"/>
  <c r="W1075" i="2" s="1"/>
  <c r="Q2133" i="3"/>
  <c r="R2133" i="3"/>
  <c r="V1071" i="2" s="1"/>
  <c r="S2133" i="3"/>
  <c r="W1071" i="2" s="1"/>
  <c r="T1071" i="2"/>
  <c r="U1071" i="2" s="1"/>
  <c r="V382" i="2"/>
  <c r="Q139" i="3"/>
  <c r="V34" i="2"/>
  <c r="R188" i="3"/>
  <c r="V96" i="2" s="1"/>
  <c r="Q345" i="3"/>
  <c r="Q221" i="3"/>
  <c r="S309" i="3"/>
  <c r="W156" i="2" s="1"/>
  <c r="S62" i="3"/>
  <c r="W34" i="2" s="1"/>
  <c r="R442" i="3"/>
  <c r="Q382" i="3"/>
  <c r="R618" i="3"/>
  <c r="R784" i="3"/>
  <c r="V395" i="2" s="1"/>
  <c r="R692" i="3"/>
  <c r="Q557" i="3"/>
  <c r="S710" i="3"/>
  <c r="S485" i="3"/>
  <c r="S998" i="3"/>
  <c r="W523" i="2"/>
  <c r="S909" i="3"/>
  <c r="W455" i="2" s="1"/>
  <c r="V451" i="2"/>
  <c r="R998" i="3"/>
  <c r="R893" i="3"/>
  <c r="S185" i="3"/>
  <c r="V563" i="2"/>
  <c r="W571" i="2"/>
  <c r="T543" i="2"/>
  <c r="U543" i="2" s="1"/>
  <c r="Q1253" i="3"/>
  <c r="S1327" i="3"/>
  <c r="S1343" i="3"/>
  <c r="W678" i="2" s="1"/>
  <c r="Q1288" i="3"/>
  <c r="V698" i="2"/>
  <c r="V729" i="2"/>
  <c r="Q1410" i="3"/>
  <c r="Q1424" i="3"/>
  <c r="S1456" i="3"/>
  <c r="Q1240" i="3"/>
  <c r="Q1444" i="3"/>
  <c r="Q1244" i="3"/>
  <c r="Q1514" i="3"/>
  <c r="R1537" i="3"/>
  <c r="Q1425" i="3"/>
  <c r="S1739" i="3"/>
  <c r="R1745" i="3"/>
  <c r="V879" i="2" s="1"/>
  <c r="V827" i="2"/>
  <c r="Q1848" i="3"/>
  <c r="W933" i="2"/>
  <c r="W834" i="2"/>
  <c r="S1830" i="3"/>
  <c r="Q2037" i="3"/>
  <c r="R1921" i="3"/>
  <c r="V962" i="2" s="1"/>
  <c r="R2003" i="3"/>
  <c r="K18" i="8"/>
  <c r="T814" i="2"/>
  <c r="U814" i="2" s="1"/>
  <c r="T712" i="2"/>
  <c r="U712" i="2" s="1"/>
  <c r="T709" i="2"/>
  <c r="U709" i="2" s="1"/>
  <c r="T492" i="2"/>
  <c r="U492" i="2" s="1"/>
  <c r="T1003" i="2"/>
  <c r="U1003" i="2" s="1"/>
  <c r="R72" i="3"/>
  <c r="V39" i="2" s="1"/>
  <c r="Q260" i="3"/>
  <c r="R417" i="3"/>
  <c r="W239" i="2"/>
  <c r="S345" i="3"/>
  <c r="W175" i="2" s="1"/>
  <c r="S553" i="3"/>
  <c r="Q630" i="3"/>
  <c r="S784" i="3"/>
  <c r="W396" i="2" s="1"/>
  <c r="R746" i="3"/>
  <c r="R553" i="3"/>
  <c r="Q909" i="3"/>
  <c r="R811" i="3"/>
  <c r="Q893" i="3"/>
  <c r="R52" i="3"/>
  <c r="Q1147" i="3"/>
  <c r="S491" i="3"/>
  <c r="Q1190" i="3"/>
  <c r="Q1343" i="3"/>
  <c r="V709" i="2"/>
  <c r="T704" i="2"/>
  <c r="U704" i="2" s="1"/>
  <c r="V751" i="2"/>
  <c r="S1514" i="3"/>
  <c r="W761" i="2" s="1"/>
  <c r="T507" i="2"/>
  <c r="U507" i="2" s="1"/>
  <c r="R1425" i="3"/>
  <c r="R1602" i="3"/>
  <c r="W808" i="2"/>
  <c r="R1660" i="3"/>
  <c r="V831" i="2" s="1"/>
  <c r="Q1739" i="3"/>
  <c r="R1848" i="3"/>
  <c r="V925" i="2" s="1"/>
  <c r="W951" i="2"/>
  <c r="Q1921" i="3"/>
  <c r="Q1619" i="3"/>
  <c r="R1883" i="3"/>
  <c r="W1035" i="2"/>
  <c r="R2061" i="3"/>
  <c r="V1037" i="2" s="1"/>
  <c r="S2003" i="3"/>
  <c r="S1829" i="3"/>
  <c r="T866" i="2"/>
  <c r="U866" i="2" s="1"/>
  <c r="V866" i="2"/>
  <c r="Q1997" i="3"/>
  <c r="T729" i="2"/>
  <c r="U729" i="2" s="1"/>
  <c r="S1789" i="3"/>
  <c r="T351" i="2"/>
  <c r="U351" i="2" s="1"/>
  <c r="Q22" i="3"/>
  <c r="R1619" i="3"/>
  <c r="W94" i="2"/>
  <c r="V164" i="2"/>
  <c r="V174" i="2"/>
  <c r="W35" i="2"/>
  <c r="T291" i="2"/>
  <c r="U291" i="2" s="1"/>
  <c r="W729" i="2"/>
  <c r="S1905" i="3"/>
  <c r="S22" i="3"/>
  <c r="Q220" i="3"/>
  <c r="Q296" i="3"/>
  <c r="Q364" i="3"/>
  <c r="W261" i="2"/>
  <c r="S305" i="3"/>
  <c r="S451" i="3"/>
  <c r="S449" i="3"/>
  <c r="W226" i="2" s="1"/>
  <c r="R381" i="3"/>
  <c r="V262" i="2"/>
  <c r="R254" i="3"/>
  <c r="R310" i="3"/>
  <c r="R354" i="3"/>
  <c r="V180" i="2" s="1"/>
  <c r="S551" i="3"/>
  <c r="R720" i="3"/>
  <c r="R736" i="3"/>
  <c r="R752" i="3"/>
  <c r="Q861" i="3"/>
  <c r="R869" i="3"/>
  <c r="V436" i="2" s="1"/>
  <c r="R671" i="3"/>
  <c r="V338" i="2" s="1"/>
  <c r="S845" i="3"/>
  <c r="S1003" i="3"/>
  <c r="W502" i="2" s="1"/>
  <c r="V463" i="2"/>
  <c r="Q781" i="3"/>
  <c r="R1135" i="3"/>
  <c r="R1162" i="3"/>
  <c r="V584" i="2" s="1"/>
  <c r="Q1145" i="3"/>
  <c r="S1197" i="3"/>
  <c r="S1346" i="3"/>
  <c r="S1304" i="3"/>
  <c r="W658" i="2" s="1"/>
  <c r="R1455" i="3"/>
  <c r="V733" i="2" s="1"/>
  <c r="S1367" i="3"/>
  <c r="T652" i="2"/>
  <c r="U652" i="2" s="1"/>
  <c r="S1425" i="3"/>
  <c r="T718" i="2"/>
  <c r="U718" i="2" s="1"/>
  <c r="W766" i="2"/>
  <c r="V755" i="2"/>
  <c r="V778" i="2"/>
  <c r="R1588" i="3"/>
  <c r="S1671" i="3"/>
  <c r="Q2012" i="3"/>
  <c r="S1619" i="3"/>
  <c r="S1883" i="3"/>
  <c r="W946" i="2" s="1"/>
  <c r="R1905" i="3"/>
  <c r="T879" i="2"/>
  <c r="U879" i="2" s="1"/>
  <c r="T446" i="2"/>
  <c r="U446" i="2" s="1"/>
  <c r="T692" i="2"/>
  <c r="U692" i="2" s="1"/>
  <c r="S61" i="3"/>
  <c r="V126" i="2"/>
  <c r="S220" i="3"/>
  <c r="W111" i="2" s="1"/>
  <c r="S253" i="3"/>
  <c r="R305" i="3"/>
  <c r="R402" i="3"/>
  <c r="V204" i="2" s="1"/>
  <c r="Q381" i="3"/>
  <c r="R448" i="3"/>
  <c r="V225" i="2" s="1"/>
  <c r="V270" i="2"/>
  <c r="S574" i="3"/>
  <c r="V318" i="2"/>
  <c r="S720" i="3"/>
  <c r="V400" i="2"/>
  <c r="Q869" i="3"/>
  <c r="Q671" i="3"/>
  <c r="V417" i="2"/>
  <c r="S719" i="3"/>
  <c r="W361" i="2" s="1"/>
  <c r="S636" i="3"/>
  <c r="W319" i="2" s="1"/>
  <c r="S690" i="3"/>
  <c r="Q782" i="3"/>
  <c r="Q328" i="3"/>
  <c r="V352" i="2"/>
  <c r="V472" i="2"/>
  <c r="Q1070" i="3"/>
  <c r="R909" i="3"/>
  <c r="V456" i="2" s="1"/>
  <c r="R1003" i="3"/>
  <c r="V503" i="2" s="1"/>
  <c r="T184" i="2"/>
  <c r="U184" i="2" s="1"/>
  <c r="T167" i="2"/>
  <c r="U167" i="2" s="1"/>
  <c r="R933" i="3"/>
  <c r="W585" i="2"/>
  <c r="Q1162" i="3"/>
  <c r="T450" i="2"/>
  <c r="U450" i="2" s="1"/>
  <c r="T6" i="2"/>
  <c r="U6" i="2" s="1"/>
  <c r="S1135" i="3"/>
  <c r="S1145" i="3"/>
  <c r="R1197" i="3"/>
  <c r="S1293" i="3"/>
  <c r="W651" i="2" s="1"/>
  <c r="S1439" i="3"/>
  <c r="W724" i="2" s="1"/>
  <c r="Q1455" i="3"/>
  <c r="R1440" i="3"/>
  <c r="Q1430" i="3"/>
  <c r="V657" i="2"/>
  <c r="R947" i="3"/>
  <c r="V476" i="2" s="1"/>
  <c r="R1668" i="3"/>
  <c r="V835" i="2" s="1"/>
  <c r="R1684" i="3"/>
  <c r="Q1588" i="3"/>
  <c r="V860" i="2"/>
  <c r="S1771" i="3"/>
  <c r="Q1730" i="3"/>
  <c r="S2012" i="3"/>
  <c r="W989" i="2"/>
  <c r="Q1905" i="3"/>
  <c r="T839" i="2"/>
  <c r="U839" i="2" s="1"/>
  <c r="T742" i="2"/>
  <c r="U742" i="2" s="1"/>
  <c r="T175" i="2"/>
  <c r="U175" i="2" s="1"/>
  <c r="W358" i="2"/>
  <c r="W397" i="2"/>
  <c r="V556" i="2"/>
  <c r="Q1883" i="3"/>
  <c r="S107" i="3"/>
  <c r="W57" i="2" s="1"/>
  <c r="R109" i="3"/>
  <c r="R185" i="3"/>
  <c r="V93" i="2" s="1"/>
  <c r="Q354" i="3"/>
  <c r="S259" i="3"/>
  <c r="W131" i="2" s="1"/>
  <c r="R453" i="3"/>
  <c r="Q305" i="3"/>
  <c r="Q402" i="3"/>
  <c r="W235" i="2"/>
  <c r="S412" i="3"/>
  <c r="Q473" i="3"/>
  <c r="R21" i="3"/>
  <c r="W232" i="2"/>
  <c r="R576" i="3"/>
  <c r="V293" i="2" s="1"/>
  <c r="S671" i="3"/>
  <c r="R845" i="3"/>
  <c r="R636" i="3"/>
  <c r="S861" i="3"/>
  <c r="W492" i="2"/>
  <c r="T29" i="2"/>
  <c r="U29" i="2" s="1"/>
  <c r="S962" i="3"/>
  <c r="W580" i="2"/>
  <c r="S1184" i="3"/>
  <c r="V551" i="2"/>
  <c r="T484" i="2"/>
  <c r="U484" i="2" s="1"/>
  <c r="R650" i="3"/>
  <c r="V327" i="2" s="1"/>
  <c r="S1105" i="3"/>
  <c r="W556" i="2" s="1"/>
  <c r="R1145" i="3"/>
  <c r="S1338" i="3"/>
  <c r="W675" i="2" s="1"/>
  <c r="R1293" i="3"/>
  <c r="R1328" i="3"/>
  <c r="V694" i="2"/>
  <c r="R1439" i="3"/>
  <c r="V724" i="2" s="1"/>
  <c r="S1463" i="3"/>
  <c r="W740" i="2" s="1"/>
  <c r="Q1219" i="3"/>
  <c r="W706" i="2"/>
  <c r="S1406" i="3"/>
  <c r="W709" i="2" s="1"/>
  <c r="S1325" i="3"/>
  <c r="S1201" i="3"/>
  <c r="Q1528" i="3"/>
  <c r="R1443" i="3"/>
  <c r="V728" i="2" s="1"/>
  <c r="W867" i="2"/>
  <c r="Q1770" i="3"/>
  <c r="R1730" i="3"/>
  <c r="Q1575" i="3"/>
  <c r="T556" i="2"/>
  <c r="U556" i="2" s="1"/>
  <c r="T403" i="2"/>
  <c r="U403" i="2" s="1"/>
  <c r="T243" i="2"/>
  <c r="U243" i="2" s="1"/>
  <c r="V761" i="2"/>
  <c r="W9" i="2"/>
  <c r="S52" i="3"/>
  <c r="R107" i="3"/>
  <c r="V56" i="2" s="1"/>
  <c r="Q185" i="3"/>
  <c r="W37" i="2"/>
  <c r="S287" i="3"/>
  <c r="Q309" i="3"/>
  <c r="W170" i="2"/>
  <c r="S473" i="3"/>
  <c r="W237" i="2" s="1"/>
  <c r="T144" i="2"/>
  <c r="U144" i="2" s="1"/>
  <c r="V253" i="2"/>
  <c r="Q261" i="3"/>
  <c r="V271" i="2"/>
  <c r="V289" i="2"/>
  <c r="Q576" i="3"/>
  <c r="V373" i="2"/>
  <c r="W429" i="2"/>
  <c r="V370" i="2"/>
  <c r="Q845" i="3"/>
  <c r="Q636" i="3"/>
  <c r="Q650" i="3"/>
  <c r="S869" i="3"/>
  <c r="Q710" i="3"/>
  <c r="S885" i="3"/>
  <c r="W445" i="2" s="1"/>
  <c r="S1010" i="3"/>
  <c r="W507" i="2" s="1"/>
  <c r="Q1010" i="3"/>
  <c r="R885" i="3"/>
  <c r="V446" i="2" s="1"/>
  <c r="W535" i="2"/>
  <c r="W550" i="2"/>
  <c r="Q1338" i="3"/>
  <c r="V609" i="2"/>
  <c r="Q1293" i="3"/>
  <c r="V693" i="2"/>
  <c r="W614" i="2"/>
  <c r="R1463" i="3"/>
  <c r="V740" i="2" s="1"/>
  <c r="R1219" i="3"/>
  <c r="R1238" i="3"/>
  <c r="V625" i="2" s="1"/>
  <c r="T627" i="2"/>
  <c r="U627" i="2" s="1"/>
  <c r="S1529" i="3"/>
  <c r="W770" i="2" s="1"/>
  <c r="V796" i="2"/>
  <c r="S1730" i="3"/>
  <c r="W871" i="2" s="1"/>
  <c r="V906" i="2"/>
  <c r="W931" i="2"/>
  <c r="S2037" i="3"/>
  <c r="W1020" i="2" s="1"/>
  <c r="S1575" i="3"/>
  <c r="W792" i="2" s="1"/>
  <c r="T503" i="2"/>
  <c r="U503" i="2" s="1"/>
  <c r="T9" i="2"/>
  <c r="U9" i="2" s="1"/>
  <c r="T71" i="2"/>
  <c r="U71" i="2" s="1"/>
  <c r="V208" i="2"/>
  <c r="W171" i="2"/>
  <c r="W141" i="2"/>
  <c r="W394" i="2"/>
  <c r="W252" i="2"/>
  <c r="W508" i="2"/>
  <c r="V449" i="2"/>
  <c r="V547" i="2"/>
  <c r="V638" i="2"/>
  <c r="V651" i="2"/>
  <c r="V614" i="2"/>
  <c r="T662" i="2"/>
  <c r="U662" i="2" s="1"/>
  <c r="W764" i="2"/>
  <c r="W873" i="2"/>
  <c r="V11" i="2"/>
  <c r="W161" i="2"/>
  <c r="V171" i="2"/>
  <c r="V405" i="2"/>
  <c r="V429" i="2"/>
  <c r="W352" i="2"/>
  <c r="W472" i="2"/>
  <c r="W564" i="2"/>
  <c r="Q1191" i="3"/>
  <c r="V677" i="2"/>
  <c r="V688" i="2"/>
  <c r="S1426" i="3"/>
  <c r="V753" i="2"/>
  <c r="W892" i="2"/>
  <c r="V967" i="2"/>
  <c r="T214" i="2"/>
  <c r="U214" i="2" s="1"/>
  <c r="T531" i="2"/>
  <c r="U531" i="2" s="1"/>
  <c r="R1673" i="3"/>
  <c r="V841" i="2" s="1"/>
  <c r="V63" i="2"/>
  <c r="W85" i="2"/>
  <c r="V86" i="2"/>
  <c r="W120" i="2"/>
  <c r="W104" i="2"/>
  <c r="V209" i="2"/>
  <c r="W176" i="2"/>
  <c r="V255" i="2"/>
  <c r="W184" i="2"/>
  <c r="W395" i="2"/>
  <c r="W340" i="2"/>
  <c r="Q847" i="3"/>
  <c r="Q547" i="3"/>
  <c r="W12" i="2"/>
  <c r="W570" i="2"/>
  <c r="W553" i="2"/>
  <c r="S1422" i="3"/>
  <c r="W715" i="2" s="1"/>
  <c r="T719" i="2"/>
  <c r="U719" i="2" s="1"/>
  <c r="W602" i="2"/>
  <c r="V771" i="2"/>
  <c r="V804" i="2"/>
  <c r="V936" i="2"/>
  <c r="V945" i="2"/>
  <c r="V1036" i="2"/>
  <c r="V848" i="2"/>
  <c r="S1673" i="3"/>
  <c r="W841" i="2" s="1"/>
  <c r="V127" i="2"/>
  <c r="V3" i="2"/>
  <c r="V227" i="2"/>
  <c r="V112" i="2"/>
  <c r="V215" i="2"/>
  <c r="W164" i="2"/>
  <c r="W179" i="2"/>
  <c r="W317" i="2"/>
  <c r="V339" i="2"/>
  <c r="W438" i="2"/>
  <c r="V411" i="2"/>
  <c r="S847" i="3"/>
  <c r="W463" i="2"/>
  <c r="T259" i="2"/>
  <c r="U259" i="2" s="1"/>
  <c r="V610" i="2"/>
  <c r="V686" i="2"/>
  <c r="W765" i="2"/>
  <c r="S1562" i="3"/>
  <c r="W783" i="2" s="1"/>
  <c r="V801" i="2"/>
  <c r="W826" i="2"/>
  <c r="T468" i="2"/>
  <c r="U468" i="2" s="1"/>
  <c r="T317" i="2"/>
  <c r="U317" i="2" s="1"/>
  <c r="V1023" i="2"/>
  <c r="T432" i="2"/>
  <c r="U432" i="2" s="1"/>
  <c r="W15" i="2"/>
  <c r="V210" i="2"/>
  <c r="V185" i="2"/>
  <c r="V157" i="2"/>
  <c r="V81" i="2"/>
  <c r="W318" i="2"/>
  <c r="V341" i="2"/>
  <c r="V371" i="2"/>
  <c r="V378" i="2"/>
  <c r="W376" i="2"/>
  <c r="V357" i="2"/>
  <c r="V480" i="2"/>
  <c r="W447" i="2"/>
  <c r="W451" i="2"/>
  <c r="T277" i="2"/>
  <c r="U277" i="2" s="1"/>
  <c r="T595" i="2"/>
  <c r="U595" i="2" s="1"/>
  <c r="V671" i="2"/>
  <c r="W698" i="2"/>
  <c r="V752" i="2"/>
  <c r="V765" i="2"/>
  <c r="R1562" i="3"/>
  <c r="V783" i="2" s="1"/>
  <c r="V880" i="2"/>
  <c r="V958" i="2"/>
  <c r="W378" i="2"/>
  <c r="W241" i="2"/>
  <c r="W151" i="2"/>
  <c r="S952" i="3"/>
  <c r="W480" i="2" s="1"/>
  <c r="V523" i="2"/>
  <c r="T582" i="2"/>
  <c r="U582" i="2" s="1"/>
  <c r="W680" i="2"/>
  <c r="V862" i="2"/>
  <c r="V854" i="2"/>
  <c r="T935" i="2"/>
  <c r="U935" i="2" s="1"/>
  <c r="T822" i="2"/>
  <c r="U822" i="2" s="1"/>
  <c r="W163" i="2"/>
  <c r="W77" i="2"/>
  <c r="W56" i="2"/>
  <c r="V62" i="2"/>
  <c r="W80" i="2"/>
  <c r="V163" i="2"/>
  <c r="V229" i="2"/>
  <c r="V406" i="2"/>
  <c r="V423" i="2"/>
  <c r="W510" i="2"/>
  <c r="W448" i="2"/>
  <c r="V643" i="2"/>
  <c r="W672" i="2"/>
  <c r="W612" i="2"/>
  <c r="T603" i="2"/>
  <c r="U603" i="2" s="1"/>
  <c r="V810" i="2"/>
  <c r="W854" i="2"/>
  <c r="V871" i="2"/>
  <c r="T95" i="2"/>
  <c r="U95" i="2" s="1"/>
  <c r="S1283" i="3"/>
  <c r="R193" i="3"/>
  <c r="V97" i="2" s="1"/>
  <c r="R287" i="3"/>
  <c r="V146" i="2" s="1"/>
  <c r="S65" i="3"/>
  <c r="W36" i="2" s="1"/>
  <c r="S770" i="3"/>
  <c r="W388" i="2" s="1"/>
  <c r="R1077" i="3"/>
  <c r="V543" i="2" s="1"/>
  <c r="Q1189" i="3"/>
  <c r="S1143" i="3"/>
  <c r="W575" i="2" s="1"/>
  <c r="S1287" i="3"/>
  <c r="W648" i="2" s="1"/>
  <c r="Q1440" i="3"/>
  <c r="Q1468" i="3"/>
  <c r="Q1529" i="3"/>
  <c r="R440" i="3"/>
  <c r="V222" i="2" s="1"/>
  <c r="Q400" i="3"/>
  <c r="R478" i="3"/>
  <c r="V241" i="2" s="1"/>
  <c r="S211" i="3"/>
  <c r="W107" i="2" s="1"/>
  <c r="Q5" i="3"/>
  <c r="R531" i="3"/>
  <c r="S832" i="3"/>
  <c r="W417" i="2" s="1"/>
  <c r="S447" i="3"/>
  <c r="W225" i="2" s="1"/>
  <c r="S356" i="3"/>
  <c r="Q1073" i="3"/>
  <c r="R753" i="3"/>
  <c r="S1141" i="3"/>
  <c r="R1134" i="3"/>
  <c r="V569" i="2" s="1"/>
  <c r="Q1287" i="3"/>
  <c r="R1297" i="3"/>
  <c r="S1728" i="3"/>
  <c r="W870" i="2" s="1"/>
  <c r="S1796" i="3"/>
  <c r="W903" i="2" s="1"/>
  <c r="T890" i="2"/>
  <c r="U890" i="2" s="1"/>
  <c r="Q14" i="3"/>
  <c r="S75" i="3"/>
  <c r="R178" i="3"/>
  <c r="V90" i="2" s="1"/>
  <c r="Q440" i="3"/>
  <c r="S400" i="3"/>
  <c r="Q478" i="3"/>
  <c r="S72" i="3"/>
  <c r="S261" i="3"/>
  <c r="R602" i="3"/>
  <c r="S588" i="3"/>
  <c r="R544" i="3"/>
  <c r="Q388" i="3"/>
  <c r="R884" i="3"/>
  <c r="V445" i="2" s="1"/>
  <c r="Q945" i="3"/>
  <c r="Q1038" i="3"/>
  <c r="Q130" i="3"/>
  <c r="R1141" i="3"/>
  <c r="V572" i="2" s="1"/>
  <c r="S1124" i="3"/>
  <c r="W566" i="2" s="1"/>
  <c r="Q1134" i="3"/>
  <c r="S1297" i="3"/>
  <c r="R1426" i="3"/>
  <c r="R1436" i="3"/>
  <c r="V723" i="2" s="1"/>
  <c r="Q1363" i="3"/>
  <c r="S1564" i="3"/>
  <c r="W786" i="2" s="1"/>
  <c r="S1563" i="3"/>
  <c r="R1623" i="3"/>
  <c r="V815" i="2" s="1"/>
  <c r="Q1640" i="3"/>
  <c r="Q1777" i="3"/>
  <c r="S1720" i="3"/>
  <c r="W863" i="2" s="1"/>
  <c r="R1796" i="3"/>
  <c r="Q1672" i="3"/>
  <c r="Q2061" i="3"/>
  <c r="R1574" i="3"/>
  <c r="V791" i="2" s="1"/>
  <c r="S1777" i="3"/>
  <c r="W890" i="2" s="1"/>
  <c r="Q1781" i="3"/>
  <c r="S1781" i="3"/>
  <c r="T1040" i="2"/>
  <c r="U1040" i="2" s="1"/>
  <c r="W791" i="2"/>
  <c r="S14" i="3"/>
  <c r="W10" i="2" s="1"/>
  <c r="Q46" i="3"/>
  <c r="R75" i="3"/>
  <c r="Q432" i="3"/>
  <c r="R400" i="3"/>
  <c r="V202" i="2" s="1"/>
  <c r="Q72" i="3"/>
  <c r="R588" i="3"/>
  <c r="R862" i="3"/>
  <c r="Q809" i="3"/>
  <c r="Q871" i="3"/>
  <c r="S440" i="3"/>
  <c r="W221" i="2" s="1"/>
  <c r="Q211" i="3"/>
  <c r="S945" i="3"/>
  <c r="W474" i="2" s="1"/>
  <c r="S1146" i="3"/>
  <c r="S1134" i="3"/>
  <c r="W569" i="2" s="1"/>
  <c r="R1295" i="3"/>
  <c r="V654" i="2" s="1"/>
  <c r="S1483" i="3"/>
  <c r="W744" i="2" s="1"/>
  <c r="S1458" i="3"/>
  <c r="Q1436" i="3"/>
  <c r="Q1238" i="3"/>
  <c r="R1236" i="3"/>
  <c r="V623" i="2" s="1"/>
  <c r="R1563" i="3"/>
  <c r="V785" i="2" s="1"/>
  <c r="R1047" i="3"/>
  <c r="R1640" i="3"/>
  <c r="Q1796" i="3"/>
  <c r="S2068" i="3"/>
  <c r="W1041" i="2" s="1"/>
  <c r="Q2068" i="3"/>
  <c r="S46" i="3"/>
  <c r="S432" i="3"/>
  <c r="R356" i="3"/>
  <c r="Q522" i="3"/>
  <c r="R611" i="3"/>
  <c r="V307" i="2" s="1"/>
  <c r="S544" i="3"/>
  <c r="S809" i="3"/>
  <c r="S951" i="3"/>
  <c r="S1037" i="3"/>
  <c r="W519" i="2" s="1"/>
  <c r="R945" i="3"/>
  <c r="V473" i="2" s="1"/>
  <c r="S1070" i="3"/>
  <c r="W536" i="2" s="1"/>
  <c r="R1146" i="3"/>
  <c r="V577" i="2" s="1"/>
  <c r="Q1283" i="3"/>
  <c r="R1483" i="3"/>
  <c r="V744" i="2" s="1"/>
  <c r="Q1458" i="3"/>
  <c r="S1436" i="3"/>
  <c r="W723" i="2" s="1"/>
  <c r="S1430" i="3"/>
  <c r="S1511" i="3"/>
  <c r="W759" i="2" s="1"/>
  <c r="Q1812" i="3"/>
  <c r="S1780" i="3"/>
  <c r="W894" i="2" s="1"/>
  <c r="S1858" i="3"/>
  <c r="K14" i="8"/>
  <c r="T816" i="2"/>
  <c r="U816" i="2" s="1"/>
  <c r="T374" i="2"/>
  <c r="U374" i="2" s="1"/>
  <c r="R2045" i="3"/>
  <c r="R46" i="3"/>
  <c r="V25" i="2" s="1"/>
  <c r="S522" i="3"/>
  <c r="Q376" i="3"/>
  <c r="Q76" i="3"/>
  <c r="Q1037" i="3"/>
  <c r="R1009" i="3"/>
  <c r="V505" i="2" s="1"/>
  <c r="S193" i="3"/>
  <c r="W97" i="2" s="1"/>
  <c r="R1283" i="3"/>
  <c r="V647" i="2" s="1"/>
  <c r="R1458" i="3"/>
  <c r="V736" i="2" s="1"/>
  <c r="S1440" i="3"/>
  <c r="R1430" i="3"/>
  <c r="R1812" i="3"/>
  <c r="V910" i="2" s="1"/>
  <c r="R1780" i="3"/>
  <c r="V893" i="2" s="1"/>
  <c r="R1971" i="3"/>
  <c r="V988" i="2" s="1"/>
  <c r="Q2045" i="3"/>
  <c r="Q1574" i="3"/>
  <c r="R1529" i="3"/>
  <c r="Q1562" i="3"/>
  <c r="S1812" i="3"/>
  <c r="W910" i="2" s="1"/>
  <c r="Q1780" i="3"/>
  <c r="S1971" i="3"/>
  <c r="W988" i="2" s="1"/>
  <c r="K22" i="8"/>
  <c r="T791" i="2"/>
  <c r="U791" i="2" s="1"/>
  <c r="W28" i="2"/>
  <c r="V19" i="2"/>
  <c r="W25" i="2"/>
  <c r="V85" i="2"/>
  <c r="V58" i="2"/>
  <c r="V73" i="2"/>
  <c r="V107" i="2"/>
  <c r="W337" i="2"/>
  <c r="V197" i="2"/>
  <c r="W42" i="2"/>
  <c r="W3" i="2"/>
  <c r="W13" i="2"/>
  <c r="W78" i="2"/>
  <c r="W65" i="2"/>
  <c r="W23" i="2"/>
  <c r="W95" i="2"/>
  <c r="V135" i="2"/>
  <c r="V216" i="2"/>
  <c r="V134" i="2"/>
  <c r="V2" i="2"/>
  <c r="W4" i="2"/>
  <c r="V200" i="2"/>
  <c r="V44" i="2"/>
  <c r="W17" i="2"/>
  <c r="W40" i="2"/>
  <c r="V87" i="2"/>
  <c r="W206" i="2"/>
  <c r="V257" i="2"/>
  <c r="V155" i="2"/>
  <c r="V203" i="2"/>
  <c r="V147" i="2"/>
  <c r="W198" i="2"/>
  <c r="W199" i="2"/>
  <c r="W106" i="2"/>
  <c r="W172" i="2"/>
  <c r="V153" i="2"/>
  <c r="W260" i="2"/>
  <c r="V4" i="2"/>
  <c r="T264" i="2"/>
  <c r="U264" i="2" s="1"/>
  <c r="W121" i="2"/>
  <c r="W281" i="2"/>
  <c r="V348" i="2"/>
  <c r="V399" i="2"/>
  <c r="W346" i="2"/>
  <c r="V374" i="2"/>
  <c r="W83" i="2"/>
  <c r="V372" i="2"/>
  <c r="V28" i="2"/>
  <c r="V342" i="2"/>
  <c r="W565" i="2"/>
  <c r="T597" i="2"/>
  <c r="U597" i="2" s="1"/>
  <c r="T471" i="2"/>
  <c r="U471" i="2" s="1"/>
  <c r="V646" i="2"/>
  <c r="W642" i="2"/>
  <c r="V639" i="2"/>
  <c r="V622" i="2"/>
  <c r="V650" i="2"/>
  <c r="W656" i="2"/>
  <c r="V766" i="2"/>
  <c r="W45" i="2"/>
  <c r="V80" i="2"/>
  <c r="V246" i="2"/>
  <c r="V120" i="2"/>
  <c r="W259" i="2"/>
  <c r="W38" i="2"/>
  <c r="S523" i="3"/>
  <c r="W263" i="2" s="1"/>
  <c r="V198" i="2"/>
  <c r="V219" i="2"/>
  <c r="W201" i="2"/>
  <c r="V129" i="2"/>
  <c r="W39" i="2"/>
  <c r="V223" i="2"/>
  <c r="W212" i="2"/>
  <c r="W139" i="2"/>
  <c r="V234" i="2"/>
  <c r="V267" i="2"/>
  <c r="V315" i="2"/>
  <c r="W432" i="2"/>
  <c r="V328" i="2"/>
  <c r="V290" i="2"/>
  <c r="V340" i="2"/>
  <c r="T302" i="2"/>
  <c r="U302" i="2" s="1"/>
  <c r="W374" i="2"/>
  <c r="V182" i="2"/>
  <c r="W288" i="2"/>
  <c r="W181" i="2"/>
  <c r="V452" i="2"/>
  <c r="Q882" i="3"/>
  <c r="W450" i="2"/>
  <c r="W511" i="2"/>
  <c r="W468" i="2"/>
  <c r="W541" i="2"/>
  <c r="V258" i="2"/>
  <c r="T391" i="2"/>
  <c r="U391" i="2" s="1"/>
  <c r="R1124" i="3"/>
  <c r="V565" i="2" s="1"/>
  <c r="R1184" i="3"/>
  <c r="W586" i="2"/>
  <c r="W561" i="2"/>
  <c r="T265" i="2"/>
  <c r="U265" i="2" s="1"/>
  <c r="T594" i="2"/>
  <c r="U594" i="2" s="1"/>
  <c r="V401" i="2"/>
  <c r="W646" i="2"/>
  <c r="W679" i="2"/>
  <c r="W694" i="2"/>
  <c r="W739" i="2"/>
  <c r="W691" i="2"/>
  <c r="W692" i="2"/>
  <c r="W639" i="2"/>
  <c r="V743" i="2"/>
  <c r="V131" i="2"/>
  <c r="W119" i="2"/>
  <c r="V104" i="2"/>
  <c r="V38" i="2"/>
  <c r="W208" i="2"/>
  <c r="W185" i="2"/>
  <c r="V201" i="2"/>
  <c r="V53" i="2"/>
  <c r="W129" i="2"/>
  <c r="W122" i="2"/>
  <c r="W214" i="2"/>
  <c r="V288" i="2"/>
  <c r="V298" i="2"/>
  <c r="W296" i="2"/>
  <c r="W297" i="2"/>
  <c r="V383" i="2"/>
  <c r="V422" i="2"/>
  <c r="V426" i="2"/>
  <c r="V389" i="2"/>
  <c r="W256" i="2"/>
  <c r="V281" i="2"/>
  <c r="W525" i="2"/>
  <c r="W446" i="2"/>
  <c r="V450" i="2"/>
  <c r="V531" i="2"/>
  <c r="W464" i="2"/>
  <c r="V541" i="2"/>
  <c r="V455" i="2"/>
  <c r="T12" i="2"/>
  <c r="U12" i="2" s="1"/>
  <c r="W542" i="2"/>
  <c r="S1186" i="3"/>
  <c r="Q1124" i="3"/>
  <c r="V615" i="2"/>
  <c r="W743" i="2"/>
  <c r="V739" i="2"/>
  <c r="W716" i="2"/>
  <c r="V119" i="2"/>
  <c r="V211" i="2"/>
  <c r="W105" i="2"/>
  <c r="V156" i="2"/>
  <c r="W207" i="2"/>
  <c r="W217" i="2"/>
  <c r="V181" i="2"/>
  <c r="W197" i="2"/>
  <c r="W240" i="2"/>
  <c r="V132" i="2"/>
  <c r="V297" i="2"/>
  <c r="V358" i="2"/>
  <c r="W383" i="2"/>
  <c r="V434" i="2"/>
  <c r="V316" i="2"/>
  <c r="V435" i="2"/>
  <c r="V337" i="2"/>
  <c r="T274" i="2"/>
  <c r="U274" i="2" s="1"/>
  <c r="T275" i="2"/>
  <c r="U275" i="2" s="1"/>
  <c r="V60" i="2"/>
  <c r="W475" i="2"/>
  <c r="Q952" i="3"/>
  <c r="V464" i="2"/>
  <c r="W481" i="2"/>
  <c r="T16" i="2"/>
  <c r="U16" i="2" s="1"/>
  <c r="W572" i="2"/>
  <c r="R1186" i="3"/>
  <c r="R1156" i="3"/>
  <c r="W513" i="2"/>
  <c r="W300" i="2"/>
  <c r="T587" i="2"/>
  <c r="U587" i="2" s="1"/>
  <c r="W638" i="2"/>
  <c r="W676" i="2"/>
  <c r="V702" i="2"/>
  <c r="V716" i="2"/>
  <c r="V84" i="2"/>
  <c r="W61" i="2"/>
  <c r="V89" i="2"/>
  <c r="V111" i="2"/>
  <c r="W135" i="2"/>
  <c r="W160" i="2"/>
  <c r="V256" i="2"/>
  <c r="V128" i="2"/>
  <c r="W134" i="2"/>
  <c r="V242" i="2"/>
  <c r="W33" i="2"/>
  <c r="V184" i="2"/>
  <c r="V217" i="2"/>
  <c r="W253" i="2"/>
  <c r="W103" i="2"/>
  <c r="V233" i="2"/>
  <c r="W116" i="2"/>
  <c r="W305" i="2"/>
  <c r="V306" i="2"/>
  <c r="W269" i="2"/>
  <c r="V177" i="2"/>
  <c r="W314" i="2"/>
  <c r="W369" i="2"/>
  <c r="W512" i="2"/>
  <c r="W476" i="2"/>
  <c r="W473" i="2"/>
  <c r="W499" i="2"/>
  <c r="V481" i="2"/>
  <c r="V493" i="2"/>
  <c r="T91" i="2"/>
  <c r="U91" i="2" s="1"/>
  <c r="V465" i="2"/>
  <c r="V468" i="2"/>
  <c r="S1188" i="3"/>
  <c r="W560" i="2"/>
  <c r="W551" i="2"/>
  <c r="W247" i="2"/>
  <c r="T299" i="2"/>
  <c r="U299" i="2" s="1"/>
  <c r="W552" i="2"/>
  <c r="T592" i="2"/>
  <c r="U592" i="2" s="1"/>
  <c r="V649" i="2"/>
  <c r="V617" i="2"/>
  <c r="S1255" i="3"/>
  <c r="W636" i="2" s="1"/>
  <c r="W460" i="2"/>
  <c r="V448" i="2"/>
  <c r="W540" i="2"/>
  <c r="W392" i="2"/>
  <c r="Q1188" i="3"/>
  <c r="V560" i="2"/>
  <c r="W584" i="2"/>
  <c r="T333" i="2"/>
  <c r="U333" i="2" s="1"/>
  <c r="V507" i="2"/>
  <c r="T268" i="2"/>
  <c r="U268" i="2" s="1"/>
  <c r="V619" i="2"/>
  <c r="V636" i="2"/>
  <c r="W617" i="2"/>
  <c r="V699" i="2"/>
  <c r="V228" i="2"/>
  <c r="W258" i="2"/>
  <c r="V103" i="2"/>
  <c r="V247" i="2"/>
  <c r="V116" i="2"/>
  <c r="W190" i="2"/>
  <c r="V141" i="2"/>
  <c r="W193" i="2"/>
  <c r="W410" i="2"/>
  <c r="V362" i="2"/>
  <c r="V319" i="2"/>
  <c r="W46" i="2"/>
  <c r="V88" i="2"/>
  <c r="W282" i="2"/>
  <c r="W377" i="2"/>
  <c r="W231" i="2"/>
  <c r="W357" i="2"/>
  <c r="V360" i="2"/>
  <c r="W245" i="2"/>
  <c r="T443" i="2"/>
  <c r="U443" i="2" s="1"/>
  <c r="W471" i="2"/>
  <c r="V381" i="2"/>
  <c r="V363" i="2"/>
  <c r="W601" i="2"/>
  <c r="V665" i="2"/>
  <c r="V624" i="2"/>
  <c r="R1527" i="3"/>
  <c r="V768" i="2" s="1"/>
  <c r="T769" i="2"/>
  <c r="U769" i="2" s="1"/>
  <c r="T427" i="2"/>
  <c r="U427" i="2" s="1"/>
  <c r="V655" i="2"/>
  <c r="W793" i="2"/>
  <c r="V221" i="2"/>
  <c r="W155" i="2"/>
  <c r="W228" i="2"/>
  <c r="V237" i="2"/>
  <c r="W153" i="2"/>
  <c r="V121" i="2"/>
  <c r="V79" i="2"/>
  <c r="W271" i="2"/>
  <c r="W371" i="2"/>
  <c r="W324" i="2"/>
  <c r="V430" i="2"/>
  <c r="W435" i="2"/>
  <c r="W276" i="2"/>
  <c r="W423" i="2"/>
  <c r="W522" i="2"/>
  <c r="V536" i="2"/>
  <c r="V238" i="2"/>
  <c r="V410" i="2"/>
  <c r="W93" i="2"/>
  <c r="V191" i="2"/>
  <c r="T304" i="2"/>
  <c r="U304" i="2" s="1"/>
  <c r="W342" i="2"/>
  <c r="W101" i="2"/>
  <c r="W363" i="2"/>
  <c r="V117" i="2"/>
  <c r="V601" i="2"/>
  <c r="V734" i="2"/>
  <c r="V642" i="2"/>
  <c r="W650" i="2"/>
  <c r="W1016" i="2"/>
  <c r="W875" i="2"/>
  <c r="V915" i="2"/>
  <c r="V886" i="2"/>
  <c r="V954" i="2"/>
  <c r="T628" i="2"/>
  <c r="U628" i="2" s="1"/>
  <c r="T821" i="2"/>
  <c r="U821" i="2" s="1"/>
  <c r="T630" i="2"/>
  <c r="U630" i="2" s="1"/>
  <c r="T604" i="2"/>
  <c r="U604" i="2" s="1"/>
  <c r="T647" i="2"/>
  <c r="U647" i="2" s="1"/>
  <c r="V344" i="2"/>
  <c r="W64" i="2"/>
  <c r="T248" i="2"/>
  <c r="U248" i="2" s="1"/>
  <c r="T1028" i="2"/>
  <c r="U1028" i="2" s="1"/>
  <c r="T249" i="2"/>
  <c r="U249" i="2" s="1"/>
  <c r="T447" i="2"/>
  <c r="U447" i="2" s="1"/>
  <c r="T367" i="2"/>
  <c r="U367" i="2" s="1"/>
  <c r="T386" i="2"/>
  <c r="U386" i="2" s="1"/>
  <c r="W965" i="2"/>
  <c r="T350" i="2"/>
  <c r="U350" i="2" s="1"/>
  <c r="T721" i="2"/>
  <c r="U721" i="2" s="1"/>
  <c r="T469" i="2"/>
  <c r="U469" i="2" s="1"/>
  <c r="T418" i="2"/>
  <c r="U418" i="2" s="1"/>
  <c r="T82" i="2"/>
  <c r="U82" i="2" s="1"/>
  <c r="T219" i="2"/>
  <c r="U219" i="2" s="1"/>
  <c r="T626" i="2"/>
  <c r="U626" i="2" s="1"/>
  <c r="V930" i="2"/>
  <c r="T854" i="2"/>
  <c r="U854" i="2" s="1"/>
  <c r="Q1598" i="3"/>
  <c r="S1598" i="3"/>
  <c r="W802" i="2" s="1"/>
  <c r="V903" i="2"/>
  <c r="W906" i="2"/>
  <c r="W945" i="2"/>
  <c r="V941" i="2"/>
  <c r="T785" i="2"/>
  <c r="U785" i="2" s="1"/>
  <c r="V892" i="2"/>
  <c r="T774" i="2"/>
  <c r="U774" i="2" s="1"/>
  <c r="W883" i="2"/>
  <c r="T779" i="2"/>
  <c r="U779" i="2" s="1"/>
  <c r="T621" i="2"/>
  <c r="U621" i="2" s="1"/>
  <c r="T674" i="2"/>
  <c r="U674" i="2" s="1"/>
  <c r="T501" i="2"/>
  <c r="U501" i="2" s="1"/>
  <c r="W924" i="2"/>
  <c r="T659" i="2"/>
  <c r="U659" i="2" s="1"/>
  <c r="T743" i="2"/>
  <c r="U743" i="2" s="1"/>
  <c r="T101" i="2"/>
  <c r="U101" i="2" s="1"/>
  <c r="T509" i="2"/>
  <c r="U509" i="2" s="1"/>
  <c r="T667" i="2"/>
  <c r="U667" i="2" s="1"/>
  <c r="T160" i="2"/>
  <c r="U160" i="2" s="1"/>
  <c r="T187" i="2"/>
  <c r="U187" i="2" s="1"/>
  <c r="T708" i="2"/>
  <c r="U708" i="2" s="1"/>
  <c r="T417" i="2"/>
  <c r="U417" i="2" s="1"/>
  <c r="T38" i="2"/>
  <c r="U38" i="2" s="1"/>
  <c r="T100" i="2"/>
  <c r="U100" i="2" s="1"/>
  <c r="T115" i="2"/>
  <c r="U115" i="2" s="1"/>
  <c r="T196" i="2"/>
  <c r="U196" i="2" s="1"/>
  <c r="T215" i="2"/>
  <c r="U215" i="2" s="1"/>
  <c r="T665" i="2"/>
  <c r="U665" i="2" s="1"/>
  <c r="T563" i="2"/>
  <c r="U563" i="2" s="1"/>
  <c r="T488" i="2"/>
  <c r="U488" i="2" s="1"/>
  <c r="T377" i="2"/>
  <c r="U377" i="2" s="1"/>
  <c r="T472" i="2"/>
  <c r="U472" i="2" s="1"/>
  <c r="T711" i="2"/>
  <c r="U711" i="2" s="1"/>
  <c r="V873" i="2"/>
  <c r="T1021" i="2"/>
  <c r="U1021" i="2" s="1"/>
  <c r="V635" i="2"/>
  <c r="V679" i="2"/>
  <c r="W725" i="2"/>
  <c r="V759" i="2"/>
  <c r="W754" i="2"/>
  <c r="V762" i="2"/>
  <c r="W779" i="2"/>
  <c r="T661" i="2"/>
  <c r="U661" i="2" s="1"/>
  <c r="V822" i="2"/>
  <c r="V834" i="2"/>
  <c r="V959" i="2"/>
  <c r="W879" i="2"/>
  <c r="T795" i="2"/>
  <c r="U795" i="2" s="1"/>
  <c r="T850" i="2"/>
  <c r="U850" i="2" s="1"/>
  <c r="V990" i="2"/>
  <c r="T905" i="2"/>
  <c r="U905" i="2" s="1"/>
  <c r="W930" i="2"/>
  <c r="T824" i="2"/>
  <c r="U824" i="2" s="1"/>
  <c r="T996" i="2"/>
  <c r="U996" i="2" s="1"/>
  <c r="W978" i="2"/>
  <c r="W549" i="2"/>
  <c r="T280" i="2"/>
  <c r="U280" i="2" s="1"/>
  <c r="W1045" i="2"/>
  <c r="T608" i="2"/>
  <c r="U608" i="2" s="1"/>
  <c r="T655" i="2"/>
  <c r="U655" i="2" s="1"/>
  <c r="T572" i="2"/>
  <c r="U572" i="2" s="1"/>
  <c r="T409" i="2"/>
  <c r="U409" i="2" s="1"/>
  <c r="T10" i="2"/>
  <c r="U10" i="2" s="1"/>
  <c r="T72" i="2"/>
  <c r="U72" i="2" s="1"/>
  <c r="T145" i="2"/>
  <c r="U145" i="2" s="1"/>
  <c r="T1037" i="2"/>
  <c r="U1037" i="2" s="1"/>
  <c r="T375" i="2"/>
  <c r="U375" i="2" s="1"/>
  <c r="T393" i="2"/>
  <c r="U393" i="2" s="1"/>
  <c r="T580" i="2"/>
  <c r="U580" i="2" s="1"/>
  <c r="T728" i="2"/>
  <c r="U728" i="2" s="1"/>
  <c r="T502" i="2"/>
  <c r="U502" i="2" s="1"/>
  <c r="T112" i="2"/>
  <c r="U112" i="2" s="1"/>
  <c r="T131" i="2"/>
  <c r="U131" i="2" s="1"/>
  <c r="T193" i="2"/>
  <c r="U193" i="2" s="1"/>
  <c r="T639" i="2"/>
  <c r="U639" i="2" s="1"/>
  <c r="W941" i="2"/>
  <c r="T1006" i="2"/>
  <c r="U1006" i="2" s="1"/>
  <c r="W714" i="2"/>
  <c r="W695" i="2"/>
  <c r="T600" i="2"/>
  <c r="U600" i="2" s="1"/>
  <c r="V548" i="2"/>
  <c r="V754" i="2"/>
  <c r="V786" i="2"/>
  <c r="V767" i="2"/>
  <c r="V763" i="2"/>
  <c r="W771" i="2"/>
  <c r="V779" i="2"/>
  <c r="W752" i="2"/>
  <c r="T676" i="2"/>
  <c r="U676" i="2" s="1"/>
  <c r="T688" i="2"/>
  <c r="U688" i="2" s="1"/>
  <c r="W787" i="2"/>
  <c r="V849" i="2"/>
  <c r="V850" i="2"/>
  <c r="V878" i="2"/>
  <c r="V881" i="2"/>
  <c r="W893" i="2"/>
  <c r="W1037" i="2"/>
  <c r="V846" i="2"/>
  <c r="W1040" i="2"/>
  <c r="T546" i="2"/>
  <c r="U546" i="2" s="1"/>
  <c r="T441" i="2"/>
  <c r="U441" i="2" s="1"/>
  <c r="T540" i="2"/>
  <c r="U540" i="2" s="1"/>
  <c r="T880" i="2"/>
  <c r="U880" i="2" s="1"/>
  <c r="V901" i="2"/>
  <c r="T588" i="2"/>
  <c r="U588" i="2" s="1"/>
  <c r="V830" i="2"/>
  <c r="T912" i="2"/>
  <c r="U912" i="2" s="1"/>
  <c r="V978" i="2"/>
  <c r="T636" i="2"/>
  <c r="U636" i="2" s="1"/>
  <c r="T715" i="2"/>
  <c r="U715" i="2" s="1"/>
  <c r="T296" i="2"/>
  <c r="U296" i="2" s="1"/>
  <c r="T913" i="2"/>
  <c r="U913" i="2" s="1"/>
  <c r="T766" i="2"/>
  <c r="U766" i="2" s="1"/>
  <c r="T705" i="2"/>
  <c r="U705" i="2" s="1"/>
  <c r="T52" i="2"/>
  <c r="U52" i="2" s="1"/>
  <c r="T555" i="2"/>
  <c r="U555" i="2" s="1"/>
  <c r="V175" i="2"/>
  <c r="T451" i="2"/>
  <c r="U451" i="2" s="1"/>
  <c r="T269" i="2"/>
  <c r="U269" i="2" s="1"/>
  <c r="T104" i="2"/>
  <c r="U104" i="2" s="1"/>
  <c r="T119" i="2"/>
  <c r="U119" i="2" s="1"/>
  <c r="T161" i="2"/>
  <c r="U161" i="2" s="1"/>
  <c r="T929" i="2"/>
  <c r="U929" i="2" s="1"/>
  <c r="T577" i="2"/>
  <c r="U577" i="2" s="1"/>
  <c r="V564" i="2"/>
  <c r="T738" i="2"/>
  <c r="U738" i="2" s="1"/>
  <c r="T593" i="2"/>
  <c r="U593" i="2" s="1"/>
  <c r="T35" i="2"/>
  <c r="U35" i="2" s="1"/>
  <c r="T79" i="2"/>
  <c r="U79" i="2" s="1"/>
  <c r="T124" i="2"/>
  <c r="U124" i="2" s="1"/>
  <c r="T198" i="2"/>
  <c r="U198" i="2" s="1"/>
  <c r="T527" i="2"/>
  <c r="U527" i="2" s="1"/>
  <c r="T388" i="2"/>
  <c r="U388" i="2" s="1"/>
  <c r="T23" i="2"/>
  <c r="U23" i="2" s="1"/>
  <c r="V947" i="2"/>
  <c r="V1015" i="2"/>
  <c r="V695" i="2"/>
  <c r="W663" i="2"/>
  <c r="V725" i="2"/>
  <c r="W528" i="2"/>
  <c r="W548" i="2"/>
  <c r="W411" i="2"/>
  <c r="V770" i="2"/>
  <c r="T669" i="2"/>
  <c r="U669" i="2" s="1"/>
  <c r="V133" i="2"/>
  <c r="V790" i="2"/>
  <c r="V787" i="2"/>
  <c r="V826" i="2"/>
  <c r="W861" i="2"/>
  <c r="W948" i="2"/>
  <c r="V965" i="2"/>
  <c r="W846" i="2"/>
  <c r="W913" i="2"/>
  <c r="W939" i="2"/>
  <c r="T571" i="2"/>
  <c r="U571" i="2" s="1"/>
  <c r="T504" i="2"/>
  <c r="U504" i="2" s="1"/>
  <c r="T309" i="2"/>
  <c r="U309" i="2" s="1"/>
  <c r="T232" i="2"/>
  <c r="U232" i="2" s="1"/>
  <c r="T909" i="2"/>
  <c r="U909" i="2" s="1"/>
  <c r="W1032" i="2"/>
  <c r="T740" i="2"/>
  <c r="U740" i="2" s="1"/>
  <c r="T583" i="2"/>
  <c r="U583" i="2" s="1"/>
  <c r="T352" i="2"/>
  <c r="U352" i="2" s="1"/>
  <c r="T17" i="2"/>
  <c r="U17" i="2" s="1"/>
  <c r="T213" i="2"/>
  <c r="U213" i="2" s="1"/>
  <c r="T698" i="2"/>
  <c r="U698" i="2" s="1"/>
  <c r="T699" i="2"/>
  <c r="U699" i="2" s="1"/>
  <c r="T360" i="2"/>
  <c r="U360" i="2" s="1"/>
  <c r="T575" i="2"/>
  <c r="U575" i="2" s="1"/>
  <c r="T266" i="2"/>
  <c r="U266" i="2" s="1"/>
  <c r="T62" i="2"/>
  <c r="U62" i="2" s="1"/>
  <c r="T116" i="2"/>
  <c r="U116" i="2" s="1"/>
  <c r="T151" i="2"/>
  <c r="U151" i="2" s="1"/>
  <c r="T176" i="2"/>
  <c r="U176" i="2" s="1"/>
  <c r="T197" i="2"/>
  <c r="U197" i="2" s="1"/>
  <c r="T227" i="2"/>
  <c r="U227" i="2" s="1"/>
  <c r="T453" i="2"/>
  <c r="U453" i="2" s="1"/>
  <c r="T340" i="2"/>
  <c r="U340" i="2" s="1"/>
  <c r="V1045" i="2"/>
  <c r="V1016" i="2"/>
  <c r="T716" i="2"/>
  <c r="U716" i="2" s="1"/>
  <c r="T906" i="2"/>
  <c r="U906" i="2" s="1"/>
  <c r="T702" i="2"/>
  <c r="U702" i="2" s="1"/>
  <c r="W699" i="2"/>
  <c r="V616" i="2"/>
  <c r="V608" i="2"/>
  <c r="V552" i="2"/>
  <c r="W767" i="2"/>
  <c r="W760" i="2"/>
  <c r="V777" i="2"/>
  <c r="V705" i="2"/>
  <c r="W818" i="2"/>
  <c r="V861" i="2"/>
  <c r="V799" i="2"/>
  <c r="W919" i="2"/>
  <c r="T559" i="2"/>
  <c r="U559" i="2" s="1"/>
  <c r="T862" i="2"/>
  <c r="U862" i="2" s="1"/>
  <c r="T946" i="2"/>
  <c r="U946" i="2" s="1"/>
  <c r="T922" i="2"/>
  <c r="U922" i="2" s="1"/>
  <c r="T750" i="2"/>
  <c r="U750" i="2" s="1"/>
  <c r="T610" i="2"/>
  <c r="U610" i="2" s="1"/>
  <c r="T838" i="2"/>
  <c r="U838" i="2" s="1"/>
  <c r="T889" i="2"/>
  <c r="U889" i="2" s="1"/>
  <c r="W807" i="2"/>
  <c r="W956" i="2"/>
  <c r="T602" i="2"/>
  <c r="U602" i="2" s="1"/>
  <c r="T649" i="2"/>
  <c r="U649" i="2" s="1"/>
  <c r="T569" i="2"/>
  <c r="U569" i="2" s="1"/>
  <c r="V1022" i="2"/>
  <c r="T734" i="2"/>
  <c r="U734" i="2" s="1"/>
  <c r="T179" i="2"/>
  <c r="U179" i="2" s="1"/>
  <c r="V909" i="2"/>
  <c r="V1032" i="2"/>
  <c r="T541" i="2"/>
  <c r="U541" i="2" s="1"/>
  <c r="T30" i="2"/>
  <c r="U30" i="2" s="1"/>
  <c r="T217" i="2"/>
  <c r="U217" i="2" s="1"/>
  <c r="T694" i="2"/>
  <c r="U694" i="2" s="1"/>
  <c r="T720" i="2"/>
  <c r="U720" i="2" s="1"/>
  <c r="T61" i="2"/>
  <c r="U61" i="2" s="1"/>
  <c r="T107" i="2"/>
  <c r="U107" i="2" s="1"/>
  <c r="T147" i="2"/>
  <c r="U147" i="2" s="1"/>
  <c r="T253" i="2"/>
  <c r="U253" i="2" s="1"/>
  <c r="T328" i="2"/>
  <c r="U328" i="2" s="1"/>
  <c r="T536" i="2"/>
  <c r="U536" i="2" s="1"/>
  <c r="T297" i="2"/>
  <c r="U297" i="2" s="1"/>
  <c r="T132" i="2"/>
  <c r="U132" i="2" s="1"/>
  <c r="T208" i="2"/>
  <c r="U208" i="2" s="1"/>
  <c r="T228" i="2"/>
  <c r="U228" i="2" s="1"/>
  <c r="T273" i="2"/>
  <c r="U273" i="2" s="1"/>
  <c r="T767" i="2"/>
  <c r="U767" i="2" s="1"/>
  <c r="T645" i="2"/>
  <c r="U645" i="2" s="1"/>
  <c r="T74" i="2"/>
  <c r="U74" i="2" s="1"/>
  <c r="T899" i="2"/>
  <c r="U899" i="2" s="1"/>
  <c r="Q1789" i="3"/>
  <c r="T1031" i="2"/>
  <c r="U1031" i="2" s="1"/>
  <c r="Q2051" i="3"/>
  <c r="T953" i="2"/>
  <c r="U953" i="2" s="1"/>
  <c r="T725" i="2"/>
  <c r="U725" i="2" s="1"/>
  <c r="T874" i="2"/>
  <c r="U874" i="2" s="1"/>
  <c r="R1739" i="3"/>
  <c r="V874" i="2" s="1"/>
  <c r="S1825" i="3"/>
  <c r="W915" i="2" s="1"/>
  <c r="Q1825" i="3"/>
  <c r="W717" i="2"/>
  <c r="W608" i="2"/>
  <c r="V735" i="2"/>
  <c r="V710" i="2"/>
  <c r="W613" i="2"/>
  <c r="V772" i="2"/>
  <c r="V760" i="2"/>
  <c r="T634" i="2"/>
  <c r="U634" i="2" s="1"/>
  <c r="W705" i="2"/>
  <c r="T784" i="2"/>
  <c r="U784" i="2" s="1"/>
  <c r="V818" i="2"/>
  <c r="W862" i="2"/>
  <c r="W1036" i="2"/>
  <c r="V813" i="2"/>
  <c r="W889" i="2"/>
  <c r="T796" i="2"/>
  <c r="U796" i="2" s="1"/>
  <c r="T635" i="2"/>
  <c r="U635" i="2" s="1"/>
  <c r="T894" i="2"/>
  <c r="U894" i="2" s="1"/>
  <c r="T987" i="2"/>
  <c r="U987" i="2" s="1"/>
  <c r="T586" i="2"/>
  <c r="U586" i="2" s="1"/>
  <c r="T480" i="2"/>
  <c r="U480" i="2" s="1"/>
  <c r="T2" i="2"/>
  <c r="U2" i="2" s="1"/>
  <c r="T69" i="2"/>
  <c r="U69" i="2" s="1"/>
  <c r="T786" i="2"/>
  <c r="U786" i="2" s="1"/>
  <c r="T641" i="2"/>
  <c r="U641" i="2" s="1"/>
  <c r="T706" i="2"/>
  <c r="U706" i="2" s="1"/>
  <c r="T566" i="2"/>
  <c r="U566" i="2" s="1"/>
  <c r="T590" i="2"/>
  <c r="U590" i="2" s="1"/>
  <c r="T534" i="2"/>
  <c r="U534" i="2" s="1"/>
  <c r="T398" i="2"/>
  <c r="U398" i="2" s="1"/>
  <c r="T57" i="2"/>
  <c r="U57" i="2" s="1"/>
  <c r="T98" i="2"/>
  <c r="U98" i="2" s="1"/>
  <c r="T316" i="2"/>
  <c r="U316" i="2" s="1"/>
  <c r="T311" i="2"/>
  <c r="U311" i="2" s="1"/>
  <c r="T431" i="2"/>
  <c r="U431" i="2" s="1"/>
  <c r="T763" i="2"/>
  <c r="U763" i="2" s="1"/>
  <c r="T623" i="2"/>
  <c r="U623" i="2" s="1"/>
  <c r="T462" i="2"/>
  <c r="U462" i="2" s="1"/>
  <c r="T270" i="2"/>
  <c r="U270" i="2" s="1"/>
  <c r="T34" i="2"/>
  <c r="U34" i="2" s="1"/>
  <c r="T78" i="2"/>
  <c r="U78" i="2" s="1"/>
  <c r="T154" i="2"/>
  <c r="U154" i="2" s="1"/>
  <c r="T185" i="2"/>
  <c r="U185" i="2" s="1"/>
  <c r="T207" i="2"/>
  <c r="U207" i="2" s="1"/>
  <c r="T782" i="2"/>
  <c r="U782" i="2" s="1"/>
  <c r="T840" i="2"/>
  <c r="U840" i="2" s="1"/>
  <c r="T657" i="2"/>
  <c r="U657" i="2" s="1"/>
  <c r="W816" i="2"/>
  <c r="V1040" i="2"/>
  <c r="T342" i="2"/>
  <c r="U342" i="2" s="1"/>
  <c r="V913" i="2"/>
  <c r="T619" i="2"/>
  <c r="U619" i="2" s="1"/>
  <c r="V919" i="2"/>
  <c r="V712" i="2"/>
  <c r="T633" i="2"/>
  <c r="U633" i="2" s="1"/>
  <c r="V613" i="2"/>
  <c r="W657" i="2"/>
  <c r="V727" i="2"/>
  <c r="T545" i="2"/>
  <c r="U545" i="2" s="1"/>
  <c r="T490" i="2"/>
  <c r="U490" i="2" s="1"/>
  <c r="W874" i="2"/>
  <c r="W888" i="2"/>
  <c r="W813" i="2"/>
  <c r="V946" i="2"/>
  <c r="W796" i="2"/>
  <c r="V1013" i="2"/>
  <c r="T772" i="2"/>
  <c r="U772" i="2" s="1"/>
  <c r="T671" i="2"/>
  <c r="U671" i="2" s="1"/>
  <c r="T500" i="2"/>
  <c r="U500" i="2" s="1"/>
  <c r="W635" i="2"/>
  <c r="V991" i="2"/>
  <c r="T611" i="2"/>
  <c r="U611" i="2" s="1"/>
  <c r="T663" i="2"/>
  <c r="U663" i="2" s="1"/>
  <c r="T322" i="2"/>
  <c r="U322" i="2" s="1"/>
  <c r="T789" i="2"/>
  <c r="U789" i="2" s="1"/>
  <c r="V1021" i="2"/>
  <c r="T744" i="2"/>
  <c r="U744" i="2" s="1"/>
  <c r="T40" i="2"/>
  <c r="U40" i="2" s="1"/>
  <c r="T547" i="2"/>
  <c r="U547" i="2" s="1"/>
  <c r="T382" i="2"/>
  <c r="U382" i="2" s="1"/>
  <c r="T58" i="2"/>
  <c r="U58" i="2" s="1"/>
  <c r="T183" i="2"/>
  <c r="U183" i="2" s="1"/>
  <c r="T203" i="2"/>
  <c r="U203" i="2" s="1"/>
  <c r="T245" i="2"/>
  <c r="U245" i="2" s="1"/>
  <c r="T701" i="2"/>
  <c r="U701" i="2" s="1"/>
  <c r="T598" i="2"/>
  <c r="U598" i="2" s="1"/>
  <c r="T506" i="2"/>
  <c r="U506" i="2" s="1"/>
  <c r="T33" i="2"/>
  <c r="U33" i="2" s="1"/>
  <c r="T96" i="2"/>
  <c r="U96" i="2" s="1"/>
  <c r="T111" i="2"/>
  <c r="U111" i="2" s="1"/>
  <c r="T130" i="2"/>
  <c r="U130" i="2" s="1"/>
  <c r="T150" i="2"/>
  <c r="U150" i="2" s="1"/>
  <c r="T192" i="2"/>
  <c r="U192" i="2" s="1"/>
  <c r="T226" i="2"/>
  <c r="U226" i="2" s="1"/>
  <c r="T331" i="2"/>
  <c r="U331" i="2" s="1"/>
  <c r="V869" i="2"/>
  <c r="T538" i="2"/>
  <c r="U538" i="2" s="1"/>
  <c r="W825" i="2"/>
  <c r="W1043" i="2"/>
  <c r="T463" i="2"/>
  <c r="U463" i="2" s="1"/>
  <c r="T544" i="2"/>
  <c r="U544" i="2" s="1"/>
  <c r="T314" i="2"/>
  <c r="U314" i="2" s="1"/>
  <c r="T140" i="2"/>
  <c r="U140" i="2" s="1"/>
  <c r="T284" i="2"/>
  <c r="U284" i="2" s="1"/>
  <c r="T918" i="2"/>
  <c r="U918" i="2" s="1"/>
  <c r="Q1828" i="3"/>
  <c r="T601" i="2"/>
  <c r="U601" i="2" s="1"/>
  <c r="T941" i="2"/>
  <c r="U941" i="2" s="1"/>
  <c r="Q874" i="3"/>
  <c r="T440" i="2"/>
  <c r="U440" i="2" s="1"/>
  <c r="R549" i="3"/>
  <c r="T278" i="2"/>
  <c r="U278" i="2" s="1"/>
  <c r="Q768" i="3"/>
  <c r="T387" i="2"/>
  <c r="U387" i="2" s="1"/>
  <c r="Q103" i="3"/>
  <c r="T55" i="2"/>
  <c r="U55" i="2" s="1"/>
  <c r="Q252" i="3"/>
  <c r="T127" i="2"/>
  <c r="U127" i="2" s="1"/>
  <c r="Q320" i="3"/>
  <c r="T162" i="2"/>
  <c r="U162" i="2" s="1"/>
  <c r="Q374" i="3"/>
  <c r="T189" i="2"/>
  <c r="U189" i="2" s="1"/>
  <c r="S2043" i="3"/>
  <c r="T1026" i="2"/>
  <c r="U1026" i="2" s="1"/>
  <c r="Q2043" i="3"/>
  <c r="R2043" i="3"/>
  <c r="Q1544" i="3"/>
  <c r="T775" i="2"/>
  <c r="U775" i="2" s="1"/>
  <c r="S1351" i="3"/>
  <c r="W682" i="2" s="1"/>
  <c r="T682" i="2"/>
  <c r="U682" i="2" s="1"/>
  <c r="T730" i="2"/>
  <c r="U730" i="2" s="1"/>
  <c r="Q1449" i="3"/>
  <c r="V6" i="2"/>
  <c r="V5" i="2"/>
  <c r="R27" i="3"/>
  <c r="V15" i="2" s="1"/>
  <c r="Q35" i="3"/>
  <c r="R128" i="3"/>
  <c r="V65" i="2" s="1"/>
  <c r="S252" i="3"/>
  <c r="W127" i="2" s="1"/>
  <c r="S371" i="3"/>
  <c r="W186" i="2" s="1"/>
  <c r="Q434" i="3"/>
  <c r="S801" i="3"/>
  <c r="W403" i="2" s="1"/>
  <c r="S767" i="3"/>
  <c r="S549" i="3"/>
  <c r="Q723" i="3"/>
  <c r="Q684" i="3"/>
  <c r="R732" i="3"/>
  <c r="R387" i="3"/>
  <c r="T194" i="2"/>
  <c r="U194" i="2" s="1"/>
  <c r="Q950" i="3"/>
  <c r="T478" i="2"/>
  <c r="U478" i="2" s="1"/>
  <c r="R1155" i="3"/>
  <c r="V581" i="2" s="1"/>
  <c r="T581" i="2"/>
  <c r="U581" i="2" s="1"/>
  <c r="S1245" i="3"/>
  <c r="W631" i="2" s="1"/>
  <c r="Q1241" i="3"/>
  <c r="Q1232" i="3"/>
  <c r="S1442" i="3"/>
  <c r="W726" i="2" s="1"/>
  <c r="Q1284" i="3"/>
  <c r="S328" i="3"/>
  <c r="T166" i="2"/>
  <c r="U166" i="2" s="1"/>
  <c r="S1449" i="3"/>
  <c r="W730" i="2" s="1"/>
  <c r="R1560" i="3"/>
  <c r="V781" i="2" s="1"/>
  <c r="T781" i="2"/>
  <c r="U781" i="2" s="1"/>
  <c r="Q1401" i="3"/>
  <c r="T703" i="2"/>
  <c r="U703" i="2" s="1"/>
  <c r="R1538" i="3"/>
  <c r="T773" i="2"/>
  <c r="U773" i="2" s="1"/>
  <c r="R1315" i="3"/>
  <c r="V660" i="2" s="1"/>
  <c r="T660" i="2"/>
  <c r="U660" i="2" s="1"/>
  <c r="R1669" i="3"/>
  <c r="V836" i="2" s="1"/>
  <c r="Q1595" i="3"/>
  <c r="R1858" i="3"/>
  <c r="Q1955" i="3"/>
  <c r="K16" i="8"/>
  <c r="K13" i="8"/>
  <c r="Q1689" i="3"/>
  <c r="T849" i="2"/>
  <c r="U849" i="2" s="1"/>
  <c r="S1689" i="3"/>
  <c r="T986" i="2"/>
  <c r="U986" i="2" s="1"/>
  <c r="Q1970" i="3"/>
  <c r="R1970" i="3"/>
  <c r="V986" i="2" s="1"/>
  <c r="S1970" i="3"/>
  <c r="W986" i="2" s="1"/>
  <c r="Q1258" i="3"/>
  <c r="T637" i="2"/>
  <c r="U637" i="2" s="1"/>
  <c r="S1340" i="3"/>
  <c r="W677" i="2" s="1"/>
  <c r="T677" i="2"/>
  <c r="U677" i="2" s="1"/>
  <c r="R1459" i="3"/>
  <c r="T737" i="2"/>
  <c r="U737" i="2" s="1"/>
  <c r="S1459" i="3"/>
  <c r="Q1459" i="3"/>
  <c r="R1153" i="3"/>
  <c r="T579" i="2"/>
  <c r="U579" i="2" s="1"/>
  <c r="R989" i="3"/>
  <c r="V498" i="2" s="1"/>
  <c r="T498" i="2"/>
  <c r="U498" i="2" s="1"/>
  <c r="Q598" i="3"/>
  <c r="T301" i="2"/>
  <c r="U301" i="2" s="1"/>
  <c r="S651" i="3"/>
  <c r="W327" i="2" s="1"/>
  <c r="T327" i="2"/>
  <c r="U327" i="2" s="1"/>
  <c r="T841" i="2"/>
  <c r="U841" i="2" s="1"/>
  <c r="Q1674" i="3"/>
  <c r="T938" i="2"/>
  <c r="U938" i="2" s="1"/>
  <c r="Q1866" i="3"/>
  <c r="S1930" i="3"/>
  <c r="W968" i="2" s="1"/>
  <c r="T968" i="2"/>
  <c r="U968" i="2" s="1"/>
  <c r="Q1930" i="3"/>
  <c r="R1930" i="3"/>
  <c r="V968" i="2" s="1"/>
  <c r="T863" i="2"/>
  <c r="U863" i="2" s="1"/>
  <c r="R1720" i="3"/>
  <c r="V863" i="2" s="1"/>
  <c r="R1329" i="3"/>
  <c r="T672" i="2"/>
  <c r="U672" i="2" s="1"/>
  <c r="R1163" i="3"/>
  <c r="T585" i="2"/>
  <c r="U585" i="2" s="1"/>
  <c r="Q948" i="3"/>
  <c r="T476" i="2"/>
  <c r="U476" i="2" s="1"/>
  <c r="Q1028" i="3"/>
  <c r="T517" i="2"/>
  <c r="U517" i="2" s="1"/>
  <c r="T321" i="2"/>
  <c r="U321" i="2" s="1"/>
  <c r="Q638" i="3"/>
  <c r="T842" i="2"/>
  <c r="U842" i="2" s="1"/>
  <c r="Q1675" i="3"/>
  <c r="R1675" i="3"/>
  <c r="V842" i="2" s="1"/>
  <c r="S1675" i="3"/>
  <c r="W842" i="2" s="1"/>
  <c r="S2074" i="3"/>
  <c r="W1044" i="2" s="1"/>
  <c r="T1044" i="2"/>
  <c r="U1044" i="2" s="1"/>
  <c r="Q2074" i="3"/>
  <c r="Q1274" i="3"/>
  <c r="T638" i="2"/>
  <c r="U638" i="2" s="1"/>
  <c r="T897" i="2"/>
  <c r="U897" i="2" s="1"/>
  <c r="Q1784" i="3"/>
  <c r="R1784" i="3"/>
  <c r="V897" i="2" s="1"/>
  <c r="S1784" i="3"/>
  <c r="T921" i="2"/>
  <c r="U921" i="2" s="1"/>
  <c r="S1831" i="3"/>
  <c r="Q1831" i="3"/>
  <c r="R1831" i="3"/>
  <c r="S1946" i="3"/>
  <c r="W975" i="2" s="1"/>
  <c r="T975" i="2"/>
  <c r="U975" i="2" s="1"/>
  <c r="T748" i="2"/>
  <c r="U748" i="2" s="1"/>
  <c r="Q1487" i="3"/>
  <c r="S572" i="3"/>
  <c r="W289" i="2" s="1"/>
  <c r="T289" i="2"/>
  <c r="U289" i="2" s="1"/>
  <c r="Q662" i="3"/>
  <c r="T334" i="2"/>
  <c r="U334" i="2" s="1"/>
  <c r="T820" i="2"/>
  <c r="U820" i="2" s="1"/>
  <c r="R1638" i="3"/>
  <c r="T696" i="2"/>
  <c r="U696" i="2" s="1"/>
  <c r="R1379" i="3"/>
  <c r="V696" i="2" s="1"/>
  <c r="Q1379" i="3"/>
  <c r="S1379" i="3"/>
  <c r="W696" i="2" s="1"/>
  <c r="T760" i="2"/>
  <c r="U760" i="2" s="1"/>
  <c r="Q1513" i="3"/>
  <c r="Q1358" i="3"/>
  <c r="T687" i="2"/>
  <c r="U687" i="2" s="1"/>
  <c r="Q422" i="3"/>
  <c r="T212" i="2"/>
  <c r="U212" i="2" s="1"/>
  <c r="T735" i="2"/>
  <c r="U735" i="2" s="1"/>
  <c r="S1457" i="3"/>
  <c r="R1353" i="3"/>
  <c r="T684" i="2"/>
  <c r="U684" i="2" s="1"/>
  <c r="Q1353" i="3"/>
  <c r="S1353" i="3"/>
  <c r="W685" i="2" s="1"/>
  <c r="Q932" i="3"/>
  <c r="T467" i="2"/>
  <c r="U467" i="2" s="1"/>
  <c r="R1024" i="3"/>
  <c r="V513" i="2" s="1"/>
  <c r="T513" i="2"/>
  <c r="U513" i="2" s="1"/>
  <c r="R780" i="3"/>
  <c r="V393" i="2" s="1"/>
  <c r="T392" i="2"/>
  <c r="U392" i="2" s="1"/>
  <c r="S23" i="3"/>
  <c r="W14" i="2" s="1"/>
  <c r="T14" i="2"/>
  <c r="U14" i="2" s="1"/>
  <c r="Q235" i="3"/>
  <c r="T118" i="2"/>
  <c r="U118" i="2" s="1"/>
  <c r="Q409" i="3"/>
  <c r="T205" i="2"/>
  <c r="U205" i="2" s="1"/>
  <c r="R455" i="3"/>
  <c r="T230" i="2"/>
  <c r="U230" i="2" s="1"/>
  <c r="S1899" i="3"/>
  <c r="W952" i="2" s="1"/>
  <c r="T952" i="2"/>
  <c r="U952" i="2" s="1"/>
  <c r="Q1899" i="3"/>
  <c r="R1899" i="3"/>
  <c r="V952" i="2" s="1"/>
  <c r="S144" i="3"/>
  <c r="W73" i="2" s="1"/>
  <c r="T73" i="2"/>
  <c r="U73" i="2" s="1"/>
  <c r="Q322" i="3"/>
  <c r="T163" i="2"/>
  <c r="U163" i="2" s="1"/>
  <c r="S1443" i="3"/>
  <c r="W727" i="2" s="1"/>
  <c r="T727" i="2"/>
  <c r="U727" i="2" s="1"/>
  <c r="R1046" i="3"/>
  <c r="V524" i="2" s="1"/>
  <c r="T524" i="2"/>
  <c r="U524" i="2" s="1"/>
  <c r="S486" i="3"/>
  <c r="T246" i="2"/>
  <c r="U246" i="2" s="1"/>
  <c r="S518" i="3"/>
  <c r="W262" i="2" s="1"/>
  <c r="T262" i="2"/>
  <c r="U262" i="2" s="1"/>
  <c r="Q269" i="3"/>
  <c r="T135" i="2"/>
  <c r="U135" i="2" s="1"/>
  <c r="T810" i="2"/>
  <c r="U810" i="2" s="1"/>
  <c r="S1612" i="3"/>
  <c r="W810" i="2" s="1"/>
  <c r="T1024" i="2"/>
  <c r="U1024" i="2" s="1"/>
  <c r="Q2041" i="3"/>
  <c r="R2041" i="3"/>
  <c r="V1024" i="2" s="1"/>
  <c r="S2041" i="3"/>
  <c r="W1024" i="2" s="1"/>
  <c r="R330" i="3"/>
  <c r="T168" i="2"/>
  <c r="U168" i="2" s="1"/>
  <c r="R475" i="3"/>
  <c r="V239" i="2" s="1"/>
  <c r="T239" i="2"/>
  <c r="U239" i="2" s="1"/>
  <c r="R1782" i="3"/>
  <c r="V895" i="2" s="1"/>
  <c r="T895" i="2"/>
  <c r="U895" i="2" s="1"/>
  <c r="Q1782" i="3"/>
  <c r="S1782" i="3"/>
  <c r="Q872" i="3"/>
  <c r="T438" i="2"/>
  <c r="U438" i="2" s="1"/>
  <c r="S120" i="3"/>
  <c r="W63" i="2" s="1"/>
  <c r="T63" i="2"/>
  <c r="U63" i="2" s="1"/>
  <c r="S230" i="3"/>
  <c r="W117" i="2" s="1"/>
  <c r="T117" i="2"/>
  <c r="U117" i="2" s="1"/>
  <c r="Q352" i="3"/>
  <c r="T177" i="2"/>
  <c r="U177" i="2" s="1"/>
  <c r="S352" i="3"/>
  <c r="W177" i="2" s="1"/>
  <c r="Q435" i="3"/>
  <c r="T220" i="2"/>
  <c r="U220" i="2" s="1"/>
  <c r="S1356" i="3"/>
  <c r="W686" i="2" s="1"/>
  <c r="T686" i="2"/>
  <c r="U686" i="2" s="1"/>
  <c r="S799" i="3"/>
  <c r="T401" i="2"/>
  <c r="U401" i="2" s="1"/>
  <c r="R66" i="3"/>
  <c r="V36" i="2" s="1"/>
  <c r="T36" i="2"/>
  <c r="U36" i="2" s="1"/>
  <c r="Q1527" i="3"/>
  <c r="T768" i="2"/>
  <c r="U768" i="2" s="1"/>
  <c r="T794" i="2"/>
  <c r="U794" i="2" s="1"/>
  <c r="Q1587" i="3"/>
  <c r="R1587" i="3"/>
  <c r="V794" i="2" s="1"/>
  <c r="S1587" i="3"/>
  <c r="W794" i="2" s="1"/>
  <c r="T812" i="2"/>
  <c r="U812" i="2" s="1"/>
  <c r="R1614" i="3"/>
  <c r="V812" i="2" s="1"/>
  <c r="S1614" i="3"/>
  <c r="W812" i="2" s="1"/>
  <c r="Q1614" i="3"/>
  <c r="T927" i="2"/>
  <c r="U927" i="2" s="1"/>
  <c r="Q1850" i="3"/>
  <c r="R1171" i="3"/>
  <c r="V589" i="2" s="1"/>
  <c r="T589" i="2"/>
  <c r="U589" i="2" s="1"/>
  <c r="Q27" i="3"/>
  <c r="S434" i="3"/>
  <c r="S657" i="3"/>
  <c r="W329" i="2" s="1"/>
  <c r="R768" i="3"/>
  <c r="R801" i="3"/>
  <c r="V403" i="2" s="1"/>
  <c r="S874" i="3"/>
  <c r="R767" i="3"/>
  <c r="Q767" i="3"/>
  <c r="S834" i="3"/>
  <c r="W418" i="2" s="1"/>
  <c r="R586" i="3"/>
  <c r="T295" i="2"/>
  <c r="U295" i="2" s="1"/>
  <c r="Q87" i="3"/>
  <c r="T45" i="2"/>
  <c r="U45" i="2" s="1"/>
  <c r="Q732" i="3"/>
  <c r="S848" i="3"/>
  <c r="T426" i="2"/>
  <c r="U426" i="2" s="1"/>
  <c r="S1058" i="3"/>
  <c r="W533" i="2" s="1"/>
  <c r="R353" i="3"/>
  <c r="V178" i="2" s="1"/>
  <c r="T178" i="2"/>
  <c r="U178" i="2" s="1"/>
  <c r="R778" i="3"/>
  <c r="V390" i="2" s="1"/>
  <c r="T390" i="2"/>
  <c r="U390" i="2" s="1"/>
  <c r="S1171" i="3"/>
  <c r="W589" i="2" s="1"/>
  <c r="R975" i="3"/>
  <c r="R1234" i="3"/>
  <c r="V621" i="2" s="1"/>
  <c r="R1245" i="3"/>
  <c r="R1199" i="3"/>
  <c r="S1241" i="3"/>
  <c r="W627" i="2" s="1"/>
  <c r="Q1352" i="3"/>
  <c r="S1232" i="3"/>
  <c r="S1466" i="3"/>
  <c r="R637" i="3"/>
  <c r="V320" i="2" s="1"/>
  <c r="T320" i="2"/>
  <c r="U320" i="2" s="1"/>
  <c r="R1449" i="3"/>
  <c r="V730" i="2" s="1"/>
  <c r="S1527" i="3"/>
  <c r="S1199" i="3"/>
  <c r="S1620" i="3"/>
  <c r="Q1662" i="3"/>
  <c r="R1955" i="3"/>
  <c r="T885" i="2"/>
  <c r="U885" i="2" s="1"/>
  <c r="S1758" i="3"/>
  <c r="W886" i="2" s="1"/>
  <c r="T851" i="2"/>
  <c r="U851" i="2" s="1"/>
  <c r="Q1691" i="3"/>
  <c r="R1691" i="3"/>
  <c r="V851" i="2" s="1"/>
  <c r="S1691" i="3"/>
  <c r="W851" i="2" s="1"/>
  <c r="Q1625" i="3"/>
  <c r="T817" i="2"/>
  <c r="U817" i="2" s="1"/>
  <c r="R1625" i="3"/>
  <c r="V817" i="2" s="1"/>
  <c r="S1625" i="3"/>
  <c r="W817" i="2" s="1"/>
  <c r="S1979" i="3"/>
  <c r="T995" i="2"/>
  <c r="U995" i="2" s="1"/>
  <c r="Q1979" i="3"/>
  <c r="R1979" i="3"/>
  <c r="V996" i="2" s="1"/>
  <c r="R1854" i="3"/>
  <c r="V931" i="2" s="1"/>
  <c r="T931" i="2"/>
  <c r="U931" i="2" s="1"/>
  <c r="Q1949" i="3"/>
  <c r="T976" i="2"/>
  <c r="U976" i="2" s="1"/>
  <c r="R1949" i="3"/>
  <c r="V976" i="2" s="1"/>
  <c r="S1949" i="3"/>
  <c r="W976" i="2" s="1"/>
  <c r="T1029" i="2"/>
  <c r="U1029" i="2" s="1"/>
  <c r="S2047" i="3"/>
  <c r="W1029" i="2" s="1"/>
  <c r="Q2047" i="3"/>
  <c r="R2047" i="3"/>
  <c r="V1029" i="2" s="1"/>
  <c r="R1788" i="3"/>
  <c r="V898" i="2" s="1"/>
  <c r="T898" i="2"/>
  <c r="U898" i="2" s="1"/>
  <c r="S1788" i="3"/>
  <c r="W898" i="2" s="1"/>
  <c r="R976" i="3"/>
  <c r="T491" i="2"/>
  <c r="U491" i="2" s="1"/>
  <c r="S576" i="3"/>
  <c r="W293" i="2" s="1"/>
  <c r="T292" i="2"/>
  <c r="U292" i="2" s="1"/>
  <c r="S691" i="3"/>
  <c r="T347" i="2"/>
  <c r="U347" i="2" s="1"/>
  <c r="S758" i="3"/>
  <c r="W381" i="2" s="1"/>
  <c r="T381" i="2"/>
  <c r="U381" i="2" s="1"/>
  <c r="Q758" i="3"/>
  <c r="S453" i="3"/>
  <c r="W229" i="2" s="1"/>
  <c r="T229" i="2"/>
  <c r="U229" i="2" s="1"/>
  <c r="Q491" i="3"/>
  <c r="T247" i="2"/>
  <c r="U247" i="2" s="1"/>
  <c r="S401" i="3"/>
  <c r="T202" i="2"/>
  <c r="U202" i="2" s="1"/>
  <c r="R785" i="3"/>
  <c r="V396" i="2" s="1"/>
  <c r="T396" i="2"/>
  <c r="U396" i="2" s="1"/>
  <c r="Q692" i="3"/>
  <c r="T348" i="2"/>
  <c r="U348" i="2" s="1"/>
  <c r="Q752" i="3"/>
  <c r="T378" i="2"/>
  <c r="U378" i="2" s="1"/>
  <c r="S76" i="3"/>
  <c r="W41" i="2" s="1"/>
  <c r="T41" i="2"/>
  <c r="U41" i="2" s="1"/>
  <c r="S177" i="3"/>
  <c r="W89" i="2" s="1"/>
  <c r="T89" i="2"/>
  <c r="U89" i="2" s="1"/>
  <c r="Q721" i="3"/>
  <c r="T363" i="2"/>
  <c r="U363" i="2" s="1"/>
  <c r="R557" i="3"/>
  <c r="V282" i="2" s="1"/>
  <c r="T282" i="2"/>
  <c r="U282" i="2" s="1"/>
  <c r="Q733" i="3"/>
  <c r="T368" i="2"/>
  <c r="U368" i="2" s="1"/>
  <c r="R782" i="3"/>
  <c r="V394" i="2" s="1"/>
  <c r="T394" i="2"/>
  <c r="U394" i="2" s="1"/>
  <c r="S9" i="3"/>
  <c r="T5" i="2"/>
  <c r="U5" i="2" s="1"/>
  <c r="R111" i="3"/>
  <c r="V59" i="2" s="1"/>
  <c r="T59" i="2"/>
  <c r="U59" i="2" s="1"/>
  <c r="S344" i="3"/>
  <c r="T173" i="2"/>
  <c r="U173" i="2" s="1"/>
  <c r="S442" i="3"/>
  <c r="W223" i="2" s="1"/>
  <c r="T223" i="2"/>
  <c r="U223" i="2" s="1"/>
  <c r="S2081" i="3"/>
  <c r="W1047" i="2" s="1"/>
  <c r="T1047" i="2"/>
  <c r="U1047" i="2" s="1"/>
  <c r="R2081" i="3"/>
  <c r="V1047" i="2" s="1"/>
  <c r="Q2081" i="3"/>
  <c r="R1107" i="3"/>
  <c r="V557" i="2" s="1"/>
  <c r="T557" i="2"/>
  <c r="U557" i="2" s="1"/>
  <c r="S1938" i="3"/>
  <c r="W972" i="2" s="1"/>
  <c r="T972" i="2"/>
  <c r="U972" i="2" s="1"/>
  <c r="R1938" i="3"/>
  <c r="V972" i="2" s="1"/>
  <c r="R722" i="3"/>
  <c r="V364" i="2" s="1"/>
  <c r="T364" i="2"/>
  <c r="U364" i="2" s="1"/>
  <c r="S684" i="3"/>
  <c r="T344" i="2"/>
  <c r="U344" i="2" s="1"/>
  <c r="S731" i="3"/>
  <c r="W366" i="2" s="1"/>
  <c r="T366" i="2"/>
  <c r="U366" i="2" s="1"/>
  <c r="R731" i="3"/>
  <c r="V366" i="2" s="1"/>
  <c r="Q731" i="3"/>
  <c r="Q802" i="3"/>
  <c r="T404" i="2"/>
  <c r="U404" i="2" s="1"/>
  <c r="R60" i="3"/>
  <c r="V31" i="2" s="1"/>
  <c r="T31" i="2"/>
  <c r="U31" i="2" s="1"/>
  <c r="R124" i="3"/>
  <c r="T64" i="2"/>
  <c r="U64" i="2" s="1"/>
  <c r="R273" i="3"/>
  <c r="V137" i="2" s="1"/>
  <c r="T137" i="2"/>
  <c r="U137" i="2" s="1"/>
  <c r="Q137" i="3"/>
  <c r="T70" i="2"/>
  <c r="U70" i="2" s="1"/>
  <c r="Q128" i="3"/>
  <c r="S329" i="3"/>
  <c r="R329" i="3"/>
  <c r="V167" i="2" s="1"/>
  <c r="S258" i="3"/>
  <c r="W130" i="2" s="1"/>
  <c r="R492" i="3"/>
  <c r="V248" i="2" s="1"/>
  <c r="Q313" i="3"/>
  <c r="S98" i="3"/>
  <c r="W51" i="2" s="1"/>
  <c r="S294" i="3"/>
  <c r="W148" i="2" s="1"/>
  <c r="R320" i="3"/>
  <c r="V162" i="2" s="1"/>
  <c r="Q657" i="3"/>
  <c r="S768" i="3"/>
  <c r="R846" i="3"/>
  <c r="S562" i="3"/>
  <c r="T285" i="2"/>
  <c r="U285" i="2" s="1"/>
  <c r="S883" i="3"/>
  <c r="W444" i="2" s="1"/>
  <c r="R934" i="3"/>
  <c r="R1058" i="3"/>
  <c r="V534" i="2" s="1"/>
  <c r="Q935" i="3"/>
  <c r="T470" i="2"/>
  <c r="U470" i="2" s="1"/>
  <c r="S1107" i="3"/>
  <c r="W557" i="2" s="1"/>
  <c r="Q1107" i="3"/>
  <c r="Q1092" i="3"/>
  <c r="S1133" i="3"/>
  <c r="W567" i="2" s="1"/>
  <c r="Q1187" i="3"/>
  <c r="T596" i="2"/>
  <c r="U596" i="2" s="1"/>
  <c r="Q516" i="3"/>
  <c r="T260" i="2"/>
  <c r="U260" i="2" s="1"/>
  <c r="Q1245" i="3"/>
  <c r="Q1199" i="3"/>
  <c r="Q1466" i="3"/>
  <c r="Q464" i="3"/>
  <c r="T234" i="2"/>
  <c r="U234" i="2" s="1"/>
  <c r="S1544" i="3"/>
  <c r="W775" i="2" s="1"/>
  <c r="R1620" i="3"/>
  <c r="V814" i="2" s="1"/>
  <c r="R1662" i="3"/>
  <c r="V833" i="2" s="1"/>
  <c r="S1955" i="3"/>
  <c r="Q1641" i="3"/>
  <c r="T823" i="2"/>
  <c r="U823" i="2" s="1"/>
  <c r="R1641" i="3"/>
  <c r="V823" i="2" s="1"/>
  <c r="S1641" i="3"/>
  <c r="W823" i="2" s="1"/>
  <c r="R1608" i="3"/>
  <c r="T809" i="2"/>
  <c r="U809" i="2" s="1"/>
  <c r="S1608" i="3"/>
  <c r="W809" i="2" s="1"/>
  <c r="R946" i="3"/>
  <c r="T474" i="2"/>
  <c r="U474" i="2" s="1"/>
  <c r="Q606" i="3"/>
  <c r="T305" i="2"/>
  <c r="U305" i="2" s="1"/>
  <c r="R1734" i="3"/>
  <c r="V872" i="2" s="1"/>
  <c r="T872" i="2"/>
  <c r="U872" i="2" s="1"/>
  <c r="R1118" i="3"/>
  <c r="V561" i="2" s="1"/>
  <c r="T561" i="2"/>
  <c r="U561" i="2" s="1"/>
  <c r="Q964" i="3"/>
  <c r="T485" i="2"/>
  <c r="U485" i="2" s="1"/>
  <c r="R1042" i="3"/>
  <c r="V522" i="2" s="1"/>
  <c r="T522" i="2"/>
  <c r="U522" i="2" s="1"/>
  <c r="T1048" i="2"/>
  <c r="U1048" i="2" s="1"/>
  <c r="R2082" i="3"/>
  <c r="S2082" i="3"/>
  <c r="W1048" i="2" s="1"/>
  <c r="Q2082" i="3"/>
  <c r="Q1201" i="3"/>
  <c r="T606" i="2"/>
  <c r="U606" i="2" s="1"/>
  <c r="T644" i="2"/>
  <c r="U644" i="2" s="1"/>
  <c r="R1281" i="3"/>
  <c r="V644" i="2" s="1"/>
  <c r="S1281" i="3"/>
  <c r="W644" i="2" s="1"/>
  <c r="Q1281" i="3"/>
  <c r="Q1713" i="3"/>
  <c r="T858" i="2"/>
  <c r="U858" i="2" s="1"/>
  <c r="R1713" i="3"/>
  <c r="V858" i="2" s="1"/>
  <c r="S1713" i="3"/>
  <c r="W858" i="2" s="1"/>
  <c r="R1754" i="3"/>
  <c r="V882" i="2" s="1"/>
  <c r="T882" i="2"/>
  <c r="U882" i="2" s="1"/>
  <c r="Q1754" i="3"/>
  <c r="S1754" i="3"/>
  <c r="W882" i="2" s="1"/>
  <c r="S1725" i="3"/>
  <c r="W868" i="2" s="1"/>
  <c r="T868" i="2"/>
  <c r="U868" i="2" s="1"/>
  <c r="R1857" i="3"/>
  <c r="V934" i="2" s="1"/>
  <c r="T934" i="2"/>
  <c r="U934" i="2" s="1"/>
  <c r="Q1857" i="3"/>
  <c r="S1857" i="3"/>
  <c r="W934" i="2" s="1"/>
  <c r="Q1923" i="3"/>
  <c r="T964" i="2"/>
  <c r="U964" i="2" s="1"/>
  <c r="T997" i="2"/>
  <c r="U997" i="2" s="1"/>
  <c r="S1983" i="3"/>
  <c r="W997" i="2" s="1"/>
  <c r="Q1983" i="3"/>
  <c r="R1983" i="3"/>
  <c r="V997" i="2" s="1"/>
  <c r="S1744" i="3"/>
  <c r="W877" i="2" s="1"/>
  <c r="T877" i="2"/>
  <c r="U877" i="2" s="1"/>
  <c r="S2042" i="3"/>
  <c r="T1025" i="2"/>
  <c r="U1025" i="2" s="1"/>
  <c r="R2042" i="3"/>
  <c r="V1025" i="2" s="1"/>
  <c r="Q2042" i="3"/>
  <c r="Q1250" i="3"/>
  <c r="T632" i="2"/>
  <c r="U632" i="2" s="1"/>
  <c r="S1319" i="3"/>
  <c r="W664" i="2" s="1"/>
  <c r="T664" i="2"/>
  <c r="U664" i="2" s="1"/>
  <c r="Q1121" i="3"/>
  <c r="T562" i="2"/>
  <c r="U562" i="2" s="1"/>
  <c r="R44" i="3"/>
  <c r="V24" i="2" s="1"/>
  <c r="T24" i="2"/>
  <c r="U24" i="2" s="1"/>
  <c r="S170" i="3"/>
  <c r="W86" i="2" s="1"/>
  <c r="T86" i="2"/>
  <c r="U86" i="2" s="1"/>
  <c r="R209" i="3"/>
  <c r="V105" i="2" s="1"/>
  <c r="T105" i="2"/>
  <c r="U105" i="2" s="1"/>
  <c r="R1367" i="3"/>
  <c r="V691" i="2" s="1"/>
  <c r="T691" i="2"/>
  <c r="U691" i="2" s="1"/>
  <c r="Q947" i="3"/>
  <c r="T475" i="2"/>
  <c r="U475" i="2" s="1"/>
  <c r="Q824" i="3"/>
  <c r="T414" i="2"/>
  <c r="U414" i="2" s="1"/>
  <c r="S31" i="3"/>
  <c r="W18" i="2" s="1"/>
  <c r="T18" i="2"/>
  <c r="U18" i="2" s="1"/>
  <c r="R93" i="3"/>
  <c r="T50" i="2"/>
  <c r="U50" i="2" s="1"/>
  <c r="R148" i="3"/>
  <c r="T76" i="2"/>
  <c r="U76" i="2" s="1"/>
  <c r="Q203" i="3"/>
  <c r="T103" i="2"/>
  <c r="U103" i="2" s="1"/>
  <c r="R274" i="3"/>
  <c r="T138" i="2"/>
  <c r="U138" i="2" s="1"/>
  <c r="Q326" i="3"/>
  <c r="T164" i="2"/>
  <c r="U164" i="2" s="1"/>
  <c r="S463" i="3"/>
  <c r="W233" i="2" s="1"/>
  <c r="T233" i="2"/>
  <c r="U233" i="2" s="1"/>
  <c r="S1239" i="3"/>
  <c r="T625" i="2"/>
  <c r="U625" i="2" s="1"/>
  <c r="S246" i="3"/>
  <c r="W125" i="2" s="1"/>
  <c r="T125" i="2"/>
  <c r="U125" i="2" s="1"/>
  <c r="R1050" i="3"/>
  <c r="V528" i="2" s="1"/>
  <c r="T528" i="2"/>
  <c r="U528" i="2" s="1"/>
  <c r="S1279" i="3"/>
  <c r="W643" i="2" s="1"/>
  <c r="T643" i="2"/>
  <c r="U643" i="2" s="1"/>
  <c r="Q1451" i="3"/>
  <c r="T732" i="2"/>
  <c r="U732" i="2" s="1"/>
  <c r="R1451" i="3"/>
  <c r="V732" i="2" s="1"/>
  <c r="S1451" i="3"/>
  <c r="W732" i="2" s="1"/>
  <c r="S870" i="3"/>
  <c r="T436" i="2"/>
  <c r="U436" i="2" s="1"/>
  <c r="T139" i="2"/>
  <c r="U139" i="2" s="1"/>
  <c r="R275" i="3"/>
  <c r="Q403" i="3"/>
  <c r="T204" i="2"/>
  <c r="U204" i="2" s="1"/>
  <c r="S403" i="3"/>
  <c r="W204" i="2" s="1"/>
  <c r="S433" i="3"/>
  <c r="T218" i="2"/>
  <c r="U218" i="2" s="1"/>
  <c r="T250" i="2"/>
  <c r="U250" i="2" s="1"/>
  <c r="S494" i="3"/>
  <c r="W250" i="2" s="1"/>
  <c r="S222" i="3"/>
  <c r="W113" i="2" s="1"/>
  <c r="T113" i="2"/>
  <c r="U113" i="2" s="1"/>
  <c r="T800" i="2"/>
  <c r="U800" i="2" s="1"/>
  <c r="S1596" i="3"/>
  <c r="W801" i="2" s="1"/>
  <c r="S482" i="3"/>
  <c r="W242" i="2" s="1"/>
  <c r="T242" i="2"/>
  <c r="U242" i="2" s="1"/>
  <c r="R1048" i="3"/>
  <c r="T526" i="2"/>
  <c r="U526" i="2" s="1"/>
  <c r="S1048" i="3"/>
  <c r="W526" i="2" s="1"/>
  <c r="S573" i="3"/>
  <c r="W290" i="2" s="1"/>
  <c r="T290" i="2"/>
  <c r="U290" i="2" s="1"/>
  <c r="R642" i="3"/>
  <c r="T324" i="2"/>
  <c r="U324" i="2" s="1"/>
  <c r="S805" i="3"/>
  <c r="W405" i="2" s="1"/>
  <c r="T405" i="2"/>
  <c r="U405" i="2" s="1"/>
  <c r="R443" i="3"/>
  <c r="T224" i="2"/>
  <c r="U224" i="2" s="1"/>
  <c r="Q42" i="3"/>
  <c r="T22" i="2"/>
  <c r="U22" i="2" s="1"/>
  <c r="S669" i="3"/>
  <c r="W335" i="2" s="1"/>
  <c r="T335" i="2"/>
  <c r="U335" i="2" s="1"/>
  <c r="Q98" i="3"/>
  <c r="R137" i="3"/>
  <c r="V70" i="2" s="1"/>
  <c r="S137" i="3"/>
  <c r="W70" i="2" s="1"/>
  <c r="S53" i="3"/>
  <c r="W29" i="2" s="1"/>
  <c r="S273" i="3"/>
  <c r="W137" i="2" s="1"/>
  <c r="S374" i="3"/>
  <c r="S492" i="3"/>
  <c r="S313" i="3"/>
  <c r="W158" i="2" s="1"/>
  <c r="R98" i="3"/>
  <c r="V51" i="2" s="1"/>
  <c r="S320" i="3"/>
  <c r="W162" i="2" s="1"/>
  <c r="R597" i="3"/>
  <c r="V300" i="2" s="1"/>
  <c r="Q604" i="3"/>
  <c r="T303" i="2"/>
  <c r="U303" i="2" s="1"/>
  <c r="R103" i="3"/>
  <c r="V55" i="2" s="1"/>
  <c r="S915" i="3"/>
  <c r="W458" i="2" s="1"/>
  <c r="Q883" i="3"/>
  <c r="Q934" i="3"/>
  <c r="Q1058" i="3"/>
  <c r="R619" i="3"/>
  <c r="T310" i="2"/>
  <c r="U310" i="2" s="1"/>
  <c r="Q985" i="3"/>
  <c r="T495" i="2"/>
  <c r="U495" i="2" s="1"/>
  <c r="R808" i="3"/>
  <c r="V409" i="2" s="1"/>
  <c r="T408" i="2"/>
  <c r="U408" i="2" s="1"/>
  <c r="R1133" i="3"/>
  <c r="V567" i="2" s="1"/>
  <c r="R1108" i="3"/>
  <c r="Q836" i="3"/>
  <c r="T420" i="2"/>
  <c r="U420" i="2" s="1"/>
  <c r="S1336" i="3"/>
  <c r="T673" i="2"/>
  <c r="U673" i="2" s="1"/>
  <c r="R1509" i="3"/>
  <c r="V756" i="2" s="1"/>
  <c r="R689" i="3"/>
  <c r="V345" i="2" s="1"/>
  <c r="T345" i="2"/>
  <c r="U345" i="2" s="1"/>
  <c r="Q1620" i="3"/>
  <c r="S1662" i="3"/>
  <c r="W833" i="2" s="1"/>
  <c r="Q1938" i="3"/>
  <c r="S1998" i="3"/>
  <c r="W1003" i="2" s="1"/>
  <c r="Q1613" i="3"/>
  <c r="T811" i="2"/>
  <c r="U811" i="2" s="1"/>
  <c r="T920" i="2"/>
  <c r="U920" i="2" s="1"/>
  <c r="R1830" i="3"/>
  <c r="V920" i="2" s="1"/>
  <c r="Q1931" i="3"/>
  <c r="T969" i="2"/>
  <c r="U969" i="2" s="1"/>
  <c r="T983" i="2"/>
  <c r="U983" i="2" s="1"/>
  <c r="S1956" i="3"/>
  <c r="Q1956" i="3"/>
  <c r="R1956" i="3"/>
  <c r="V983" i="2" s="1"/>
  <c r="T1001" i="2"/>
  <c r="U1001" i="2" s="1"/>
  <c r="S1991" i="3"/>
  <c r="Q1991" i="3"/>
  <c r="R1991" i="3"/>
  <c r="Q772" i="3"/>
  <c r="T389" i="2"/>
  <c r="U389" i="2" s="1"/>
  <c r="Q506" i="3"/>
  <c r="T256" i="2"/>
  <c r="U256" i="2" s="1"/>
  <c r="R317" i="3"/>
  <c r="V159" i="2" s="1"/>
  <c r="T159" i="2"/>
  <c r="U159" i="2" s="1"/>
  <c r="Q89" i="3"/>
  <c r="T47" i="2"/>
  <c r="U47" i="2" s="1"/>
  <c r="Q800" i="3"/>
  <c r="T402" i="2"/>
  <c r="U402" i="2" s="1"/>
  <c r="Q285" i="3"/>
  <c r="T143" i="2"/>
  <c r="U143" i="2" s="1"/>
  <c r="R1952" i="3"/>
  <c r="V979" i="2" s="1"/>
  <c r="T979" i="2"/>
  <c r="U979" i="2" s="1"/>
  <c r="Q1952" i="3"/>
  <c r="S1952" i="3"/>
  <c r="W979" i="2" s="1"/>
  <c r="Q1366" i="3"/>
  <c r="T690" i="2"/>
  <c r="U690" i="2" s="1"/>
  <c r="S1052" i="3"/>
  <c r="W531" i="2" s="1"/>
  <c r="T530" i="2"/>
  <c r="U530" i="2" s="1"/>
  <c r="Q765" i="3"/>
  <c r="T384" i="2"/>
  <c r="U384" i="2" s="1"/>
  <c r="S823" i="3"/>
  <c r="T413" i="2"/>
  <c r="U413" i="2" s="1"/>
  <c r="S100" i="3"/>
  <c r="W53" i="2" s="1"/>
  <c r="T53" i="2"/>
  <c r="U53" i="2" s="1"/>
  <c r="R186" i="3"/>
  <c r="T94" i="2"/>
  <c r="U94" i="2" s="1"/>
  <c r="T907" i="2"/>
  <c r="U907" i="2" s="1"/>
  <c r="Q1807" i="3"/>
  <c r="R1807" i="3"/>
  <c r="V908" i="2" s="1"/>
  <c r="S1807" i="3"/>
  <c r="Q1510" i="3"/>
  <c r="T757" i="2"/>
  <c r="U757" i="2" s="1"/>
  <c r="S1510" i="3"/>
  <c r="W758" i="2" s="1"/>
  <c r="R1510" i="3"/>
  <c r="V757" i="2" s="1"/>
  <c r="Q1485" i="3"/>
  <c r="T746" i="2"/>
  <c r="U746" i="2" s="1"/>
  <c r="R1485" i="3"/>
  <c r="R1849" i="3"/>
  <c r="T926" i="2"/>
  <c r="U926" i="2" s="1"/>
  <c r="S1849" i="3"/>
  <c r="R1976" i="3"/>
  <c r="V992" i="2" s="1"/>
  <c r="T992" i="2"/>
  <c r="U992" i="2" s="1"/>
  <c r="Q1976" i="3"/>
  <c r="S1976" i="3"/>
  <c r="W992" i="2" s="1"/>
  <c r="T1004" i="2"/>
  <c r="U1004" i="2" s="1"/>
  <c r="Q1999" i="3"/>
  <c r="R1999" i="3"/>
  <c r="S1999" i="3"/>
  <c r="R754" i="3"/>
  <c r="V380" i="2" s="1"/>
  <c r="T380" i="2"/>
  <c r="U380" i="2" s="1"/>
  <c r="S797" i="3"/>
  <c r="W399" i="2" s="1"/>
  <c r="T399" i="2"/>
  <c r="U399" i="2" s="1"/>
  <c r="T957" i="2"/>
  <c r="U957" i="2" s="1"/>
  <c r="S1904" i="3"/>
  <c r="W957" i="2" s="1"/>
  <c r="S612" i="3"/>
  <c r="T307" i="2"/>
  <c r="U307" i="2" s="1"/>
  <c r="Q735" i="3"/>
  <c r="T370" i="2"/>
  <c r="U370" i="2" s="1"/>
  <c r="R1021" i="3"/>
  <c r="V511" i="2" s="1"/>
  <c r="T511" i="2"/>
  <c r="U511" i="2" s="1"/>
  <c r="T421" i="2"/>
  <c r="U421" i="2" s="1"/>
  <c r="S837" i="3"/>
  <c r="Q505" i="3"/>
  <c r="T255" i="2"/>
  <c r="U255" i="2" s="1"/>
  <c r="T1030" i="2"/>
  <c r="U1030" i="2" s="1"/>
  <c r="Q2050" i="3"/>
  <c r="R2050" i="3"/>
  <c r="V1030" i="2" s="1"/>
  <c r="S2050" i="3"/>
  <c r="W1030" i="2" s="1"/>
  <c r="S1215" i="3"/>
  <c r="W615" i="2" s="1"/>
  <c r="T615" i="2"/>
  <c r="U615" i="2" s="1"/>
  <c r="S1347" i="3"/>
  <c r="T681" i="2"/>
  <c r="U681" i="2" s="1"/>
  <c r="T287" i="2"/>
  <c r="U287" i="2" s="1"/>
  <c r="R565" i="3"/>
  <c r="V287" i="2" s="1"/>
  <c r="Q741" i="3"/>
  <c r="T373" i="2"/>
  <c r="U373" i="2" s="1"/>
  <c r="T400" i="2"/>
  <c r="U400" i="2" s="1"/>
  <c r="S798" i="3"/>
  <c r="Q48" i="3"/>
  <c r="T27" i="2"/>
  <c r="U27" i="2" s="1"/>
  <c r="R1057" i="3"/>
  <c r="V532" i="2" s="1"/>
  <c r="T532" i="2"/>
  <c r="U532" i="2" s="1"/>
  <c r="S1669" i="3"/>
  <c r="T836" i="2"/>
  <c r="U836" i="2" s="1"/>
  <c r="Q1702" i="3"/>
  <c r="T857" i="2"/>
  <c r="U857" i="2" s="1"/>
  <c r="R1702" i="3"/>
  <c r="V857" i="2" s="1"/>
  <c r="S1702" i="3"/>
  <c r="W857" i="2" s="1"/>
  <c r="Q1901" i="3"/>
  <c r="T954" i="2"/>
  <c r="U954" i="2" s="1"/>
  <c r="S1901" i="3"/>
  <c r="W954" i="2" s="1"/>
  <c r="S2033" i="3"/>
  <c r="W1018" i="2" s="1"/>
  <c r="T1018" i="2"/>
  <c r="U1018" i="2" s="1"/>
  <c r="Q53" i="3"/>
  <c r="Q60" i="3"/>
  <c r="Q273" i="3"/>
  <c r="R483" i="3"/>
  <c r="V243" i="2" s="1"/>
  <c r="R313" i="3"/>
  <c r="V158" i="2" s="1"/>
  <c r="R496" i="3"/>
  <c r="V251" i="2" s="1"/>
  <c r="S548" i="3"/>
  <c r="Q722" i="3"/>
  <c r="Q849" i="3"/>
  <c r="R649" i="3"/>
  <c r="V325" i="2" s="1"/>
  <c r="R698" i="3"/>
  <c r="V350" i="2" s="1"/>
  <c r="R834" i="3"/>
  <c r="V418" i="2" s="1"/>
  <c r="Q702" i="3"/>
  <c r="R558" i="3"/>
  <c r="V283" i="2" s="1"/>
  <c r="T283" i="2"/>
  <c r="U283" i="2" s="1"/>
  <c r="S934" i="3"/>
  <c r="W469" i="2" s="1"/>
  <c r="S1089" i="3"/>
  <c r="W545" i="2" s="1"/>
  <c r="S1029" i="3"/>
  <c r="W518" i="2" s="1"/>
  <c r="Q918" i="3"/>
  <c r="T461" i="2"/>
  <c r="U461" i="2" s="1"/>
  <c r="Q1171" i="3"/>
  <c r="Q1133" i="3"/>
  <c r="R1429" i="3"/>
  <c r="Q1509" i="3"/>
  <c r="S1515" i="3"/>
  <c r="W762" i="2" s="1"/>
  <c r="T762" i="2"/>
  <c r="U762" i="2" s="1"/>
  <c r="R1998" i="3"/>
  <c r="K19" i="8"/>
  <c r="Q1597" i="3"/>
  <c r="T801" i="2"/>
  <c r="U801" i="2" s="1"/>
  <c r="Q2086" i="3"/>
  <c r="T1049" i="2"/>
  <c r="U1049" i="2" s="1"/>
  <c r="S2086" i="3"/>
  <c r="R2086" i="3"/>
  <c r="S896" i="3"/>
  <c r="W452" i="2" s="1"/>
  <c r="T452" i="2"/>
  <c r="U452" i="2" s="1"/>
  <c r="Q954" i="3"/>
  <c r="T481" i="2"/>
  <c r="U481" i="2" s="1"/>
  <c r="T508" i="2"/>
  <c r="U508" i="2" s="1"/>
  <c r="Q1012" i="3"/>
  <c r="Q538" i="3"/>
  <c r="T271" i="2"/>
  <c r="U271" i="2" s="1"/>
  <c r="R613" i="3"/>
  <c r="V308" i="2" s="1"/>
  <c r="T308" i="2"/>
  <c r="U308" i="2" s="1"/>
  <c r="Q1593" i="3"/>
  <c r="T798" i="2"/>
  <c r="U798" i="2" s="1"/>
  <c r="S1593" i="3"/>
  <c r="W798" i="2" s="1"/>
  <c r="R1593" i="3"/>
  <c r="V798" i="2" s="1"/>
  <c r="T829" i="2"/>
  <c r="U829" i="2" s="1"/>
  <c r="R1649" i="3"/>
  <c r="S1819" i="3"/>
  <c r="W911" i="2" s="1"/>
  <c r="T911" i="2"/>
  <c r="U911" i="2" s="1"/>
  <c r="Q1819" i="3"/>
  <c r="R1819" i="3"/>
  <c r="V911" i="2" s="1"/>
  <c r="T855" i="2"/>
  <c r="U855" i="2" s="1"/>
  <c r="S1700" i="3"/>
  <c r="W855" i="2" s="1"/>
  <c r="T881" i="2"/>
  <c r="U881" i="2" s="1"/>
  <c r="Q1753" i="3"/>
  <c r="T960" i="2"/>
  <c r="U960" i="2" s="1"/>
  <c r="Q1919" i="3"/>
  <c r="R1919" i="3"/>
  <c r="V960" i="2" s="1"/>
  <c r="S1919" i="3"/>
  <c r="W960" i="2" s="1"/>
  <c r="S2011" i="3"/>
  <c r="W1009" i="2" s="1"/>
  <c r="T1009" i="2"/>
  <c r="U1009" i="2" s="1"/>
  <c r="Q2011" i="3"/>
  <c r="R2011" i="3"/>
  <c r="V1009" i="2" s="1"/>
  <c r="S1207" i="3"/>
  <c r="W609" i="2" s="1"/>
  <c r="T609" i="2"/>
  <c r="U609" i="2" s="1"/>
  <c r="R1139" i="3"/>
  <c r="V570" i="2" s="1"/>
  <c r="T570" i="2"/>
  <c r="U570" i="2" s="1"/>
  <c r="R911" i="3"/>
  <c r="V457" i="2" s="1"/>
  <c r="T457" i="2"/>
  <c r="U457" i="2" s="1"/>
  <c r="S563" i="3"/>
  <c r="T286" i="2"/>
  <c r="U286" i="2" s="1"/>
  <c r="Q711" i="3"/>
  <c r="T358" i="2"/>
  <c r="U358" i="2" s="1"/>
  <c r="S1637" i="3"/>
  <c r="W819" i="2" s="1"/>
  <c r="T819" i="2"/>
  <c r="U819" i="2" s="1"/>
  <c r="Q1637" i="3"/>
  <c r="R1637" i="3"/>
  <c r="V819" i="2" s="1"/>
  <c r="S1783" i="3"/>
  <c r="T896" i="2"/>
  <c r="U896" i="2" s="1"/>
  <c r="T859" i="2"/>
  <c r="U859" i="2" s="1"/>
  <c r="S1716" i="3"/>
  <c r="W859" i="2" s="1"/>
  <c r="R1728" i="3"/>
  <c r="V870" i="2" s="1"/>
  <c r="T870" i="2"/>
  <c r="U870" i="2" s="1"/>
  <c r="R1881" i="3"/>
  <c r="V943" i="2" s="1"/>
  <c r="T943" i="2"/>
  <c r="U943" i="2" s="1"/>
  <c r="S1881" i="3"/>
  <c r="W943" i="2" s="1"/>
  <c r="R2000" i="3"/>
  <c r="V1005" i="2" s="1"/>
  <c r="T1005" i="2"/>
  <c r="U1005" i="2" s="1"/>
  <c r="Q2000" i="3"/>
  <c r="S2000" i="3"/>
  <c r="R951" i="3"/>
  <c r="T479" i="2"/>
  <c r="U479" i="2" s="1"/>
  <c r="R1038" i="3"/>
  <c r="T520" i="2"/>
  <c r="U520" i="2" s="1"/>
  <c r="T306" i="2"/>
  <c r="U306" i="2" s="1"/>
  <c r="S611" i="3"/>
  <c r="W306" i="2" s="1"/>
  <c r="Q690" i="3"/>
  <c r="T346" i="2"/>
  <c r="U346" i="2" s="1"/>
  <c r="Q2054" i="3"/>
  <c r="T1034" i="2"/>
  <c r="U1034" i="2" s="1"/>
  <c r="S2054" i="3"/>
  <c r="W1034" i="2" s="1"/>
  <c r="R2054" i="3"/>
  <c r="V1034" i="2" s="1"/>
  <c r="R1325" i="3"/>
  <c r="V670" i="2" s="1"/>
  <c r="T670" i="2"/>
  <c r="U670" i="2" s="1"/>
  <c r="T1000" i="2"/>
  <c r="U1000" i="2" s="1"/>
  <c r="Q1990" i="3"/>
  <c r="R1990" i="3"/>
  <c r="V1000" i="2" s="1"/>
  <c r="S1990" i="3"/>
  <c r="W1000" i="2" s="1"/>
  <c r="S910" i="3"/>
  <c r="T456" i="2"/>
  <c r="U456" i="2" s="1"/>
  <c r="R986" i="3"/>
  <c r="T496" i="2"/>
  <c r="U496" i="2" s="1"/>
  <c r="S753" i="3"/>
  <c r="W379" i="2" s="1"/>
  <c r="T379" i="2"/>
  <c r="U379" i="2" s="1"/>
  <c r="S862" i="3"/>
  <c r="W434" i="2" s="1"/>
  <c r="T434" i="2"/>
  <c r="U434" i="2" s="1"/>
  <c r="R101" i="3"/>
  <c r="V54" i="2" s="1"/>
  <c r="T54" i="2"/>
  <c r="U54" i="2" s="1"/>
  <c r="S172" i="3"/>
  <c r="W88" i="2" s="1"/>
  <c r="T88" i="2"/>
  <c r="U88" i="2" s="1"/>
  <c r="S295" i="3"/>
  <c r="T149" i="2"/>
  <c r="U149" i="2" s="1"/>
  <c r="S388" i="3"/>
  <c r="W195" i="2" s="1"/>
  <c r="T195" i="2"/>
  <c r="U195" i="2" s="1"/>
  <c r="S697" i="3"/>
  <c r="W349" i="2" s="1"/>
  <c r="T349" i="2"/>
  <c r="U349" i="2" s="1"/>
  <c r="Q254" i="3"/>
  <c r="T129" i="2"/>
  <c r="U129" i="2" s="1"/>
  <c r="Q736" i="3"/>
  <c r="T371" i="2"/>
  <c r="U371" i="2" s="1"/>
  <c r="Q1094" i="3"/>
  <c r="T548" i="2"/>
  <c r="U548" i="2" s="1"/>
  <c r="R971" i="3"/>
  <c r="V486" i="2" s="1"/>
  <c r="T486" i="2"/>
  <c r="U486" i="2" s="1"/>
  <c r="S16" i="3"/>
  <c r="W11" i="2" s="1"/>
  <c r="T11" i="2"/>
  <c r="U11" i="2" s="1"/>
  <c r="Q251" i="3"/>
  <c r="T126" i="2"/>
  <c r="U126" i="2" s="1"/>
  <c r="R343" i="3"/>
  <c r="V172" i="2" s="1"/>
  <c r="T172" i="2"/>
  <c r="U172" i="2" s="1"/>
  <c r="R410" i="3"/>
  <c r="V206" i="2" s="1"/>
  <c r="T206" i="2"/>
  <c r="U206" i="2" s="1"/>
  <c r="Q441" i="3"/>
  <c r="T222" i="2"/>
  <c r="U222" i="2" s="1"/>
  <c r="Q238" i="3"/>
  <c r="T121" i="2"/>
  <c r="U121" i="2" s="1"/>
  <c r="Q1648" i="3"/>
  <c r="T828" i="2"/>
  <c r="U828" i="2" s="1"/>
  <c r="S1648" i="3"/>
  <c r="W828" i="2" s="1"/>
  <c r="R1648" i="3"/>
  <c r="V828" i="2" s="1"/>
  <c r="T981" i="2"/>
  <c r="U981" i="2" s="1"/>
  <c r="Q1954" i="3"/>
  <c r="R1954" i="3"/>
  <c r="V981" i="2" s="1"/>
  <c r="S1954" i="3"/>
  <c r="W981" i="2" s="1"/>
  <c r="Q1745" i="3"/>
  <c r="T878" i="2"/>
  <c r="U878" i="2" s="1"/>
  <c r="Q474" i="3"/>
  <c r="T238" i="2"/>
  <c r="U238" i="2" s="1"/>
  <c r="T790" i="2"/>
  <c r="U790" i="2" s="1"/>
  <c r="Q1570" i="3"/>
  <c r="S1467" i="3"/>
  <c r="W741" i="2" s="1"/>
  <c r="T741" i="2"/>
  <c r="U741" i="2" s="1"/>
  <c r="R1467" i="3"/>
  <c r="V741" i="2" s="1"/>
  <c r="Q1467" i="3"/>
  <c r="Q850" i="3"/>
  <c r="T428" i="2"/>
  <c r="U428" i="2" s="1"/>
  <c r="R850" i="3"/>
  <c r="R159" i="3"/>
  <c r="V83" i="2" s="1"/>
  <c r="T83" i="2"/>
  <c r="U83" i="2" s="1"/>
  <c r="Q884" i="3"/>
  <c r="T444" i="2"/>
  <c r="U444" i="2" s="1"/>
  <c r="R12" i="3"/>
  <c r="V9" i="2" s="1"/>
  <c r="T8" i="2"/>
  <c r="U8" i="2" s="1"/>
  <c r="T865" i="2"/>
  <c r="U865" i="2" s="1"/>
  <c r="Q1722" i="3"/>
  <c r="R723" i="3"/>
  <c r="T365" i="2"/>
  <c r="U365" i="2" s="1"/>
  <c r="S846" i="3"/>
  <c r="T424" i="2"/>
  <c r="U424" i="2" s="1"/>
  <c r="Q1559" i="3"/>
  <c r="T780" i="2"/>
  <c r="U780" i="2" s="1"/>
  <c r="S60" i="3"/>
  <c r="W31" i="2" s="1"/>
  <c r="S483" i="3"/>
  <c r="R374" i="3"/>
  <c r="S496" i="3"/>
  <c r="W251" i="2" s="1"/>
  <c r="R548" i="3"/>
  <c r="S722" i="3"/>
  <c r="W364" i="2" s="1"/>
  <c r="S849" i="3"/>
  <c r="S649" i="3"/>
  <c r="W325" i="2" s="1"/>
  <c r="Q698" i="3"/>
  <c r="S802" i="3"/>
  <c r="W404" i="2" s="1"/>
  <c r="Q834" i="3"/>
  <c r="R702" i="3"/>
  <c r="V353" i="2" s="1"/>
  <c r="R135" i="3"/>
  <c r="V68" i="2" s="1"/>
  <c r="T68" i="2"/>
  <c r="U68" i="2" s="1"/>
  <c r="S585" i="3"/>
  <c r="W294" i="2" s="1"/>
  <c r="T294" i="2"/>
  <c r="U294" i="2" s="1"/>
  <c r="S129" i="3"/>
  <c r="W66" i="2" s="1"/>
  <c r="T66" i="2"/>
  <c r="U66" i="2" s="1"/>
  <c r="S975" i="3"/>
  <c r="Q1089" i="3"/>
  <c r="R213" i="3"/>
  <c r="V108" i="2" s="1"/>
  <c r="T108" i="2"/>
  <c r="U108" i="2" s="1"/>
  <c r="S740" i="3"/>
  <c r="W372" i="2" s="1"/>
  <c r="T372" i="2"/>
  <c r="U372" i="2" s="1"/>
  <c r="R1027" i="3"/>
  <c r="T516" i="2"/>
  <c r="U516" i="2" s="1"/>
  <c r="Q822" i="3"/>
  <c r="T412" i="2"/>
  <c r="U412" i="2" s="1"/>
  <c r="Q1429" i="3"/>
  <c r="Q1351" i="3"/>
  <c r="S1363" i="3"/>
  <c r="W688" i="2" s="1"/>
  <c r="S1559" i="3"/>
  <c r="W780" i="2" s="1"/>
  <c r="R1544" i="3"/>
  <c r="V775" i="2" s="1"/>
  <c r="S1509" i="3"/>
  <c r="W756" i="2" s="1"/>
  <c r="S1548" i="3"/>
  <c r="W776" i="2" s="1"/>
  <c r="Q1639" i="3"/>
  <c r="S1722" i="3"/>
  <c r="W865" i="2" s="1"/>
  <c r="R1672" i="3"/>
  <c r="V839" i="2" s="1"/>
  <c r="S1850" i="3"/>
  <c r="Q1998" i="3"/>
  <c r="T835" i="2"/>
  <c r="U835" i="2" s="1"/>
  <c r="S1668" i="3"/>
  <c r="W835" i="2" s="1"/>
  <c r="S1660" i="3"/>
  <c r="W831" i="2" s="1"/>
  <c r="T831" i="2"/>
  <c r="U831" i="2" s="1"/>
  <c r="S1906" i="3"/>
  <c r="W959" i="2" s="1"/>
  <c r="T959" i="2"/>
  <c r="U959" i="2" s="1"/>
  <c r="Q1906" i="3"/>
  <c r="T1007" i="2"/>
  <c r="U1007" i="2" s="1"/>
  <c r="Q2002" i="3"/>
  <c r="R2002" i="3"/>
  <c r="V1007" i="2" s="1"/>
  <c r="S2002" i="3"/>
  <c r="W1007" i="2" s="1"/>
  <c r="Q1688" i="3"/>
  <c r="T848" i="2"/>
  <c r="U848" i="2" s="1"/>
  <c r="Q1741" i="3"/>
  <c r="T876" i="2"/>
  <c r="U876" i="2" s="1"/>
  <c r="R1741" i="3"/>
  <c r="V876" i="2" s="1"/>
  <c r="S1741" i="3"/>
  <c r="W876" i="2" s="1"/>
  <c r="T860" i="2"/>
  <c r="U860" i="2" s="1"/>
  <c r="Q1717" i="3"/>
  <c r="T1019" i="2"/>
  <c r="U1019" i="2" s="1"/>
  <c r="R2034" i="3"/>
  <c r="S2034" i="3"/>
  <c r="Q2034" i="3"/>
  <c r="Q1681" i="3"/>
  <c r="T844" i="2"/>
  <c r="U844" i="2" s="1"/>
  <c r="R1681" i="3"/>
  <c r="V844" i="2" s="1"/>
  <c r="S1681" i="3"/>
  <c r="W844" i="2" s="1"/>
  <c r="Q1233" i="3"/>
  <c r="T620" i="2"/>
  <c r="U620" i="2" s="1"/>
  <c r="R1233" i="3"/>
  <c r="V620" i="2" s="1"/>
  <c r="S1233" i="3"/>
  <c r="R1030" i="3"/>
  <c r="T518" i="2"/>
  <c r="U518" i="2" s="1"/>
  <c r="T313" i="2"/>
  <c r="U313" i="2" s="1"/>
  <c r="Q622" i="3"/>
  <c r="S707" i="3"/>
  <c r="W356" i="2" s="1"/>
  <c r="T355" i="2"/>
  <c r="U355" i="2" s="1"/>
  <c r="R786" i="3"/>
  <c r="T397" i="2"/>
  <c r="U397" i="2" s="1"/>
  <c r="S363" i="3"/>
  <c r="W182" i="2" s="1"/>
  <c r="T182" i="2"/>
  <c r="U182" i="2" s="1"/>
  <c r="S858" i="3"/>
  <c r="W430" i="2" s="1"/>
  <c r="T430" i="2"/>
  <c r="U430" i="2" s="1"/>
  <c r="R807" i="3"/>
  <c r="V407" i="2" s="1"/>
  <c r="T407" i="2"/>
  <c r="U407" i="2" s="1"/>
  <c r="R708" i="3"/>
  <c r="V356" i="2" s="1"/>
  <c r="T356" i="2"/>
  <c r="U356" i="2" s="1"/>
  <c r="S838" i="3"/>
  <c r="T422" i="2"/>
  <c r="U422" i="2" s="1"/>
  <c r="R484" i="3"/>
  <c r="V244" i="2" s="1"/>
  <c r="T244" i="2"/>
  <c r="U244" i="2" s="1"/>
  <c r="T710" i="2"/>
  <c r="U710" i="2" s="1"/>
  <c r="Q1409" i="3"/>
  <c r="S1409" i="3"/>
  <c r="W710" i="2" s="1"/>
  <c r="S672" i="3"/>
  <c r="W338" i="2" s="1"/>
  <c r="T338" i="2"/>
  <c r="U338" i="2" s="1"/>
  <c r="T383" i="2"/>
  <c r="U383" i="2" s="1"/>
  <c r="Q760" i="3"/>
  <c r="Q338" i="3"/>
  <c r="T171" i="2"/>
  <c r="U171" i="2" s="1"/>
  <c r="R1790" i="3"/>
  <c r="V900" i="2" s="1"/>
  <c r="T900" i="2"/>
  <c r="U900" i="2" s="1"/>
  <c r="S1790" i="3"/>
  <c r="T685" i="2"/>
  <c r="U685" i="2" s="1"/>
  <c r="R1354" i="3"/>
  <c r="V685" i="2" s="1"/>
  <c r="R641" i="3"/>
  <c r="V323" i="2" s="1"/>
  <c r="T323" i="2"/>
  <c r="U323" i="2" s="1"/>
  <c r="R747" i="3"/>
  <c r="T376" i="2"/>
  <c r="U376" i="2" s="1"/>
  <c r="Q826" i="3"/>
  <c r="T416" i="2"/>
  <c r="U416" i="2" s="1"/>
  <c r="Q237" i="3"/>
  <c r="T120" i="2"/>
  <c r="U120" i="2" s="1"/>
  <c r="Q465" i="3"/>
  <c r="T235" i="2"/>
  <c r="U235" i="2" s="1"/>
  <c r="Q1882" i="3"/>
  <c r="T944" i="2"/>
  <c r="U944" i="2" s="1"/>
  <c r="Q907" i="3"/>
  <c r="T454" i="2"/>
  <c r="U454" i="2" s="1"/>
  <c r="Q597" i="3"/>
  <c r="T300" i="2"/>
  <c r="U300" i="2" s="1"/>
  <c r="Q88" i="3"/>
  <c r="T46" i="2"/>
  <c r="U46" i="2" s="1"/>
  <c r="S1851" i="3"/>
  <c r="T928" i="2"/>
  <c r="U928" i="2" s="1"/>
  <c r="Q1851" i="3"/>
  <c r="R1851" i="3"/>
  <c r="R294" i="3"/>
  <c r="V148" i="2" s="1"/>
  <c r="T148" i="2"/>
  <c r="U148" i="2" s="1"/>
  <c r="T1038" i="2"/>
  <c r="U1038" i="2" s="1"/>
  <c r="Q2063" i="3"/>
  <c r="S2063" i="3"/>
  <c r="R2063" i="3"/>
  <c r="V1038" i="2" s="1"/>
  <c r="S35" i="3"/>
  <c r="W19" i="2" s="1"/>
  <c r="R371" i="3"/>
  <c r="V186" i="2" s="1"/>
  <c r="Q483" i="3"/>
  <c r="Q496" i="3"/>
  <c r="Q548" i="3"/>
  <c r="Q669" i="3"/>
  <c r="R849" i="3"/>
  <c r="V427" i="2" s="1"/>
  <c r="Q649" i="3"/>
  <c r="S698" i="3"/>
  <c r="R874" i="3"/>
  <c r="R373" i="3"/>
  <c r="V188" i="2" s="1"/>
  <c r="T188" i="2"/>
  <c r="U188" i="2" s="1"/>
  <c r="S702" i="3"/>
  <c r="W353" i="2" s="1"/>
  <c r="R658" i="3"/>
  <c r="T330" i="2"/>
  <c r="U330" i="2" s="1"/>
  <c r="Q975" i="3"/>
  <c r="Q1051" i="3"/>
  <c r="T529" i="2"/>
  <c r="U529" i="2" s="1"/>
  <c r="R1089" i="3"/>
  <c r="V546" i="2" s="1"/>
  <c r="Q974" i="3"/>
  <c r="T489" i="2"/>
  <c r="U489" i="2" s="1"/>
  <c r="Q288" i="3"/>
  <c r="T146" i="2"/>
  <c r="U146" i="2" s="1"/>
  <c r="S1025" i="3"/>
  <c r="W514" i="2" s="1"/>
  <c r="T514" i="2"/>
  <c r="U514" i="2" s="1"/>
  <c r="R1073" i="3"/>
  <c r="V539" i="2" s="1"/>
  <c r="T539" i="2"/>
  <c r="U539" i="2" s="1"/>
  <c r="Q492" i="3"/>
  <c r="S1234" i="3"/>
  <c r="W621" i="2" s="1"/>
  <c r="S1429" i="3"/>
  <c r="R1351" i="3"/>
  <c r="V682" i="2" s="1"/>
  <c r="Q1076" i="3"/>
  <c r="T542" i="2"/>
  <c r="U542" i="2" s="1"/>
  <c r="S1284" i="3"/>
  <c r="Q1398" i="3"/>
  <c r="T700" i="2"/>
  <c r="U700" i="2" s="1"/>
  <c r="R1548" i="3"/>
  <c r="V776" i="2" s="1"/>
  <c r="S1639" i="3"/>
  <c r="W821" i="2" s="1"/>
  <c r="S1595" i="3"/>
  <c r="W799" i="2" s="1"/>
  <c r="S1672" i="3"/>
  <c r="W839" i="2" s="1"/>
  <c r="R2033" i="3"/>
  <c r="V1018" i="2" s="1"/>
  <c r="Q1858" i="3"/>
  <c r="R1850" i="3"/>
  <c r="K9" i="8"/>
  <c r="T847" i="2"/>
  <c r="U847" i="2" s="1"/>
  <c r="S1684" i="3"/>
  <c r="W847" i="2" s="1"/>
  <c r="Q1568" i="3"/>
  <c r="T788" i="2"/>
  <c r="U788" i="2" s="1"/>
  <c r="S1568" i="3"/>
  <c r="W788" i="2" s="1"/>
  <c r="R1568" i="3"/>
  <c r="V788" i="2" s="1"/>
  <c r="Q916" i="3"/>
  <c r="T459" i="2"/>
  <c r="U459" i="2" s="1"/>
  <c r="Q962" i="3"/>
  <c r="T483" i="2"/>
  <c r="U483" i="2" s="1"/>
  <c r="R1026" i="3"/>
  <c r="T515" i="2"/>
  <c r="U515" i="2" s="1"/>
  <c r="Q1601" i="3"/>
  <c r="T805" i="2"/>
  <c r="U805" i="2" s="1"/>
  <c r="S1601" i="3"/>
  <c r="W805" i="2" s="1"/>
  <c r="R1601" i="3"/>
  <c r="T837" i="2"/>
  <c r="U837" i="2" s="1"/>
  <c r="Q1670" i="3"/>
  <c r="R1670" i="3"/>
  <c r="S1670" i="3"/>
  <c r="R1770" i="3"/>
  <c r="V887" i="2" s="1"/>
  <c r="T887" i="2"/>
  <c r="U887" i="2" s="1"/>
  <c r="T888" i="2"/>
  <c r="U888" i="2" s="1"/>
  <c r="R1771" i="3"/>
  <c r="S1922" i="3"/>
  <c r="W963" i="2" s="1"/>
  <c r="T963" i="2"/>
  <c r="U963" i="2" s="1"/>
  <c r="R1922" i="3"/>
  <c r="Q1246" i="3"/>
  <c r="T631" i="2"/>
  <c r="U631" i="2" s="1"/>
  <c r="R1147" i="3"/>
  <c r="T578" i="2"/>
  <c r="U578" i="2" s="1"/>
  <c r="Q719" i="3"/>
  <c r="T361" i="2"/>
  <c r="U361" i="2" s="1"/>
  <c r="Q2070" i="3"/>
  <c r="T1042" i="2"/>
  <c r="U1042" i="2" s="1"/>
  <c r="S2070" i="3"/>
  <c r="W1042" i="2" s="1"/>
  <c r="R2070" i="3"/>
  <c r="V1042" i="2" s="1"/>
  <c r="Q1503" i="3"/>
  <c r="T753" i="2"/>
  <c r="U753" i="2" s="1"/>
  <c r="T864" i="2"/>
  <c r="U864" i="2" s="1"/>
  <c r="R1721" i="3"/>
  <c r="V864" i="2" s="1"/>
  <c r="Q1757" i="3"/>
  <c r="T884" i="2"/>
  <c r="U884" i="2" s="1"/>
  <c r="R1757" i="3"/>
  <c r="V884" i="2" s="1"/>
  <c r="S1757" i="3"/>
  <c r="W884" i="2" s="1"/>
  <c r="T951" i="2"/>
  <c r="U951" i="2" s="1"/>
  <c r="Q1898" i="3"/>
  <c r="R1071" i="3"/>
  <c r="V537" i="2" s="1"/>
  <c r="T537" i="2"/>
  <c r="U537" i="2" s="1"/>
  <c r="S1217" i="3"/>
  <c r="W616" i="2" s="1"/>
  <c r="T616" i="2"/>
  <c r="U616" i="2" s="1"/>
  <c r="T653" i="2"/>
  <c r="U653" i="2" s="1"/>
  <c r="S1295" i="3"/>
  <c r="W654" i="2" s="1"/>
  <c r="Q1143" i="3"/>
  <c r="T574" i="2"/>
  <c r="U574" i="2" s="1"/>
  <c r="Q2013" i="3"/>
  <c r="T1011" i="2"/>
  <c r="U1011" i="2" s="1"/>
  <c r="R2013" i="3"/>
  <c r="V1011" i="2" s="1"/>
  <c r="S2013" i="3"/>
  <c r="R130" i="3"/>
  <c r="T67" i="2"/>
  <c r="U67" i="2" s="1"/>
  <c r="S1827" i="3"/>
  <c r="W918" i="2" s="1"/>
  <c r="T917" i="2"/>
  <c r="U917" i="2" s="1"/>
  <c r="Q1827" i="3"/>
  <c r="R1827" i="3"/>
  <c r="T955" i="2"/>
  <c r="U955" i="2" s="1"/>
  <c r="R1902" i="3"/>
  <c r="V955" i="2" s="1"/>
  <c r="R917" i="3"/>
  <c r="V460" i="2" s="1"/>
  <c r="T460" i="2"/>
  <c r="U460" i="2" s="1"/>
  <c r="R1016" i="3"/>
  <c r="V510" i="2" s="1"/>
  <c r="T510" i="2"/>
  <c r="U510" i="2" s="1"/>
  <c r="R61" i="3"/>
  <c r="V32" i="2" s="1"/>
  <c r="T32" i="2"/>
  <c r="U32" i="2" s="1"/>
  <c r="R180" i="3"/>
  <c r="T92" i="2"/>
  <c r="U92" i="2" s="1"/>
  <c r="Q219" i="3"/>
  <c r="T110" i="2"/>
  <c r="U110" i="2" s="1"/>
  <c r="S310" i="3"/>
  <c r="W157" i="2" s="1"/>
  <c r="T157" i="2"/>
  <c r="U157" i="2" s="1"/>
  <c r="Q448" i="3"/>
  <c r="T225" i="2"/>
  <c r="U225" i="2" s="1"/>
  <c r="Q466" i="3"/>
  <c r="T236" i="2"/>
  <c r="U236" i="2" s="1"/>
  <c r="R466" i="3"/>
  <c r="V236" i="2" s="1"/>
  <c r="S806" i="3"/>
  <c r="W406" i="2" s="1"/>
  <c r="T406" i="2"/>
  <c r="U406" i="2" s="1"/>
  <c r="S262" i="3"/>
  <c r="T133" i="2"/>
  <c r="U133" i="2" s="1"/>
  <c r="Q161" i="3"/>
  <c r="T84" i="2"/>
  <c r="U84" i="2" s="1"/>
  <c r="Q811" i="3"/>
  <c r="T410" i="2"/>
  <c r="U410" i="2" s="1"/>
  <c r="S417" i="3"/>
  <c r="W209" i="2" s="1"/>
  <c r="T209" i="2"/>
  <c r="U209" i="2" s="1"/>
  <c r="S502" i="3"/>
  <c r="W254" i="2" s="1"/>
  <c r="T254" i="2"/>
  <c r="U254" i="2" s="1"/>
  <c r="Q253" i="3"/>
  <c r="T128" i="2"/>
  <c r="U128" i="2" s="1"/>
  <c r="S1887" i="3"/>
  <c r="W949" i="2" s="1"/>
  <c r="T949" i="2"/>
  <c r="U949" i="2" s="1"/>
  <c r="Q1887" i="3"/>
  <c r="R1887" i="3"/>
  <c r="V949" i="2" s="1"/>
  <c r="Q734" i="3"/>
  <c r="T369" i="2"/>
  <c r="U369" i="2" s="1"/>
  <c r="S80" i="3"/>
  <c r="W43" i="2" s="1"/>
  <c r="T43" i="2"/>
  <c r="U43" i="2" s="1"/>
  <c r="S214" i="3"/>
  <c r="T109" i="2"/>
  <c r="U109" i="2" s="1"/>
  <c r="Q419" i="3"/>
  <c r="T211" i="2"/>
  <c r="U211" i="2" s="1"/>
  <c r="T20" i="2"/>
  <c r="U20" i="2" s="1"/>
  <c r="R36" i="3"/>
  <c r="V20" i="2" s="1"/>
  <c r="K12" i="8"/>
  <c r="K21" i="8"/>
  <c r="K10" i="8"/>
  <c r="K17" i="8"/>
  <c r="K20" i="8"/>
  <c r="K15" i="8"/>
  <c r="K11" i="8"/>
  <c r="R1865" i="3"/>
  <c r="V937" i="2" s="1"/>
  <c r="S1865" i="3"/>
  <c r="W937" i="2" s="1"/>
  <c r="Q1865" i="3"/>
  <c r="S1978" i="3"/>
  <c r="W994" i="2" s="1"/>
  <c r="Q1978" i="3"/>
  <c r="R1978" i="3"/>
  <c r="V994" i="2" s="1"/>
  <c r="R1806" i="3"/>
  <c r="S1806" i="3"/>
  <c r="Q1806" i="3"/>
  <c r="R1826" i="3"/>
  <c r="V916" i="2" s="1"/>
  <c r="S1826" i="3"/>
  <c r="W916" i="2" s="1"/>
  <c r="Q1826" i="3"/>
  <c r="Q1800" i="3"/>
  <c r="R1800" i="3"/>
  <c r="V904" i="2" s="1"/>
  <c r="S1800" i="3"/>
  <c r="W904" i="2" s="1"/>
  <c r="R2044" i="3"/>
  <c r="S2044" i="3"/>
  <c r="Q2044" i="3"/>
  <c r="R1996" i="3"/>
  <c r="V1002" i="2" s="1"/>
  <c r="S1996" i="3"/>
  <c r="W1002" i="2" s="1"/>
  <c r="Q1996" i="3"/>
  <c r="R668" i="3"/>
  <c r="V335" i="2" s="1"/>
  <c r="R1051" i="3"/>
  <c r="R1304" i="3"/>
  <c r="V658" i="2" s="1"/>
  <c r="Q1515" i="3"/>
  <c r="Q1316" i="3"/>
  <c r="S1316" i="3"/>
  <c r="R41" i="3"/>
  <c r="V22" i="2" s="1"/>
  <c r="S134" i="3"/>
  <c r="S226" i="3"/>
  <c r="S178" i="3"/>
  <c r="R626" i="3"/>
  <c r="V314" i="2" s="1"/>
  <c r="R883" i="3"/>
  <c r="V444" i="2" s="1"/>
  <c r="R1188" i="3"/>
  <c r="V598" i="2" s="1"/>
  <c r="S1223" i="3"/>
  <c r="W618" i="2" s="1"/>
  <c r="R1241" i="3"/>
  <c r="V627" i="2" s="1"/>
  <c r="R1352" i="3"/>
  <c r="V683" i="2" s="1"/>
  <c r="Q1304" i="3"/>
  <c r="Q1397" i="3"/>
  <c r="S1335" i="3"/>
  <c r="Q1536" i="3"/>
  <c r="S1536" i="3"/>
  <c r="W772" i="2" s="1"/>
  <c r="S1238" i="3"/>
  <c r="W624" i="2" s="1"/>
  <c r="Q1560" i="3"/>
  <c r="S1560" i="3"/>
  <c r="R1244" i="3"/>
  <c r="V629" i="2" s="1"/>
  <c r="Q1364" i="3"/>
  <c r="R1195" i="3"/>
  <c r="V602" i="2" s="1"/>
  <c r="Q1223" i="3"/>
  <c r="S1352" i="3"/>
  <c r="R1405" i="3"/>
  <c r="V707" i="2" s="1"/>
  <c r="S1315" i="3"/>
  <c r="W660" i="2" s="1"/>
  <c r="R1422" i="3"/>
  <c r="V714" i="2" s="1"/>
  <c r="R1338" i="3"/>
  <c r="R997" i="3"/>
  <c r="V499" i="2" s="1"/>
  <c r="S157" i="3"/>
  <c r="W81" i="2" s="1"/>
  <c r="R22" i="3"/>
  <c r="V13" i="2" s="1"/>
  <c r="R454" i="3"/>
  <c r="R547" i="3"/>
  <c r="V276" i="2" s="1"/>
  <c r="R562" i="3"/>
  <c r="S808" i="3"/>
  <c r="W408" i="2" s="1"/>
  <c r="R603" i="3"/>
  <c r="V302" i="2" s="1"/>
  <c r="R639" i="3"/>
  <c r="V322" i="2" s="1"/>
  <c r="Q1405" i="3"/>
  <c r="Q1315" i="3"/>
  <c r="Q1486" i="3"/>
  <c r="Q1422" i="3"/>
  <c r="S1401" i="3"/>
  <c r="W703" i="2" s="1"/>
  <c r="S1538" i="3"/>
  <c r="Q1552" i="3"/>
  <c r="S1552" i="3"/>
  <c r="W777" i="2" s="1"/>
  <c r="Q1236" i="3"/>
  <c r="S1236" i="3"/>
  <c r="W622" i="2" s="1"/>
  <c r="R835" i="3"/>
  <c r="V419" i="2" s="1"/>
  <c r="R985" i="3"/>
  <c r="Q961" i="3"/>
  <c r="S1405" i="3"/>
  <c r="W707" i="2" s="1"/>
  <c r="S1398" i="3"/>
  <c r="W700" i="2" s="1"/>
  <c r="R1401" i="3"/>
  <c r="V703" i="2" s="1"/>
  <c r="R822" i="3"/>
  <c r="V412" i="2" s="1"/>
  <c r="S234" i="3"/>
  <c r="W118" i="2" s="1"/>
  <c r="S1051" i="3"/>
  <c r="W529" i="2" s="1"/>
  <c r="S1244" i="3"/>
  <c r="W629" i="2" s="1"/>
  <c r="Q1321" i="3"/>
  <c r="S1321" i="3"/>
  <c r="W666" i="2" s="1"/>
  <c r="R1321" i="3"/>
  <c r="V666" i="2" s="1"/>
  <c r="S250" i="3"/>
  <c r="W126" i="2" s="1"/>
  <c r="S1294" i="3"/>
  <c r="Q1294" i="3"/>
  <c r="R1294" i="3"/>
  <c r="V652" i="2" s="1"/>
  <c r="S525" i="3"/>
  <c r="W266" i="2" s="1"/>
  <c r="Q21" i="3"/>
  <c r="Q41" i="3"/>
  <c r="R950" i="3"/>
  <c r="S949" i="3"/>
  <c r="W477" i="2" s="1"/>
  <c r="S1187" i="3"/>
  <c r="Q1155" i="3"/>
  <c r="Q1186" i="3"/>
  <c r="R1336" i="3"/>
  <c r="R1398" i="3"/>
  <c r="V700" i="2" s="1"/>
  <c r="Q1195" i="3"/>
  <c r="R1346" i="3"/>
  <c r="V680" i="2" s="1"/>
  <c r="S327" i="3"/>
  <c r="R525" i="3"/>
  <c r="V266" i="2" s="1"/>
  <c r="S1027" i="3"/>
  <c r="W516" i="2" s="1"/>
  <c r="Q949" i="3"/>
  <c r="S1156" i="3"/>
  <c r="Q1336" i="3"/>
  <c r="S1326" i="3"/>
  <c r="W671" i="2" s="1"/>
  <c r="Q1326" i="3"/>
  <c r="Q1252" i="3"/>
  <c r="R1252" i="3"/>
  <c r="V634" i="2" s="1"/>
  <c r="S1252" i="3"/>
  <c r="Q1249" i="3"/>
  <c r="R1249" i="3"/>
  <c r="V632" i="2" s="1"/>
  <c r="S1249" i="3"/>
  <c r="W632" i="2" s="1"/>
  <c r="Q157" i="3"/>
  <c r="R327" i="3"/>
  <c r="V165" i="2" s="1"/>
  <c r="R836" i="3"/>
  <c r="R1488" i="3"/>
  <c r="V749" i="2" s="1"/>
  <c r="Q1488" i="3"/>
  <c r="S1488" i="3"/>
  <c r="Q1372" i="3"/>
  <c r="S28" i="3"/>
  <c r="W16" i="2" s="1"/>
  <c r="Q327" i="3"/>
  <c r="S545" i="3"/>
  <c r="W274" i="2" s="1"/>
  <c r="S836" i="3"/>
  <c r="W420" i="2" s="1"/>
  <c r="Q1276" i="3"/>
  <c r="R1276" i="3"/>
  <c r="V640" i="2" s="1"/>
  <c r="S1276" i="3"/>
  <c r="W640" i="2" s="1"/>
  <c r="Q1427" i="3"/>
  <c r="S1427" i="3"/>
  <c r="W719" i="2" s="1"/>
  <c r="R1427" i="3"/>
  <c r="S1484" i="3"/>
  <c r="W745" i="2" s="1"/>
  <c r="Q1484" i="3"/>
  <c r="R1484" i="3"/>
  <c r="S1198" i="3"/>
  <c r="W603" i="2" s="1"/>
  <c r="Q1198" i="3"/>
  <c r="R1198" i="3"/>
  <c r="V603" i="2" s="1"/>
  <c r="Q1481" i="3"/>
  <c r="R545" i="3"/>
  <c r="V274" i="2" s="1"/>
  <c r="S558" i="3"/>
  <c r="W283" i="2" s="1"/>
  <c r="Q525" i="3"/>
  <c r="S880" i="3"/>
  <c r="W441" i="2" s="1"/>
  <c r="Q1009" i="3"/>
  <c r="S1155" i="3"/>
  <c r="W581" i="2" s="1"/>
  <c r="S1092" i="3"/>
  <c r="W547" i="2" s="1"/>
  <c r="S1486" i="3"/>
  <c r="W747" i="2" s="1"/>
  <c r="S1190" i="3"/>
  <c r="W599" i="2" s="1"/>
  <c r="R1190" i="3"/>
  <c r="V599" i="2" s="1"/>
  <c r="Q545" i="3"/>
  <c r="R949" i="3"/>
  <c r="V477" i="2" s="1"/>
  <c r="S1009" i="3"/>
  <c r="W505" i="2" s="1"/>
  <c r="R1486" i="3"/>
  <c r="R1323" i="3"/>
  <c r="V668" i="2" s="1"/>
  <c r="S1323" i="3"/>
  <c r="W668" i="2" s="1"/>
  <c r="Q1323" i="3"/>
  <c r="R1317" i="3"/>
  <c r="V662" i="2" s="1"/>
  <c r="Q1317" i="3"/>
  <c r="S1251" i="3"/>
  <c r="R1251" i="3"/>
  <c r="Q1251" i="3"/>
  <c r="S1365" i="3"/>
  <c r="W689" i="2" s="1"/>
  <c r="Q1365" i="3"/>
  <c r="R1365" i="3"/>
  <c r="V689" i="2" s="1"/>
  <c r="R1200" i="3"/>
  <c r="V605" i="2" s="1"/>
  <c r="S1200" i="3"/>
  <c r="W605" i="2" s="1"/>
  <c r="Q1200" i="3"/>
  <c r="S1142" i="3"/>
  <c r="R1142" i="3"/>
  <c r="V573" i="2" s="1"/>
  <c r="Q1142" i="3"/>
  <c r="R984" i="3"/>
  <c r="V494" i="2" s="1"/>
  <c r="R1025" i="3"/>
  <c r="V514" i="2" s="1"/>
  <c r="Q963" i="3"/>
  <c r="S110" i="3"/>
  <c r="W59" i="2" s="1"/>
  <c r="S288" i="3"/>
  <c r="R532" i="3"/>
  <c r="V268" i="2" s="1"/>
  <c r="Q740" i="3"/>
  <c r="S961" i="3"/>
  <c r="W482" i="2" s="1"/>
  <c r="S1181" i="3"/>
  <c r="Q1156" i="3"/>
  <c r="R661" i="3"/>
  <c r="V333" i="2" s="1"/>
  <c r="Q661" i="3"/>
  <c r="S661" i="3"/>
  <c r="W333" i="2" s="1"/>
  <c r="Q1185" i="3"/>
  <c r="R1185" i="3"/>
  <c r="V594" i="2" s="1"/>
  <c r="S1185" i="3"/>
  <c r="W594" i="2" s="1"/>
  <c r="S1169" i="3"/>
  <c r="W588" i="2" s="1"/>
  <c r="Q1169" i="3"/>
  <c r="R1169" i="3"/>
  <c r="R149" i="3"/>
  <c r="Q543" i="3"/>
  <c r="Q532" i="3"/>
  <c r="Q873" i="3"/>
  <c r="R779" i="3"/>
  <c r="R961" i="3"/>
  <c r="V482" i="2" s="1"/>
  <c r="R963" i="3"/>
  <c r="V484" i="2" s="1"/>
  <c r="R1181" i="3"/>
  <c r="R1187" i="3"/>
  <c r="V596" i="2" s="1"/>
  <c r="S1182" i="3"/>
  <c r="Q1182" i="3"/>
  <c r="R1182" i="3"/>
  <c r="V593" i="2" s="1"/>
  <c r="S147" i="3"/>
  <c r="W75" i="2" s="1"/>
  <c r="Q149" i="3"/>
  <c r="Q778" i="3"/>
  <c r="R974" i="3"/>
  <c r="V489" i="2" s="1"/>
  <c r="S984" i="3"/>
  <c r="W494" i="2" s="1"/>
  <c r="Q1181" i="3"/>
  <c r="S1108" i="3"/>
  <c r="R1029" i="3"/>
  <c r="Q936" i="3"/>
  <c r="S778" i="3"/>
  <c r="W390" i="2" s="1"/>
  <c r="R516" i="3"/>
  <c r="V260" i="2" s="1"/>
  <c r="Q984" i="3"/>
  <c r="R918" i="3"/>
  <c r="R1037" i="3"/>
  <c r="V519" i="2" s="1"/>
  <c r="R147" i="3"/>
  <c r="V75" i="2" s="1"/>
  <c r="Q147" i="3"/>
  <c r="S373" i="3"/>
  <c r="W188" i="2" s="1"/>
  <c r="S213" i="3"/>
  <c r="W108" i="2" s="1"/>
  <c r="S963" i="3"/>
  <c r="W484" i="2" s="1"/>
  <c r="Q1108" i="3"/>
  <c r="Q1077" i="3"/>
  <c r="S1077" i="3"/>
  <c r="W543" i="2" s="1"/>
  <c r="S550" i="3"/>
  <c r="W279" i="2" s="1"/>
  <c r="E21" i="8"/>
  <c r="Q1104" i="3"/>
  <c r="R1104" i="3"/>
  <c r="V554" i="2" s="1"/>
  <c r="S1104" i="3"/>
  <c r="W554" i="2" s="1"/>
  <c r="Q1152" i="3"/>
  <c r="R1152" i="3"/>
  <c r="S1152" i="3"/>
  <c r="W579" i="2" s="1"/>
  <c r="Q1120" i="3"/>
  <c r="R1120" i="3"/>
  <c r="V562" i="2" s="1"/>
  <c r="S1120" i="3"/>
  <c r="W562" i="2" s="1"/>
  <c r="Q1168" i="3"/>
  <c r="R1168" i="3"/>
  <c r="S1168" i="3"/>
  <c r="R244" i="3"/>
  <c r="V123" i="2" s="1"/>
  <c r="S603" i="3"/>
  <c r="W302" i="2" s="1"/>
  <c r="E19" i="8"/>
  <c r="S985" i="3"/>
  <c r="W495" i="2" s="1"/>
  <c r="R1002" i="3"/>
  <c r="V502" i="2" s="1"/>
  <c r="Q1002" i="3"/>
  <c r="S882" i="3"/>
  <c r="W442" i="2" s="1"/>
  <c r="Q515" i="3"/>
  <c r="Q720" i="3"/>
  <c r="Q808" i="3"/>
  <c r="Q915" i="3"/>
  <c r="R915" i="3"/>
  <c r="V458" i="2" s="1"/>
  <c r="S386" i="3"/>
  <c r="W194" i="2" s="1"/>
  <c r="Q603" i="3"/>
  <c r="R880" i="3"/>
  <c r="V441" i="2" s="1"/>
  <c r="S1006" i="3"/>
  <c r="W504" i="2" s="1"/>
  <c r="Q972" i="3"/>
  <c r="Q179" i="3"/>
  <c r="Q386" i="3"/>
  <c r="Q880" i="3"/>
  <c r="S974" i="3"/>
  <c r="Q618" i="3"/>
  <c r="Q213" i="3"/>
  <c r="S918" i="3"/>
  <c r="W461" i="2" s="1"/>
  <c r="Q353" i="3"/>
  <c r="Q200" i="3"/>
  <c r="Q387" i="3"/>
  <c r="R1000" i="3"/>
  <c r="V501" i="2" s="1"/>
  <c r="Q1000" i="3"/>
  <c r="S1000" i="3"/>
  <c r="W501" i="2" s="1"/>
  <c r="Q234" i="3"/>
  <c r="S454" i="3"/>
  <c r="W230" i="2" s="1"/>
  <c r="Q195" i="3"/>
  <c r="R195" i="3"/>
  <c r="V99" i="2" s="1"/>
  <c r="R129" i="3"/>
  <c r="R179" i="3"/>
  <c r="S179" i="3"/>
  <c r="R284" i="3"/>
  <c r="V143" i="2" s="1"/>
  <c r="R386" i="3"/>
  <c r="Q575" i="3"/>
  <c r="R605" i="3"/>
  <c r="V304" i="2" s="1"/>
  <c r="S822" i="3"/>
  <c r="W412" i="2" s="1"/>
  <c r="Q250" i="3"/>
  <c r="R28" i="3"/>
  <c r="V16" i="2" s="1"/>
  <c r="S950" i="3"/>
  <c r="S564" i="3"/>
  <c r="W287" i="2" s="1"/>
  <c r="Q564" i="3"/>
  <c r="S575" i="3"/>
  <c r="R1006" i="3"/>
  <c r="V504" i="2" s="1"/>
  <c r="Q745" i="3"/>
  <c r="Q784" i="3"/>
  <c r="Q329" i="3"/>
  <c r="R1088" i="3"/>
  <c r="Q1088" i="3"/>
  <c r="Q284" i="3"/>
  <c r="Q244" i="3"/>
  <c r="Q658" i="3"/>
  <c r="R575" i="3"/>
  <c r="V291" i="2" s="1"/>
  <c r="R972" i="3"/>
  <c r="Q1006" i="3"/>
  <c r="S619" i="3"/>
  <c r="W310" i="2" s="1"/>
  <c r="Q574" i="3"/>
  <c r="R871" i="3"/>
  <c r="V437" i="2" s="1"/>
  <c r="Q931" i="3"/>
  <c r="R931" i="3"/>
  <c r="V466" i="2" s="1"/>
  <c r="S244" i="3"/>
  <c r="W123" i="2" s="1"/>
  <c r="S195" i="3"/>
  <c r="W99" i="2" s="1"/>
  <c r="R882" i="3"/>
  <c r="V442" i="2" s="1"/>
  <c r="S972" i="3"/>
  <c r="W487" i="2" s="1"/>
  <c r="R935" i="3"/>
  <c r="R1040" i="3"/>
  <c r="V521" i="2" s="1"/>
  <c r="S1040" i="3"/>
  <c r="W521" i="2" s="1"/>
  <c r="Q1040" i="3"/>
  <c r="R53" i="3"/>
  <c r="V29" i="2" s="1"/>
  <c r="Q447" i="3"/>
  <c r="R906" i="3"/>
  <c r="V454" i="2" s="1"/>
  <c r="Q906" i="3"/>
  <c r="S1014" i="3"/>
  <c r="W509" i="2" s="1"/>
  <c r="R258" i="3"/>
  <c r="V130" i="2" s="1"/>
  <c r="E17" i="8"/>
  <c r="Q561" i="3"/>
  <c r="R561" i="3"/>
  <c r="S47" i="3"/>
  <c r="S92" i="3"/>
  <c r="W49" i="2" s="1"/>
  <c r="R227" i="3"/>
  <c r="V114" i="2" s="1"/>
  <c r="S227" i="3"/>
  <c r="Q227" i="3"/>
  <c r="R20" i="3"/>
  <c r="V12" i="2" s="1"/>
  <c r="R123" i="3"/>
  <c r="Q178" i="3"/>
  <c r="S561" i="3"/>
  <c r="S543" i="3"/>
  <c r="W272" i="2" s="1"/>
  <c r="S873" i="3"/>
  <c r="W439" i="2" s="1"/>
  <c r="R706" i="3"/>
  <c r="V354" i="2" s="1"/>
  <c r="Q135" i="3"/>
  <c r="S135" i="3"/>
  <c r="Q129" i="3"/>
  <c r="R621" i="3"/>
  <c r="V312" i="2" s="1"/>
  <c r="Q123" i="3"/>
  <c r="R543" i="3"/>
  <c r="V272" i="2" s="1"/>
  <c r="Q621" i="3"/>
  <c r="R873" i="3"/>
  <c r="V439" i="2" s="1"/>
  <c r="Q706" i="3"/>
  <c r="S658" i="3"/>
  <c r="W330" i="2" s="1"/>
  <c r="R87" i="3"/>
  <c r="V45" i="2" s="1"/>
  <c r="Q558" i="3"/>
  <c r="S621" i="3"/>
  <c r="W312" i="2" s="1"/>
  <c r="S706" i="3"/>
  <c r="W354" i="2" s="1"/>
  <c r="Q586" i="3"/>
  <c r="S628" i="3"/>
  <c r="W315" i="2" s="1"/>
  <c r="Q562" i="3"/>
  <c r="S595" i="3"/>
  <c r="W298" i="2" s="1"/>
  <c r="Q531" i="3"/>
  <c r="S531" i="3"/>
  <c r="W267" i="2" s="1"/>
  <c r="Q585" i="3"/>
  <c r="R585" i="3"/>
  <c r="V294" i="2" s="1"/>
  <c r="R47" i="3"/>
  <c r="Q92" i="3"/>
  <c r="Q668" i="3"/>
  <c r="R657" i="3"/>
  <c r="V329" i="2" s="1"/>
  <c r="Q602" i="3"/>
  <c r="S604" i="3"/>
  <c r="Q848" i="3"/>
  <c r="R92" i="3"/>
  <c r="V49" i="2" s="1"/>
  <c r="S766" i="3"/>
  <c r="W385" i="2" s="1"/>
  <c r="Q766" i="3"/>
  <c r="R766" i="3"/>
  <c r="V385" i="2" s="1"/>
  <c r="Q832" i="3"/>
  <c r="E20" i="8"/>
  <c r="E18" i="8"/>
  <c r="R825" i="3"/>
  <c r="V415" i="2" s="1"/>
  <c r="S825" i="3"/>
  <c r="W415" i="2" s="1"/>
  <c r="Q825" i="3"/>
  <c r="Q523" i="3"/>
  <c r="S524" i="3"/>
  <c r="Q524" i="3"/>
  <c r="R524" i="3"/>
  <c r="R523" i="3"/>
  <c r="V263" i="2" s="1"/>
  <c r="E16" i="8"/>
  <c r="Q11" i="3"/>
  <c r="R11" i="3"/>
  <c r="V7" i="2" s="1"/>
  <c r="S11" i="3"/>
  <c r="W7" i="2" s="1"/>
  <c r="S286" i="3"/>
  <c r="W144" i="2" s="1"/>
  <c r="R286" i="3"/>
  <c r="V144" i="2" s="1"/>
  <c r="Q286" i="3"/>
  <c r="E10" i="8"/>
  <c r="S2" i="3"/>
  <c r="W2" i="2" s="1"/>
  <c r="E15" i="8"/>
  <c r="E11" i="8"/>
  <c r="E14" i="8"/>
  <c r="E12" i="8"/>
  <c r="E9" i="8"/>
  <c r="E13" i="8"/>
  <c r="Q2" i="3"/>
  <c r="D25" i="17" l="1"/>
  <c r="H24" i="17"/>
  <c r="W90" i="2"/>
  <c r="W983" i="2"/>
  <c r="W238" i="2"/>
  <c r="W478" i="2"/>
  <c r="W773" i="2"/>
  <c r="V805" i="2"/>
  <c r="W896" i="2"/>
  <c r="W286" i="2"/>
  <c r="W91" i="2"/>
  <c r="W456" i="2"/>
  <c r="V310" i="2"/>
  <c r="W173" i="2"/>
  <c r="W735" i="2"/>
  <c r="V673" i="2"/>
  <c r="W900" i="2"/>
  <c r="W927" i="2"/>
  <c r="V721" i="2"/>
  <c r="W277" i="2"/>
  <c r="V894" i="2"/>
  <c r="V433" i="2"/>
  <c r="W558" i="2"/>
  <c r="W749" i="2"/>
  <c r="V397" i="2"/>
  <c r="W1025" i="2"/>
  <c r="W1027" i="2"/>
  <c r="W1005" i="2"/>
  <c r="W803" i="2"/>
  <c r="W670" i="2"/>
  <c r="W114" i="2"/>
  <c r="V745" i="2"/>
  <c r="V94" i="2"/>
  <c r="V138" i="2"/>
  <c r="W320" i="2"/>
  <c r="V1027" i="2"/>
  <c r="V773" i="2"/>
  <c r="W577" i="2"/>
  <c r="W1134" i="2"/>
  <c r="W721" i="2"/>
  <c r="V365" i="2"/>
  <c r="V151" i="2"/>
  <c r="V18" i="2"/>
  <c r="V675" i="2"/>
  <c r="W112" i="2"/>
  <c r="V706" i="2"/>
  <c r="V719" i="2"/>
  <c r="V139" i="2"/>
  <c r="W387" i="2"/>
  <c r="W849" i="2"/>
  <c r="W1021" i="2"/>
  <c r="V40" i="2"/>
  <c r="V391" i="2"/>
  <c r="V224" i="2"/>
  <c r="W202" i="2"/>
  <c r="W426" i="2"/>
  <c r="W921" i="2"/>
  <c r="V672" i="2"/>
  <c r="W132" i="2"/>
  <c r="V847" i="2"/>
  <c r="V578" i="2"/>
  <c r="V526" i="2"/>
  <c r="W344" i="2"/>
  <c r="W347" i="2"/>
  <c r="W246" i="2"/>
  <c r="W864" i="2"/>
  <c r="V375" i="2"/>
  <c r="V1134" i="2"/>
  <c r="W582" i="2"/>
  <c r="W620" i="2"/>
  <c r="V1048" i="2"/>
  <c r="V809" i="2"/>
  <c r="W784" i="2"/>
  <c r="V379" i="2"/>
  <c r="V57" i="2"/>
  <c r="V101" i="2"/>
  <c r="W837" i="2"/>
  <c r="W814" i="2"/>
  <c r="V576" i="2"/>
  <c r="W718" i="2"/>
  <c r="W291" i="2"/>
  <c r="V461" i="2"/>
  <c r="W1011" i="2"/>
  <c r="V963" i="2"/>
  <c r="V376" i="2"/>
  <c r="W149" i="2"/>
  <c r="W248" i="2"/>
  <c r="W737" i="2"/>
  <c r="V420" i="2"/>
  <c r="V529" i="2"/>
  <c r="V718" i="2"/>
  <c r="V232" i="2"/>
  <c r="V470" i="2"/>
  <c r="W243" i="2"/>
  <c r="V585" i="2"/>
  <c r="V506" i="2"/>
  <c r="W655" i="2"/>
  <c r="V888" i="2"/>
  <c r="W400" i="2"/>
  <c r="V868" i="2"/>
  <c r="W303" i="2"/>
  <c r="W489" i="2"/>
  <c r="W133" i="2"/>
  <c r="W167" i="2"/>
  <c r="W362" i="2"/>
  <c r="V91" i="2"/>
  <c r="W647" i="2"/>
  <c r="W537" i="2"/>
  <c r="W436" i="2"/>
  <c r="V213" i="2"/>
  <c r="V927" i="2"/>
  <c r="W146" i="2"/>
  <c r="W424" i="2"/>
  <c r="W218" i="2"/>
  <c r="V784" i="2"/>
  <c r="W649" i="2"/>
  <c r="W578" i="2"/>
  <c r="W467" i="2"/>
  <c r="V102" i="2"/>
  <c r="W596" i="2"/>
  <c r="V832" i="2"/>
  <c r="V1109" i="2"/>
  <c r="V1111" i="2"/>
  <c r="W422" i="2"/>
  <c r="W264" i="2"/>
  <c r="V26" i="2"/>
  <c r="W165" i="2"/>
  <c r="V1003" i="2"/>
  <c r="W926" i="2"/>
  <c r="V192" i="2"/>
  <c r="W681" i="2"/>
  <c r="V474" i="2"/>
  <c r="W895" i="2"/>
  <c r="V737" i="2"/>
  <c r="W360" i="2"/>
  <c r="W192" i="2"/>
  <c r="V487" i="2"/>
  <c r="W427" i="2"/>
  <c r="V558" i="2"/>
  <c r="W920" i="2"/>
  <c r="W68" i="2"/>
  <c r="V66" i="2"/>
  <c r="W573" i="2"/>
  <c r="V747" i="2"/>
  <c r="W683" i="2"/>
  <c r="W350" i="2"/>
  <c r="W1019" i="2"/>
  <c r="V469" i="2"/>
  <c r="V816" i="2"/>
  <c r="W785" i="2"/>
  <c r="W227" i="2"/>
  <c r="V77" i="2"/>
  <c r="W652" i="2"/>
  <c r="V837" i="2"/>
  <c r="W928" i="2"/>
  <c r="V264" i="2"/>
  <c r="W661" i="2"/>
  <c r="V491" i="2"/>
  <c r="W659" i="2"/>
  <c r="W503" i="2"/>
  <c r="V478" i="2"/>
  <c r="V424" i="2"/>
  <c r="V769" i="2"/>
  <c r="V193" i="2"/>
  <c r="W26" i="2"/>
  <c r="W781" i="2"/>
  <c r="V926" i="2"/>
  <c r="V226" i="2"/>
  <c r="V41" i="2"/>
  <c r="W520" i="2"/>
  <c r="V917" i="2"/>
  <c r="V428" i="2"/>
  <c r="V829" i="2"/>
  <c r="V1004" i="2"/>
  <c r="W98" i="2"/>
  <c r="V98" i="2"/>
  <c r="V792" i="2"/>
  <c r="W891" i="2"/>
  <c r="W592" i="2"/>
  <c r="V544" i="2"/>
  <c r="W222" i="2"/>
  <c r="V587" i="2"/>
  <c r="V92" i="2"/>
  <c r="V330" i="2"/>
  <c r="W490" i="2"/>
  <c r="V189" i="2"/>
  <c r="W1004" i="2"/>
  <c r="W189" i="2"/>
  <c r="W285" i="2"/>
  <c r="W768" i="2"/>
  <c r="W769" i="2"/>
  <c r="V604" i="2"/>
  <c r="V295" i="2"/>
  <c r="W219" i="2"/>
  <c r="V168" i="2"/>
  <c r="V1028" i="2"/>
  <c r="W869" i="2"/>
  <c r="V1031" i="2"/>
  <c r="V824" i="2"/>
  <c r="V838" i="2"/>
  <c r="W806" i="2"/>
  <c r="V987" i="2"/>
  <c r="W829" i="2"/>
  <c r="V475" i="2"/>
  <c r="V525" i="2"/>
  <c r="V249" i="2"/>
  <c r="W953" i="2"/>
  <c r="W961" i="2"/>
  <c r="V953" i="2"/>
  <c r="V351" i="2"/>
  <c r="W367" i="2"/>
  <c r="V169" i="2"/>
  <c r="V661" i="2"/>
  <c r="W326" i="2"/>
  <c r="W711" i="2"/>
  <c r="V485" i="2"/>
  <c r="V704" i="2"/>
  <c r="V568" i="2"/>
  <c r="W597" i="2"/>
  <c r="V742" i="2"/>
  <c r="W331" i="2"/>
  <c r="V166" i="2"/>
  <c r="W174" i="2"/>
  <c r="V140" i="2"/>
  <c r="W704" i="2"/>
  <c r="V46" i="2"/>
  <c r="W559" i="2"/>
  <c r="V334" i="2"/>
  <c r="V173" i="2"/>
  <c r="V187" i="2"/>
  <c r="W701" i="2"/>
  <c r="W419" i="2"/>
  <c r="V645" i="2"/>
  <c r="W373" i="2"/>
  <c r="V27" i="2"/>
  <c r="W76" i="2"/>
  <c r="V496" i="2"/>
  <c r="V1049" i="2"/>
  <c r="V1050" i="2"/>
  <c r="W307" i="2"/>
  <c r="W673" i="2"/>
  <c r="W625" i="2"/>
  <c r="W982" i="2"/>
  <c r="W995" i="2"/>
  <c r="V630" i="2"/>
  <c r="V921" i="2"/>
  <c r="V935" i="2"/>
  <c r="V194" i="2"/>
  <c r="W1026" i="2"/>
  <c r="V977" i="2"/>
  <c r="V964" i="2"/>
  <c r="W964" i="2"/>
  <c r="W496" i="2"/>
  <c r="V1010" i="2"/>
  <c r="W850" i="2"/>
  <c r="V980" i="2"/>
  <c r="V1006" i="2"/>
  <c r="V984" i="2"/>
  <c r="W1010" i="2"/>
  <c r="W606" i="2"/>
  <c r="W984" i="2"/>
  <c r="V973" i="2"/>
  <c r="V355" i="2"/>
  <c r="W944" i="2"/>
  <c r="V748" i="2"/>
  <c r="V600" i="2"/>
  <c r="W348" i="2"/>
  <c r="W600" i="2"/>
  <c r="W544" i="2"/>
  <c r="W280" i="2"/>
  <c r="V71" i="2"/>
  <c r="V676" i="2"/>
  <c r="V497" i="2"/>
  <c r="W479" i="2"/>
  <c r="V574" i="2"/>
  <c r="V195" i="2"/>
  <c r="W416" i="2"/>
  <c r="W92" i="2"/>
  <c r="V269" i="2"/>
  <c r="W738" i="2"/>
  <c r="W574" i="2"/>
  <c r="W462" i="2"/>
  <c r="W69" i="2"/>
  <c r="W459" i="2"/>
  <c r="W334" i="2"/>
  <c r="V292" i="2"/>
  <c r="V115" i="2"/>
  <c r="V78" i="2"/>
  <c r="W20" i="2"/>
  <c r="W587" i="2"/>
  <c r="V516" i="2"/>
  <c r="W1049" i="2"/>
  <c r="W1050" i="2"/>
  <c r="W421" i="2"/>
  <c r="W907" i="2"/>
  <c r="V1001" i="2"/>
  <c r="V64" i="2"/>
  <c r="W885" i="2"/>
  <c r="V230" i="2"/>
  <c r="V392" i="2"/>
  <c r="V684" i="2"/>
  <c r="V367" i="2"/>
  <c r="V905" i="2"/>
  <c r="V416" i="2"/>
  <c r="W950" i="2"/>
  <c r="W852" i="2"/>
  <c r="W674" i="2"/>
  <c r="W996" i="2"/>
  <c r="W1028" i="2"/>
  <c r="V961" i="2"/>
  <c r="W820" i="2"/>
  <c r="V663" i="2"/>
  <c r="V899" i="2"/>
  <c r="V918" i="2"/>
  <c r="V875" i="2"/>
  <c r="W973" i="2"/>
  <c r="W365" i="2"/>
  <c r="W905" i="2"/>
  <c r="W628" i="2"/>
  <c r="V471" i="2"/>
  <c r="W491" i="2"/>
  <c r="V425" i="2"/>
  <c r="W720" i="2"/>
  <c r="W593" i="2"/>
  <c r="W527" i="2"/>
  <c r="W488" i="2"/>
  <c r="V179" i="2"/>
  <c r="W483" i="2"/>
  <c r="W437" i="2"/>
  <c r="V309" i="2"/>
  <c r="W71" i="2"/>
  <c r="V641" i="2"/>
  <c r="W590" i="2"/>
  <c r="W515" i="2"/>
  <c r="V149" i="2"/>
  <c r="W380" i="2"/>
  <c r="W183" i="2"/>
  <c r="V697" i="2"/>
  <c r="W457" i="2"/>
  <c r="W210" i="2"/>
  <c r="V326" i="2"/>
  <c r="W299" i="2"/>
  <c r="W44" i="2"/>
  <c r="W30" i="2"/>
  <c r="V14" i="2"/>
  <c r="V305" i="2"/>
  <c r="V285" i="2"/>
  <c r="V545" i="2"/>
  <c r="V518" i="2"/>
  <c r="V520" i="2"/>
  <c r="V746" i="2"/>
  <c r="V907" i="2"/>
  <c r="W413" i="2"/>
  <c r="V76" i="2"/>
  <c r="V490" i="2"/>
  <c r="V386" i="2"/>
  <c r="W401" i="2"/>
  <c r="W630" i="2"/>
  <c r="W1031" i="2"/>
  <c r="W824" i="2"/>
  <c r="W748" i="2"/>
  <c r="V932" i="2"/>
  <c r="V993" i="2"/>
  <c r="V852" i="2"/>
  <c r="W428" i="2"/>
  <c r="W838" i="2"/>
  <c r="W860" i="2"/>
  <c r="V667" i="2"/>
  <c r="V922" i="2"/>
  <c r="W669" i="2"/>
  <c r="W196" i="2"/>
  <c r="W568" i="2"/>
  <c r="V530" i="2"/>
  <c r="V311" i="2"/>
  <c r="V245" i="2"/>
  <c r="V538" i="2"/>
  <c r="W728" i="2"/>
  <c r="W316" i="2"/>
  <c r="V715" i="2"/>
  <c r="V582" i="2"/>
  <c r="W470" i="2"/>
  <c r="W128" i="2"/>
  <c r="W187" i="2"/>
  <c r="V438" i="2"/>
  <c r="W690" i="2"/>
  <c r="V346" i="2"/>
  <c r="V284" i="2"/>
  <c r="W665" i="2"/>
  <c r="V286" i="2"/>
  <c r="W168" i="2"/>
  <c r="W138" i="2"/>
  <c r="W224" i="2"/>
  <c r="W244" i="2"/>
  <c r="W336" i="2"/>
  <c r="W82" i="2"/>
  <c r="V592" i="2"/>
  <c r="W265" i="2"/>
  <c r="V495" i="2"/>
  <c r="W917" i="2"/>
  <c r="V440" i="2"/>
  <c r="V928" i="2"/>
  <c r="V8" i="2"/>
  <c r="W1001" i="2"/>
  <c r="V533" i="2"/>
  <c r="V982" i="2"/>
  <c r="W440" i="2"/>
  <c r="V692" i="2"/>
  <c r="W789" i="2"/>
  <c r="W969" i="2"/>
  <c r="W977" i="2"/>
  <c r="V674" i="2"/>
  <c r="W1012" i="2"/>
  <c r="V782" i="2"/>
  <c r="V606" i="2"/>
  <c r="V722" i="2"/>
  <c r="V1039" i="2"/>
  <c r="W955" i="2"/>
  <c r="V795" i="2"/>
  <c r="W763" i="2"/>
  <c r="V956" i="2"/>
  <c r="V404" i="2"/>
  <c r="V969" i="2"/>
  <c r="W626" i="2"/>
  <c r="W425" i="2"/>
  <c r="W268" i="2"/>
  <c r="W736" i="2"/>
  <c r="V462" i="2"/>
  <c r="V483" i="2"/>
  <c r="V488" i="2"/>
  <c r="V303" i="2"/>
  <c r="V690" i="2"/>
  <c r="V517" i="2"/>
  <c r="V720" i="2"/>
  <c r="W619" i="2"/>
  <c r="W431" i="2"/>
  <c r="V21" i="2"/>
  <c r="V207" i="2"/>
  <c r="W50" i="2"/>
  <c r="W731" i="2"/>
  <c r="W667" i="2"/>
  <c r="V595" i="2"/>
  <c r="W391" i="2"/>
  <c r="V296" i="2"/>
  <c r="V240" i="2"/>
  <c r="W641" i="2"/>
  <c r="V586" i="2"/>
  <c r="V631" i="2"/>
  <c r="W351" i="2"/>
  <c r="V109" i="2"/>
  <c r="W534" i="2"/>
  <c r="W304" i="2"/>
  <c r="W100" i="2"/>
  <c r="W115" i="2"/>
  <c r="V145" i="2"/>
  <c r="V69" i="2"/>
  <c r="W67" i="2"/>
  <c r="W402" i="2"/>
  <c r="V597" i="2"/>
  <c r="W653" i="2"/>
  <c r="V479" i="2"/>
  <c r="W836" i="2"/>
  <c r="V50" i="2"/>
  <c r="W897" i="2"/>
  <c r="V579" i="2"/>
  <c r="W278" i="2"/>
  <c r="V278" i="2"/>
  <c r="W938" i="2"/>
  <c r="V774" i="2"/>
  <c r="W908" i="2"/>
  <c r="V160" i="2"/>
  <c r="V1012" i="2"/>
  <c r="V885" i="2"/>
  <c r="V845" i="2"/>
  <c r="W935" i="2"/>
  <c r="W856" i="2"/>
  <c r="W782" i="2"/>
  <c r="V758" i="2"/>
  <c r="V912" i="2"/>
  <c r="V843" i="2"/>
  <c r="W1008" i="2"/>
  <c r="W843" i="2"/>
  <c r="V1008" i="2"/>
  <c r="V950" i="2"/>
  <c r="V588" i="2"/>
  <c r="W220" i="2"/>
  <c r="V321" i="2"/>
  <c r="W147" i="2"/>
  <c r="W485" i="2"/>
  <c r="W414" i="2"/>
  <c r="W742" i="2"/>
  <c r="W583" i="2"/>
  <c r="W697" i="2"/>
  <c r="W645" i="2"/>
  <c r="V590" i="2"/>
  <c r="W273" i="2"/>
  <c r="W145" i="2"/>
  <c r="W74" i="2"/>
  <c r="V540" i="2"/>
  <c r="V279" i="2"/>
  <c r="W662" i="2"/>
  <c r="W623" i="2"/>
  <c r="V500" i="2"/>
  <c r="V313" i="2"/>
  <c r="W87" i="2"/>
  <c r="W54" i="2"/>
  <c r="W52" i="2"/>
  <c r="W506" i="2"/>
  <c r="V368" i="2"/>
  <c r="W633" i="2"/>
  <c r="V443" i="2"/>
  <c r="V67" i="2"/>
  <c r="V1019" i="2"/>
  <c r="V277" i="2"/>
  <c r="W443" i="2"/>
  <c r="W292" i="2"/>
  <c r="V995" i="2"/>
  <c r="V387" i="2"/>
  <c r="W166" i="2"/>
  <c r="W386" i="2"/>
  <c r="V1026" i="2"/>
  <c r="W866" i="2"/>
  <c r="W1006" i="2"/>
  <c r="V750" i="2"/>
  <c r="W832" i="2"/>
  <c r="W774" i="2"/>
  <c r="W840" i="2"/>
  <c r="W929" i="2"/>
  <c r="W845" i="2"/>
  <c r="V840" i="2"/>
  <c r="V896" i="2"/>
  <c r="V708" i="2"/>
  <c r="V944" i="2"/>
  <c r="W722" i="2"/>
  <c r="W899" i="2"/>
  <c r="W958" i="2"/>
  <c r="V938" i="2"/>
  <c r="W546" i="2"/>
  <c r="W313" i="2"/>
  <c r="V669" i="2"/>
  <c r="W453" i="2"/>
  <c r="V398" i="2"/>
  <c r="W249" i="2"/>
  <c r="W339" i="2"/>
  <c r="V628" i="2"/>
  <c r="V559" i="2"/>
  <c r="W308" i="2"/>
  <c r="V275" i="2"/>
  <c r="W150" i="2"/>
  <c r="W595" i="2"/>
  <c r="V571" i="2"/>
  <c r="V413" i="2"/>
  <c r="V738" i="2"/>
  <c r="W634" i="2"/>
  <c r="W598" i="2"/>
  <c r="V459" i="2"/>
  <c r="W328" i="2"/>
  <c r="W284" i="2"/>
  <c r="W32" i="2"/>
  <c r="V95" i="2"/>
  <c r="V33" i="2"/>
  <c r="W311" i="2"/>
  <c r="W295" i="2"/>
  <c r="V633" i="2"/>
  <c r="V265" i="2"/>
  <c r="W109" i="2"/>
  <c r="V515" i="2"/>
  <c r="W1038" i="2"/>
  <c r="W1039" i="2"/>
  <c r="W355" i="2"/>
  <c r="W757" i="2"/>
  <c r="W530" i="2"/>
  <c r="V408" i="2"/>
  <c r="V324" i="2"/>
  <c r="W800" i="2"/>
  <c r="W604" i="2"/>
  <c r="W684" i="2"/>
  <c r="V820" i="2"/>
  <c r="V889" i="2"/>
  <c r="W922" i="2"/>
  <c r="W811" i="2"/>
  <c r="W750" i="2"/>
  <c r="V659" i="2"/>
  <c r="W987" i="2"/>
  <c r="V821" i="2"/>
  <c r="W993" i="2"/>
  <c r="W980" i="2"/>
  <c r="V929" i="2"/>
  <c r="W878" i="2"/>
  <c r="V806" i="2"/>
  <c r="W912" i="2"/>
  <c r="W795" i="2"/>
  <c r="W708" i="2"/>
  <c r="V865" i="2"/>
  <c r="V789" i="2"/>
  <c r="W822" i="2"/>
  <c r="V527" i="2"/>
  <c r="V421" i="2"/>
  <c r="W746" i="2"/>
  <c r="V653" i="2"/>
  <c r="V583" i="2"/>
  <c r="W407" i="2"/>
  <c r="V492" i="2"/>
  <c r="W382" i="2"/>
  <c r="V261" i="2"/>
  <c r="W27" i="2"/>
  <c r="V731" i="2"/>
  <c r="W610" i="2"/>
  <c r="W517" i="2"/>
  <c r="V124" i="2"/>
  <c r="W409" i="2"/>
  <c r="W275" i="2"/>
  <c r="W124" i="2"/>
  <c r="V681" i="2"/>
  <c r="V331" i="2"/>
  <c r="V701" i="2"/>
  <c r="V555" i="2"/>
  <c r="V580" i="2"/>
  <c r="V273" i="2"/>
  <c r="W234" i="2"/>
  <c r="W203" i="2"/>
  <c r="W178" i="2"/>
  <c r="W555" i="2"/>
  <c r="V467" i="2"/>
  <c r="V100" i="2"/>
  <c r="V566" i="2"/>
  <c r="W8" i="2"/>
  <c r="V30" i="2"/>
  <c r="V52" i="2"/>
  <c r="V301" i="2"/>
  <c r="V377" i="2"/>
  <c r="W6" i="2"/>
  <c r="W5" i="2"/>
  <c r="D26" i="17" l="1"/>
  <c r="H25" i="17"/>
  <c r="D27" i="17" l="1"/>
  <c r="H26" i="17"/>
  <c r="D28" i="17" l="1"/>
  <c r="H27" i="17"/>
  <c r="D29" i="17" l="1"/>
  <c r="H28" i="17"/>
  <c r="D30" i="17" l="1"/>
  <c r="H29" i="17"/>
  <c r="D31" i="17" l="1"/>
  <c r="H30" i="17"/>
  <c r="D32" i="17" l="1"/>
  <c r="H31" i="17"/>
  <c r="D33" i="17" l="1"/>
  <c r="H32" i="17"/>
  <c r="D34" i="17" l="1"/>
  <c r="H33" i="17"/>
  <c r="D35" i="17" l="1"/>
  <c r="H34" i="17"/>
  <c r="D36" i="17" l="1"/>
  <c r="H35" i="17"/>
  <c r="D37" i="17" l="1"/>
  <c r="H36" i="17"/>
  <c r="D38" i="17" l="1"/>
  <c r="H37" i="17"/>
  <c r="D39" i="17" l="1"/>
  <c r="H38" i="17"/>
  <c r="D40" i="17" l="1"/>
  <c r="H39" i="17"/>
  <c r="D41" i="17" l="1"/>
  <c r="H40" i="17"/>
  <c r="D42" i="17" l="1"/>
  <c r="H41" i="17"/>
  <c r="D43" i="17" l="1"/>
  <c r="H42" i="17"/>
  <c r="D44" i="17" l="1"/>
  <c r="H43" i="17"/>
  <c r="D45" i="17" l="1"/>
  <c r="H44" i="17"/>
  <c r="D46" i="17" l="1"/>
  <c r="H45" i="17"/>
  <c r="D47" i="17" l="1"/>
  <c r="H46" i="17"/>
  <c r="D48" i="17" l="1"/>
  <c r="H47" i="17"/>
  <c r="D49" i="17" l="1"/>
  <c r="H48" i="17"/>
  <c r="D50" i="17" l="1"/>
  <c r="H49" i="17"/>
  <c r="D51" i="17" l="1"/>
  <c r="H50" i="17"/>
  <c r="D52" i="17" l="1"/>
  <c r="H51" i="17"/>
  <c r="D53" i="17" l="1"/>
  <c r="H52" i="17"/>
  <c r="D54" i="17" l="1"/>
  <c r="H53" i="17"/>
  <c r="D55" i="17" l="1"/>
  <c r="H54" i="17"/>
  <c r="D56" i="17" l="1"/>
  <c r="H55" i="17"/>
  <c r="D57" i="17" l="1"/>
  <c r="H56" i="17"/>
  <c r="D58" i="17" l="1"/>
  <c r="H57" i="17"/>
  <c r="D59" i="17" l="1"/>
  <c r="H58" i="17"/>
  <c r="D60" i="17" l="1"/>
  <c r="H59" i="17"/>
  <c r="D61" i="17" l="1"/>
  <c r="H60" i="17"/>
  <c r="D62" i="17" l="1"/>
  <c r="H61" i="17"/>
  <c r="D63" i="17" l="1"/>
  <c r="H62" i="17"/>
  <c r="D64" i="17" l="1"/>
  <c r="H63" i="17"/>
  <c r="D65" i="17" l="1"/>
  <c r="H64" i="17"/>
  <c r="D66" i="17" l="1"/>
  <c r="H65" i="17"/>
  <c r="D67" i="17" l="1"/>
  <c r="H66" i="17"/>
  <c r="D68" i="17" l="1"/>
  <c r="H67" i="17"/>
  <c r="D69" i="17" l="1"/>
  <c r="H68" i="17"/>
  <c r="D70" i="17" l="1"/>
  <c r="H69" i="17"/>
  <c r="D71" i="17" l="1"/>
  <c r="H70" i="17"/>
  <c r="D72" i="17" l="1"/>
  <c r="H71" i="17"/>
  <c r="D73" i="17" l="1"/>
  <c r="H72" i="17"/>
  <c r="D74" i="17" l="1"/>
  <c r="H73" i="17"/>
  <c r="D75" i="17" l="1"/>
  <c r="H74" i="17"/>
  <c r="D76" i="17" l="1"/>
  <c r="H75" i="17"/>
  <c r="D77" i="17" l="1"/>
  <c r="H76" i="17"/>
  <c r="D78" i="17" l="1"/>
  <c r="H77" i="17"/>
  <c r="D79" i="17" l="1"/>
  <c r="H78" i="17"/>
  <c r="D80" i="17" l="1"/>
  <c r="H79" i="17"/>
  <c r="D81" i="17" l="1"/>
  <c r="H80" i="17"/>
  <c r="D82" i="17" l="1"/>
  <c r="H81" i="17"/>
  <c r="D83" i="17" l="1"/>
  <c r="H82" i="17"/>
  <c r="D84" i="17" l="1"/>
  <c r="H83" i="17"/>
  <c r="D85" i="17" l="1"/>
  <c r="H84" i="17"/>
  <c r="D86" i="17" l="1"/>
  <c r="H85" i="17"/>
  <c r="D87" i="17" l="1"/>
  <c r="H86" i="17"/>
  <c r="D88" i="17" l="1"/>
  <c r="H87" i="17"/>
  <c r="D89" i="17" l="1"/>
  <c r="H88" i="17"/>
  <c r="D90" i="17" l="1"/>
  <c r="H89" i="17"/>
  <c r="D91" i="17" l="1"/>
  <c r="H90" i="17"/>
  <c r="D92" i="17" l="1"/>
  <c r="H91" i="17"/>
  <c r="D93" i="17" l="1"/>
  <c r="H92" i="17"/>
  <c r="D94" i="17" l="1"/>
  <c r="H93" i="17"/>
  <c r="D95" i="17" l="1"/>
  <c r="H94" i="17"/>
  <c r="D96" i="17" l="1"/>
  <c r="H95" i="17"/>
  <c r="D97" i="17" l="1"/>
  <c r="H96" i="17"/>
  <c r="D98" i="17" l="1"/>
  <c r="H97" i="17"/>
  <c r="D99" i="17" l="1"/>
  <c r="H98" i="17"/>
  <c r="D100" i="17" l="1"/>
  <c r="H99" i="17"/>
  <c r="D101" i="17" l="1"/>
  <c r="H100" i="17"/>
  <c r="D102" i="17" l="1"/>
  <c r="H101" i="17"/>
  <c r="D103" i="17" l="1"/>
  <c r="H102" i="17"/>
  <c r="D104" i="17" l="1"/>
  <c r="H103" i="17"/>
  <c r="D105" i="17" l="1"/>
  <c r="H104" i="17"/>
  <c r="D106" i="17" l="1"/>
  <c r="H105" i="17"/>
  <c r="D107" i="17" l="1"/>
  <c r="H106" i="17"/>
  <c r="D108" i="17" l="1"/>
  <c r="H107" i="17"/>
  <c r="D109" i="17" l="1"/>
  <c r="H108" i="17"/>
  <c r="D110" i="17" l="1"/>
  <c r="H109" i="17"/>
  <c r="D111" i="17" l="1"/>
  <c r="H110" i="17"/>
  <c r="D112" i="17" l="1"/>
  <c r="H111" i="17"/>
  <c r="D113" i="17" l="1"/>
  <c r="H112" i="17"/>
  <c r="D114" i="17" l="1"/>
  <c r="H113" i="17"/>
  <c r="D115" i="17" l="1"/>
  <c r="H114" i="17"/>
  <c r="D116" i="17" l="1"/>
  <c r="H115" i="17"/>
  <c r="D117" i="17" l="1"/>
  <c r="H116" i="17"/>
  <c r="D118" i="17" l="1"/>
  <c r="H117" i="17"/>
  <c r="D119" i="17" l="1"/>
  <c r="H118" i="17"/>
  <c r="D120" i="17" l="1"/>
  <c r="H119" i="17"/>
  <c r="D121" i="17" l="1"/>
  <c r="H120" i="17"/>
  <c r="D122" i="17" l="1"/>
  <c r="H121" i="17"/>
  <c r="D123" i="17" l="1"/>
  <c r="H122" i="17"/>
  <c r="D124" i="17" l="1"/>
  <c r="H123" i="17"/>
  <c r="D125" i="17" l="1"/>
  <c r="H124" i="17"/>
  <c r="D126" i="17" l="1"/>
  <c r="H125" i="17"/>
  <c r="D127" i="17" l="1"/>
  <c r="H126" i="17"/>
  <c r="D128" i="17" l="1"/>
  <c r="H127" i="17"/>
  <c r="D129" i="17" l="1"/>
  <c r="H128" i="17"/>
  <c r="D130" i="17" l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H129" i="17"/>
</calcChain>
</file>

<file path=xl/sharedStrings.xml><?xml version="1.0" encoding="utf-8"?>
<sst xmlns="http://schemas.openxmlformats.org/spreadsheetml/2006/main" count="22804" uniqueCount="1991">
  <si>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</si>
  <si>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</si>
  <si>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</si>
  <si>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</si>
  <si>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</si>
  <si>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</si>
  <si>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</si>
  <si>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</si>
  <si>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</si>
  <si>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</si>
  <si>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</si>
  <si>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</si>
  <si>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</si>
  <si>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</si>
  <si>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</si>
  <si>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</si>
  <si>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</si>
  <si>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</si>
  <si>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</si>
  <si>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</si>
  <si>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</si>
  <si>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</si>
  <si>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</si>
  <si>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</si>
  <si>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</si>
  <si>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</si>
  <si>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</si>
  <si>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</si>
  <si>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</si>
  <si>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</si>
  <si>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</si>
  <si>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</si>
  <si>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</si>
  <si>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</si>
  <si>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</si>
  <si>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</si>
  <si>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</si>
  <si>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</si>
  <si>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</si>
  <si>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</si>
  <si>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</si>
  <si>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</si>
  <si>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</si>
  <si>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</si>
  <si>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</si>
  <si>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</si>
  <si>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</si>
  <si>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</si>
  <si>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</si>
  <si>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</si>
  <si>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</si>
  <si>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</si>
  <si>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</si>
  <si>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</si>
  <si>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</si>
  <si>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</si>
  <si>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</si>
  <si>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</si>
  <si>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</si>
  <si>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</si>
  <si>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</si>
  <si>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</si>
  <si>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</si>
  <si>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</si>
  <si>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</si>
  <si>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</si>
  <si>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</si>
  <si>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</si>
  <si>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</si>
  <si>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</si>
  <si>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</si>
  <si>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</si>
  <si>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</si>
  <si>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</si>
  <si>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DEMO_strategy_03</t>
  </si>
  <si>
    <t>DEMO_strategy_01</t>
  </si>
  <si>
    <t>DEMO_strategy_02</t>
  </si>
  <si>
    <t>strategy_12_demo</t>
  </si>
  <si>
    <t>W</t>
  </si>
  <si>
    <t>L</t>
  </si>
  <si>
    <t>WR</t>
  </si>
  <si>
    <t>strategy_08_demo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</si>
  <si>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</si>
  <si>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</si>
  <si>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</si>
  <si>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</si>
  <si>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</si>
  <si>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</si>
  <si>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</si>
  <si>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</si>
  <si>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</si>
  <si>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</si>
  <si>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Day of Week (Manila)</t>
  </si>
  <si>
    <t>strategy_07_demo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</si>
  <si>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</si>
  <si>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</si>
  <si>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</si>
  <si>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</si>
  <si>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</si>
  <si>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</si>
  <si>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</si>
  <si>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</si>
  <si>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</si>
  <si>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</si>
  <si>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</si>
  <si>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</si>
  <si>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</si>
  <si>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strategy_13_demo</t>
  </si>
  <si>
    <t>strategy_14_demo</t>
  </si>
  <si>
    <t>strategy_15_demo</t>
  </si>
  <si>
    <t>12</t>
  </si>
  <si>
    <t>13</t>
  </si>
  <si>
    <t>14</t>
  </si>
  <si>
    <t>15</t>
  </si>
  <si>
    <t>strategy_16_demo</t>
  </si>
  <si>
    <t>strategy_17_demo</t>
  </si>
  <si>
    <t>strategy_18_demo</t>
  </si>
  <si>
    <t>2025-09-19</t>
  </si>
  <si>
    <t>Fri</t>
  </si>
  <si>
    <t>strategy_19_demo</t>
  </si>
  <si>
    <t>0.01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</si>
  <si>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</si>
  <si>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</si>
  <si>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</si>
  <si>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</si>
  <si>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</si>
  <si>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</si>
  <si>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</si>
  <si>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</si>
  <si>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</si>
  <si>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</si>
  <si>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</si>
  <si>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</si>
  <si>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</si>
  <si>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</si>
  <si>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</si>
  <si>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</si>
  <si>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</si>
  <si>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</si>
  <si>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</si>
  <si>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</si>
  <si>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</si>
  <si>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</si>
  <si>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</si>
  <si>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</si>
  <si>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</si>
  <si>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</si>
  <si>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</si>
  <si>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</si>
  <si>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</si>
  <si>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</si>
  <si>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</si>
  <si>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</si>
  <si>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</si>
  <si>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</si>
  <si>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</si>
  <si>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</si>
  <si>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</si>
  <si>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</si>
  <si>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</si>
  <si>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</si>
  <si>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</si>
  <si>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</si>
  <si>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</si>
  <si>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</si>
  <si>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</si>
  <si>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</si>
  <si>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</si>
  <si>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</si>
  <si>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</si>
  <si>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</si>
  <si>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</si>
  <si>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</si>
  <si>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</si>
  <si>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</si>
  <si>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</si>
  <si>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</si>
  <si>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</si>
  <si>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</si>
  <si>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</si>
  <si>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</si>
  <si>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</si>
  <si>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</si>
  <si>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</si>
  <si>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</si>
  <si>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</si>
  <si>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</si>
  <si>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</si>
  <si>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</si>
  <si>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</si>
  <si>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</si>
  <si>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</si>
  <si>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</si>
  <si>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</si>
  <si>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</si>
  <si>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</si>
  <si>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</si>
  <si>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</si>
  <si>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</si>
  <si>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</si>
  <si>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</si>
  <si>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</si>
  <si>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</si>
  <si>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</si>
  <si>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</si>
  <si>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</si>
  <si>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</si>
  <si>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</si>
  <si>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</si>
  <si>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</si>
  <si>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</si>
  <si>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</si>
  <si>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</si>
  <si>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</si>
  <si>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</si>
  <si>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</si>
  <si>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</si>
  <si>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</si>
  <si>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</si>
  <si>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</si>
  <si>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</si>
  <si>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</si>
  <si>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</si>
  <si>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</si>
  <si>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</si>
  <si>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</si>
  <si>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</si>
  <si>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</si>
  <si>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</si>
  <si>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</si>
  <si>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</si>
  <si>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</si>
  <si>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</si>
  <si>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</si>
  <si>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</si>
  <si>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</si>
  <si>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</si>
  <si>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</si>
  <si>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</si>
  <si>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</si>
  <si>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</si>
  <si>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</si>
  <si>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</si>
  <si>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</si>
  <si>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</si>
  <si>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</si>
  <si>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</si>
  <si>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</si>
  <si>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</si>
  <si>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</si>
  <si>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</si>
  <si>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</si>
  <si>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</si>
  <si>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</si>
  <si>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</si>
  <si>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</si>
  <si>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</si>
  <si>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</si>
  <si>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</si>
  <si>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</si>
  <si>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</si>
  <si>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</si>
  <si>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</si>
  <si>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</si>
  <si>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</si>
  <si>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</si>
  <si>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</si>
  <si>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</si>
  <si>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</si>
  <si>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</si>
  <si>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</si>
  <si>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</si>
  <si>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</si>
  <si>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</si>
  <si>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</si>
  <si>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</si>
  <si>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</si>
  <si>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</si>
  <si>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</si>
  <si>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</si>
  <si>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</si>
  <si>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</si>
  <si>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</si>
  <si>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</si>
  <si>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</si>
  <si>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</si>
  <si>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</si>
  <si>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</si>
  <si>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</si>
  <si>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</si>
  <si>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</si>
  <si>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</si>
  <si>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</si>
  <si>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</si>
  <si>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</si>
  <si>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</si>
  <si>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</si>
  <si>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</si>
  <si>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</si>
  <si>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</si>
  <si>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</si>
  <si>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</si>
  <si>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</si>
  <si>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</si>
  <si>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</si>
  <si>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</si>
  <si>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</si>
  <si>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</si>
  <si>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</si>
  <si>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</si>
  <si>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</si>
  <si>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</si>
  <si>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</si>
  <si>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</si>
  <si>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</si>
  <si>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</si>
  <si>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</si>
  <si>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</si>
  <si>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</si>
  <si>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</si>
  <si>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</si>
  <si>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</si>
  <si>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</si>
  <si>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</si>
  <si>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</si>
  <si>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</si>
  <si>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</si>
  <si>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</si>
  <si>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</si>
  <si>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</si>
  <si>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</si>
  <si>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</si>
  <si>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</si>
  <si>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</si>
  <si>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</si>
  <si>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</si>
  <si>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</si>
  <si>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</si>
  <si>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</si>
  <si>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</si>
  <si>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</si>
  <si>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</si>
  <si>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</si>
  <si>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</si>
  <si>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</si>
  <si>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</si>
  <si>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</si>
  <si>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</si>
  <si>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</si>
  <si>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</si>
  <si>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</si>
  <si>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</si>
  <si>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</si>
  <si>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</si>
  <si>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</si>
  <si>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</si>
  <si>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</si>
  <si>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</si>
  <si>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</si>
  <si>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</si>
  <si>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</si>
  <si>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</si>
  <si>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</si>
  <si>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</si>
  <si>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</si>
  <si>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</si>
  <si>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</si>
  <si>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</si>
  <si>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</si>
  <si>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</si>
  <si>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</si>
  <si>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</si>
  <si>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</si>
  <si>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</si>
  <si>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</si>
  <si>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</si>
  <si>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</si>
  <si>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</si>
  <si>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</si>
  <si>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</si>
  <si>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</si>
  <si>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</si>
  <si>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</si>
  <si>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</si>
  <si>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</si>
  <si>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</si>
  <si>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</si>
  <si>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</si>
  <si>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</si>
  <si>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</si>
  <si>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</si>
  <si>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</si>
  <si>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</si>
  <si>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</si>
  <si>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</si>
  <si>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</si>
  <si>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</si>
  <si>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</si>
  <si>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</si>
  <si>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2025.09.18 15:17:55</t>
  </si>
  <si>
    <t>2025.09.18 15:17:42</t>
  </si>
  <si>
    <t>2025.09.18 15:30:00</t>
  </si>
  <si>
    <t>2025.09.18 15:30:10</t>
  </si>
  <si>
    <t>2025.09.18 15:30:09</t>
  </si>
  <si>
    <t>2025.09.18 15:34:51</t>
  </si>
  <si>
    <t>2025.09.18 15:51:22</t>
  </si>
  <si>
    <t>2025.09.18 16:05:30</t>
  </si>
  <si>
    <t>2025.09.18 16:05:05</t>
  </si>
  <si>
    <t>2025.09.18 16:05:38</t>
  </si>
  <si>
    <t>2025.09.18 16:04:26</t>
  </si>
  <si>
    <t>2025.09.18 16:05:27</t>
  </si>
  <si>
    <t>2025.09.18 16:13:40</t>
  </si>
  <si>
    <t>2025.09.18 16:12:52</t>
  </si>
  <si>
    <t>2025.09.18 16:13:52</t>
  </si>
  <si>
    <t>2025.09.18 16:15:11</t>
  </si>
  <si>
    <t>2025.09.18 16:17:46</t>
  </si>
  <si>
    <t>2025.09.18 16:16:21</t>
  </si>
  <si>
    <t>2025.09.18 16:23:03</t>
  </si>
  <si>
    <t>2025.09.18 16:20:31</t>
  </si>
  <si>
    <t>2025.09.18 16:23:02</t>
  </si>
  <si>
    <t>2025.09.18 16:23:04</t>
  </si>
  <si>
    <t>2025.09.18 16:47:41</t>
  </si>
  <si>
    <t>2025.09.18 16:48:02</t>
  </si>
  <si>
    <t>2025.09.18 16:50:19</t>
  </si>
  <si>
    <t>2025.09.18 16:50:22</t>
  </si>
  <si>
    <t>2025.09.18 16:48:52</t>
  </si>
  <si>
    <t>2025.09.18 16:50:27</t>
  </si>
  <si>
    <t>2025.09.18 16:52:20</t>
  </si>
  <si>
    <t>2025.09.18 16:54:14</t>
  </si>
  <si>
    <t>2025.09.18 16:58:26</t>
  </si>
  <si>
    <t>2025.09.18 17:05:08</t>
  </si>
  <si>
    <t>2025.09.18 17:06:00</t>
  </si>
  <si>
    <t>2025.09.18 17:08:21</t>
  </si>
  <si>
    <t>2025.09.18 17:10:23</t>
  </si>
  <si>
    <t>2025.09.18 17:14:46</t>
  </si>
  <si>
    <t>2025.09.18 17:23:01</t>
  </si>
  <si>
    <t>2025.09.18 17:19:45</t>
  </si>
  <si>
    <t>2025.09.18 17:21:00</t>
  </si>
  <si>
    <t>2025.09.18 17:21:41</t>
  </si>
  <si>
    <t>2025.09.18 17:23:54</t>
  </si>
  <si>
    <t>2025.09.18 17:24:55</t>
  </si>
  <si>
    <t>2025.09.18 17:31:55</t>
  </si>
  <si>
    <t>2025.09.18 17:28:54</t>
  </si>
  <si>
    <t>2025.09.18 17:35:55</t>
  </si>
  <si>
    <t>2025.09.18 17:31:56</t>
  </si>
  <si>
    <t>2025.09.18 17:36:00</t>
  </si>
  <si>
    <t>2025.09.18 17:48:40</t>
  </si>
  <si>
    <t>2025.09.18 17:49:47</t>
  </si>
  <si>
    <t>2025.09.18 17:46:08</t>
  </si>
  <si>
    <t>2025.09.18 17:47:26</t>
  </si>
  <si>
    <t>2025.09.18 17:46:16</t>
  </si>
  <si>
    <t>2025.09.18 17:46:20</t>
  </si>
  <si>
    <t>2025.09.18 17:53:15</t>
  </si>
  <si>
    <t>2025.09.18 17:58:12</t>
  </si>
  <si>
    <t>2025.09.18 18:00:27</t>
  </si>
  <si>
    <t>2025.09.18 18:00:28</t>
  </si>
  <si>
    <t>2025.09.18 18:11:31</t>
  </si>
  <si>
    <t>2025.09.18 18:02:00</t>
  </si>
  <si>
    <t>2025.09.18 18:11:52</t>
  </si>
  <si>
    <t>2025.09.18 18:09:57</t>
  </si>
  <si>
    <t>2025.09.18 18:03:04</t>
  </si>
  <si>
    <t>2025.09.18 18:11:02</t>
  </si>
  <si>
    <t>2025.09.18 18:18:00</t>
  </si>
  <si>
    <t>2025.09.18 18:19:08</t>
  </si>
  <si>
    <t>2025.09.18 18:18:03</t>
  </si>
  <si>
    <t>2025.09.18 18:20:05</t>
  </si>
  <si>
    <t>2025.09.18 19:03:36</t>
  </si>
  <si>
    <t>2025.09.18 19:01:03</t>
  </si>
  <si>
    <t>2025.09.18 19:06:06</t>
  </si>
  <si>
    <t>2025.09.18 19:07:47</t>
  </si>
  <si>
    <t>2025.09.18 19:07:02</t>
  </si>
  <si>
    <t>2025.09.18 19:12:03</t>
  </si>
  <si>
    <t>2025.09.18 19:13:25</t>
  </si>
  <si>
    <t>2025.09.18 19:19:14</t>
  </si>
  <si>
    <t>2025.09.18 19:15:55</t>
  </si>
  <si>
    <t>2025.09.18 19:17:58</t>
  </si>
  <si>
    <t>2025.09.18 19:15:54</t>
  </si>
  <si>
    <t>2025.09.18 19:15:50</t>
  </si>
  <si>
    <t>2025.09.18 19:19:23</t>
  </si>
  <si>
    <t>2025.09.18 21:01:47</t>
  </si>
  <si>
    <t>2025.09.18 19:56:48</t>
  </si>
  <si>
    <t>2025.09.18 19:54:05</t>
  </si>
  <si>
    <t>2025.09.18 21:01:50</t>
  </si>
  <si>
    <t>2025.09.18 19:59:11</t>
  </si>
  <si>
    <t>2025.09.18 21:01:51</t>
  </si>
  <si>
    <t>2025.09.18 20:10:55</t>
  </si>
  <si>
    <t>2025.09.18 20:56:33</t>
  </si>
  <si>
    <t>2025.09.18 20:56:58</t>
  </si>
  <si>
    <t>2025.09.18 20:04:17</t>
  </si>
  <si>
    <t>2025.09.18 20:19:08</t>
  </si>
  <si>
    <t>2025.09.18 21:01:19</t>
  </si>
  <si>
    <t>2025.09.18 21:01:35</t>
  </si>
  <si>
    <t>2025.09.18 21:14:47</t>
  </si>
  <si>
    <t>2025.09.18 21:08:22</t>
  </si>
  <si>
    <t>2025.09.18 20:28:00</t>
  </si>
  <si>
    <t>2025.09.18 21:15:12</t>
  </si>
  <si>
    <t>2025.09.18 21:06:06</t>
  </si>
  <si>
    <t>2025.09.18 21:01:49</t>
  </si>
  <si>
    <t>2025.09.18 22:50:30</t>
  </si>
  <si>
    <t>2025.09.18 22:50:43</t>
  </si>
  <si>
    <t>2025.09.18 22:19:28</t>
  </si>
  <si>
    <t>2025.09.18 22:49:53</t>
  </si>
  <si>
    <t>2025.09.18 22:24:52</t>
  </si>
  <si>
    <t>2025.09.18 22:50:00</t>
  </si>
  <si>
    <t>2025.09.18 22:50:35</t>
  </si>
  <si>
    <t>2025.09.18 22:50:01</t>
  </si>
  <si>
    <t>2025.09.18 23:00:19</t>
  </si>
  <si>
    <t>2025.09.19 01:26:01</t>
  </si>
  <si>
    <t>2025.09.18 22:55:18</t>
  </si>
  <si>
    <t>2025.09.18 23:00:38</t>
  </si>
  <si>
    <t>2025.09.19 01:07:04</t>
  </si>
  <si>
    <t>2025.09.18 23:35:07</t>
  </si>
  <si>
    <t>2025.09.19 01:05:00</t>
  </si>
  <si>
    <t>2025.09.19 01:07:08</t>
  </si>
  <si>
    <t>2025.09.19 01:06:56</t>
  </si>
  <si>
    <t>2025.09.19 01:55:15</t>
  </si>
  <si>
    <t>2025.09.19 01:58:02</t>
  </si>
  <si>
    <t>2025.09.19 01:31:04</t>
  </si>
  <si>
    <t>2025.09.19 01:52:32</t>
  </si>
  <si>
    <t>2025.09.19 02:26:16</t>
  </si>
  <si>
    <t>2025.09.19 02:00:27</t>
  </si>
  <si>
    <t>2025.09.19 02:00:49</t>
  </si>
  <si>
    <t>2025.09.19 02:33:43</t>
  </si>
  <si>
    <t>2025.09.19 02:32:24</t>
  </si>
  <si>
    <t>2025.09.19 01:57:28</t>
  </si>
  <si>
    <t>2025.09.19 02:33:03</t>
  </si>
  <si>
    <t>2025.09.19 03:01:48</t>
  </si>
  <si>
    <t>2025.09.19 02:32:23</t>
  </si>
  <si>
    <t>2025.09.19 02:01:58</t>
  </si>
  <si>
    <t>2025.09.19 02:33:22</t>
  </si>
  <si>
    <t>2025.09.19 03:19:22</t>
  </si>
  <si>
    <t>2025.09.19 02:26:42</t>
  </si>
  <si>
    <t>2025.09.19 03:01:28</t>
  </si>
  <si>
    <t>2025.09.19 02:32:41</t>
  </si>
  <si>
    <t>2025.09.19 03:00:37</t>
  </si>
  <si>
    <t>2025.09.19 03:00:40</t>
  </si>
  <si>
    <t>2025.09.19 02:53:39</t>
  </si>
  <si>
    <t>2025.09.19 03:00:45</t>
  </si>
  <si>
    <t>2025.09.19 03:01:27</t>
  </si>
  <si>
    <t>2025.09.19 03:12:35</t>
  </si>
  <si>
    <t>2025.09.19 03:13:04</t>
  </si>
  <si>
    <t>2025.09.19 03:06:55</t>
  </si>
  <si>
    <t>2025.09.19 03:12:39</t>
  </si>
  <si>
    <t>2025.09.19 03:42:38</t>
  </si>
  <si>
    <t>2025.09.19 04:04:06</t>
  </si>
  <si>
    <t>2025.09.19 03:43:07</t>
  </si>
  <si>
    <t>2025.09.19 03:19:25</t>
  </si>
  <si>
    <t>2025.09.19 04:02:14</t>
  </si>
  <si>
    <t>2025.09.19 03:18:51</t>
  </si>
  <si>
    <t>2025.09.19 03:41:51</t>
  </si>
  <si>
    <t>2025.09.19 03:20:35</t>
  </si>
  <si>
    <t>2025.09.19 03:27:28</t>
  </si>
  <si>
    <t>2025.09.19 03:28:40</t>
  </si>
  <si>
    <t>2025.09.19 03:54:17</t>
  </si>
  <si>
    <t>2025.09.19 03:53:06</t>
  </si>
  <si>
    <t>2025.09.19 03:53:59</t>
  </si>
  <si>
    <t>2025.09.19 03:54:14</t>
  </si>
  <si>
    <t>2025.09.19 03:54:20</t>
  </si>
  <si>
    <t>2025.09.19 03:54:11</t>
  </si>
  <si>
    <t>2025.09.19 03:54:00</t>
  </si>
  <si>
    <t>2025.09.19 03:53:57</t>
  </si>
  <si>
    <t>2025.09.19 03:54:28</t>
  </si>
  <si>
    <t>2025.09.19 03:54:24</t>
  </si>
  <si>
    <t>2025.09.19 04:05:56</t>
  </si>
  <si>
    <t>2025.09.19 04:01:02</t>
  </si>
  <si>
    <t>2025.09.19 04:04:20</t>
  </si>
  <si>
    <t>2025.09.19 04:04:15</t>
  </si>
  <si>
    <t>2025.09.19 04:06:47</t>
  </si>
  <si>
    <t>2025.09.19 04:10:58</t>
  </si>
  <si>
    <t>2025.09.19 04:33:15</t>
  </si>
  <si>
    <t>2025.09.19 04:46:29</t>
  </si>
  <si>
    <t>2025.09.19 04:22:11</t>
  </si>
  <si>
    <t>2025.09.19 04:23:11</t>
  </si>
  <si>
    <t>2025.09.19 04:23:19</t>
  </si>
  <si>
    <t>2025.09.19 04:25:39</t>
  </si>
  <si>
    <t>2025.09.19 04:25:58</t>
  </si>
  <si>
    <t>2025.09.19 04:36:22</t>
  </si>
  <si>
    <t>2025.09.19 04:32:59</t>
  </si>
  <si>
    <t>2025.09.19 04:46:30</t>
  </si>
  <si>
    <t>2025.09.19 04:49:20</t>
  </si>
  <si>
    <t>2025.09.19 04:47:26</t>
  </si>
  <si>
    <t>2025.09.19 04:52:06</t>
  </si>
  <si>
    <t>2025.09.19 04:48:10</t>
  </si>
  <si>
    <t>2025.09.19 04:53:01</t>
  </si>
  <si>
    <t>2025.09.19 04:53:02</t>
  </si>
  <si>
    <t>2025.09.19 05:09:23</t>
  </si>
  <si>
    <t>2025.09.19 04:58:56</t>
  </si>
  <si>
    <t>2025.09.19 05:01:37</t>
  </si>
  <si>
    <t>2025.09.19 04:54:06</t>
  </si>
  <si>
    <t>2025.09.19 04:57:52</t>
  </si>
  <si>
    <t>2025.09.19 05:09:24</t>
  </si>
  <si>
    <t>2025.09.19 05:00:40</t>
  </si>
  <si>
    <t>2025.09.19 05:09:30</t>
  </si>
  <si>
    <t>2025.09.19 05:14:43</t>
  </si>
  <si>
    <t>2025.09.19 05:15:37</t>
  </si>
  <si>
    <t>2025.09.19 05:15:23</t>
  </si>
  <si>
    <t>2025.09.19 05:48:05</t>
  </si>
  <si>
    <t>2025.09.19 05:41:39</t>
  </si>
  <si>
    <t>2025.09.19 05:48:32</t>
  </si>
  <si>
    <t>2025.09.19 05:27:14</t>
  </si>
  <si>
    <t>2025.09.19 05:26:15</t>
  </si>
  <si>
    <t>2025.09.19 05:46:28</t>
  </si>
  <si>
    <t>2025.09.19 05:41:08</t>
  </si>
  <si>
    <t>2025.09.19 05:30:59</t>
  </si>
  <si>
    <t>2025.09.19 05:44:51</t>
  </si>
  <si>
    <t>2025.09.19 05:44:27</t>
  </si>
  <si>
    <t>2025.09.19 05:48:07</t>
  </si>
  <si>
    <t>2025.09.19 05:52:54</t>
  </si>
  <si>
    <t>2025.09.19 05:50:16</t>
  </si>
  <si>
    <t>2025.09.19 05:50:05</t>
  </si>
  <si>
    <t>2025.09.19 06:18:09</t>
  </si>
  <si>
    <t>2025.09.19 06:21:38</t>
  </si>
  <si>
    <t>2025.09.19 06:23:42</t>
  </si>
  <si>
    <t>2025.09.19 06:24:34</t>
  </si>
  <si>
    <t>2025.09.19 06:24:33</t>
  </si>
  <si>
    <t>2025.09.19 06:29:00</t>
  </si>
  <si>
    <t>2025.09.19 07:11:02</t>
  </si>
  <si>
    <t>2025.09.19 07:05:28</t>
  </si>
  <si>
    <t>2025.09.19 06:37:25</t>
  </si>
  <si>
    <t>2025.09.19 06:28:17</t>
  </si>
  <si>
    <t>2025.09.19 06:43:22</t>
  </si>
  <si>
    <t>2025.09.19 06:47:05</t>
  </si>
  <si>
    <t>2025.09.19 06:45:01</t>
  </si>
  <si>
    <t>2025.09.19 07:05:31</t>
  </si>
  <si>
    <t>2025.09.19 06:48:37</t>
  </si>
  <si>
    <t>2025.09.19 07:05:21</t>
  </si>
  <si>
    <t>2025.09.19 06:48:51</t>
  </si>
  <si>
    <t>2025.09.19 07:06:55</t>
  </si>
  <si>
    <t>2025.09.19 08:31:13</t>
  </si>
  <si>
    <t>2025.09.19 08:04:56</t>
  </si>
  <si>
    <t>2025.09.19 08:30:37</t>
  </si>
  <si>
    <t>2025.09.19 08:30:51</t>
  </si>
  <si>
    <t>2025.09.19 07:40:09</t>
  </si>
  <si>
    <t>2025.09.19 08:05:03</t>
  </si>
  <si>
    <t>2025.09.19 08:03:31</t>
  </si>
  <si>
    <t>2025.09.19 08:33:51</t>
  </si>
  <si>
    <t>2025.09.19 08:33:53</t>
  </si>
  <si>
    <t>2025.09.19 07:44:08</t>
  </si>
  <si>
    <t>2025.09.19 08:13:56</t>
  </si>
  <si>
    <t>2025.09.19 08:25:57</t>
  </si>
  <si>
    <t>2025.09.19 08:25:56</t>
  </si>
  <si>
    <t>2025.09.19 08:13:44</t>
  </si>
  <si>
    <t>2025.09.19 08:31:36</t>
  </si>
  <si>
    <t>2025.09.19 08:27:28</t>
  </si>
  <si>
    <t>2025.09.19 08:26:30</t>
  </si>
  <si>
    <t>2025.09.19 08:18:20</t>
  </si>
  <si>
    <t>2025.09.19 08:36:10</t>
  </si>
  <si>
    <t>2025.09.19 08:36:00</t>
  </si>
  <si>
    <t>2025.09.19 08:36:43</t>
  </si>
  <si>
    <t>2025.09.19 08:55:24</t>
  </si>
  <si>
    <t>2025.09.19 08:54:36</t>
  </si>
  <si>
    <t>2025.09.19 08:43:08</t>
  </si>
  <si>
    <t>2025.09.19 08:39:08</t>
  </si>
  <si>
    <t>2025.09.19 08:54:42</t>
  </si>
  <si>
    <t>2025.09.19 08:40:45</t>
  </si>
  <si>
    <t>2025.09.19 08:41:52</t>
  </si>
  <si>
    <t>2025.09.19 08:43:09</t>
  </si>
  <si>
    <t>2025.09.19 08:44:32</t>
  </si>
  <si>
    <t>2025.09.19 08:54:18</t>
  </si>
  <si>
    <t>2025.09.19 09:00:31</t>
  </si>
  <si>
    <t>2025.09.19 09:03:48</t>
  </si>
  <si>
    <t>2025.09.19 08:50:22</t>
  </si>
  <si>
    <t>2025.09.19 08:54:17</t>
  </si>
  <si>
    <t>2025.09.19 09:17:16</t>
  </si>
  <si>
    <t>2025.09.19 09:19:50</t>
  </si>
  <si>
    <t>2025.09.19 09:22:41</t>
  </si>
  <si>
    <t>2025.09.19 09:07:47</t>
  </si>
  <si>
    <t>2025.09.19 09:20:41</t>
  </si>
  <si>
    <t>2025.09.19 09:17:45</t>
  </si>
  <si>
    <t>2025.09.19 09:11:48</t>
  </si>
  <si>
    <t>2025.09.19 09:20:23</t>
  </si>
  <si>
    <t>2025.09.19 09:19:51</t>
  </si>
  <si>
    <t>2025.09.19 09:22:40</t>
  </si>
  <si>
    <t>2025.09.19 09:25:52</t>
  </si>
  <si>
    <t>2025.09.19 09:26:06</t>
  </si>
  <si>
    <t>2025.09.19 09:33:40</t>
  </si>
  <si>
    <t>2025.09.19 09:25:10</t>
  </si>
  <si>
    <t>2025.09.19 09:35:22</t>
  </si>
  <si>
    <t>2025.09.19 09:26:08</t>
  </si>
  <si>
    <t>2025.09.19 09:34:51</t>
  </si>
  <si>
    <t>2025.09.19 09:34:06</t>
  </si>
  <si>
    <t>2025.09.19 09:33:14</t>
  </si>
  <si>
    <t>2025.09.19 09:44:38</t>
  </si>
  <si>
    <t>2025.09.19 09:51:50</t>
  </si>
  <si>
    <t>2025.09.19 09:51:51</t>
  </si>
  <si>
    <t>2025.09.19 09:42:38</t>
  </si>
  <si>
    <t>2025.09.19 10:00:42</t>
  </si>
  <si>
    <t>2025.09.19 09:52:26</t>
  </si>
  <si>
    <t>2025.09.19 10:00:56</t>
  </si>
  <si>
    <t>2025.09.19 10:00:40</t>
  </si>
  <si>
    <t>2025.09.19 10:04:16</t>
  </si>
  <si>
    <t>2025.09.19 10:16:28</t>
  </si>
  <si>
    <t>2025.09.19 10:12:24</t>
  </si>
  <si>
    <t>2025.09.19 10:20:07</t>
  </si>
  <si>
    <t>2025.09.19 10:20:39</t>
  </si>
  <si>
    <t>2025.09.19 10:24:28</t>
  </si>
  <si>
    <t>2025.09.19 10:50:07</t>
  </si>
  <si>
    <t>2025.09.19 10:52:54</t>
  </si>
  <si>
    <t>2025.09.19 10:50:26</t>
  </si>
  <si>
    <t>2025.09.19 10:41:27</t>
  </si>
  <si>
    <t>2025.09.19 10:50:15</t>
  </si>
  <si>
    <t>2025.09.19 10:48:56</t>
  </si>
  <si>
    <t>2025.09.19 11:00:28</t>
  </si>
  <si>
    <t>2025.09.19 11:01:38</t>
  </si>
  <si>
    <t>2025.09.19 11:01:26</t>
  </si>
  <si>
    <t>2025.09.19 10:58:40</t>
  </si>
  <si>
    <t>2025.09.19 11:07:23</t>
  </si>
  <si>
    <t>2025.09.19 11:13:37</t>
  </si>
  <si>
    <t>2025.09.19 11:18:33</t>
  </si>
  <si>
    <t>2025.09.19 11:19:02</t>
  </si>
  <si>
    <t>2025.09.19 11:16:05</t>
  </si>
  <si>
    <t>2025.09.19 11:14:49</t>
  </si>
  <si>
    <t>2025.09.19 11:15:36</t>
  </si>
  <si>
    <t>2025.09.19 11:16:32</t>
  </si>
  <si>
    <t>2025.09.19 11:15:38</t>
  </si>
  <si>
    <t>2025.09.19 11:19:41</t>
  </si>
  <si>
    <t>2025.09.19 11:30:55</t>
  </si>
  <si>
    <t>2025.09.19 11:18:08</t>
  </si>
  <si>
    <t>2025.09.19 11:21:05</t>
  </si>
  <si>
    <t>2025.09.19 11:52:51</t>
  </si>
  <si>
    <t>2025.09.19 11:37:34</t>
  </si>
  <si>
    <t>2025.09.19 11:40:09</t>
  </si>
  <si>
    <t>2025.09.19 12:14:39</t>
  </si>
  <si>
    <t>2025.09.19 12:04:56</t>
  </si>
  <si>
    <t>2025.09.19 12:24:22</t>
  </si>
  <si>
    <t>2025.09.19 12:06:56</t>
  </si>
  <si>
    <t>2025.09.19 12:04:58</t>
  </si>
  <si>
    <t>2025.09.19 12:29:13</t>
  </si>
  <si>
    <t>2025.09.19 12:24:11</t>
  </si>
  <si>
    <t>2025.09.19 12:20:01</t>
  </si>
  <si>
    <t>2025.09.19 12:29:36</t>
  </si>
  <si>
    <t>[sl 3676.10]</t>
  </si>
  <si>
    <t>[sl 3675.60]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</si>
  <si>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</si>
  <si>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</si>
  <si>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</si>
  <si>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</si>
  <si>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</si>
  <si>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</si>
  <si>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</si>
  <si>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</si>
  <si>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</si>
  <si>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</si>
  <si>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</si>
  <si>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</si>
  <si>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</si>
  <si>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</si>
  <si>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</si>
  <si>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</si>
  <si>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</si>
  <si>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</si>
  <si>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</si>
  <si>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</si>
  <si>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</si>
  <si>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</si>
  <si>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</si>
  <si>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</si>
  <si>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</si>
  <si>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</si>
  <si>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</si>
  <si>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</si>
  <si>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</si>
  <si>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</si>
  <si>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</si>
  <si>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</si>
  <si>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</si>
  <si>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</si>
  <si>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</si>
  <si>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</si>
  <si>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</si>
  <si>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</si>
  <si>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</si>
  <si>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</si>
  <si>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</si>
  <si>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</si>
  <si>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</si>
  <si>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</si>
  <si>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</si>
  <si>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</si>
  <si>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</si>
  <si>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</si>
  <si>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</si>
  <si>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</si>
  <si>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</si>
  <si>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</si>
  <si>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</si>
  <si>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</si>
  <si>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</si>
  <si>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</si>
  <si>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</si>
  <si>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</si>
  <si>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</si>
  <si>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</si>
  <si>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</si>
  <si>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</si>
  <si>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</si>
  <si>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</si>
  <si>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</si>
  <si>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</si>
  <si>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</si>
  <si>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</si>
  <si>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</si>
  <si>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</si>
  <si>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</si>
  <si>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</si>
  <si>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</si>
  <si>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</si>
  <si>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</si>
  <si>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</si>
  <si>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</si>
  <si>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</si>
  <si>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</si>
  <si>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</si>
  <si>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</si>
  <si>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</si>
  <si>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</si>
  <si>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</si>
  <si>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</si>
  <si>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</si>
  <si>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</si>
  <si>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</si>
  <si>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</si>
  <si>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</si>
  <si>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</si>
  <si>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</si>
  <si>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</si>
  <si>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</si>
  <si>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</si>
  <si>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</si>
  <si>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</si>
  <si>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[sl 3655.66]</t>
  </si>
  <si>
    <t>[tp 3654.54]</t>
  </si>
  <si>
    <t>[sl 3656.50]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</si>
  <si>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</si>
  <si>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</si>
  <si>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</si>
  <si>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</si>
  <si>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</si>
  <si>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</si>
  <si>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</si>
  <si>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</si>
  <si>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</si>
  <si>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</si>
  <si>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</si>
  <si>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</si>
  <si>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</si>
  <si>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</si>
  <si>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</si>
  <si>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</si>
  <si>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</si>
  <si>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</si>
  <si>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</si>
  <si>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</si>
  <si>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</si>
  <si>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</si>
  <si>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</si>
  <si>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</si>
  <si>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</si>
  <si>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</si>
  <si>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</si>
  <si>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</si>
  <si>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</si>
  <si>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</si>
  <si>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</si>
  <si>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</si>
  <si>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</si>
  <si>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</si>
  <si>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</si>
  <si>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</si>
  <si>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</si>
  <si>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</si>
  <si>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</si>
  <si>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</si>
  <si>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</si>
  <si>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</si>
  <si>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</si>
  <si>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</si>
  <si>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</si>
  <si>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</si>
  <si>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</si>
  <si>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</si>
  <si>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</si>
  <si>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</si>
  <si>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</si>
  <si>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</si>
  <si>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</si>
  <si>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</si>
  <si>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</si>
  <si>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</si>
  <si>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</si>
  <si>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</si>
  <si>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</si>
  <si>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</si>
  <si>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</si>
  <si>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</si>
  <si>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</si>
  <si>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</si>
  <si>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</si>
  <si>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</si>
  <si>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</si>
  <si>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</si>
  <si>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</si>
  <si>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</si>
  <si>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</si>
  <si>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</si>
  <si>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</si>
  <si>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</si>
  <si>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</si>
  <si>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</si>
  <si>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</si>
  <si>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</si>
  <si>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</si>
  <si>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</si>
  <si>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</si>
  <si>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</si>
  <si>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</si>
  <si>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</si>
  <si>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</si>
  <si>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</si>
  <si>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</si>
  <si>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</si>
  <si>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</si>
  <si>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</si>
  <si>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</si>
  <si>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</si>
  <si>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</si>
  <si>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</si>
  <si>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</si>
  <si>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</si>
  <si>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</si>
  <si>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</si>
  <si>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</si>
  <si>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</si>
  <si>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</si>
  <si>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</si>
  <si>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</si>
  <si>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</si>
  <si>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</si>
  <si>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</si>
  <si>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</si>
  <si>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</si>
  <si>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</si>
  <si>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</si>
  <si>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</si>
  <si>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</si>
  <si>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</si>
  <si>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</si>
  <si>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</si>
  <si>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</si>
  <si>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</si>
  <si>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</si>
  <si>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</si>
  <si>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</si>
  <si>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</si>
  <si>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</si>
  <si>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</si>
  <si>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</si>
  <si>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</si>
  <si>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</si>
  <si>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</si>
  <si>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</si>
  <si>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</si>
  <si>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</si>
  <si>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</si>
  <si>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</si>
  <si>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</si>
  <si>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</si>
  <si>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</si>
  <si>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</si>
  <si>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</si>
  <si>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</si>
  <si>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</si>
  <si>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</si>
  <si>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</si>
  <si>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</si>
  <si>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</si>
  <si>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</si>
  <si>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</si>
  <si>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</si>
  <si>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</si>
  <si>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</si>
  <si>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</si>
  <si>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</si>
  <si>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</si>
  <si>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</si>
  <si>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</si>
  <si>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</si>
  <si>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</si>
  <si>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</si>
  <si>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</si>
  <si>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</si>
  <si>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[sl 3657.51]</t>
  </si>
  <si>
    <t>[sl 3658.01]</t>
  </si>
  <si>
    <t>[sl 3658.08]</t>
  </si>
  <si>
    <t>[tp 3659.55]</t>
  </si>
  <si>
    <t>[tp 3659.62]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</si>
  <si>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</si>
  <si>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</si>
  <si>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</si>
  <si>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</si>
  <si>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</si>
  <si>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</si>
  <si>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</si>
  <si>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</si>
  <si>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</si>
  <si>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</si>
  <si>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</si>
  <si>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</si>
  <si>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</si>
  <si>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</si>
  <si>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</si>
  <si>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</si>
  <si>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</si>
  <si>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</si>
  <si>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</si>
  <si>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</si>
  <si>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</si>
  <si>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</si>
  <si>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</si>
  <si>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</si>
  <si>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</si>
  <si>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</si>
  <si>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</si>
  <si>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</si>
  <si>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</si>
  <si>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</si>
  <si>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</si>
  <si>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</si>
  <si>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</si>
  <si>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</si>
  <si>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</si>
  <si>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</si>
  <si>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</si>
  <si>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</si>
  <si>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</si>
  <si>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</si>
  <si>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</si>
  <si>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</si>
  <si>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</si>
  <si>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</si>
  <si>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</si>
  <si>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</si>
  <si>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</si>
  <si>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</si>
  <si>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</si>
  <si>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</si>
  <si>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[sl 3668.74]</t>
  </si>
  <si>
    <t>[sl 3669.24]</t>
  </si>
  <si>
    <t>[sl 3669.49]</t>
  </si>
  <si>
    <t>[sl 3669.72]</t>
  </si>
  <si>
    <t>[sl 3669.36]</t>
  </si>
  <si>
    <t>[sl 3668.36]</t>
  </si>
  <si>
    <t>[sl 3667.86]</t>
  </si>
  <si>
    <t>[sl 3665.94]</t>
  </si>
  <si>
    <t>[sl 3666.22]</t>
  </si>
  <si>
    <t>[sl 3666.23]</t>
  </si>
  <si>
    <t>[sl 3664.25]</t>
  </si>
  <si>
    <t>[tp 3661.25]</t>
  </si>
  <si>
    <t>[tp 3661.10]</t>
  </si>
  <si>
    <t>[tp 3659.75]</t>
  </si>
  <si>
    <t>[tp 3659.54]</t>
  </si>
  <si>
    <t>[tp 3659.25]</t>
  </si>
  <si>
    <t>[tp 3657.02]</t>
  </si>
  <si>
    <t>[sl 3658.07]</t>
  </si>
  <si>
    <t>[sl 3658.09]</t>
  </si>
  <si>
    <t>[sl 3659.78]</t>
  </si>
  <si>
    <t>[sl 3660.78]</t>
  </si>
  <si>
    <t>[sl 3661.28]</t>
  </si>
  <si>
    <t>[tp 3657.97]</t>
  </si>
  <si>
    <t>[tp 3656.49]</t>
  </si>
  <si>
    <t>[tp 3656.44]</t>
  </si>
  <si>
    <t>[tp 3656.46]</t>
  </si>
  <si>
    <t>[tp 3655.99]</t>
  </si>
  <si>
    <t>[tp 3633.71]</t>
  </si>
  <si>
    <t>[tp 3633.70]</t>
  </si>
  <si>
    <t>[sl 3635.25]</t>
  </si>
  <si>
    <t>[sl 3636.80]</t>
  </si>
  <si>
    <t>[sl 3637.70]</t>
  </si>
  <si>
    <t>[sl 3638.20]</t>
  </si>
  <si>
    <t>[sl 3638.28]</t>
  </si>
  <si>
    <t>[sl 3639.00]</t>
  </si>
  <si>
    <t>[sl 3641.12]</t>
  </si>
  <si>
    <t>[sl 3641.13]</t>
  </si>
  <si>
    <t>[sl 3637.06]</t>
  </si>
  <si>
    <t>[sl 3641.20]</t>
  </si>
  <si>
    <t>[sl 3641.22]</t>
  </si>
  <si>
    <t>[sl 3644.72]</t>
  </si>
  <si>
    <t>[sl 3642.31]</t>
  </si>
  <si>
    <t>[sl 3642.24]</t>
  </si>
  <si>
    <t>[sl 3640.74]</t>
  </si>
  <si>
    <t>[sl 3642.47]</t>
  </si>
  <si>
    <t>[sl 3640.50]</t>
  </si>
  <si>
    <t>[tp 3637.79]</t>
  </si>
  <si>
    <t>[sl 3639.08]</t>
  </si>
  <si>
    <t>[sl 3639.25]</t>
  </si>
  <si>
    <t>[tp 3637.21]</t>
  </si>
  <si>
    <t>[sl 3636.94]</t>
  </si>
  <si>
    <t>[sl 3636.85]</t>
  </si>
  <si>
    <t>[sl 3636.41]</t>
  </si>
  <si>
    <t>[sl 3636.43]</t>
  </si>
  <si>
    <t>[sl 3635.81]</t>
  </si>
  <si>
    <t>[tp 3635.31]</t>
  </si>
  <si>
    <t>[tp 3635.28]</t>
  </si>
  <si>
    <t>[sl 3639.38]</t>
  </si>
  <si>
    <t>[sl 3639.80]</t>
  </si>
  <si>
    <t>[sl 3639.83]</t>
  </si>
  <si>
    <t>[tp 3643.40]</t>
  </si>
  <si>
    <t>[tp 3643.43]</t>
  </si>
  <si>
    <t>[sl 3643.72]</t>
  </si>
  <si>
    <t>[tp 3644.93]</t>
  </si>
  <si>
    <t>[tp 3645.43]</t>
  </si>
  <si>
    <t>[tp 3646.16]</t>
  </si>
  <si>
    <t>[sl 3645.41]</t>
  </si>
  <si>
    <t>[sl 3642.33]</t>
  </si>
  <si>
    <t>[sl 3640.63]</t>
  </si>
  <si>
    <t>[sl 3640.64]</t>
  </si>
  <si>
    <t>[sl 3639.18]</t>
  </si>
  <si>
    <t>[sl 3639.23]</t>
  </si>
  <si>
    <t>[tp 3638.88]</t>
  </si>
  <si>
    <t>[sl 3641.83]</t>
  </si>
  <si>
    <t>[tp 3638.83]</t>
  </si>
  <si>
    <t>[tp 3637.33]</t>
  </si>
  <si>
    <t>[sl 3638.08]</t>
  </si>
  <si>
    <t>[sl 3638.07]</t>
  </si>
  <si>
    <t>[sl 3638.89]</t>
  </si>
  <si>
    <t>[sl 3638.88]</t>
  </si>
  <si>
    <t>[sl 3641.15]</t>
  </si>
  <si>
    <t>[sl 3641.17]</t>
  </si>
  <si>
    <t>[sl 3641.41]</t>
  </si>
  <si>
    <t>[sl 3641.91]</t>
  </si>
  <si>
    <t>[sl 3642.42]</t>
  </si>
  <si>
    <t>[sl 3642.66]</t>
  </si>
  <si>
    <t>[sl 3641.66]</t>
  </si>
  <si>
    <t>[sl 3641.70]</t>
  </si>
  <si>
    <t>[tp 3643.21]</t>
  </si>
  <si>
    <t>[tp 3643.26]</t>
  </si>
  <si>
    <t>[sl 3642.36]</t>
  </si>
  <si>
    <t>[sl 3642.38]</t>
  </si>
  <si>
    <t>[sl 3641.77]</t>
  </si>
  <si>
    <t>[sl 3641.79]</t>
  </si>
  <si>
    <t>[tp 3643.73]</t>
  </si>
  <si>
    <t>[tp 3643.88]</t>
  </si>
  <si>
    <t>[sl 3642.97]</t>
  </si>
  <si>
    <t>[tp 3644.78]</t>
  </si>
  <si>
    <t>[tp 3644.95]</t>
  </si>
  <si>
    <t>[tp 3645.07]</t>
  </si>
  <si>
    <t>[tp 3645.45]</t>
  </si>
  <si>
    <t>[sl 3645.01]</t>
  </si>
  <si>
    <t>[sl 3644.99]</t>
  </si>
  <si>
    <t>[sl 3644.38]</t>
  </si>
  <si>
    <t>[tp 3646.20]</t>
  </si>
  <si>
    <t>[sl 3646.39]</t>
  </si>
  <si>
    <t>[sl 3645.71]</t>
  </si>
  <si>
    <t>[sl 3645.73]</t>
  </si>
  <si>
    <t>[sl 3644.83]</t>
  </si>
  <si>
    <t>[sl 3644.09]</t>
  </si>
  <si>
    <t>[sl 3643.59]</t>
  </si>
  <si>
    <t>[sl 3645.69]</t>
  </si>
  <si>
    <t>[sl 3643.39]</t>
  </si>
  <si>
    <t>[sl 3643.34]</t>
  </si>
  <si>
    <t>[sl 3643.33]</t>
  </si>
  <si>
    <t>[sl 3643.09]</t>
  </si>
  <si>
    <t>[sl 3643.00]</t>
  </si>
  <si>
    <t>[sl 3642.20]</t>
  </si>
  <si>
    <t>[tp 3642.13]</t>
  </si>
  <si>
    <t>[sl 3641.40]</t>
  </si>
  <si>
    <t>[tp 3641.02]</t>
  </si>
  <si>
    <t>[sl 3642.22]</t>
  </si>
  <si>
    <t>[sl 3641.45]</t>
  </si>
  <si>
    <t>[sl 3642.03]</t>
  </si>
  <si>
    <t>[sl 3642.25]</t>
  </si>
  <si>
    <t>[sl 3643.50]</t>
  </si>
  <si>
    <t>[sl 3644.13]</t>
  </si>
  <si>
    <t>[tp 3644.26]</t>
  </si>
  <si>
    <t>[sl 3644.50]</t>
  </si>
  <si>
    <t>[sl 3644.59]</t>
  </si>
  <si>
    <t>[sl 3644.66]</t>
  </si>
  <si>
    <t>[sl 3644.67]</t>
  </si>
  <si>
    <t>[sl 3644.70]</t>
  </si>
  <si>
    <t>[sl 3644.82]</t>
  </si>
  <si>
    <t>[sl 3644.92]</t>
  </si>
  <si>
    <t>[sl 3645.00]</t>
  </si>
  <si>
    <t>[tp 3645.90]</t>
  </si>
  <si>
    <t>[sl 3646.25]</t>
  </si>
  <si>
    <t>[sl 3645.74]</t>
  </si>
  <si>
    <t>[sl 3645.75]</t>
  </si>
  <si>
    <t>[sl 3644.39]</t>
  </si>
  <si>
    <t>[sl 3643.45]</t>
  </si>
  <si>
    <t>[sl 3643.44]</t>
  </si>
  <si>
    <t>[sl 3642.94]</t>
  </si>
  <si>
    <t>[sl 3642.89]</t>
  </si>
  <si>
    <t>[sl 3642.79]</t>
  </si>
  <si>
    <t>[sl 3642.81]</t>
  </si>
  <si>
    <t>[sl 3642.78]</t>
  </si>
  <si>
    <t>[tp 3642.82]</t>
  </si>
  <si>
    <t>[sl 3641.96]</t>
  </si>
  <si>
    <t>[sl 3642.07]</t>
  </si>
  <si>
    <t>[tp 3641.15]</t>
  </si>
  <si>
    <t>[tp 3640.88]</t>
  </si>
  <si>
    <t>[sl 3639.50]</t>
  </si>
  <si>
    <t>[sl 3640.32]</t>
  </si>
  <si>
    <t>[sl 3640.51]</t>
  </si>
  <si>
    <t>[sl 3641.71]</t>
  </si>
  <si>
    <t>[tp 3639.15]</t>
  </si>
  <si>
    <t>[sl 3639.79]</t>
  </si>
  <si>
    <t>[tp 3638.71]</t>
  </si>
  <si>
    <t>[tp 3638.38]</t>
  </si>
  <si>
    <t>[tp 3638.12]</t>
  </si>
  <si>
    <t>[sl 3638.78]</t>
  </si>
  <si>
    <t>[sl 3639.16]</t>
  </si>
  <si>
    <t>[sl 3639.52]</t>
  </si>
  <si>
    <t>[sl 3639.53]</t>
  </si>
  <si>
    <t>[sl 3640.28]</t>
  </si>
  <si>
    <t>[sl 3641.50]</t>
  </si>
  <si>
    <t>[sl 3641.56]</t>
  </si>
  <si>
    <t>[sl 3641.78]</t>
  </si>
  <si>
    <t>[sl 3641.98]</t>
  </si>
  <si>
    <t>[sl 3642.00]</t>
  </si>
  <si>
    <t>[sl 3642.30]</t>
  </si>
  <si>
    <t>[sl 3642.32]</t>
  </si>
  <si>
    <t>[sl 3642.43]</t>
  </si>
  <si>
    <t>[sl 3642.85]</t>
  </si>
  <si>
    <t>[sl 3640.17]</t>
  </si>
  <si>
    <t>[sl 3639.40]</t>
  </si>
  <si>
    <t>[sl 3639.17]</t>
  </si>
  <si>
    <t>[sl 3638.69]</t>
  </si>
  <si>
    <t>[sl 3638.67]</t>
  </si>
  <si>
    <t>[tp 3638.15]</t>
  </si>
  <si>
    <t>[tp 3637.12]</t>
  </si>
  <si>
    <t>[sl 3638.13]</t>
  </si>
  <si>
    <t>[tp 3637.20]</t>
  </si>
  <si>
    <t>[sl 3638.04]</t>
  </si>
  <si>
    <t>[sl 3638.05]</t>
  </si>
  <si>
    <t>[sl 3637.44]</t>
  </si>
  <si>
    <t>[sl 3637.78]</t>
  </si>
  <si>
    <t>[sl 3639.26]</t>
  </si>
  <si>
    <t>[sl 3640.06]</t>
  </si>
  <si>
    <t>[sl 3640.15]</t>
  </si>
  <si>
    <t>[sl 3640.35]</t>
  </si>
  <si>
    <t>[sl 3640.56]</t>
  </si>
  <si>
    <t>[sl 3640.58]</t>
  </si>
  <si>
    <t>[sl 3641.10]</t>
  </si>
  <si>
    <t>[sl 3641.44]</t>
  </si>
  <si>
    <t>[tp 3641.84]</t>
  </si>
  <si>
    <t>[sl 3642.21]</t>
  </si>
  <si>
    <t>[sl 3642.59]</t>
  </si>
  <si>
    <t>[tp 3643.34]</t>
  </si>
  <si>
    <t>[tp 3643.84]</t>
  </si>
  <si>
    <t>[sl 3643.13]</t>
  </si>
  <si>
    <t>[tp 3644.99]</t>
  </si>
  <si>
    <t>[sl 3649.38]</t>
  </si>
  <si>
    <t>[tp 3649.85]</t>
  </si>
  <si>
    <t>[tp 3649.86]</t>
  </si>
  <si>
    <t>[sl 3648.81]</t>
  </si>
  <si>
    <t>[sl 3648.77]</t>
  </si>
  <si>
    <t>[sl 3648.31]</t>
  </si>
  <si>
    <t>[sl 3647.54]</t>
  </si>
  <si>
    <t>[sl 3646.46]</t>
  </si>
  <si>
    <t>[sl 3646.37]</t>
  </si>
  <si>
    <t>[sl 3646.00]</t>
  </si>
  <si>
    <t>[sl 3645.35]</t>
  </si>
  <si>
    <t>[sl 3645.23]</t>
  </si>
  <si>
    <t>[sl 3645.36]</t>
  </si>
  <si>
    <t>[sl 3643.88]</t>
  </si>
  <si>
    <t>[tp 3643.19]</t>
  </si>
  <si>
    <t>[sl 3635.14]</t>
  </si>
  <si>
    <t>[sl 3635.28]</t>
  </si>
  <si>
    <t>[sl 3639.01]</t>
  </si>
  <si>
    <t>[sl 3639.20]</t>
  </si>
  <si>
    <t>[sl 3640.98]</t>
  </si>
  <si>
    <t>[tp 3638.19]</t>
  </si>
  <si>
    <t>[sl 3639.33]</t>
  </si>
  <si>
    <t>[sl 3640.92]</t>
  </si>
  <si>
    <t>[sl 3642.48]</t>
  </si>
  <si>
    <t>[sl 3643.21]</t>
  </si>
  <si>
    <t>[tp 3647.06]</t>
  </si>
  <si>
    <t>[sl 3645.96]</t>
  </si>
  <si>
    <t>[sl 3645.86]</t>
  </si>
  <si>
    <t>[tp 3646.31]</t>
  </si>
  <si>
    <t>[sl 3645.20]</t>
  </si>
  <si>
    <t>[sl 3645.19]</t>
  </si>
  <si>
    <t>[sl 3644.35]</t>
  </si>
  <si>
    <t>[tp 3647.35]</t>
  </si>
  <si>
    <t>[sl 3646.57]</t>
  </si>
  <si>
    <t>[sl 3646.30]</t>
  </si>
  <si>
    <t>[tp 3648.16]</t>
  </si>
  <si>
    <t>[tp 3648.31]</t>
  </si>
  <si>
    <t>[tp 3649.56]</t>
  </si>
  <si>
    <t>[tp 3649.62]</t>
  </si>
  <si>
    <t>[tp 3649.79]</t>
  </si>
  <si>
    <t>[tp 3650.11]</t>
  </si>
  <si>
    <t>[sl 3648.36]</t>
  </si>
  <si>
    <t>[sl 3648.35]</t>
  </si>
  <si>
    <t>[sl 3646.36]</t>
  </si>
  <si>
    <t>[sl 3644.86]</t>
  </si>
  <si>
    <t>[sl 3644.56]</t>
  </si>
  <si>
    <t>[sl 3649.16]</t>
  </si>
  <si>
    <t>[tp 3650.29]</t>
  </si>
  <si>
    <t>[tp 3653.47]</t>
  </si>
  <si>
    <t>[sl 3653.53]</t>
  </si>
  <si>
    <t>[sl 3653.38]</t>
  </si>
  <si>
    <t>[tp 3653.78]</t>
  </si>
  <si>
    <t>[sl 3653.43]</t>
  </si>
  <si>
    <t>[sl 3654.05]</t>
  </si>
  <si>
    <t>[sl 3654.07]</t>
  </si>
  <si>
    <t>[sl 3654.26]</t>
  </si>
  <si>
    <t>[tp 3655.58]</t>
  </si>
  <si>
    <t>[sl 3655.12]</t>
  </si>
  <si>
    <t>[sl 3655.08]</t>
  </si>
  <si>
    <t>[sl 3655.07]</t>
  </si>
  <si>
    <t>[sl 3655.05]</t>
  </si>
  <si>
    <t>[sl 3653.77]</t>
  </si>
  <si>
    <t>[tp 3656.75]</t>
  </si>
  <si>
    <t>[tp 3656.77]</t>
  </si>
  <si>
    <t>[tp 3656.86]</t>
  </si>
  <si>
    <t>[tp 3657.44]</t>
  </si>
  <si>
    <t>[tp 3657.48]</t>
  </si>
  <si>
    <t>[tp 3658.77]</t>
  </si>
  <si>
    <t>[sl 3658.88]</t>
  </si>
  <si>
    <t>[sl 3658.87]</t>
  </si>
  <si>
    <t>[sl 3657.43]</t>
  </si>
  <si>
    <t>[sl 3659.36]</t>
  </si>
  <si>
    <t>[tp 3660.43]</t>
  </si>
  <si>
    <t>[sl 3660.11]</t>
  </si>
  <si>
    <t>[sl 3659.60]</t>
  </si>
  <si>
    <t>[sl 3659.61]</t>
  </si>
  <si>
    <t>[sl 3657.39]</t>
  </si>
  <si>
    <t>[sl 3659.58]</t>
  </si>
  <si>
    <t>[sl 3656.89]</t>
  </si>
  <si>
    <t>[sl 3656.85]</t>
  </si>
  <si>
    <t>[tp 3656.58]</t>
  </si>
  <si>
    <t>[sl 3657.94]</t>
  </si>
  <si>
    <t>[sl 3656.13]</t>
  </si>
  <si>
    <t>[sl 3656.03]</t>
  </si>
  <si>
    <t>[sl 3655.95]</t>
  </si>
  <si>
    <t>[tp 3656.10]</t>
  </si>
  <si>
    <t>[sl 3655.79]</t>
  </si>
  <si>
    <t>[sl 3656.94]</t>
  </si>
  <si>
    <t>[sl 3655.34]</t>
  </si>
  <si>
    <t>[sl 3655.33]</t>
  </si>
  <si>
    <t>[tp 3654.60]</t>
  </si>
  <si>
    <t>[tp 3654.56]</t>
  </si>
  <si>
    <t>[tp 3654.01]</t>
  </si>
  <si>
    <t>[sl 3655.02]</t>
  </si>
  <si>
    <t>[tp 3654.00]</t>
  </si>
  <si>
    <t>[tp 3654.02]</t>
  </si>
  <si>
    <t>[sl 3655.20]</t>
  </si>
  <si>
    <t>[tp 3653.16]</t>
  </si>
  <si>
    <t>[sl 3654.33]</t>
  </si>
  <si>
    <t>[sl 3654.59]</t>
  </si>
  <si>
    <t>[sl 3654.60]</t>
  </si>
  <si>
    <t>[sl 3655.59]</t>
  </si>
  <si>
    <t>[sl 3656.96]</t>
  </si>
  <si>
    <t>[sl 3652.82]</t>
  </si>
  <si>
    <t>[tp 3652.59]</t>
  </si>
  <si>
    <t>[tp 3652.20]</t>
  </si>
  <si>
    <t>[tp 3652.02]</t>
  </si>
  <si>
    <t>[tp 3651.46]</t>
  </si>
  <si>
    <t>[sl 3652.18]</t>
  </si>
  <si>
    <t>[sl 3653.31]</t>
  </si>
  <si>
    <t>[sl 3654.30]</t>
  </si>
  <si>
    <t>[sl 3651.75]</t>
  </si>
  <si>
    <t>[tp 3650.30]</t>
  </si>
  <si>
    <t>[tp 3649.13]</t>
  </si>
  <si>
    <t>[tp 3648.80]</t>
  </si>
  <si>
    <t>[tp 3648.30]</t>
  </si>
  <si>
    <t>[sl 3647.82]</t>
  </si>
  <si>
    <t>[sl 3647.91]</t>
  </si>
  <si>
    <t>[sl 3650.08]</t>
  </si>
  <si>
    <t>[sl 3650.88]</t>
  </si>
  <si>
    <t>[sl 3650.90]</t>
  </si>
  <si>
    <t>[sl 3651.00]</t>
  </si>
  <si>
    <t>[sl 3651.08]</t>
  </si>
  <si>
    <t>[sl 3647.88]</t>
  </si>
  <si>
    <t>[tp 3647.08]</t>
  </si>
  <si>
    <t>[tp 3646.00]</t>
  </si>
  <si>
    <t>[tp 3645.58]</t>
  </si>
  <si>
    <t>[tp 3645.08]</t>
  </si>
  <si>
    <t>[sl 3648.21]</t>
  </si>
  <si>
    <t>[sl 3648.74]</t>
  </si>
  <si>
    <t>[sl 3648.73]</t>
  </si>
  <si>
    <t>[tp 3645.22]</t>
  </si>
  <si>
    <t>[tp 3645.21]</t>
  </si>
  <si>
    <t>[sl 3646.62]</t>
  </si>
  <si>
    <t>[sl 3646.65]</t>
  </si>
  <si>
    <t>strategy_20_demo</t>
  </si>
  <si>
    <t>[sl 3648.93]</t>
  </si>
  <si>
    <t>[sl 3649.30]</t>
  </si>
  <si>
    <t>[sl 3649.36]</t>
  </si>
  <si>
    <t>[sl 3649.33]</t>
  </si>
  <si>
    <t>[sl 3649.43]</t>
  </si>
  <si>
    <t>[sl 3649.46]</t>
  </si>
  <si>
    <t>[sl 3649.71]</t>
  </si>
  <si>
    <t>[sl 3650.21]</t>
  </si>
  <si>
    <t>[sl 3650.33]</t>
  </si>
  <si>
    <t>[sl 3650.37]</t>
  </si>
  <si>
    <t>[sl 3645.93]</t>
  </si>
  <si>
    <t>[sl 3648.64]</t>
  </si>
  <si>
    <t>[sl 3648.66]</t>
  </si>
  <si>
    <t>[sl 3650.36]</t>
  </si>
  <si>
    <t>[tp 3652.66]</t>
  </si>
  <si>
    <t>[sl 3651.73]</t>
  </si>
  <si>
    <t>[sl 3652.81]</t>
  </si>
  <si>
    <t>[sl 3652.80]</t>
  </si>
  <si>
    <t>[sl 3651.42]</t>
  </si>
  <si>
    <t>[tp 3654.42]</t>
  </si>
  <si>
    <t>[tp 3655.78]</t>
  </si>
  <si>
    <t>[tp 3655.92]</t>
  </si>
  <si>
    <t>[tp 3656.41]</t>
  </si>
  <si>
    <t>[tp 3656.42]</t>
  </si>
  <si>
    <t>[sl 3656.29]</t>
  </si>
  <si>
    <t>[sl 3654.16]</t>
  </si>
  <si>
    <t>[sl 3653.62]</t>
  </si>
  <si>
    <t>[sl 3653.07]</t>
  </si>
  <si>
    <t>[sl 3652.66]</t>
  </si>
  <si>
    <t>[sl 3652.06]</t>
  </si>
  <si>
    <t>[sl 3651.43]</t>
  </si>
  <si>
    <t>[sl 3651.41]</t>
  </si>
  <si>
    <t>[tp 3651.57]</t>
  </si>
  <si>
    <t>[sl 3651.28]</t>
  </si>
  <si>
    <t>[sl 3652.08]</t>
  </si>
  <si>
    <t>[tp 3650.33]</t>
  </si>
  <si>
    <t>[tp 3650.06]</t>
  </si>
  <si>
    <t>[sl 3650.74]</t>
  </si>
  <si>
    <t>[sl 3651.52]</t>
  </si>
  <si>
    <t>[sl 3653.30]</t>
  </si>
  <si>
    <t>[sl 3654.01]</t>
  </si>
  <si>
    <t>[sl 3655.03]</t>
  </si>
  <si>
    <t>[sl 3653.67]</t>
  </si>
  <si>
    <t>[sl 3655.57]</t>
  </si>
  <si>
    <t>[sl 3655.61]</t>
  </si>
  <si>
    <t>[tp 3656.67]</t>
  </si>
  <si>
    <t>[tp 3657.05]</t>
  </si>
  <si>
    <t>[sl 3656.80]</t>
  </si>
  <si>
    <t>[sl 3656.76]</t>
  </si>
  <si>
    <t>[sl 3656.77]</t>
  </si>
  <si>
    <t>[tp 3658.48]</t>
  </si>
  <si>
    <t>[sl 3657.91]</t>
  </si>
  <si>
    <t>[sl 3657.75]</t>
  </si>
  <si>
    <t>[sl 3657.74]</t>
  </si>
  <si>
    <t>[sl 3657.05]</t>
  </si>
  <si>
    <t>[sl 3656.83]</t>
  </si>
  <si>
    <t>Hours (opening_timestamp_manila)</t>
  </si>
  <si>
    <t>(Multiple Items)</t>
  </si>
  <si>
    <t>12mn-15pm</t>
  </si>
  <si>
    <t>2025.09.19 13:20:29</t>
  </si>
  <si>
    <t>2025.09.19 13:03:40</t>
  </si>
  <si>
    <t>2025.09.19 13:00:51</t>
  </si>
  <si>
    <t>2025.09.19 13:01:26</t>
  </si>
  <si>
    <t>2025.09.19 13:36:43</t>
  </si>
  <si>
    <t>2025.09.19 13:36:39</t>
  </si>
  <si>
    <t>2025.09.19 13:36:44</t>
  </si>
  <si>
    <t>2025.09.19 14:00:31</t>
  </si>
  <si>
    <t>2025.09.19 12:53:30</t>
  </si>
  <si>
    <t>2025.09.19 13:30:26</t>
  </si>
  <si>
    <t>2025.09.19 13:35:45</t>
  </si>
  <si>
    <t>2025.09.19 13:35:12</t>
  </si>
  <si>
    <t>2025.09.19 14:15:06</t>
  </si>
  <si>
    <t>2025.09.19 14:11:34</t>
  </si>
  <si>
    <t>2025.09.19 13:47:24</t>
  </si>
  <si>
    <t>2025.09.19 14:14:06</t>
  </si>
  <si>
    <t>2025.09.19 14:02:14</t>
  </si>
  <si>
    <t>2025.09.19 14:07:11</t>
  </si>
  <si>
    <t>2025.09.19 14:11:00</t>
  </si>
  <si>
    <t>2025.09.19 14:11:15</t>
  </si>
  <si>
    <t>2025.09.19 14:17:50</t>
  </si>
  <si>
    <t>2025.09.19 14:18:17</t>
  </si>
  <si>
    <t>2025.09.19 14:13:43</t>
  </si>
  <si>
    <t>2025.09.19 14:31:51</t>
  </si>
  <si>
    <t>2025.09.19 14:26:59</t>
  </si>
  <si>
    <t>2025.09.19 14:25:08</t>
  </si>
  <si>
    <t>2025.09.19 14:33:41</t>
  </si>
  <si>
    <t>2025.09.19 14:28:18</t>
  </si>
  <si>
    <t>2025.09.19 14:20:30</t>
  </si>
  <si>
    <t>2025.09.19 14:31:04</t>
  </si>
  <si>
    <t>2025.09.19 14:34:09</t>
  </si>
  <si>
    <t>2025.09.19 14:34:20</t>
  </si>
  <si>
    <t>2025.09.19 14:41:30</t>
  </si>
  <si>
    <t>2025.09.19 14:41:38</t>
  </si>
  <si>
    <t>2025.09.19 14:48:19</t>
  </si>
  <si>
    <t>2025.09.19 14:48:30</t>
  </si>
  <si>
    <t>2025.09.19 14:44:44</t>
  </si>
  <si>
    <t>2025.09.19 14:45:17</t>
  </si>
  <si>
    <t>[sl 3657.81]</t>
  </si>
  <si>
    <t>[sl 3657.69]</t>
  </si>
  <si>
    <t>[sl 3657.24]</t>
  </si>
  <si>
    <t>[sl 3658.31]</t>
  </si>
  <si>
    <t>[sl 3656.68]</t>
  </si>
  <si>
    <t>[sl 3655.98]</t>
  </si>
  <si>
    <t>[sl 3655.43]</t>
  </si>
  <si>
    <t>[sl 3655.39]</t>
  </si>
  <si>
    <t>[sl 3655.27]</t>
  </si>
  <si>
    <t>[sl 3655.32]</t>
  </si>
  <si>
    <t>[sl 3657.63]</t>
  </si>
  <si>
    <t>[tp 3654.62]</t>
  </si>
  <si>
    <t>[sl 3655.50]</t>
  </si>
  <si>
    <t>[tp 3654.29]</t>
  </si>
  <si>
    <t>[tp 3653.93]</t>
  </si>
  <si>
    <t>[sl 3654.42]</t>
  </si>
  <si>
    <t>[tp 3652.84]</t>
  </si>
  <si>
    <t>[tp 3652.85]</t>
  </si>
  <si>
    <t>[tp 3652.62]</t>
  </si>
  <si>
    <t>[sl 3653.14]</t>
  </si>
  <si>
    <t>[sl 3653.48]</t>
  </si>
  <si>
    <t>[sl 3653.50]</t>
  </si>
  <si>
    <t>[sl 3653.28]</t>
  </si>
  <si>
    <t>[tp 3651.53]</t>
  </si>
  <si>
    <t>[tp 3651.52]</t>
  </si>
  <si>
    <t>[sl 3651.65]</t>
  </si>
  <si>
    <t>[sl 3651.91]</t>
  </si>
  <si>
    <t>[sl 3651.95]</t>
  </si>
  <si>
    <t>[tp 3649.96]</t>
  </si>
  <si>
    <t>[tp 3649.97]</t>
  </si>
  <si>
    <t>[sl 3650.48]</t>
  </si>
  <si>
    <t>[sl 3650.51]</t>
  </si>
  <si>
    <t>[sl 3650.47]</t>
  </si>
  <si>
    <t>[tp 3649.52]</t>
  </si>
  <si>
    <t>[sl 3650.46]</t>
  </si>
  <si>
    <t>[sl 3650.71]</t>
  </si>
  <si>
    <t>[tp 3648.88]</t>
  </si>
  <si>
    <t>[tp 3648.81]</t>
  </si>
  <si>
    <t>[tp 3647.75]</t>
  </si>
  <si>
    <t>[sl 3648.34]</t>
  </si>
  <si>
    <t>[sl 3648.65]</t>
  </si>
  <si>
    <t>[sl 3648.95]</t>
  </si>
  <si>
    <t>2025.09.19 14:55:14</t>
  </si>
  <si>
    <t>2025.09.19 14:57:04</t>
  </si>
  <si>
    <t>2025.09.19 14:55:58</t>
  </si>
  <si>
    <t>2025.09.19 14:56:14</t>
  </si>
  <si>
    <t>2025.09.19 14:55:39</t>
  </si>
  <si>
    <t>2025.09.19 14:58:02</t>
  </si>
  <si>
    <t>2025.09.19 14:59:10</t>
  </si>
  <si>
    <t>2025.09.19 15:00:02</t>
  </si>
  <si>
    <t>[sl 3648.49]</t>
  </si>
  <si>
    <t>[tp 3646.92]</t>
  </si>
  <si>
    <t>[tp 3646.74]</t>
  </si>
  <si>
    <t>[sl 3646.87]</t>
  </si>
  <si>
    <t>[sl 3646.81]</t>
  </si>
  <si>
    <t>[sl 3646.70]</t>
  </si>
  <si>
    <t>[sl 3647.36]</t>
  </si>
  <si>
    <t>[sl 3647.84]</t>
  </si>
  <si>
    <t>[sl 3648.80]</t>
  </si>
  <si>
    <t>2025.09.19 15:02:06</t>
  </si>
  <si>
    <t>2025.09.19 15:02:14</t>
  </si>
  <si>
    <t>2025.09.19 15:02:13</t>
  </si>
  <si>
    <t>2025.09.19 15:02:24</t>
  </si>
  <si>
    <t>2025.09.19 15:02:31</t>
  </si>
  <si>
    <t>2025.09.19 15:02:21</t>
  </si>
  <si>
    <t>2025.09.19 15:02:44</t>
  </si>
  <si>
    <t>2025.09.19 15:07:03</t>
  </si>
  <si>
    <t>[sl 3649.39]</t>
  </si>
  <si>
    <t>[sl 3649.35]</t>
  </si>
  <si>
    <t>[sl 3649.57]</t>
  </si>
  <si>
    <t>[sl 3649.61]</t>
  </si>
  <si>
    <t>[sl 3649.80]</t>
  </si>
  <si>
    <t>[sl 3649.94]</t>
  </si>
  <si>
    <t>[sl 3650.30]</t>
  </si>
  <si>
    <t>[sl 3650.81]</t>
  </si>
  <si>
    <t>[sl 3647.41]</t>
  </si>
  <si>
    <t>[sl 3647.34]</t>
  </si>
  <si>
    <t>2025.09.19 15:16:04</t>
  </si>
  <si>
    <t>2025.09.19 15:16:06</t>
  </si>
  <si>
    <t>2025.09.19 15:15:59</t>
  </si>
  <si>
    <t>2025.09.19 15:25:37</t>
  </si>
  <si>
    <t>2025.09.19 15:22:12</t>
  </si>
  <si>
    <t>2025.09.19 15:22:10</t>
  </si>
  <si>
    <t>2025.09.19 15:23:23</t>
  </si>
  <si>
    <t>2025.09.19 15:21:21</t>
  </si>
  <si>
    <t>2025.09.19 15:28:31</t>
  </si>
  <si>
    <t>2025.09.19 15:52:09</t>
  </si>
  <si>
    <t>2025.09.19 15:52:25</t>
  </si>
  <si>
    <t>2025.09.19 15:43:48</t>
  </si>
  <si>
    <t>2025.09.19 15:51:30</t>
  </si>
  <si>
    <t>2025.09.19 15:51:29</t>
  </si>
  <si>
    <t>2025.09.19 15:50:57</t>
  </si>
  <si>
    <t>2025.09.19 15:50:45</t>
  </si>
  <si>
    <t>2025.09.19 15:51:39</t>
  </si>
  <si>
    <t>2025.09.19 15:54:25</t>
  </si>
  <si>
    <t>2025.09.19 15:55:05</t>
  </si>
  <si>
    <t>2025.09.19 15:54:04</t>
  </si>
  <si>
    <t>2025.09.19 16:04:35</t>
  </si>
  <si>
    <t>2025.09.19 16:04:36</t>
  </si>
  <si>
    <t>2025.09.19 16:04:39</t>
  </si>
  <si>
    <t>2025.09.19 16:01:29</t>
  </si>
  <si>
    <t>2025.09.19 16:04:37</t>
  </si>
  <si>
    <t>2025.09.19 16:12:02</t>
  </si>
  <si>
    <t>2025.09.19 16:11:57</t>
  </si>
  <si>
    <t>2025.09.19 16:11:15</t>
  </si>
  <si>
    <t>2025.09.19 16:11:14</t>
  </si>
  <si>
    <t>2025.09.19 16:11:39</t>
  </si>
  <si>
    <t>2025.09.19 16:11:34</t>
  </si>
  <si>
    <t>2025.09.19 16:30:14</t>
  </si>
  <si>
    <t>2025.09.19 16:18:18</t>
  </si>
  <si>
    <t>2025.09.19 16:18:19</t>
  </si>
  <si>
    <t>2025.09.19 16:29:59</t>
  </si>
  <si>
    <t>2025.09.19 16:25:08</t>
  </si>
  <si>
    <t>2025.09.19 16:28:20</t>
  </si>
  <si>
    <t>2025.09.19 16:32:07</t>
  </si>
  <si>
    <t>2025.09.19 16:29:54</t>
  </si>
  <si>
    <t>2025.09.19 16:30:33</t>
  </si>
  <si>
    <t>2025.09.19 16:36:59</t>
  </si>
  <si>
    <t>2025.09.19 16:37:41</t>
  </si>
  <si>
    <t>2025.09.19 16:32:44</t>
  </si>
  <si>
    <t>2025.09.19 16:33:34</t>
  </si>
  <si>
    <t>2025.09.19 16:31:33</t>
  </si>
  <si>
    <t>2025.09.19 16:34:24</t>
  </si>
  <si>
    <t>2025.09.19 16:36:17</t>
  </si>
  <si>
    <t>2025.09.19 16:37:00</t>
  </si>
  <si>
    <t>2025.09.19 16:41:04</t>
  </si>
  <si>
    <t>2025.09.19 16:39:34</t>
  </si>
  <si>
    <t>2025.09.19 16:52:41</t>
  </si>
  <si>
    <t>2025.09.19 16:50:05</t>
  </si>
  <si>
    <t>2025.09.19 16:40:45</t>
  </si>
  <si>
    <t>2025.09.19 16:56:51</t>
  </si>
  <si>
    <t>2025.09.19 16:54:16</t>
  </si>
  <si>
    <t>2025.09.19 16:57:41</t>
  </si>
  <si>
    <t>2025.09.19 16:58:36</t>
  </si>
  <si>
    <t>2025.09.19 17:05:30</t>
  </si>
  <si>
    <t>2025.09.19 17:05:25</t>
  </si>
  <si>
    <t>2025.09.19 17:03:49</t>
  </si>
  <si>
    <t>2025.09.19 17:05:44</t>
  </si>
  <si>
    <t>2025.09.19 17:16:24</t>
  </si>
  <si>
    <t>2025.09.19 17:05:16</t>
  </si>
  <si>
    <t>2025.09.19 17:17:59</t>
  </si>
  <si>
    <t>2025.09.19 17:18:19</t>
  </si>
  <si>
    <t>2025.09.19 17:18:20</t>
  </si>
  <si>
    <t>2025.09.19 17:23:45</t>
  </si>
  <si>
    <t>2025.09.19 17:23:43</t>
  </si>
  <si>
    <t>2025.09.19 17:23:53</t>
  </si>
  <si>
    <t>2025.09.19 17:21:34</t>
  </si>
  <si>
    <t>2025.09.19 17:23:24</t>
  </si>
  <si>
    <t>2025.09.19 17:25:10</t>
  </si>
  <si>
    <t>2025.09.19 17:32:38</t>
  </si>
  <si>
    <t>2025.09.19 17:55:13</t>
  </si>
  <si>
    <t>2025.09.19 17:53:59</t>
  </si>
  <si>
    <t>2025.09.19 17:32:43</t>
  </si>
  <si>
    <t>2025.09.19 17:42:00</t>
  </si>
  <si>
    <t>2025.09.19 17:39:16</t>
  </si>
  <si>
    <t>2025.09.19 17:54:22</t>
  </si>
  <si>
    <t>2025.09.19 17:35:05</t>
  </si>
  <si>
    <t>2025.09.19 17:53:21</t>
  </si>
  <si>
    <t>2025.09.19 17:53:17</t>
  </si>
  <si>
    <t>2025.09.19 17:36:22</t>
  </si>
  <si>
    <t>2025.09.19 17:53:13</t>
  </si>
  <si>
    <t>2025.09.19 17:54:37</t>
  </si>
  <si>
    <t>2025.09.19 17:57:03</t>
  </si>
  <si>
    <t>2025.09.19 18:13:10</t>
  </si>
  <si>
    <t>2025.09.19 18:04:55</t>
  </si>
  <si>
    <t>2025.09.19 17:57:49</t>
  </si>
  <si>
    <t>2025.09.19 18:10:10</t>
  </si>
  <si>
    <t>2025.09.19 18:05:00</t>
  </si>
  <si>
    <t>2025.09.19 18:02:07</t>
  </si>
  <si>
    <t>2025.09.19 18:12:58</t>
  </si>
  <si>
    <t>2025.09.19 18:08:45</t>
  </si>
  <si>
    <t>2025.09.19 18:13:25</t>
  </si>
  <si>
    <t>2025.09.19 18:13:09</t>
  </si>
  <si>
    <t>2025.09.19 18:11:56</t>
  </si>
  <si>
    <t>2025.09.19 18:23:14</t>
  </si>
  <si>
    <t>2025.09.19 18:23:37</t>
  </si>
  <si>
    <t>2025.09.19 18:24:17</t>
  </si>
  <si>
    <t>2025.09.19 18:28:57</t>
  </si>
  <si>
    <t>2025.09.19 18:26:50</t>
  </si>
  <si>
    <t>2025.09.19 18:28:08</t>
  </si>
  <si>
    <t>2025.09.19 18:26:41</t>
  </si>
  <si>
    <t>2025.09.19 18:29:10</t>
  </si>
  <si>
    <t>2025.09.19 18:28:15</t>
  </si>
  <si>
    <t>2025.09.19 18:30:41</t>
  </si>
  <si>
    <t>2025.09.19 18:30:39</t>
  </si>
  <si>
    <t>2025.09.19 19:00:22</t>
  </si>
  <si>
    <t>2025.09.19 18:40:33</t>
  </si>
  <si>
    <t>2025.09.19 19:04:33</t>
  </si>
  <si>
    <t>2025.09.19 19:14:19</t>
  </si>
  <si>
    <t>2025.09.19 19:04:30</t>
  </si>
  <si>
    <t>2025.09.19 18:52:48</t>
  </si>
  <si>
    <t>2025.09.19 19:00:23</t>
  </si>
  <si>
    <t>2025.09.19 19:07:35</t>
  </si>
  <si>
    <t>2025.09.19 19:14:07</t>
  </si>
  <si>
    <t>2025.09.19 19:08:21</t>
  </si>
  <si>
    <t>2025.09.19 19:14:04</t>
  </si>
  <si>
    <t>2025.09.19 19:13:07</t>
  </si>
  <si>
    <t>[sl 3651.51]</t>
  </si>
  <si>
    <t>[sl 3651.50]</t>
  </si>
  <si>
    <t>[sl 3651.77]</t>
  </si>
  <si>
    <t>[sl 3651.74]</t>
  </si>
  <si>
    <t>[sl 3648.44]</t>
  </si>
  <si>
    <t>[sl 3648.38]</t>
  </si>
  <si>
    <t>[sl 3647.60]</t>
  </si>
  <si>
    <t>[sl 3649.21]</t>
  </si>
  <si>
    <t>[sl 3647.46]</t>
  </si>
  <si>
    <t>[sl 3647.49]</t>
  </si>
  <si>
    <t>[tp 3646.12]</t>
  </si>
  <si>
    <t>[sl 3645.72]</t>
  </si>
  <si>
    <t>[sl 3645.85]</t>
  </si>
  <si>
    <t>[sl 3646.61]</t>
  </si>
  <si>
    <t>[sl 3646.59]</t>
  </si>
  <si>
    <t>[sl 3646.60]</t>
  </si>
  <si>
    <t>[sl 3647.39]</t>
  </si>
  <si>
    <t>[sl 3647.40]</t>
  </si>
  <si>
    <t>[sl 3647.78]</t>
  </si>
  <si>
    <t>[sl 3648.97]</t>
  </si>
  <si>
    <t>[sl 3649.04]</t>
  </si>
  <si>
    <t>[sl 3649.47]</t>
  </si>
  <si>
    <t>[sl 3646.38]</t>
  </si>
  <si>
    <t>[sl 3646.99]</t>
  </si>
  <si>
    <t>[sl 3647.43]</t>
  </si>
  <si>
    <t>[sl 3647.89]</t>
  </si>
  <si>
    <t>[sl 3648.05]</t>
  </si>
  <si>
    <t>[sl 3648.69]</t>
  </si>
  <si>
    <t>[sl 3648.70]</t>
  </si>
  <si>
    <t>[sl 3648.99]</t>
  </si>
  <si>
    <t>[sl 3649.49]</t>
  </si>
  <si>
    <t>[sl 3649.50]</t>
  </si>
  <si>
    <t>[sl 3649.77]</t>
  </si>
  <si>
    <t>[sl 3650.60]</t>
  </si>
  <si>
    <t>[sl 3654.00]</t>
  </si>
  <si>
    <t>[sl 3653.97]</t>
  </si>
  <si>
    <t>[sl 3653.34]</t>
  </si>
  <si>
    <t>[sl 3653.32]</t>
  </si>
  <si>
    <t>[tp 3654.96]</t>
  </si>
  <si>
    <t>[tp 3655.42]</t>
  </si>
  <si>
    <t>[tp 3655.44]</t>
  </si>
  <si>
    <t>[tp 3655.90]</t>
  </si>
  <si>
    <t>[sl 3655.15]</t>
  </si>
  <si>
    <t>[sl 3654.45]</t>
  </si>
  <si>
    <t>[sl 3654.46]</t>
  </si>
  <si>
    <t>[tp 3656.03]</t>
  </si>
  <si>
    <t>[tp 3656.96]</t>
  </si>
  <si>
    <t>[sl 3655.92]</t>
  </si>
  <si>
    <t>[sl 3655.94]</t>
  </si>
  <si>
    <t>[tp 3656.80]</t>
  </si>
  <si>
    <t>[tp 3656.79]</t>
  </si>
  <si>
    <t>[tp 3658.29]</t>
  </si>
  <si>
    <t>[tp 3658.72]</t>
  </si>
  <si>
    <t>[tp 3658.79]</t>
  </si>
  <si>
    <t>[sl 3657.92]</t>
  </si>
  <si>
    <t>[sl 3657.85]</t>
  </si>
  <si>
    <t>[sl 3657.89]</t>
  </si>
  <si>
    <t>[sl 3655.70]</t>
  </si>
  <si>
    <t>[sl 3654.61]</t>
  </si>
  <si>
    <t>[tp 3658.61]</t>
  </si>
  <si>
    <t>[tp 3660.11]</t>
  </si>
  <si>
    <t>[tp 3660.17]</t>
  </si>
  <si>
    <t>[sl 3659.76]</t>
  </si>
  <si>
    <t>[sl 3659.73]</t>
  </si>
  <si>
    <t>[sl 3659.74]</t>
  </si>
  <si>
    <t>[tp 3660.61]</t>
  </si>
  <si>
    <t>[tp 3663.60]</t>
  </si>
  <si>
    <t>[sl 3663.01]</t>
  </si>
  <si>
    <t>[sl 3663.02]</t>
  </si>
  <si>
    <t>[sl 3661.20]</t>
  </si>
  <si>
    <t>[sl 3660.98]</t>
  </si>
  <si>
    <t>[sl 3660.21]</t>
  </si>
  <si>
    <t>[sl 3660.20]</t>
  </si>
  <si>
    <t>[sl 3660.13]</t>
  </si>
  <si>
    <t>[sl 3659.70]</t>
  </si>
  <si>
    <t>[sl 3658.83]</t>
  </si>
  <si>
    <t>[tp 3656.89]</t>
  </si>
  <si>
    <t>[tp 3656.61]</t>
  </si>
  <si>
    <t>[sl 3659.71]</t>
  </si>
  <si>
    <t>[sl 3660.06]</t>
  </si>
  <si>
    <t>[sl 3660.08]</t>
  </si>
  <si>
    <t>[sl 3660.53]</t>
  </si>
  <si>
    <t>[sl 3660.61]</t>
  </si>
  <si>
    <t>[sl 3661.11]</t>
  </si>
  <si>
    <t>[sl 3661.23]</t>
  </si>
  <si>
    <t>[sl 3661.21]</t>
  </si>
  <si>
    <t>[tp 3662.35]</t>
  </si>
  <si>
    <t>[tp 3662.36]</t>
  </si>
  <si>
    <t>[sl 3664.26]</t>
  </si>
  <si>
    <t>[sl 3664.23]</t>
  </si>
  <si>
    <t>[sl 3662.51]</t>
  </si>
  <si>
    <t>[tp 3665.12]</t>
  </si>
  <si>
    <t>[tp 3665.51]</t>
  </si>
  <si>
    <t>[sl 3664.45]</t>
  </si>
  <si>
    <t>[sl 3664.46]</t>
  </si>
  <si>
    <t>[tp 3665.86]</t>
  </si>
  <si>
    <t>[tp 3666.61]</t>
  </si>
  <si>
    <t>[tp 3666.60]</t>
  </si>
  <si>
    <t>[tp 3666.65]</t>
  </si>
  <si>
    <t>[tp 3667.20]</t>
  </si>
  <si>
    <t>[tp 3667.51]</t>
  </si>
  <si>
    <t>[tp 3668.00]</t>
  </si>
  <si>
    <t>[sl 3667.10]</t>
  </si>
  <si>
    <t>[tp 3668.50]</t>
  </si>
  <si>
    <t>[sl 3668.13]</t>
  </si>
  <si>
    <t>[sl 3668.15]</t>
  </si>
  <si>
    <t>[tp 3668.69]</t>
  </si>
  <si>
    <t>[sl 3669.10]</t>
  </si>
  <si>
    <t>[sl 3668.14]</t>
  </si>
  <si>
    <t>[sl 3667.83]</t>
  </si>
  <si>
    <t>[sl 3666.19]</t>
  </si>
  <si>
    <t>[sl 3665.78]</t>
  </si>
  <si>
    <t>[sl 3665.79]</t>
  </si>
  <si>
    <t>[tp 3669.25]</t>
  </si>
  <si>
    <t>[tp 3670.75]</t>
  </si>
  <si>
    <t>[tp 3670.95]</t>
  </si>
  <si>
    <t>[tp 3671.25]</t>
  </si>
  <si>
    <t>[sl 3674.26]</t>
  </si>
  <si>
    <t>[sl 3674.24]</t>
  </si>
  <si>
    <t>[tp 3675.21]</t>
  </si>
  <si>
    <t>[sl 3674.71]</t>
  </si>
  <si>
    <t>[sl 3672.80]</t>
  </si>
  <si>
    <t>[sl 3672.51]</t>
  </si>
  <si>
    <t>[sl 3672.03]</t>
  </si>
  <si>
    <t>[sl 3671.81]</t>
  </si>
  <si>
    <t>[sl 3671.52]</t>
  </si>
  <si>
    <t>[sl 3671.31]</t>
  </si>
  <si>
    <t>[sl 3670.24]</t>
  </si>
  <si>
    <t>[sl 3670.10]</t>
  </si>
  <si>
    <t>[sl 3669.97]</t>
  </si>
  <si>
    <t>[sl 3671.25]</t>
  </si>
  <si>
    <t>[sl 3672.08]</t>
  </si>
  <si>
    <t>[sl 3672.25]</t>
  </si>
  <si>
    <t>[sl 3672.73]</t>
  </si>
  <si>
    <t>[sl 3672.75]</t>
  </si>
  <si>
    <t>[sl 3673.24]</t>
  </si>
  <si>
    <t>[sl 3672.58]</t>
  </si>
  <si>
    <t>[sl 3672.60]</t>
  </si>
  <si>
    <t>[sl 3671.17]</t>
  </si>
  <si>
    <t>[sl 3669.81]</t>
  </si>
  <si>
    <t>[sl 3669.67]</t>
  </si>
  <si>
    <t>[sl 3669.82]</t>
  </si>
  <si>
    <t>[sl 3668.70]</t>
  </si>
  <si>
    <t>[sl 3668.72]</t>
  </si>
  <si>
    <t>[sl 3668.04]</t>
  </si>
  <si>
    <t>2025-09-20</t>
  </si>
  <si>
    <t>2025.09.19 20:19:27</t>
  </si>
  <si>
    <t>2025.09.19 19:26:29</t>
  </si>
  <si>
    <t>2025.09.19 19:24:02</t>
  </si>
  <si>
    <t>2025.09.19 20:37:44</t>
  </si>
  <si>
    <t>2025.09.19 19:27:41</t>
  </si>
  <si>
    <t>2025.09.19 19:25:57</t>
  </si>
  <si>
    <t>2025.09.19 19:25:39</t>
  </si>
  <si>
    <t>2025.09.19 19:44:35</t>
  </si>
  <si>
    <t>2025.09.19 19:45:25</t>
  </si>
  <si>
    <t>2025.09.19 19:32:35</t>
  </si>
  <si>
    <t>2025.09.19 19:44:28</t>
  </si>
  <si>
    <t>2025.09.19 20:11:47</t>
  </si>
  <si>
    <t>2025.09.19 20:21:41</t>
  </si>
  <si>
    <t>2025.09.19 19:57:21</t>
  </si>
  <si>
    <t>2025.09.19 20:19:00</t>
  </si>
  <si>
    <t>2025.09.19 20:25:38</t>
  </si>
  <si>
    <t>2025.09.19 19:57:19</t>
  </si>
  <si>
    <t>2025.09.19 20:11:24</t>
  </si>
  <si>
    <t>2025.09.19 20:09:27</t>
  </si>
  <si>
    <t>2025.09.19 20:01:47</t>
  </si>
  <si>
    <t>2025.09.19 20:12:59</t>
  </si>
  <si>
    <t>2025.09.19 20:45:41</t>
  </si>
  <si>
    <t>2025.09.19 21:31:42</t>
  </si>
  <si>
    <t>2025.09.19 20:45:26</t>
  </si>
  <si>
    <t>2025.09.19 20:19:04</t>
  </si>
  <si>
    <t>2025.09.19 20:32:19</t>
  </si>
  <si>
    <t>2025.09.19 20:34:24</t>
  </si>
  <si>
    <t>2025.09.19 20:48:16</t>
  </si>
  <si>
    <t>2025.09.19 20:41:16</t>
  </si>
  <si>
    <t>2025.09.19 20:41:21</t>
  </si>
  <si>
    <t>2025.09.19 20:40:08</t>
  </si>
  <si>
    <t>2025.09.19 20:45:38</t>
  </si>
  <si>
    <t>2025.09.19 20:45:08</t>
  </si>
  <si>
    <t>2025.09.19 20:46:11</t>
  </si>
  <si>
    <t>2025.09.19 21:15:00</t>
  </si>
  <si>
    <t>2025.09.19 20:57:22</t>
  </si>
  <si>
    <t>2025.09.19 21:25:34</t>
  </si>
  <si>
    <t>2025.09.19 20:57:20</t>
  </si>
  <si>
    <t>2025.09.19 21:20:12</t>
  </si>
  <si>
    <t>2025.09.19 21:23:51</t>
  </si>
  <si>
    <t>2025.09.19 21:13:36</t>
  </si>
  <si>
    <t>2025.09.19 21:23:50</t>
  </si>
  <si>
    <t>2025.09.19 21:20:11</t>
  </si>
  <si>
    <t>2025.09.19 21:55:15</t>
  </si>
  <si>
    <t>2025.09.19 22:05:38</t>
  </si>
  <si>
    <t>2025.09.19 22:00:02</t>
  </si>
  <si>
    <t>2025.09.19 21:57:20</t>
  </si>
  <si>
    <t>2025.09.19 21:32:22</t>
  </si>
  <si>
    <t>2025.09.19 22:00:51</t>
  </si>
  <si>
    <t>2025.09.19 22:59:52</t>
  </si>
  <si>
    <t>2025.09.19 22:59:32</t>
  </si>
  <si>
    <t>2025.09.19 23:00:19</t>
  </si>
  <si>
    <t>2025.09.19 22:34:43</t>
  </si>
  <si>
    <t>2025.09.19 22:56:39</t>
  </si>
  <si>
    <t>2025.09.19 23:16:01</t>
  </si>
  <si>
    <t>2025.09.19 22:44:36</t>
  </si>
  <si>
    <t>2025.09.19 23:02:42</t>
  </si>
  <si>
    <t>2025.09.19 23:14:02</t>
  </si>
  <si>
    <t>2025.09.19 23:14:35</t>
  </si>
  <si>
    <t>2025.09.19 23:14:36</t>
  </si>
  <si>
    <t>2025.09.19 23:19:41</t>
  </si>
  <si>
    <t>2025.09.19 23:34:00</t>
  </si>
  <si>
    <t>2025.09.19 23:37:21</t>
  </si>
  <si>
    <t>2025.09.19 23:25:31</t>
  </si>
  <si>
    <t>2025.09.19 23:33:37</t>
  </si>
  <si>
    <t>2025.09.19 23:33:55</t>
  </si>
  <si>
    <t>2025.09.19 23:32:19</t>
  </si>
  <si>
    <t>2025.09.19 23:33:59</t>
  </si>
  <si>
    <t>[tp 3668.26]</t>
  </si>
  <si>
    <t>[tp 3668.27]</t>
  </si>
  <si>
    <t>[sl 3666.94]</t>
  </si>
  <si>
    <t>[tp 3666.77]</t>
  </si>
  <si>
    <t>[sl 3667.61]</t>
  </si>
  <si>
    <t>[sl 3669.21]</t>
  </si>
  <si>
    <t>[sl 3670.21]</t>
  </si>
  <si>
    <t>[sl 3670.30]</t>
  </si>
  <si>
    <t>[sl 3670.72]</t>
  </si>
  <si>
    <t>[sl 3670.71]</t>
  </si>
  <si>
    <t>[sl 3667.60]</t>
  </si>
  <si>
    <t>[sl 3667.52]</t>
  </si>
  <si>
    <t>[sl 3670.70]</t>
  </si>
  <si>
    <t>[sl 3670.74]</t>
  </si>
  <si>
    <t>[sl 3670.99]</t>
  </si>
  <si>
    <t>[sl 3671.22]</t>
  </si>
  <si>
    <t>[tp 3671.60]</t>
  </si>
  <si>
    <t>[tp 3671.64]</t>
  </si>
  <si>
    <t>[sl 3672.02]</t>
  </si>
  <si>
    <t>[sl 3671.46]</t>
  </si>
  <si>
    <t>[sl 3671.23]</t>
  </si>
  <si>
    <t>[sl 3671.71]</t>
  </si>
  <si>
    <t>[sl 3671.55]</t>
  </si>
  <si>
    <t>[sl 3672.77]</t>
  </si>
  <si>
    <t>[sl 3672.43]</t>
  </si>
  <si>
    <t>[tp 3673.07]</t>
  </si>
  <si>
    <t>[tp 3673.11]</t>
  </si>
  <si>
    <t>[tp 3673.80]</t>
  </si>
  <si>
    <t>[tp 3674.17]</t>
  </si>
  <si>
    <t>[tp 3674.48]</t>
  </si>
  <si>
    <t>[tp 3675.03]</t>
  </si>
  <si>
    <t>[tp 3674.87]</t>
  </si>
  <si>
    <t>[tp 3674.90]</t>
  </si>
  <si>
    <t>[tp 3675.41]</t>
  </si>
  <si>
    <t>[tp 3675.67]</t>
  </si>
  <si>
    <t>[tp 3675.53]</t>
  </si>
  <si>
    <t>[tp 3675.51]</t>
  </si>
  <si>
    <t>[tp 3676.29]</t>
  </si>
  <si>
    <t>[sl 3677.06]</t>
  </si>
  <si>
    <t>[sl 3676.99]</t>
  </si>
  <si>
    <t>[sl 3677.02]</t>
  </si>
  <si>
    <t>[sl 3678.60]</t>
  </si>
  <si>
    <t>[sl 3678.54]</t>
  </si>
  <si>
    <t>[tp 3680.17]</t>
  </si>
  <si>
    <t>[sl 3679.54]</t>
  </si>
  <si>
    <t>[sl 3679.55]</t>
  </si>
  <si>
    <t>[tp 3681.55]</t>
  </si>
  <si>
    <t>[tp 3681.67]</t>
  </si>
  <si>
    <t>[tp 3682.11]</t>
  </si>
  <si>
    <t>[tp 3682.17]</t>
  </si>
  <si>
    <t>[sl 3682.08]</t>
  </si>
  <si>
    <t>[sl 3682.06]</t>
  </si>
  <si>
    <t>strategy_21_demo</t>
  </si>
  <si>
    <t>[sl 3681.42]</t>
  </si>
  <si>
    <t>[sl 3680.70]</t>
  </si>
  <si>
    <t>[tp 3683.61]</t>
  </si>
  <si>
    <t>[tp 3683.70]</t>
  </si>
  <si>
    <t>[sl 3683.40]</t>
  </si>
  <si>
    <t>[sl 3683.41]</t>
  </si>
  <si>
    <t>[sl 3683.06]</t>
  </si>
  <si>
    <t>[sl 3683.29]</t>
  </si>
  <si>
    <t>[sl 3681.77]</t>
  </si>
  <si>
    <t>[sl 3683.69]</t>
  </si>
  <si>
    <t>[sl 3684.42]</t>
  </si>
  <si>
    <t>[sl 3684.35]</t>
  </si>
  <si>
    <t>[sl 3684.31]</t>
  </si>
  <si>
    <t>[sl 3684.30]</t>
  </si>
  <si>
    <t>[sl 3684.39]</t>
  </si>
  <si>
    <t>[sl 3684.09]</t>
  </si>
  <si>
    <t>[sl 3684.05]</t>
  </si>
  <si>
    <t>[sl 3683.79]</t>
  </si>
  <si>
    <t>[sl 3682.59]</t>
  </si>
  <si>
    <t>[sl 3681.83]</t>
  </si>
  <si>
    <t>[sl 3681.53]</t>
  </si>
  <si>
    <t>[tp 3681.70]</t>
  </si>
  <si>
    <t>[tp 3681.46]</t>
  </si>
  <si>
    <t>[sl 3681.17]</t>
  </si>
  <si>
    <t>[sl 3681.74]</t>
  </si>
  <si>
    <t>[sl 3683.33]</t>
  </si>
  <si>
    <t>strategy_22_demo</t>
  </si>
  <si>
    <t>[sl 3684.50]</t>
  </si>
  <si>
    <t>[sl 3684.52]</t>
  </si>
  <si>
    <t>[tp 3684.43]</t>
  </si>
  <si>
    <t>[tp 3684.56]</t>
  </si>
  <si>
    <t>[sl 3684.83]</t>
  </si>
  <si>
    <t>Sat</t>
  </si>
  <si>
    <t>Count of Streak</t>
  </si>
  <si>
    <t>Max of Streak</t>
  </si>
  <si>
    <t>Day of Week</t>
  </si>
  <si>
    <t>Time2</t>
  </si>
  <si>
    <t>Price2</t>
  </si>
  <si>
    <t>Details for Sum of Profit - opening_hours_manila: 09, comment: strategy_12_demo</t>
  </si>
  <si>
    <t>only 1 occurrence of 6 streaks</t>
  </si>
  <si>
    <t>1-2 instances are tollerable</t>
  </si>
  <si>
    <t>adjust if there are 3 occurences</t>
  </si>
  <si>
    <t>05</t>
  </si>
  <si>
    <t>Details for Sum of Profit - comment: strategy_11_demo, opening_hours_manila: 00 (+)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</si>
</sst>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7" fillId="4" borderId="0" xfId="0" applyNumberFormat="1" applyFont="1" applyFill="1" applyAlignment="1">
      <alignment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horizontal="left"/>
    </xf>
    <xf numFmtId="10" fontId="9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pivotButton="1" applyFont="1" applyAlignment="1">
      <alignment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22" fontId="7" fillId="4" borderId="0" xfId="0" applyNumberFormat="1" applyFont="1" applyFill="1" applyAlignment="1">
      <alignment vertical="center"/>
    </xf>
    <xf numFmtId="167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vertical="center"/>
    </xf>
    <xf numFmtId="167" fontId="7" fillId="5" borderId="0" xfId="0" applyNumberFormat="1" applyFont="1" applyFill="1" applyAlignment="1">
      <alignment vertical="center"/>
    </xf>
    <xf numFmtId="9" fontId="0" fillId="0" borderId="0" xfId="1" applyFont="1"/>
    <xf numFmtId="0" fontId="10" fillId="0" borderId="0" xfId="0" applyFont="1" applyAlignment="1">
      <alignment horizontal="center" vertical="center" wrapText="1"/>
    </xf>
    <xf numFmtId="22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9" borderId="0" xfId="0" applyFill="1" applyBorder="1"/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</cellXfs>
  <cellStyles count="2">
    <cellStyle name="Normal" xfId="0" builtinId="0"/>
    <cellStyle name="Percent" xfId="1" builtinId="5"/>
  </cellStyles>
  <dxfs count="20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27" formatCode="dd/mm/yyyy\ h:mm"/>
    </dxf>
    <dxf>
      <numFmt numFmtId="27" formatCode="dd/mm/yyyy\ h:mm"/>
    </dxf>
    <dxf>
      <numFmt numFmtId="19" formatCode="dd/mm/yyyy"/>
    </dxf>
    <dxf>
      <numFmt numFmtId="27" formatCode="dd/mm/yyyy\ h:mm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27" formatCode="dd/mm/yyyy\ h:mm"/>
    </dxf>
    <dxf>
      <numFmt numFmtId="27" formatCode="dd/mm/yyyy\ h:mm"/>
    </dxf>
    <dxf>
      <numFmt numFmtId="19" formatCode="dd/mm/yyyy"/>
    </dxf>
    <dxf>
      <numFmt numFmtId="27" formatCode="dd/mm/yyyy\ h:mm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171450</xdr:rowOff>
    </xdr:from>
    <xdr:to>
      <xdr:col>10</xdr:col>
      <xdr:colOff>847725</xdr:colOff>
      <xdr:row>3</xdr:row>
      <xdr:rowOff>171450</xdr:rowOff>
    </xdr:to>
    <xdr:sp macro="[0]!Consoli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7129DE-F43B-45B0-8271-78394A3DE35D}"/>
            </a:ext>
          </a:extLst>
        </xdr:cNvPr>
        <xdr:cNvSpPr/>
      </xdr:nvSpPr>
      <xdr:spPr>
        <a:xfrm>
          <a:off x="10058400" y="1714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13</xdr:row>
      <xdr:rowOff>57150</xdr:rowOff>
    </xdr:from>
    <xdr:to>
      <xdr:col>8</xdr:col>
      <xdr:colOff>523875</xdr:colOff>
      <xdr:row>16</xdr:row>
      <xdr:rowOff>104775</xdr:rowOff>
    </xdr:to>
    <xdr:sp macro="[0]!Consolida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7EA402-42FA-35F5-E990-32CDC03F4B68}"/>
            </a:ext>
          </a:extLst>
        </xdr:cNvPr>
        <xdr:cNvSpPr/>
      </xdr:nvSpPr>
      <xdr:spPr>
        <a:xfrm>
          <a:off x="3467100" y="25336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9.737186574072" createdVersion="8" refreshedVersion="8" minRefreshableVersion="3" recordCount="1037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19T12:21:07"/>
    </cacheField>
    <cacheField name="Position" numFmtId="0">
      <sharedItems containsString="0" containsBlank="1" containsNumber="1" containsInteger="1" minValue="442874070" maxValue="443747847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14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2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0T00:00:00"/>
    </cacheField>
    <cacheField name="Hour" numFmtId="0">
      <sharedItems containsBlank="1"/>
    </cacheField>
    <cacheField name="comment" numFmtId="0">
      <sharedItems containsBlank="1" count="21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9T12:21:07"/>
    </cacheField>
    <cacheField name="opening_timestamp_manila" numFmtId="0">
      <sharedItems containsNonDate="0" containsDate="1" containsString="0" containsBlank="1" minDate="2025-09-16T14:04:38" maxDate="2025-09-19T17:21:07" count="643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3:27"/>
        <d v="2025-09-19T16:53:28"/>
        <d v="2025-09-19T17:06:57"/>
        <d v="2025-09-19T17:06:58"/>
        <d v="2025-09-19T17:08:17"/>
        <d v="2025-09-19T17:08:18"/>
        <d v="2025-09-19T17:21:07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5">
        <s v="Wed"/>
        <s v="Thu"/>
        <s v="Fri"/>
        <m/>
        <s v="Tue" u="1"/>
      </sharedItems>
    </cacheField>
    <cacheField name="profit_simulation_30usd" numFmtId="0">
      <sharedItems containsString="0" containsBlank="1" containsNumber="1" minValue="-0.36200000000000004" maxValue="1.1260000000000001"/>
    </cacheField>
    <cacheField name="profit_simulation_60usd" numFmtId="0">
      <sharedItems containsString="0" containsBlank="1" containsNumber="1" minValue="-0.72400000000000009" maxValue="2.2520000000000002"/>
    </cacheField>
    <cacheField name="profit_simulation_100usd" numFmtId="0">
      <sharedItems containsString="0" containsBlank="1" containsNumber="1" minValue="-1.0860000000000001" maxValue="3.3779999999999997"/>
    </cacheField>
    <cacheField name="Seconds (opening_timestamp_manila)" numFmtId="0" databaseField="0">
      <fieldGroup base="19">
        <rangePr groupBy="seconds" startDate="2025-09-17T20:59:17" endDate="2025-09-19T17:21:07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9/2025"/>
        </groupItems>
      </fieldGroup>
    </cacheField>
    <cacheField name="Minutes (opening_timestamp_manila)" numFmtId="0" databaseField="0">
      <fieldGroup base="19">
        <rangePr groupBy="minutes" startDate="2025-09-17T20:59:17" endDate="2025-09-19T17:21:07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9/2025"/>
        </groupItems>
      </fieldGroup>
    </cacheField>
    <cacheField name="Hours (opening_timestamp_manila)" numFmtId="0" databaseField="0">
      <fieldGroup base="19">
        <rangePr groupBy="hours" startDate="2025-09-17T20:59:17" endDate="2025-09-19T17:21:07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9/09/2025"/>
        </groupItems>
      </fieldGroup>
    </cacheField>
    <cacheField name="Days (opening_timestamp_manila)" numFmtId="0" databaseField="0">
      <fieldGroup base="19">
        <rangePr groupBy="days" startDate="2025-09-17T20:59:17" endDate="2025-09-19T17:21:07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9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0.587535185186" createdVersion="8" refreshedVersion="8" minRefreshableVersion="3" recordCount="1497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19T23:30:06"/>
    </cacheField>
    <cacheField name="Position" numFmtId="0">
      <sharedItems containsString="0" containsBlank="1" containsNumber="1" containsInteger="1" minValue="442874070" maxValue="443994508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14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0T00:00:00"/>
    </cacheField>
    <cacheField name="Hour" numFmtId="0">
      <sharedItems containsBlank="1"/>
    </cacheField>
    <cacheField name="comment" numFmtId="0">
      <sharedItems containsBlank="1" count="23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9T23:30:06"/>
    </cacheField>
    <cacheField name="opening_timestamp_manila" numFmtId="0">
      <sharedItems containsNonDate="0" containsDate="1" containsString="0" containsBlank="1" minDate="2025-09-16T14:04:38" maxDate="2025-09-20T04:30:06" count="887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5:26"/>
        <d v="2025-09-20T04:06:16"/>
        <d v="2025-09-20T04:14:06"/>
        <d v="2025-09-20T04:15:46"/>
        <d v="2025-09-20T04:18:06"/>
        <d v="2025-09-20T04:19:46"/>
        <d v="2025-09-20T04:30:06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5">
        <s v="2025-09-17"/>
        <s v="2025-09-18"/>
        <s v="2025-09-19"/>
        <s v="2025-09-20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5">
        <s v="Wed"/>
        <s v="Thu"/>
        <s v="Fri"/>
        <s v="Sat"/>
        <m/>
      </sharedItems>
    </cacheField>
    <cacheField name="profit_simulation_30usd" numFmtId="0">
      <sharedItems containsString="0" containsBlank="1" containsNumber="1" minValue="-0.36200000000000004" maxValue="1.1599999999999999"/>
    </cacheField>
    <cacheField name="profit_simulation_60usd" numFmtId="0">
      <sharedItems containsString="0" containsBlank="1" containsNumber="1" minValue="-0.72400000000000009" maxValue="2.3199999999999998"/>
    </cacheField>
    <cacheField name="profit_simulation_100usd" numFmtId="0">
      <sharedItems containsString="0" containsBlank="1" containsNumber="1" minValue="-1.0860000000000001" maxValue="3.48"/>
    </cacheField>
    <cacheField name="Normalized_Profit" numFmtId="0">
      <sharedItems containsString="0" containsBlank="1" containsNumber="1" minValue="-3" maxValue="11.6"/>
    </cacheField>
    <cacheField name="Seconds (opening_timestamp_manila)" numFmtId="0" databaseField="0">
      <fieldGroup base="19">
        <rangePr groupBy="seconds" startDate="2025-09-17T20:59:17" endDate="2025-09-20T04:30:0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0/09/2025"/>
        </groupItems>
      </fieldGroup>
    </cacheField>
    <cacheField name="Minutes (opening_timestamp_manila)" numFmtId="0" databaseField="0">
      <fieldGroup base="19">
        <rangePr groupBy="minutes" startDate="2025-09-17T20:59:17" endDate="2025-09-20T04:30:0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0/09/2025"/>
        </groupItems>
      </fieldGroup>
    </cacheField>
    <cacheField name="Hours (opening_timestamp_manila)" numFmtId="0" databaseField="0">
      <fieldGroup base="19">
        <rangePr groupBy="hours" startDate="2025-09-17T20:59:17" endDate="2025-09-20T04:30:06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0/09/2025"/>
        </groupItems>
      </fieldGroup>
    </cacheField>
    <cacheField name="Days (opening_timestamp_manila)" numFmtId="0" databaseField="0">
      <fieldGroup base="19">
        <rangePr groupBy="days" startDate="2025-09-17T20:59:17" endDate="2025-09-20T04:30:06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66898149" createdVersion="8" refreshedVersion="8" minRefreshableVersion="3" recordCount="108" xr:uid="{843EFE9C-2058-45A0-ACA3-91979640CF7E}">
  <cacheSource type="worksheet">
    <worksheetSource ref="E21:F12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95949076" createdVersion="8" refreshedVersion="8" minRefreshableVersion="3" recordCount="180" xr:uid="{816D5870-5FC1-46E9-900C-0E70069C38A9}">
  <cacheSource type="worksheet">
    <worksheetSource ref="E21:F201" sheet="strategy_12"/>
  </cacheSource>
  <cacheFields count="2">
    <cacheField name="WL" numFmtId="0">
      <sharedItems count="3">
        <s v="W"/>
        <s v="L"/>
        <s v=""/>
      </sharedItems>
    </cacheField>
    <cacheField name="Streak" numFmtId="0">
      <sharedItems containsMixedTypes="1" containsNumber="1" containsInteger="1" minValue="1" maxValue="8" count="9">
        <n v="1"/>
        <n v="2"/>
        <n v="3"/>
        <n v="4"/>
        <n v="5"/>
        <n v="6"/>
        <n v="7"/>
        <n v="8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4112268519" createdVersion="8" refreshedVersion="8" minRefreshableVersion="3" recordCount="118" xr:uid="{5E4F944A-7557-4B34-8164-60EE9E5A0406}">
  <cacheSource type="worksheet">
    <worksheetSource ref="N21:O13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7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x v="1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x v="1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x v="1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x v="1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x v="1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x v="1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x v="1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x v="1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x v="1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x v="1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x v="1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x v="1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x v="1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x v="1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x v="1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x v="1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x v="1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x v="1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x v="1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x v="1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x v="1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x v="1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x v="1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x v="1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x v="1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x v="1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x v="1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x v="1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x v="1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x v="1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x v="1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x v="1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x v="1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x v="1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x v="1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x v="1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x v="1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x v="1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x v="1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x v="1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x v="1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x v="1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x v="1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x v="1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x v="1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x v="1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x v="1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x v="1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x v="1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x v="1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x v="1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x v="1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x v="1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x v="1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x v="1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x v="1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x v="1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x v="1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x v="1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x v="1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x v="1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x v="1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x v="1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x v="1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x v="1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x v="1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x v="1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x v="1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x v="1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x v="1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x v="1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x v="1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x v="1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x v="1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x v="1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x v="1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x v="1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x v="1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x v="1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x v="1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x v="1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x v="1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x v="1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x v="1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x v="1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x v="1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x v="1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x v="1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x v="1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x v="1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x v="1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x v="1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x v="1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x v="1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x v="1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x v="1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x v="1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x v="1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x v="1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x v="1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x v="1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x v="1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x v="1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x v="1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x v="1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x v="1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x v="1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x v="1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x v="1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x v="1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x v="1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x v="1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x v="1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x v="1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x v="1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x v="1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x v="1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x v="1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x v="1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x v="1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x v="1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x v="1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x v="1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x v="1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x v="1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x v="1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x v="1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x v="1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x v="1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x v="1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x v="1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x v="1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x v="1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x v="1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x v="1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x v="1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x v="1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x v="1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x v="1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x v="1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x v="1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x v="1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x v="1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x v="1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x v="1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x v="1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x v="1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x v="1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x v="1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x v="1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x v="1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x v="1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x v="1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x v="1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x v="1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x v="1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x v="1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x v="1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x v="1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x v="1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x v="1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x v="1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x v="1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x v="1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x v="1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x v="1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x v="1"/>
    <n v="-0.29399999999999998"/>
    <n v="-0.58799999999999997"/>
    <n v="-0.88200000000000001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s v="2025-09-18"/>
    <x v="22"/>
    <x v="1"/>
    <n v="-0.255"/>
    <n v="-0.51"/>
    <n v="-0.7649999999999999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s v="2025-09-18"/>
    <x v="22"/>
    <x v="1"/>
    <n v="-0.30000000000000004"/>
    <n v="-0.60000000000000009"/>
    <n v="-0.89999999999999991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s v="2025-09-18"/>
    <x v="0"/>
    <x v="1"/>
    <n v="7.5000000000000011E-2"/>
    <n v="0.15000000000000002"/>
    <n v="0.22499999999999998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s v="2025-09-18"/>
    <x v="0"/>
    <x v="1"/>
    <n v="0.14399999999999999"/>
    <n v="0.28799999999999998"/>
    <n v="0.432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s v="2025-09-18"/>
    <x v="0"/>
    <x v="1"/>
    <n v="0.14899999999999999"/>
    <n v="0.29799999999999999"/>
    <n v="0.44700000000000001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s v="2025-09-18"/>
    <x v="0"/>
    <x v="1"/>
    <n v="-0.17500000000000002"/>
    <n v="-0.35000000000000003"/>
    <n v="-0.52500000000000002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s v="2025-09-18"/>
    <x v="0"/>
    <x v="1"/>
    <n v="-0.317"/>
    <n v="-0.63400000000000001"/>
    <n v="-0.95099999999999996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s v="2025-09-18"/>
    <x v="0"/>
    <x v="1"/>
    <n v="-0.317"/>
    <n v="-0.63400000000000001"/>
    <n v="-0.95099999999999996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s v="2025-09-18"/>
    <x v="0"/>
    <x v="1"/>
    <n v="-0.317"/>
    <n v="-0.63400000000000001"/>
    <n v="-0.95099999999999996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s v="2025-09-18"/>
    <x v="0"/>
    <x v="1"/>
    <n v="-0.26600000000000001"/>
    <n v="-0.53200000000000003"/>
    <n v="-0.79800000000000004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s v="2025-09-18"/>
    <x v="0"/>
    <x v="1"/>
    <n v="-0.31200000000000006"/>
    <n v="-0.62400000000000011"/>
    <n v="-0.93599999999999994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s v="2025-09-18"/>
    <x v="0"/>
    <x v="1"/>
    <n v="-0.32600000000000001"/>
    <n v="-0.65200000000000002"/>
    <n v="-0.97799999999999987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s v="2025-09-18"/>
    <x v="0"/>
    <x v="1"/>
    <n v="-0.33700000000000002"/>
    <n v="-0.67400000000000004"/>
    <n v="-1.0109999999999999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s v="2025-09-18"/>
    <x v="0"/>
    <x v="1"/>
    <n v="-0.33600000000000002"/>
    <n v="-0.67200000000000004"/>
    <n v="-1.008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s v="2025-09-18"/>
    <x v="0"/>
    <x v="1"/>
    <n v="-0.33600000000000002"/>
    <n v="-0.67200000000000004"/>
    <n v="-1.008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s v="2025-09-18"/>
    <x v="1"/>
    <x v="1"/>
    <n v="0.32400000000000007"/>
    <n v="0.64800000000000013"/>
    <n v="0.97199999999999998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s v="2025-09-18"/>
    <x v="1"/>
    <x v="1"/>
    <n v="0.17400000000000002"/>
    <n v="0.34800000000000003"/>
    <n v="0.52200000000000002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s v="2025-09-18"/>
    <x v="1"/>
    <x v="1"/>
    <n v="0.18400000000000002"/>
    <n v="0.36800000000000005"/>
    <n v="0.55200000000000005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s v="2025-09-18"/>
    <x v="1"/>
    <x v="1"/>
    <n v="0.35099999999999998"/>
    <n v="0.70199999999999996"/>
    <n v="1.0529999999999999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s v="2025-09-18"/>
    <x v="1"/>
    <x v="1"/>
    <n v="-0.15700000000000003"/>
    <n v="-0.31400000000000006"/>
    <n v="-0.47099999999999997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s v="2025-09-18"/>
    <x v="1"/>
    <x v="1"/>
    <n v="0.30400000000000005"/>
    <n v="0.6080000000000001"/>
    <n v="0.91199999999999992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s v="2025-09-18"/>
    <x v="1"/>
    <x v="1"/>
    <n v="0.35000000000000003"/>
    <n v="0.70000000000000007"/>
    <n v="1.0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s v="2025-09-18"/>
    <x v="1"/>
    <x v="1"/>
    <n v="0.16100000000000003"/>
    <n v="0.32200000000000006"/>
    <n v="0.48299999999999998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s v="2025-09-18"/>
    <x v="1"/>
    <x v="1"/>
    <n v="0.15900000000000003"/>
    <n v="0.31800000000000006"/>
    <n v="0.47699999999999998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s v="2025-09-18"/>
    <x v="1"/>
    <x v="1"/>
    <n v="4.8000000000000001E-2"/>
    <n v="9.6000000000000002E-2"/>
    <n v="0.14399999999999999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s v="2025-09-18"/>
    <x v="1"/>
    <x v="1"/>
    <n v="0.15800000000000003"/>
    <n v="0.31600000000000006"/>
    <n v="0.47399999999999998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s v="2025-09-18"/>
    <x v="1"/>
    <x v="1"/>
    <n v="4.7E-2"/>
    <n v="9.4E-2"/>
    <n v="0.14099999999999999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s v="2025-09-18"/>
    <x v="1"/>
    <x v="1"/>
    <n v="0.16200000000000003"/>
    <n v="0.32400000000000007"/>
    <n v="0.48599999999999999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s v="2025-09-18"/>
    <x v="1"/>
    <x v="1"/>
    <n v="-0.15000000000000002"/>
    <n v="-0.30000000000000004"/>
    <n v="-0.44999999999999996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s v="2025-09-18"/>
    <x v="1"/>
    <x v="1"/>
    <n v="-0.309"/>
    <n v="-0.61799999999999999"/>
    <n v="-0.92699999999999994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s v="2025-09-18"/>
    <x v="1"/>
    <x v="1"/>
    <n v="-0.307"/>
    <n v="-0.61399999999999999"/>
    <n v="-0.9209999999999999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s v="2025-09-18"/>
    <x v="1"/>
    <x v="1"/>
    <n v="-0.30400000000000005"/>
    <n v="-0.6080000000000001"/>
    <n v="-0.91199999999999992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s v="2025-09-18"/>
    <x v="1"/>
    <x v="1"/>
    <n v="-0.26300000000000001"/>
    <n v="-0.52600000000000002"/>
    <n v="-0.78899999999999992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s v="2025-09-18"/>
    <x v="1"/>
    <x v="1"/>
    <n v="-0.30499999999999999"/>
    <n v="-0.61"/>
    <n v="-0.91499999999999992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s v="2025-09-18"/>
    <x v="1"/>
    <x v="1"/>
    <n v="-0.30499999999999999"/>
    <n v="-0.61"/>
    <n v="-0.91499999999999992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s v="2025-09-18"/>
    <x v="1"/>
    <x v="1"/>
    <n v="0.35600000000000004"/>
    <n v="0.71200000000000008"/>
    <n v="1.0680000000000001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s v="2025-09-18"/>
    <x v="1"/>
    <x v="1"/>
    <n v="0.35200000000000004"/>
    <n v="0.70400000000000007"/>
    <n v="1.056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s v="2025-09-18"/>
    <x v="1"/>
    <x v="1"/>
    <n v="0.15800000000000003"/>
    <n v="0.31600000000000006"/>
    <n v="0.47399999999999998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s v="2025-09-18"/>
    <x v="1"/>
    <x v="1"/>
    <n v="0.30099999999999999"/>
    <n v="0.60199999999999998"/>
    <n v="0.9029999999999999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s v="2025-09-18"/>
    <x v="1"/>
    <x v="1"/>
    <n v="0.35200000000000004"/>
    <n v="0.70400000000000007"/>
    <n v="1.056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s v="2025-09-18"/>
    <x v="1"/>
    <x v="1"/>
    <n v="0.30299999999999999"/>
    <n v="0.60599999999999998"/>
    <n v="0.90899999999999992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s v="2025-09-18"/>
    <x v="1"/>
    <x v="1"/>
    <n v="0.15700000000000003"/>
    <n v="0.31400000000000006"/>
    <n v="0.47099999999999997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s v="2025-09-18"/>
    <x v="1"/>
    <x v="1"/>
    <n v="0.13"/>
    <n v="0.26"/>
    <n v="0.39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s v="2025-09-18"/>
    <x v="1"/>
    <x v="1"/>
    <n v="0.129"/>
    <n v="0.25800000000000001"/>
    <n v="0.38700000000000001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s v="2025-09-18"/>
    <x v="1"/>
    <x v="1"/>
    <n v="-3.6999999999999998E-2"/>
    <n v="-7.3999999999999996E-2"/>
    <n v="-0.111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s v="2025-09-18"/>
    <x v="1"/>
    <x v="1"/>
    <n v="-4.4000000000000004E-2"/>
    <n v="-8.8000000000000009E-2"/>
    <n v="-0.13200000000000001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s v="2025-09-18"/>
    <x v="1"/>
    <x v="1"/>
    <n v="-0.29799999999999999"/>
    <n v="-0.59599999999999997"/>
    <n v="-0.89400000000000002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s v="2025-09-18"/>
    <x v="1"/>
    <x v="1"/>
    <n v="-0.34800000000000003"/>
    <n v="-0.69600000000000006"/>
    <n v="-1.044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s v="2025-09-18"/>
    <x v="1"/>
    <x v="1"/>
    <n v="-0.15200000000000002"/>
    <n v="-0.30400000000000005"/>
    <n v="-0.45599999999999996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s v="2025-09-18"/>
    <x v="1"/>
    <x v="1"/>
    <n v="-0.29900000000000004"/>
    <n v="-0.59800000000000009"/>
    <n v="-0.89700000000000002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s v="2025-09-18"/>
    <x v="1"/>
    <x v="1"/>
    <n v="-0.30000000000000004"/>
    <n v="-0.60000000000000009"/>
    <n v="-0.89999999999999991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s v="2025-09-18"/>
    <x v="1"/>
    <x v="1"/>
    <n v="-0.28900000000000003"/>
    <n v="-0.57800000000000007"/>
    <n v="-0.86699999999999999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s v="2025-09-18"/>
    <x v="1"/>
    <x v="1"/>
    <n v="-0.28700000000000003"/>
    <n v="-0.57400000000000007"/>
    <n v="-0.86099999999999999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s v="2025-09-18"/>
    <x v="1"/>
    <x v="1"/>
    <n v="-0.30200000000000005"/>
    <n v="-0.60400000000000009"/>
    <n v="-0.90599999999999992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s v="2025-09-18"/>
    <x v="1"/>
    <x v="1"/>
    <n v="-0.30400000000000005"/>
    <n v="-0.6080000000000001"/>
    <n v="-0.91199999999999992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s v="2025-09-18"/>
    <x v="1"/>
    <x v="1"/>
    <n v="-0.28999999999999998"/>
    <n v="-0.57999999999999996"/>
    <n v="-0.87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s v="2025-09-18"/>
    <x v="1"/>
    <x v="1"/>
    <n v="-0.26800000000000002"/>
    <n v="-0.53600000000000003"/>
    <n v="-0.80400000000000005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s v="2025-09-18"/>
    <x v="1"/>
    <x v="1"/>
    <n v="-0.30299999999999999"/>
    <n v="-0.60599999999999998"/>
    <n v="-0.90899999999999992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s v="2025-09-18"/>
    <x v="1"/>
    <x v="1"/>
    <n v="-0.309"/>
    <n v="-0.61799999999999999"/>
    <n v="-0.92699999999999994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s v="2025-09-18"/>
    <x v="2"/>
    <x v="1"/>
    <n v="3.2000000000000001E-2"/>
    <n v="6.4000000000000001E-2"/>
    <n v="9.6000000000000002E-2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s v="2025-09-18"/>
    <x v="2"/>
    <x v="1"/>
    <n v="-0.32200000000000006"/>
    <n v="-0.64400000000000013"/>
    <n v="-0.96599999999999997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s v="2025-09-18"/>
    <x v="2"/>
    <x v="1"/>
    <n v="-0.16000000000000003"/>
    <n v="-0.32000000000000006"/>
    <n v="-0.48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s v="2025-09-18"/>
    <x v="2"/>
    <x v="1"/>
    <n v="-5.5000000000000007E-2"/>
    <n v="-0.11000000000000001"/>
    <n v="-0.16500000000000001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s v="2025-09-18"/>
    <x v="2"/>
    <x v="1"/>
    <n v="-5.5000000000000007E-2"/>
    <n v="-0.11000000000000001"/>
    <n v="-0.16500000000000001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s v="2025-09-18"/>
    <x v="2"/>
    <x v="1"/>
    <n v="-0.30299999999999999"/>
    <n v="-0.60599999999999998"/>
    <n v="-0.90899999999999992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s v="2025-09-18"/>
    <x v="2"/>
    <x v="1"/>
    <n v="9.9000000000000005E-2"/>
    <n v="0.19800000000000001"/>
    <n v="0.29699999999999999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s v="2025-09-18"/>
    <x v="2"/>
    <x v="1"/>
    <n v="0.11000000000000001"/>
    <n v="0.22000000000000003"/>
    <n v="0.3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s v="2025-09-18"/>
    <x v="2"/>
    <x v="1"/>
    <n v="0.17900000000000002"/>
    <n v="0.35800000000000004"/>
    <n v="0.5370000000000000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s v="2025-09-18"/>
    <x v="2"/>
    <x v="1"/>
    <n v="1.0000000000000002E-2"/>
    <n v="2.0000000000000004E-2"/>
    <n v="0.0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s v="2025-09-18"/>
    <x v="2"/>
    <x v="1"/>
    <n v="1.0000000000000002E-2"/>
    <n v="2.0000000000000004E-2"/>
    <n v="0.0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s v="2025-09-18"/>
    <x v="2"/>
    <x v="1"/>
    <n v="8.9999999999999993E-3"/>
    <n v="1.7999999999999999E-2"/>
    <n v="2.7E-2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s v="2025-09-18"/>
    <x v="2"/>
    <x v="1"/>
    <n v="0.16900000000000001"/>
    <n v="0.33800000000000002"/>
    <n v="0.50700000000000001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s v="2025-09-18"/>
    <x v="2"/>
    <x v="1"/>
    <n v="2.0000000000000004E-2"/>
    <n v="4.0000000000000008E-2"/>
    <n v="0.06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s v="2025-09-18"/>
    <x v="2"/>
    <x v="1"/>
    <n v="2.0000000000000004E-2"/>
    <n v="4.0000000000000008E-2"/>
    <n v="0.06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s v="2025-09-18"/>
    <x v="2"/>
    <x v="1"/>
    <n v="6.3E-2"/>
    <n v="0.126"/>
    <n v="0.189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s v="2025-09-18"/>
    <x v="2"/>
    <x v="1"/>
    <n v="6.3E-2"/>
    <n v="0.126"/>
    <n v="0.189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s v="2025-09-18"/>
    <x v="2"/>
    <x v="1"/>
    <n v="-0.30099999999999999"/>
    <n v="-0.60199999999999998"/>
    <n v="-0.90299999999999991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s v="2025-09-18"/>
    <x v="2"/>
    <x v="1"/>
    <n v="-0.28199999999999997"/>
    <n v="-0.56399999999999995"/>
    <n v="-0.84599999999999997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s v="2025-09-18"/>
    <x v="2"/>
    <x v="1"/>
    <n v="0.16100000000000003"/>
    <n v="0.32200000000000006"/>
    <n v="0.48299999999999998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s v="2025-09-18"/>
    <x v="2"/>
    <x v="1"/>
    <n v="0.16200000000000003"/>
    <n v="0.32400000000000007"/>
    <n v="0.48599999999999999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s v="2025-09-18"/>
    <x v="2"/>
    <x v="1"/>
    <n v="0.15800000000000003"/>
    <n v="0.31600000000000006"/>
    <n v="0.47399999999999998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s v="2025-09-18"/>
    <x v="2"/>
    <x v="1"/>
    <n v="-0.33900000000000002"/>
    <n v="-0.67800000000000005"/>
    <n v="-1.0169999999999999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s v="2025-09-18"/>
    <x v="2"/>
    <x v="1"/>
    <n v="-0.29700000000000004"/>
    <n v="-0.59400000000000008"/>
    <n v="-0.89100000000000001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s v="2025-09-18"/>
    <x v="2"/>
    <x v="1"/>
    <n v="-0.35200000000000004"/>
    <n v="-0.70400000000000007"/>
    <n v="-1.056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s v="2025-09-18"/>
    <x v="2"/>
    <x v="1"/>
    <n v="-0.34600000000000003"/>
    <n v="-0.69200000000000006"/>
    <n v="-1.038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s v="2025-09-18"/>
    <x v="2"/>
    <x v="1"/>
    <n v="-0.30200000000000005"/>
    <n v="-0.60400000000000009"/>
    <n v="-0.90599999999999992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s v="2025-09-18"/>
    <x v="2"/>
    <x v="1"/>
    <n v="-0.30299999999999999"/>
    <n v="-0.60599999999999998"/>
    <n v="-0.90899999999999992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s v="2025-09-18"/>
    <x v="2"/>
    <x v="1"/>
    <n v="-0.30099999999999999"/>
    <n v="-0.60199999999999998"/>
    <n v="-0.90299999999999991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s v="2025-09-18"/>
    <x v="2"/>
    <x v="1"/>
    <n v="0.35400000000000004"/>
    <n v="0.70800000000000007"/>
    <n v="1.0620000000000001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s v="2025-09-18"/>
    <x v="2"/>
    <x v="1"/>
    <n v="0.27200000000000002"/>
    <n v="0.54400000000000004"/>
    <n v="0.81600000000000006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s v="2025-09-18"/>
    <x v="2"/>
    <x v="1"/>
    <n v="0.14699999999999999"/>
    <n v="0.29399999999999998"/>
    <n v="0.441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s v="2025-09-18"/>
    <x v="2"/>
    <x v="1"/>
    <n v="0.35800000000000004"/>
    <n v="0.71600000000000008"/>
    <n v="1.0740000000000001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s v="2025-09-18"/>
    <x v="2"/>
    <x v="1"/>
    <n v="0.15100000000000002"/>
    <n v="0.30200000000000005"/>
    <n v="0.45299999999999996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s v="2025-09-18"/>
    <x v="2"/>
    <x v="1"/>
    <n v="0.15400000000000003"/>
    <n v="0.30800000000000005"/>
    <n v="0.46199999999999997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s v="2025-09-18"/>
    <x v="2"/>
    <x v="1"/>
    <n v="0.30800000000000005"/>
    <n v="0.6160000000000001"/>
    <n v="0.92399999999999993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s v="2025-09-18"/>
    <x v="2"/>
    <x v="1"/>
    <n v="0.307"/>
    <n v="0.61399999999999999"/>
    <n v="0.92099999999999993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s v="2025-09-18"/>
    <x v="2"/>
    <x v="1"/>
    <n v="0.36200000000000004"/>
    <n v="0.72400000000000009"/>
    <n v="1.0860000000000001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s v="2025-09-18"/>
    <x v="2"/>
    <x v="1"/>
    <n v="-0.30099999999999999"/>
    <n v="-0.60199999999999998"/>
    <n v="-0.90299999999999991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s v="2025-09-18"/>
    <x v="2"/>
    <x v="1"/>
    <n v="-0.29799999999999999"/>
    <n v="-0.59599999999999997"/>
    <n v="-0.89400000000000002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s v="2025-09-18"/>
    <x v="2"/>
    <x v="1"/>
    <n v="-0.28500000000000003"/>
    <n v="-0.57000000000000006"/>
    <n v="-0.85499999999999998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s v="2025-09-18"/>
    <x v="2"/>
    <x v="1"/>
    <n v="0.126"/>
    <n v="0.252"/>
    <n v="0.378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s v="2025-09-18"/>
    <x v="2"/>
    <x v="1"/>
    <n v="0.123"/>
    <n v="0.246"/>
    <n v="0.36899999999999999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s v="2025-09-18"/>
    <x v="2"/>
    <x v="1"/>
    <n v="0.10400000000000001"/>
    <n v="0.20800000000000002"/>
    <n v="0.312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s v="2025-09-18"/>
    <x v="2"/>
    <x v="1"/>
    <n v="9.7000000000000003E-2"/>
    <n v="0.19400000000000001"/>
    <n v="0.29099999999999998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s v="2025-09-18"/>
    <x v="3"/>
    <x v="1"/>
    <n v="0.11599999999999999"/>
    <n v="0.23199999999999998"/>
    <n v="0.34799999999999998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s v="2025-09-18"/>
    <x v="3"/>
    <x v="1"/>
    <n v="0.13600000000000001"/>
    <n v="0.27200000000000002"/>
    <n v="0.4080000000000000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s v="2025-09-18"/>
    <x v="3"/>
    <x v="1"/>
    <n v="0.14599999999999999"/>
    <n v="0.29199999999999998"/>
    <n v="0.438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s v="2025-09-18"/>
    <x v="3"/>
    <x v="1"/>
    <n v="0.14399999999999999"/>
    <n v="0.28799999999999998"/>
    <n v="0.432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s v="2025-09-18"/>
    <x v="3"/>
    <x v="1"/>
    <n v="0.14899999999999999"/>
    <n v="0.29799999999999999"/>
    <n v="0.44700000000000001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s v="2025-09-18"/>
    <x v="3"/>
    <x v="1"/>
    <n v="-0.15200000000000002"/>
    <n v="-0.30400000000000005"/>
    <n v="-0.45599999999999996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s v="2025-09-18"/>
    <x v="3"/>
    <x v="1"/>
    <n v="0.14799999999999999"/>
    <n v="0.29599999999999999"/>
    <n v="0.44400000000000001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s v="2025-09-18"/>
    <x v="3"/>
    <x v="1"/>
    <n v="0.313"/>
    <n v="0.626"/>
    <n v="0.93899999999999995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s v="2025-09-18"/>
    <x v="3"/>
    <x v="1"/>
    <n v="0.30400000000000005"/>
    <n v="0.6080000000000001"/>
    <n v="0.91199999999999992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s v="2025-09-18"/>
    <x v="3"/>
    <x v="1"/>
    <n v="-0.29900000000000004"/>
    <n v="-0.59800000000000009"/>
    <n v="-0.89700000000000002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s v="2025-09-18"/>
    <x v="3"/>
    <x v="1"/>
    <n v="-0.31400000000000006"/>
    <n v="-0.62800000000000011"/>
    <n v="-0.94199999999999995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s v="2025-09-18"/>
    <x v="3"/>
    <x v="1"/>
    <n v="-0.30000000000000004"/>
    <n v="-0.60000000000000009"/>
    <n v="-0.89999999999999991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s v="2025-09-18"/>
    <x v="3"/>
    <x v="1"/>
    <n v="-0.31000000000000005"/>
    <n v="-0.62000000000000011"/>
    <n v="-0.92999999999999994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s v="2025-09-18"/>
    <x v="3"/>
    <x v="1"/>
    <n v="-0.26400000000000001"/>
    <n v="-0.52800000000000002"/>
    <n v="-0.79200000000000004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s v="2025-09-18"/>
    <x v="3"/>
    <x v="1"/>
    <n v="-0.309"/>
    <n v="-0.61799999999999999"/>
    <n v="-0.92699999999999994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s v="2025-09-18"/>
    <x v="3"/>
    <x v="1"/>
    <n v="-0.30400000000000005"/>
    <n v="-0.6080000000000001"/>
    <n v="-0.91199999999999992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s v="2025-09-18"/>
    <x v="3"/>
    <x v="1"/>
    <n v="4.8000000000000001E-2"/>
    <n v="9.6000000000000002E-2"/>
    <n v="0.14399999999999999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s v="2025-09-18"/>
    <x v="3"/>
    <x v="1"/>
    <n v="5.4000000000000006E-2"/>
    <n v="0.10800000000000001"/>
    <n v="0.16200000000000001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s v="2025-09-18"/>
    <x v="3"/>
    <x v="1"/>
    <n v="-0.31400000000000006"/>
    <n v="-0.62800000000000011"/>
    <n v="-0.94199999999999995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s v="2025-09-19"/>
    <x v="4"/>
    <x v="2"/>
    <n v="0.15500000000000003"/>
    <n v="0.31000000000000005"/>
    <n v="0.46499999999999997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s v="2025-09-19"/>
    <x v="4"/>
    <x v="2"/>
    <n v="0.15500000000000003"/>
    <n v="0.31000000000000005"/>
    <n v="0.46499999999999997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s v="2025-09-19"/>
    <x v="4"/>
    <x v="2"/>
    <n v="-1E-3"/>
    <n v="-2E-3"/>
    <n v="-3.0000000000000001E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s v="2025-09-19"/>
    <x v="4"/>
    <x v="2"/>
    <n v="0.15500000000000003"/>
    <n v="0.31000000000000005"/>
    <n v="0.46499999999999997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s v="2025-09-19"/>
    <x v="4"/>
    <x v="2"/>
    <n v="-1.4000000000000002E-2"/>
    <n v="-2.8000000000000004E-2"/>
    <n v="-4.2000000000000003E-2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s v="2025-09-19"/>
    <x v="4"/>
    <x v="2"/>
    <n v="-1.0000000000000002E-2"/>
    <n v="-2.0000000000000004E-2"/>
    <n v="-0.0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s v="2025-09-19"/>
    <x v="4"/>
    <x v="2"/>
    <n v="-1.4000000000000002E-2"/>
    <n v="-2.8000000000000004E-2"/>
    <n v="-4.2000000000000003E-2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s v="2025-09-19"/>
    <x v="4"/>
    <x v="2"/>
    <n v="6.8000000000000005E-2"/>
    <n v="0.13600000000000001"/>
    <n v="0.20400000000000001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s v="2025-09-19"/>
    <x v="4"/>
    <x v="2"/>
    <n v="6.9999999999999993E-2"/>
    <n v="0.13999999999999999"/>
    <n v="0.21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s v="2025-09-19"/>
    <x v="4"/>
    <x v="2"/>
    <n v="0.16200000000000003"/>
    <n v="0.32400000000000007"/>
    <n v="0.48599999999999999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s v="2025-09-19"/>
    <x v="4"/>
    <x v="2"/>
    <n v="0.15600000000000003"/>
    <n v="0.31200000000000006"/>
    <n v="0.46799999999999997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s v="2025-09-19"/>
    <x v="4"/>
    <x v="2"/>
    <n v="4.5000000000000005E-2"/>
    <n v="9.0000000000000011E-2"/>
    <n v="0.13500000000000001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s v="2025-09-19"/>
    <x v="4"/>
    <x v="2"/>
    <n v="0.14499999999999999"/>
    <n v="0.28999999999999998"/>
    <n v="0.435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s v="2025-09-19"/>
    <x v="4"/>
    <x v="2"/>
    <n v="0.22200000000000003"/>
    <n v="0.44400000000000006"/>
    <n v="0.66600000000000004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s v="2025-09-19"/>
    <x v="4"/>
    <x v="2"/>
    <n v="0.31800000000000006"/>
    <n v="0.63600000000000012"/>
    <n v="0.95399999999999996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s v="2025-09-19"/>
    <x v="4"/>
    <x v="2"/>
    <n v="0.34500000000000003"/>
    <n v="0.69000000000000006"/>
    <n v="1.0349999999999999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s v="2025-09-19"/>
    <x v="4"/>
    <x v="2"/>
    <n v="0.29599999999999999"/>
    <n v="0.59199999999999997"/>
    <n v="0.88800000000000001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s v="2025-09-19"/>
    <x v="4"/>
    <x v="2"/>
    <n v="0.16400000000000001"/>
    <n v="0.32800000000000001"/>
    <n v="0.49199999999999994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s v="2025-09-19"/>
    <x v="4"/>
    <x v="2"/>
    <n v="0.15000000000000002"/>
    <n v="0.30000000000000004"/>
    <n v="0.44999999999999996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s v="2025-09-19"/>
    <x v="4"/>
    <x v="2"/>
    <n v="0.15000000000000002"/>
    <n v="0.30000000000000004"/>
    <n v="0.44999999999999996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s v="2025-09-19"/>
    <x v="4"/>
    <x v="2"/>
    <n v="0.10600000000000001"/>
    <n v="0.21200000000000002"/>
    <n v="0.318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s v="2025-09-19"/>
    <x v="4"/>
    <x v="2"/>
    <n v="0.15000000000000002"/>
    <n v="0.30000000000000004"/>
    <n v="0.44999999999999996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s v="2025-09-19"/>
    <x v="4"/>
    <x v="2"/>
    <n v="-0.29700000000000004"/>
    <n v="-0.59400000000000008"/>
    <n v="-0.89100000000000001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s v="2025-09-19"/>
    <x v="4"/>
    <x v="2"/>
    <n v="0.11599999999999999"/>
    <n v="0.23199999999999998"/>
    <n v="0.34799999999999998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s v="2025-09-19"/>
    <x v="4"/>
    <x v="2"/>
    <n v="0.15800000000000003"/>
    <n v="0.31600000000000006"/>
    <n v="0.47399999999999998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s v="2025-09-19"/>
    <x v="4"/>
    <x v="2"/>
    <n v="0.15800000000000003"/>
    <n v="0.31600000000000006"/>
    <n v="0.47399999999999998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s v="2025-09-19"/>
    <x v="4"/>
    <x v="2"/>
    <n v="0.15500000000000003"/>
    <n v="0.31000000000000005"/>
    <n v="0.46499999999999997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s v="2025-09-19"/>
    <x v="4"/>
    <x v="2"/>
    <n v="-0.32900000000000001"/>
    <n v="-0.65800000000000003"/>
    <n v="-0.98699999999999999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s v="2025-09-19"/>
    <x v="4"/>
    <x v="2"/>
    <n v="9.8000000000000004E-2"/>
    <n v="0.19600000000000001"/>
    <n v="0.29399999999999998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s v="2025-09-19"/>
    <x v="4"/>
    <x v="2"/>
    <n v="9.6000000000000002E-2"/>
    <n v="0.192"/>
    <n v="0.28799999999999998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s v="2025-09-19"/>
    <x v="4"/>
    <x v="2"/>
    <n v="9.6000000000000002E-2"/>
    <n v="0.192"/>
    <n v="0.28799999999999998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s v="2025-09-19"/>
    <x v="4"/>
    <x v="2"/>
    <n v="-0.36200000000000004"/>
    <n v="-0.72400000000000009"/>
    <n v="-1.0860000000000001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s v="2025-09-19"/>
    <x v="4"/>
    <x v="2"/>
    <n v="-0.29900000000000004"/>
    <n v="-0.59800000000000009"/>
    <n v="-0.89700000000000002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s v="2025-09-19"/>
    <x v="4"/>
    <x v="2"/>
    <n v="-0.30000000000000004"/>
    <n v="-0.60000000000000009"/>
    <n v="-0.89999999999999991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s v="2025-09-19"/>
    <x v="4"/>
    <x v="2"/>
    <n v="-0.29900000000000004"/>
    <n v="-0.59800000000000009"/>
    <n v="-0.89700000000000002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s v="2025-09-19"/>
    <x v="4"/>
    <x v="2"/>
    <n v="-0.309"/>
    <n v="-0.61799999999999999"/>
    <n v="-0.92699999999999994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s v="2025-09-19"/>
    <x v="4"/>
    <x v="2"/>
    <n v="-0.16000000000000003"/>
    <n v="-0.32000000000000006"/>
    <n v="-0.48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s v="2025-09-19"/>
    <x v="4"/>
    <x v="2"/>
    <n v="-0.25"/>
    <n v="-0.5"/>
    <n v="-0.75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s v="2025-09-19"/>
    <x v="4"/>
    <x v="2"/>
    <n v="-0.30099999999999999"/>
    <n v="-0.60199999999999998"/>
    <n v="-0.90299999999999991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s v="2025-09-19"/>
    <x v="4"/>
    <x v="2"/>
    <n v="-0.30099999999999999"/>
    <n v="-0.60199999999999998"/>
    <n v="-0.90299999999999991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s v="2025-09-19"/>
    <x v="5"/>
    <x v="2"/>
    <n v="-0.29799999999999999"/>
    <n v="-0.59599999999999997"/>
    <n v="-0.89400000000000002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s v="2025-09-19"/>
    <x v="5"/>
    <x v="2"/>
    <n v="0.27700000000000002"/>
    <n v="0.55400000000000005"/>
    <n v="0.83099999999999996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s v="2025-09-19"/>
    <x v="5"/>
    <x v="2"/>
    <n v="0.27300000000000002"/>
    <n v="0.54600000000000004"/>
    <n v="0.81899999999999995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s v="2025-09-19"/>
    <x v="5"/>
    <x v="2"/>
    <n v="0.26400000000000001"/>
    <n v="0.52800000000000002"/>
    <n v="0.79200000000000004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s v="2025-09-19"/>
    <x v="5"/>
    <x v="2"/>
    <n v="0.26400000000000001"/>
    <n v="0.52800000000000002"/>
    <n v="0.79200000000000004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s v="2025-09-19"/>
    <x v="5"/>
    <x v="2"/>
    <n v="-0.15700000000000003"/>
    <n v="-0.31400000000000006"/>
    <n v="-0.47099999999999997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s v="2025-09-19"/>
    <x v="5"/>
    <x v="2"/>
    <n v="0.32000000000000006"/>
    <n v="0.64000000000000012"/>
    <n v="0.96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s v="2025-09-19"/>
    <x v="5"/>
    <x v="2"/>
    <n v="0.15400000000000003"/>
    <n v="0.30800000000000005"/>
    <n v="0.46199999999999997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s v="2025-09-19"/>
    <x v="5"/>
    <x v="2"/>
    <n v="0.125"/>
    <n v="0.25"/>
    <n v="0.375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s v="2025-09-19"/>
    <x v="5"/>
    <x v="2"/>
    <n v="0.15000000000000002"/>
    <n v="0.30000000000000004"/>
    <n v="0.44999999999999996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s v="2025-09-19"/>
    <x v="6"/>
    <x v="2"/>
    <n v="-0.30099999999999999"/>
    <n v="-0.60199999999999998"/>
    <n v="-0.90299999999999991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s v="2025-09-19"/>
    <x v="6"/>
    <x v="2"/>
    <n v="-0.15200000000000002"/>
    <n v="-0.30400000000000005"/>
    <n v="-0.45599999999999996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s v="2025-09-19"/>
    <x v="6"/>
    <x v="2"/>
    <n v="-0.252"/>
    <n v="-0.504"/>
    <n v="-0.75600000000000001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s v="2025-09-19"/>
    <x v="6"/>
    <x v="2"/>
    <n v="-0.307"/>
    <n v="-0.61399999999999999"/>
    <n v="-0.9209999999999999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s v="2025-09-19"/>
    <x v="6"/>
    <x v="2"/>
    <n v="-0.307"/>
    <n v="-0.61399999999999999"/>
    <n v="-0.9209999999999999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s v="2025-09-19"/>
    <x v="6"/>
    <x v="2"/>
    <n v="-0.30499999999999999"/>
    <n v="-0.61"/>
    <n v="-0.91499999999999992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s v="2025-09-19"/>
    <x v="6"/>
    <x v="2"/>
    <n v="-0.30499999999999999"/>
    <n v="-0.61"/>
    <n v="-0.91499999999999992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s v="2025-09-19"/>
    <x v="6"/>
    <x v="2"/>
    <n v="-0.29599999999999999"/>
    <n v="-0.59199999999999997"/>
    <n v="-0.88800000000000001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s v="2025-09-19"/>
    <x v="6"/>
    <x v="2"/>
    <n v="-0.307"/>
    <n v="-0.61399999999999999"/>
    <n v="-0.9209999999999999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s v="2025-09-19"/>
    <x v="6"/>
    <x v="2"/>
    <n v="-0.307"/>
    <n v="-0.61399999999999999"/>
    <n v="-0.9209999999999999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s v="2025-09-19"/>
    <x v="6"/>
    <x v="2"/>
    <n v="-0.30099999999999999"/>
    <n v="-0.60199999999999998"/>
    <n v="-0.90299999999999991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s v="2025-09-19"/>
    <x v="6"/>
    <x v="2"/>
    <n v="-0.30000000000000004"/>
    <n v="-0.60000000000000009"/>
    <n v="-0.89999999999999991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s v="2025-09-19"/>
    <x v="6"/>
    <x v="2"/>
    <n v="-0.30099999999999999"/>
    <n v="-0.60199999999999998"/>
    <n v="-0.90299999999999991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s v="2025-09-19"/>
    <x v="6"/>
    <x v="2"/>
    <n v="-0.30000000000000004"/>
    <n v="-0.60000000000000009"/>
    <n v="-0.89999999999999991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s v="2025-09-19"/>
    <x v="7"/>
    <x v="2"/>
    <n v="0.15200000000000002"/>
    <n v="0.30400000000000005"/>
    <n v="0.45599999999999996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s v="2025-09-19"/>
    <x v="7"/>
    <x v="2"/>
    <n v="0.22599999999999998"/>
    <n v="0.45199999999999996"/>
    <n v="0.67799999999999994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s v="2025-09-19"/>
    <x v="7"/>
    <x v="2"/>
    <n v="0.127"/>
    <n v="0.254"/>
    <n v="0.38100000000000001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s v="2025-09-19"/>
    <x v="7"/>
    <x v="2"/>
    <n v="-0.30499999999999999"/>
    <n v="-0.61"/>
    <n v="-0.91499999999999992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s v="2025-09-19"/>
    <x v="7"/>
    <x v="2"/>
    <n v="0.15000000000000002"/>
    <n v="0.30000000000000004"/>
    <n v="0.44999999999999996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s v="2025-09-19"/>
    <x v="7"/>
    <x v="2"/>
    <n v="0.125"/>
    <n v="0.25"/>
    <n v="0.375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s v="2025-09-19"/>
    <x v="7"/>
    <x v="2"/>
    <n v="-0.31000000000000005"/>
    <n v="-0.62000000000000011"/>
    <n v="-0.92999999999999994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s v="2025-09-19"/>
    <x v="7"/>
    <x v="2"/>
    <n v="-0.313"/>
    <n v="-0.626"/>
    <n v="-0.93899999999999995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s v="2025-09-19"/>
    <x v="7"/>
    <x v="2"/>
    <n v="-0.15700000000000003"/>
    <n v="-0.31400000000000006"/>
    <n v="-0.47099999999999997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s v="2025-09-19"/>
    <x v="7"/>
    <x v="2"/>
    <n v="-0.315"/>
    <n v="-0.63"/>
    <n v="-0.94499999999999995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s v="2025-09-19"/>
    <x v="8"/>
    <x v="2"/>
    <n v="-0.33900000000000002"/>
    <n v="-0.67800000000000005"/>
    <n v="-1.0169999999999999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s v="2025-09-19"/>
    <x v="8"/>
    <x v="2"/>
    <n v="-0.33700000000000002"/>
    <n v="-0.67400000000000004"/>
    <n v="-1.0109999999999999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s v="2025-09-19"/>
    <x v="8"/>
    <x v="2"/>
    <n v="-0.307"/>
    <n v="-0.61399999999999999"/>
    <n v="-0.9209999999999999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s v="2025-09-19"/>
    <x v="8"/>
    <x v="2"/>
    <n v="-0.30000000000000004"/>
    <n v="-0.60000000000000009"/>
    <n v="-0.89999999999999991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s v="2025-09-19"/>
    <x v="8"/>
    <x v="2"/>
    <n v="-0.28900000000000003"/>
    <n v="-0.57800000000000007"/>
    <n v="-0.86699999999999999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s v="2025-09-19"/>
    <x v="8"/>
    <x v="2"/>
    <n v="-0.30099999999999999"/>
    <n v="-0.60199999999999998"/>
    <n v="-0.90299999999999991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s v="2025-09-19"/>
    <x v="8"/>
    <x v="2"/>
    <n v="-0.30299999999999999"/>
    <n v="-0.60599999999999998"/>
    <n v="-0.90899999999999992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s v="2025-09-19"/>
    <x v="8"/>
    <x v="2"/>
    <n v="-0.30200000000000005"/>
    <n v="-0.60400000000000009"/>
    <n v="-0.90599999999999992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s v="2025-09-19"/>
    <x v="8"/>
    <x v="2"/>
    <n v="0.15800000000000003"/>
    <n v="0.31600000000000006"/>
    <n v="0.47399999999999998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s v="2025-09-19"/>
    <x v="8"/>
    <x v="2"/>
    <n v="0.35299999999999998"/>
    <n v="0.70599999999999996"/>
    <n v="1.0589999999999999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s v="2025-09-19"/>
    <x v="9"/>
    <x v="2"/>
    <n v="0.27300000000000002"/>
    <n v="0.54600000000000004"/>
    <n v="0.81899999999999995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s v="2025-09-19"/>
    <x v="9"/>
    <x v="2"/>
    <n v="7.7000000000000013E-2"/>
    <n v="0.15400000000000003"/>
    <n v="0.23099999999999998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s v="2025-09-19"/>
    <x v="9"/>
    <x v="2"/>
    <n v="0.15600000000000003"/>
    <n v="0.31200000000000006"/>
    <n v="0.46799999999999997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s v="2025-09-19"/>
    <x v="9"/>
    <x v="2"/>
    <n v="0.15600000000000003"/>
    <n v="0.31200000000000006"/>
    <n v="0.46799999999999997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s v="2025-09-19"/>
    <x v="9"/>
    <x v="2"/>
    <n v="0.35899999999999999"/>
    <n v="0.71799999999999997"/>
    <n v="1.077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s v="2025-09-19"/>
    <x v="9"/>
    <x v="2"/>
    <n v="0.15600000000000003"/>
    <n v="0.31200000000000006"/>
    <n v="0.46799999999999997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s v="2025-09-19"/>
    <x v="9"/>
    <x v="2"/>
    <n v="0.21400000000000002"/>
    <n v="0.42800000000000005"/>
    <n v="0.64200000000000002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s v="2025-09-19"/>
    <x v="9"/>
    <x v="2"/>
    <n v="0.21400000000000002"/>
    <n v="0.42800000000000005"/>
    <n v="0.64200000000000002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s v="2025-09-19"/>
    <x v="9"/>
    <x v="2"/>
    <n v="0.21400000000000002"/>
    <n v="0.42800000000000005"/>
    <n v="0.64200000000000002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s v="2025-09-19"/>
    <x v="9"/>
    <x v="2"/>
    <n v="0.14099999999999999"/>
    <n v="0.28199999999999997"/>
    <n v="0.42299999999999999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s v="2025-09-19"/>
    <x v="9"/>
    <x v="2"/>
    <n v="0.14099999999999999"/>
    <n v="0.28199999999999997"/>
    <n v="0.42299999999999999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s v="2025-09-19"/>
    <x v="9"/>
    <x v="2"/>
    <n v="0.24500000000000002"/>
    <n v="0.49000000000000005"/>
    <n v="0.73499999999999999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s v="2025-09-19"/>
    <x v="9"/>
    <x v="2"/>
    <n v="0.24500000000000002"/>
    <n v="0.49000000000000005"/>
    <n v="0.73499999999999999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s v="2025-09-19"/>
    <x v="9"/>
    <x v="2"/>
    <n v="0.35099999999999998"/>
    <n v="0.70199999999999996"/>
    <n v="1.0529999999999999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s v="2025-09-19"/>
    <x v="9"/>
    <x v="2"/>
    <n v="-0.30400000000000005"/>
    <n v="-0.6080000000000001"/>
    <n v="-0.91199999999999992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s v="2025-09-19"/>
    <x v="9"/>
    <x v="2"/>
    <n v="9.5000000000000001E-2"/>
    <n v="0.19"/>
    <n v="0.28499999999999998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s v="2025-09-19"/>
    <x v="9"/>
    <x v="2"/>
    <n v="-0.30299999999999999"/>
    <n v="-0.60599999999999998"/>
    <n v="-0.90899999999999992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s v="2025-09-19"/>
    <x v="9"/>
    <x v="2"/>
    <n v="0.16800000000000001"/>
    <n v="0.33600000000000002"/>
    <n v="0.504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s v="2025-09-19"/>
    <x v="9"/>
    <x v="2"/>
    <n v="0.16800000000000001"/>
    <n v="0.33600000000000002"/>
    <n v="0.504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s v="2025-09-19"/>
    <x v="9"/>
    <x v="2"/>
    <n v="-0.16600000000000001"/>
    <n v="-0.33200000000000002"/>
    <n v="-0.49799999999999994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s v="2025-09-19"/>
    <x v="10"/>
    <x v="2"/>
    <n v="0.10500000000000001"/>
    <n v="0.21000000000000002"/>
    <n v="0.315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s v="2025-09-19"/>
    <x v="10"/>
    <x v="2"/>
    <n v="0.10500000000000001"/>
    <n v="0.21000000000000002"/>
    <n v="0.315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s v="2025-09-19"/>
    <x v="10"/>
    <x v="2"/>
    <n v="0.10500000000000001"/>
    <n v="0.21000000000000002"/>
    <n v="0.315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s v="2025-09-19"/>
    <x v="10"/>
    <x v="2"/>
    <n v="0.35899999999999999"/>
    <n v="0.71799999999999997"/>
    <n v="1.077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s v="2025-09-19"/>
    <x v="10"/>
    <x v="2"/>
    <n v="0.16900000000000001"/>
    <n v="0.33800000000000002"/>
    <n v="0.50700000000000001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s v="2025-09-19"/>
    <x v="10"/>
    <x v="2"/>
    <n v="0.16900000000000001"/>
    <n v="0.33800000000000002"/>
    <n v="0.50700000000000001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s v="2025-09-19"/>
    <x v="10"/>
    <x v="2"/>
    <n v="6.0999999999999999E-2"/>
    <n v="0.122"/>
    <n v="0.18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s v="2025-09-19"/>
    <x v="10"/>
    <x v="2"/>
    <n v="-0.30299999999999999"/>
    <n v="-0.60599999999999998"/>
    <n v="-0.90899999999999992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s v="2025-09-19"/>
    <x v="10"/>
    <x v="2"/>
    <n v="-0.30099999999999999"/>
    <n v="-0.60199999999999998"/>
    <n v="-0.90299999999999991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s v="2025-09-19"/>
    <x v="10"/>
    <x v="2"/>
    <n v="0.15100000000000002"/>
    <n v="0.30200000000000005"/>
    <n v="0.45299999999999996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s v="2025-09-19"/>
    <x v="10"/>
    <x v="2"/>
    <n v="-0.307"/>
    <n v="-0.61399999999999999"/>
    <n v="-0.9209999999999999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s v="2025-09-19"/>
    <x v="10"/>
    <x v="2"/>
    <n v="-0.307"/>
    <n v="-0.61399999999999999"/>
    <n v="-0.9209999999999999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s v="2025-09-19"/>
    <x v="10"/>
    <x v="2"/>
    <n v="-0.30099999999999999"/>
    <n v="-0.60199999999999998"/>
    <n v="-0.90299999999999991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s v="2025-09-19"/>
    <x v="10"/>
    <x v="2"/>
    <n v="-0.29700000000000004"/>
    <n v="-0.59400000000000008"/>
    <n v="-0.89100000000000001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s v="2025-09-19"/>
    <x v="10"/>
    <x v="2"/>
    <n v="-0.14599999999999999"/>
    <n v="-0.29199999999999998"/>
    <n v="-0.438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s v="2025-09-19"/>
    <x v="10"/>
    <x v="2"/>
    <n v="-0.313"/>
    <n v="-0.626"/>
    <n v="-0.93899999999999995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s v="2025-09-19"/>
    <x v="10"/>
    <x v="2"/>
    <n v="-0.313"/>
    <n v="-0.626"/>
    <n v="-0.93899999999999995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s v="2025-09-19"/>
    <x v="10"/>
    <x v="2"/>
    <n v="-0.253"/>
    <n v="-0.50600000000000001"/>
    <n v="-0.7589999999999999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s v="2025-09-19"/>
    <x v="10"/>
    <x v="2"/>
    <n v="-0.30600000000000005"/>
    <n v="-0.6120000000000001"/>
    <n v="-0.9179999999999999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s v="2025-09-19"/>
    <x v="10"/>
    <x v="2"/>
    <n v="-0.30600000000000005"/>
    <n v="-0.6120000000000001"/>
    <n v="-0.9179999999999999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s v="2025-09-19"/>
    <x v="10"/>
    <x v="2"/>
    <n v="-0.30400000000000005"/>
    <n v="-0.6080000000000001"/>
    <n v="-0.91199999999999992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s v="2025-09-19"/>
    <x v="10"/>
    <x v="2"/>
    <n v="-0.30400000000000005"/>
    <n v="-0.6080000000000001"/>
    <n v="-0.91199999999999992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s v="2025-09-19"/>
    <x v="11"/>
    <x v="2"/>
    <n v="-0.29799999999999999"/>
    <n v="-0.59599999999999997"/>
    <n v="-0.89400000000000002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s v="2025-09-19"/>
    <x v="11"/>
    <x v="2"/>
    <n v="-0.32000000000000006"/>
    <n v="-0.64000000000000012"/>
    <n v="-0.96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s v="2025-09-19"/>
    <x v="11"/>
    <x v="2"/>
    <n v="-0.32000000000000006"/>
    <n v="-0.64000000000000012"/>
    <n v="-0.96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s v="2025-09-19"/>
    <x v="11"/>
    <x v="2"/>
    <n v="-0.32000000000000006"/>
    <n v="-0.64000000000000012"/>
    <n v="-0.96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s v="2025-09-19"/>
    <x v="11"/>
    <x v="2"/>
    <n v="-0.13700000000000001"/>
    <n v="-0.27400000000000002"/>
    <n v="-0.4110000000000000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s v="2025-09-19"/>
    <x v="11"/>
    <x v="2"/>
    <n v="-0.307"/>
    <n v="-0.61399999999999999"/>
    <n v="-0.9209999999999999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s v="2025-09-19"/>
    <x v="11"/>
    <x v="2"/>
    <n v="-0.23700000000000002"/>
    <n v="-0.47400000000000003"/>
    <n v="-0.71099999999999997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s v="2025-09-19"/>
    <x v="11"/>
    <x v="2"/>
    <n v="-0.307"/>
    <n v="-0.61399999999999999"/>
    <n v="-0.9209999999999999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s v="2025-09-19"/>
    <x v="11"/>
    <x v="2"/>
    <n v="0.18100000000000002"/>
    <n v="0.36200000000000004"/>
    <n v="0.54300000000000004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s v="2025-09-19"/>
    <x v="11"/>
    <x v="2"/>
    <n v="-0.30400000000000005"/>
    <n v="-0.6080000000000001"/>
    <n v="-0.91199999999999992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s v="2025-09-19"/>
    <x v="11"/>
    <x v="2"/>
    <n v="0.14499999999999999"/>
    <n v="0.28999999999999998"/>
    <n v="0.435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s v="2025-09-19"/>
    <x v="11"/>
    <x v="2"/>
    <n v="0.10500000000000001"/>
    <n v="0.21000000000000002"/>
    <n v="0.315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s v="2025-09-19"/>
    <x v="11"/>
    <x v="2"/>
    <n v="-0.30099999999999999"/>
    <n v="-0.60199999999999998"/>
    <n v="-0.90299999999999991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s v="2025-09-19"/>
    <x v="11"/>
    <x v="2"/>
    <n v="-0.30099999999999999"/>
    <n v="-0.60199999999999998"/>
    <n v="-0.90299999999999991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s v="2025-09-19"/>
    <x v="11"/>
    <x v="2"/>
    <n v="0.18000000000000002"/>
    <n v="0.36000000000000004"/>
    <n v="0.54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s v="2025-09-19"/>
    <x v="11"/>
    <x v="2"/>
    <n v="0.217"/>
    <n v="0.434"/>
    <n v="0.65099999999999991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s v="2025-09-19"/>
    <x v="11"/>
    <x v="2"/>
    <n v="7.8000000000000014E-2"/>
    <n v="0.15600000000000003"/>
    <n v="0.23399999999999999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s v="2025-09-19"/>
    <x v="11"/>
    <x v="2"/>
    <n v="7.8000000000000014E-2"/>
    <n v="0.15600000000000003"/>
    <n v="0.23399999999999999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s v="2025-09-19"/>
    <x v="11"/>
    <x v="2"/>
    <n v="0.17600000000000002"/>
    <n v="0.35200000000000004"/>
    <n v="0.52800000000000002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s v="2025-09-19"/>
    <x v="11"/>
    <x v="2"/>
    <n v="0.18000000000000002"/>
    <n v="0.36000000000000004"/>
    <n v="0.54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s v="2025-09-19"/>
    <x v="11"/>
    <x v="2"/>
    <n v="7.8000000000000014E-2"/>
    <n v="0.15600000000000003"/>
    <n v="0.23399999999999999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s v="2025-09-19"/>
    <x v="11"/>
    <x v="2"/>
    <n v="6.9999999999999993E-2"/>
    <n v="0.13999999999999999"/>
    <n v="0.21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s v="2025-09-19"/>
    <x v="11"/>
    <x v="2"/>
    <n v="0.15000000000000002"/>
    <n v="0.30000000000000004"/>
    <n v="0.44999999999999996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s v="2025-09-19"/>
    <x v="11"/>
    <x v="2"/>
    <n v="6.2E-2"/>
    <n v="0.124"/>
    <n v="0.186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s v="2025-09-19"/>
    <x v="11"/>
    <x v="2"/>
    <n v="6.2E-2"/>
    <n v="0.124"/>
    <n v="0.186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s v="2025-09-19"/>
    <x v="11"/>
    <x v="2"/>
    <n v="6.2E-2"/>
    <n v="0.124"/>
    <n v="0.186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s v="2025-09-19"/>
    <x v="11"/>
    <x v="2"/>
    <n v="-0.30099999999999999"/>
    <n v="-0.60199999999999998"/>
    <n v="-0.90299999999999991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s v="2025-09-19"/>
    <x v="11"/>
    <x v="2"/>
    <n v="-0.15000000000000002"/>
    <n v="-0.30000000000000004"/>
    <n v="-0.44999999999999996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s v="2025-09-19"/>
    <x v="11"/>
    <x v="2"/>
    <n v="-0.30200000000000005"/>
    <n v="-0.60400000000000009"/>
    <n v="-0.90599999999999992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s v="2025-09-19"/>
    <x v="11"/>
    <x v="2"/>
    <n v="-0.25800000000000001"/>
    <n v="-0.51600000000000001"/>
    <n v="-0.77400000000000002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s v="2025-09-19"/>
    <x v="11"/>
    <x v="2"/>
    <n v="-0.30099999999999999"/>
    <n v="-0.60199999999999998"/>
    <n v="-0.90299999999999991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s v="2025-09-19"/>
    <x v="11"/>
    <x v="2"/>
    <n v="-0.30099999999999999"/>
    <n v="-0.60199999999999998"/>
    <n v="-0.90299999999999991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s v="2025-09-19"/>
    <x v="11"/>
    <x v="2"/>
    <n v="-0.30400000000000005"/>
    <n v="-0.6080000000000001"/>
    <n v="-0.91199999999999992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s v="2025-09-19"/>
    <x v="11"/>
    <x v="2"/>
    <n v="-0.30099999999999999"/>
    <n v="-0.60199999999999998"/>
    <n v="-0.90299999999999991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s v="2025-09-19"/>
    <x v="11"/>
    <x v="2"/>
    <n v="-0.30000000000000004"/>
    <n v="-0.60000000000000009"/>
    <n v="-0.89999999999999991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s v="2025-09-19"/>
    <x v="11"/>
    <x v="2"/>
    <n v="-0.30000000000000004"/>
    <n v="-0.60000000000000009"/>
    <n v="-0.89999999999999991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s v="2025-09-19"/>
    <x v="11"/>
    <x v="2"/>
    <n v="-0.30299999999999999"/>
    <n v="-0.60599999999999998"/>
    <n v="-0.90899999999999992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s v="2025-09-19"/>
    <x v="11"/>
    <x v="2"/>
    <n v="-0.30099999999999999"/>
    <n v="-0.60199999999999998"/>
    <n v="-0.90299999999999991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s v="2025-09-19"/>
    <x v="11"/>
    <x v="2"/>
    <n v="-0.31000000000000005"/>
    <n v="-0.62000000000000011"/>
    <n v="-0.92999999999999994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s v="2025-09-19"/>
    <x v="11"/>
    <x v="2"/>
    <n v="0.223"/>
    <n v="0.44600000000000001"/>
    <n v="0.6689999999999999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s v="2025-09-19"/>
    <x v="11"/>
    <x v="2"/>
    <n v="0.15400000000000003"/>
    <n v="0.30800000000000005"/>
    <n v="0.46199999999999997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s v="2025-09-19"/>
    <x v="11"/>
    <x v="2"/>
    <n v="0.16000000000000003"/>
    <n v="0.32000000000000006"/>
    <n v="0.48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s v="2025-09-19"/>
    <x v="11"/>
    <x v="2"/>
    <n v="0.35699999999999998"/>
    <n v="0.71399999999999997"/>
    <n v="1.071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s v="2025-09-19"/>
    <x v="11"/>
    <x v="2"/>
    <n v="0.35699999999999998"/>
    <n v="0.71399999999999997"/>
    <n v="1.071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s v="2025-09-19"/>
    <x v="11"/>
    <x v="2"/>
    <n v="0.30800000000000005"/>
    <n v="0.6160000000000001"/>
    <n v="0.92399999999999993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s v="2025-09-19"/>
    <x v="11"/>
    <x v="2"/>
    <n v="0.16600000000000001"/>
    <n v="0.33200000000000002"/>
    <n v="0.49799999999999994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s v="2025-09-19"/>
    <x v="11"/>
    <x v="2"/>
    <n v="0.311"/>
    <n v="0.622"/>
    <n v="0.93299999999999994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s v="2025-09-19"/>
    <x v="12"/>
    <x v="2"/>
    <n v="0.35099999999999998"/>
    <n v="0.70199999999999996"/>
    <n v="1.0529999999999999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s v="2025-09-19"/>
    <x v="12"/>
    <x v="2"/>
    <n v="0.79200000000000004"/>
    <n v="1.5840000000000001"/>
    <n v="2.3759999999999999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s v="2025-09-19"/>
    <x v="12"/>
    <x v="2"/>
    <n v="0.60400000000000009"/>
    <n v="1.2080000000000002"/>
    <n v="1.8119999999999998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s v="2025-09-19"/>
    <x v="12"/>
    <x v="2"/>
    <n v="-0.30200000000000005"/>
    <n v="-0.60400000000000009"/>
    <n v="-0.90599999999999992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s v="2025-09-19"/>
    <x v="12"/>
    <x v="2"/>
    <n v="-0.30200000000000005"/>
    <n v="-0.60400000000000009"/>
    <n v="-0.90599999999999992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s v="2025-09-19"/>
    <x v="12"/>
    <x v="2"/>
    <n v="-0.30400000000000005"/>
    <n v="-0.6080000000000001"/>
    <n v="-0.91199999999999992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s v="2025-09-19"/>
    <x v="12"/>
    <x v="2"/>
    <n v="-0.30499999999999999"/>
    <n v="-0.61"/>
    <n v="-0.91499999999999992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s v="2025-09-19"/>
    <x v="12"/>
    <x v="2"/>
    <n v="0.15600000000000003"/>
    <n v="0.31200000000000006"/>
    <n v="0.46799999999999997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s v="2025-09-19"/>
    <x v="12"/>
    <x v="2"/>
    <n v="4.5000000000000005E-2"/>
    <n v="9.0000000000000011E-2"/>
    <n v="0.13500000000000001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s v="2025-09-19"/>
    <x v="12"/>
    <x v="2"/>
    <n v="3.5999999999999997E-2"/>
    <n v="7.1999999999999995E-2"/>
    <n v="0.108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s v="2025-09-19"/>
    <x v="12"/>
    <x v="2"/>
    <n v="2.8999999999999998E-2"/>
    <n v="5.7999999999999996E-2"/>
    <n v="8.6999999999999994E-2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s v="2025-09-19"/>
    <x v="12"/>
    <x v="2"/>
    <n v="0.13899999999999998"/>
    <n v="0.27799999999999997"/>
    <n v="0.41699999999999998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s v="2025-09-19"/>
    <x v="12"/>
    <x v="2"/>
    <n v="0.13899999999999998"/>
    <n v="0.27799999999999997"/>
    <n v="0.41699999999999998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s v="2025-09-19"/>
    <x v="12"/>
    <x v="2"/>
    <n v="7.7000000000000013E-2"/>
    <n v="0.15400000000000003"/>
    <n v="0.23099999999999998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s v="2025-09-19"/>
    <x v="12"/>
    <x v="2"/>
    <n v="-0.14599999999999999"/>
    <n v="-0.29199999999999998"/>
    <n v="-0.438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s v="2025-09-19"/>
    <x v="12"/>
    <x v="2"/>
    <n v="-0.33200000000000002"/>
    <n v="-0.66400000000000003"/>
    <n v="-0.99599999999999989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s v="2025-09-19"/>
    <x v="12"/>
    <x v="2"/>
    <n v="-0.33200000000000002"/>
    <n v="-0.66400000000000003"/>
    <n v="-0.99599999999999989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s v="2025-09-19"/>
    <x v="12"/>
    <x v="2"/>
    <n v="-0.32300000000000001"/>
    <n v="-0.64600000000000002"/>
    <n v="-0.96899999999999997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s v="2025-09-19"/>
    <x v="12"/>
    <x v="2"/>
    <n v="-0.32300000000000001"/>
    <n v="-0.64600000000000002"/>
    <n v="-0.96899999999999997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s v="2025-09-19"/>
    <x v="12"/>
    <x v="2"/>
    <n v="-0.254"/>
    <n v="-0.50800000000000001"/>
    <n v="-0.76200000000000001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s v="2025-09-19"/>
    <x v="12"/>
    <x v="2"/>
    <n v="-0.29799999999999999"/>
    <n v="-0.59599999999999997"/>
    <n v="-0.89400000000000002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s v="2025-09-19"/>
    <x v="12"/>
    <x v="2"/>
    <n v="0.36200000000000004"/>
    <n v="0.72400000000000009"/>
    <n v="1.0860000000000001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s v="2025-09-19"/>
    <x v="12"/>
    <x v="2"/>
    <n v="0.124"/>
    <n v="0.248"/>
    <n v="0.372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s v="2025-09-19"/>
    <x v="12"/>
    <x v="2"/>
    <n v="1.1260000000000001"/>
    <n v="2.2520000000000002"/>
    <n v="3.3779999999999997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s v="2025-09-19"/>
    <x v="12"/>
    <x v="2"/>
    <n v="-0.309"/>
    <n v="-0.61799999999999999"/>
    <n v="-0.92699999999999994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s v="2025-09-19"/>
    <x v="12"/>
    <x v="2"/>
    <n v="1.04"/>
    <n v="2.08"/>
    <n v="3.12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s v="2025-09-19"/>
    <x v="12"/>
    <x v="2"/>
    <n v="-0.29300000000000004"/>
    <n v="-0.58600000000000008"/>
    <n v="-0.879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s v="2025-09-19"/>
    <x v="12"/>
    <x v="2"/>
    <n v="-0.313"/>
    <n v="-0.626"/>
    <n v="-0.93899999999999995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s v="2025-09-19"/>
    <x v="12"/>
    <x v="2"/>
    <n v="-0.31600000000000006"/>
    <n v="-0.63200000000000012"/>
    <n v="-0.94799999999999995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s v="2025-09-19"/>
    <x v="12"/>
    <x v="2"/>
    <n v="-0.30000000000000004"/>
    <n v="-0.60000000000000009"/>
    <n v="-0.89999999999999991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s v="2025-09-19"/>
    <x v="12"/>
    <x v="2"/>
    <n v="-0.30000000000000004"/>
    <n v="-0.60000000000000009"/>
    <n v="-0.89999999999999991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s v="2025-09-19"/>
    <x v="12"/>
    <x v="2"/>
    <n v="1.1000000000000001E-2"/>
    <n v="2.2000000000000002E-2"/>
    <n v="3.3000000000000002E-2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s v="2025-09-19"/>
    <x v="12"/>
    <x v="2"/>
    <n v="-0.25700000000000001"/>
    <n v="-0.51400000000000001"/>
    <n v="-0.77099999999999991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s v="2025-09-19"/>
    <x v="12"/>
    <x v="2"/>
    <n v="-0.307"/>
    <n v="-0.61399999999999999"/>
    <n v="-0.9209999999999999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s v="2025-09-19"/>
    <x v="12"/>
    <x v="2"/>
    <n v="-0.307"/>
    <n v="-0.61399999999999999"/>
    <n v="-0.9209999999999999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s v="2025-09-19"/>
    <x v="12"/>
    <x v="2"/>
    <n v="-0.16000000000000003"/>
    <n v="-0.32000000000000006"/>
    <n v="-0.48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s v="2025-09-19"/>
    <x v="12"/>
    <x v="2"/>
    <n v="0.14099999999999999"/>
    <n v="0.28199999999999997"/>
    <n v="0.42299999999999999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s v="2025-09-19"/>
    <x v="12"/>
    <x v="2"/>
    <n v="-0.30499999999999999"/>
    <n v="-0.61"/>
    <n v="-0.91499999999999992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s v="2025-09-19"/>
    <x v="12"/>
    <x v="2"/>
    <n v="-0.30499999999999999"/>
    <n v="-0.61"/>
    <n v="-0.91499999999999992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s v="2025-09-19"/>
    <x v="12"/>
    <x v="2"/>
    <n v="2.1000000000000001E-2"/>
    <n v="4.2000000000000003E-2"/>
    <n v="6.3E-2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s v="2025-09-19"/>
    <x v="12"/>
    <x v="2"/>
    <n v="-0.15200000000000002"/>
    <n v="-0.30400000000000005"/>
    <n v="-0.45599999999999996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s v="2025-09-19"/>
    <x v="12"/>
    <x v="2"/>
    <n v="-0.30600000000000005"/>
    <n v="-0.6120000000000001"/>
    <n v="-0.9179999999999999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s v="2025-09-19"/>
    <x v="13"/>
    <x v="2"/>
    <n v="-0.25"/>
    <n v="-0.5"/>
    <n v="-0.75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s v="2025-09-19"/>
    <x v="13"/>
    <x v="2"/>
    <n v="0.35600000000000004"/>
    <n v="0.71200000000000008"/>
    <n v="1.0680000000000001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s v="2025-09-19"/>
    <x v="13"/>
    <x v="2"/>
    <n v="0.23100000000000001"/>
    <n v="0.46200000000000002"/>
    <n v="0.69299999999999995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s v="2025-09-19"/>
    <x v="13"/>
    <x v="2"/>
    <n v="0.24199999999999999"/>
    <n v="0.48399999999999999"/>
    <n v="0.72599999999999998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s v="2025-09-19"/>
    <x v="13"/>
    <x v="2"/>
    <n v="0.36000000000000004"/>
    <n v="0.72000000000000008"/>
    <n v="1.08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s v="2025-09-19"/>
    <x v="13"/>
    <x v="2"/>
    <n v="2.8999999999999998E-2"/>
    <n v="5.7999999999999996E-2"/>
    <n v="8.6999999999999994E-2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s v="2025-09-19"/>
    <x v="13"/>
    <x v="2"/>
    <n v="0.23100000000000001"/>
    <n v="0.46200000000000002"/>
    <n v="0.69299999999999995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s v="2025-09-19"/>
    <x v="13"/>
    <x v="2"/>
    <n v="0.14599999999999999"/>
    <n v="0.29199999999999998"/>
    <n v="0.438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s v="2025-09-19"/>
    <x v="13"/>
    <x v="2"/>
    <n v="0.15300000000000002"/>
    <n v="0.30600000000000005"/>
    <n v="0.45899999999999996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s v="2025-09-19"/>
    <x v="13"/>
    <x v="2"/>
    <n v="0.15600000000000003"/>
    <n v="0.31200000000000006"/>
    <n v="0.46799999999999997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s v="2025-09-19"/>
    <x v="13"/>
    <x v="2"/>
    <n v="0.35899999999999999"/>
    <n v="0.71799999999999997"/>
    <n v="1.077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s v="2025-09-19"/>
    <x v="13"/>
    <x v="2"/>
    <n v="0.15200000000000002"/>
    <n v="0.30400000000000005"/>
    <n v="0.45599999999999996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s v="2025-09-19"/>
    <x v="13"/>
    <x v="2"/>
    <n v="0.15600000000000003"/>
    <n v="0.31200000000000006"/>
    <n v="0.46799999999999997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s v="2025-09-19"/>
    <x v="13"/>
    <x v="2"/>
    <n v="-0.14799999999999999"/>
    <n v="-0.29599999999999999"/>
    <n v="-0.44400000000000001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s v="2025-09-19"/>
    <x v="13"/>
    <x v="2"/>
    <n v="4.5000000000000005E-2"/>
    <n v="9.0000000000000011E-2"/>
    <n v="0.13500000000000001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s v="2025-09-19"/>
    <x v="13"/>
    <x v="2"/>
    <n v="5.1000000000000004E-2"/>
    <n v="0.10200000000000001"/>
    <n v="0.15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s v="2025-09-19"/>
    <x v="13"/>
    <x v="2"/>
    <n v="5.1000000000000004E-2"/>
    <n v="0.10200000000000001"/>
    <n v="0.15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s v="2025-09-19"/>
    <x v="13"/>
    <x v="2"/>
    <n v="0.123"/>
    <n v="0.246"/>
    <n v="0.36899999999999999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s v="2025-09-19"/>
    <x v="13"/>
    <x v="2"/>
    <n v="0.14899999999999999"/>
    <n v="0.29799999999999999"/>
    <n v="0.44700000000000001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s v="2025-09-19"/>
    <x v="13"/>
    <x v="2"/>
    <n v="0.30400000000000005"/>
    <n v="0.6080000000000001"/>
    <n v="0.91199999999999992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s v="2025-09-19"/>
    <x v="13"/>
    <x v="2"/>
    <n v="0.34700000000000003"/>
    <n v="0.69400000000000006"/>
    <n v="1.0409999999999999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s v="2025-09-19"/>
    <x v="13"/>
    <x v="2"/>
    <n v="0.34300000000000003"/>
    <n v="0.68600000000000005"/>
    <n v="1.0289999999999999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s v="2025-09-19"/>
    <x v="13"/>
    <x v="2"/>
    <n v="0.30200000000000005"/>
    <n v="0.60400000000000009"/>
    <n v="0.9059999999999999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s v="2025-09-19"/>
    <x v="13"/>
    <x v="2"/>
    <n v="-0.33600000000000002"/>
    <n v="-0.67200000000000004"/>
    <n v="-1.008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s v="2025-09-19"/>
    <x v="13"/>
    <x v="2"/>
    <n v="-0.33400000000000002"/>
    <n v="-0.66800000000000004"/>
    <n v="-1.002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s v="2025-09-19"/>
    <x v="13"/>
    <x v="2"/>
    <n v="-0.27900000000000003"/>
    <n v="-0.55800000000000005"/>
    <n v="-0.83699999999999997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s v="2025-09-19"/>
    <x v="13"/>
    <x v="2"/>
    <n v="-0.36000000000000004"/>
    <n v="-0.72000000000000008"/>
    <n v="-1.08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s v="2025-09-19"/>
    <x v="13"/>
    <x v="2"/>
    <n v="-0.35699999999999998"/>
    <n v="-0.71399999999999997"/>
    <n v="-1.071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s v="2025-09-19"/>
    <x v="13"/>
    <x v="2"/>
    <n v="-0.36000000000000004"/>
    <n v="-0.72000000000000008"/>
    <n v="-1.08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s v="2025-09-19"/>
    <x v="13"/>
    <x v="2"/>
    <n v="-0.17700000000000002"/>
    <n v="-0.35400000000000004"/>
    <n v="-0.5310000000000000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s v="2025-09-19"/>
    <x v="13"/>
    <x v="2"/>
    <n v="-0.30800000000000005"/>
    <n v="-0.6160000000000001"/>
    <n v="-0.9239999999999999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s v="2025-09-19"/>
    <x v="13"/>
    <x v="2"/>
    <n v="-0.30800000000000005"/>
    <n v="-0.6160000000000001"/>
    <n v="-0.9239999999999999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s v="2025-09-19"/>
    <x v="13"/>
    <x v="2"/>
    <n v="-0.30800000000000005"/>
    <n v="-0.6160000000000001"/>
    <n v="-0.9239999999999999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s v="2025-09-19"/>
    <x v="13"/>
    <x v="2"/>
    <n v="-0.30800000000000005"/>
    <n v="-0.6160000000000001"/>
    <n v="-0.9239999999999999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s v="2025-09-19"/>
    <x v="13"/>
    <x v="2"/>
    <n v="0.35099999999999998"/>
    <n v="0.70199999999999996"/>
    <n v="1.0529999999999999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s v="2025-09-19"/>
    <x v="14"/>
    <x v="2"/>
    <n v="0.35099999999999998"/>
    <n v="0.70199999999999996"/>
    <n v="1.0529999999999999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s v="2025-09-19"/>
    <x v="14"/>
    <x v="2"/>
    <n v="0.34300000000000003"/>
    <n v="0.68600000000000005"/>
    <n v="1.0289999999999999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s v="2025-09-19"/>
    <x v="14"/>
    <x v="2"/>
    <n v="0.36200000000000004"/>
    <n v="0.72400000000000009"/>
    <n v="1.0860000000000001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s v="2025-09-19"/>
    <x v="14"/>
    <x v="2"/>
    <n v="4.0000000000000001E-3"/>
    <n v="8.0000000000000002E-3"/>
    <n v="1.2E-2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s v="2025-09-19"/>
    <x v="14"/>
    <x v="2"/>
    <n v="0.53600000000000003"/>
    <n v="1.0720000000000001"/>
    <n v="1.6080000000000001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s v="2025-09-19"/>
    <x v="14"/>
    <x v="2"/>
    <n v="0.36800000000000005"/>
    <n v="0.7360000000000001"/>
    <n v="1.1040000000000001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s v="2025-09-19"/>
    <x v="14"/>
    <x v="2"/>
    <n v="0.17400000000000002"/>
    <n v="0.34800000000000003"/>
    <n v="0.52200000000000002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s v="2025-09-19"/>
    <x v="14"/>
    <x v="2"/>
    <n v="0.15700000000000003"/>
    <n v="0.31400000000000006"/>
    <n v="0.47099999999999997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s v="2025-09-19"/>
    <x v="14"/>
    <x v="2"/>
    <n v="0.17400000000000002"/>
    <n v="0.34800000000000003"/>
    <n v="0.52200000000000002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s v="2025-09-19"/>
    <x v="14"/>
    <x v="2"/>
    <n v="0.19800000000000001"/>
    <n v="0.39600000000000002"/>
    <n v="0.59399999999999997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s v="2025-09-19"/>
    <x v="14"/>
    <x v="2"/>
    <n v="0.191"/>
    <n v="0.38200000000000001"/>
    <n v="0.57299999999999995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s v="2025-09-19"/>
    <x v="14"/>
    <x v="2"/>
    <n v="0.17400000000000002"/>
    <n v="0.34800000000000003"/>
    <n v="0.52200000000000002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s v="2025-09-19"/>
    <x v="14"/>
    <x v="2"/>
    <n v="0.17200000000000001"/>
    <n v="0.34400000000000003"/>
    <n v="0.51600000000000001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s v="2025-09-19"/>
    <x v="14"/>
    <x v="2"/>
    <n v="9.5000000000000001E-2"/>
    <n v="0.19"/>
    <n v="0.28499999999999998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s v="2025-09-19"/>
    <x v="14"/>
    <x v="2"/>
    <n v="0.15100000000000002"/>
    <n v="0.30200000000000005"/>
    <n v="0.45299999999999996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s v="2025-09-19"/>
    <x v="14"/>
    <x v="2"/>
    <n v="0.15100000000000002"/>
    <n v="0.30200000000000005"/>
    <n v="0.45299999999999996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s v="2025-09-19"/>
    <x v="14"/>
    <x v="2"/>
    <n v="0.14299999999999999"/>
    <n v="0.28599999999999998"/>
    <n v="0.42899999999999999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s v="2025-09-19"/>
    <x v="14"/>
    <x v="2"/>
    <n v="0.34800000000000003"/>
    <n v="0.69600000000000006"/>
    <n v="1.044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s v="2025-09-19"/>
    <x v="14"/>
    <x v="2"/>
    <n v="0.35099999999999998"/>
    <n v="0.70199999999999996"/>
    <n v="1.0529999999999999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s v="2025-09-19"/>
    <x v="14"/>
    <x v="2"/>
    <n v="6.3E-2"/>
    <n v="0.126"/>
    <n v="0.189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s v="2025-09-19"/>
    <x v="14"/>
    <x v="2"/>
    <n v="6.6000000000000003E-2"/>
    <n v="0.13200000000000001"/>
    <n v="0.19800000000000001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s v="2025-09-19"/>
    <x v="14"/>
    <x v="2"/>
    <n v="6.6000000000000003E-2"/>
    <n v="0.13200000000000001"/>
    <n v="0.19800000000000001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s v="2025-09-19"/>
    <x v="14"/>
    <x v="2"/>
    <n v="0.15100000000000002"/>
    <n v="0.30200000000000005"/>
    <n v="0.45299999999999996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s v="2025-09-19"/>
    <x v="14"/>
    <x v="2"/>
    <n v="-0.15000000000000002"/>
    <n v="-0.30000000000000004"/>
    <n v="-0.44999999999999996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s v="2025-09-19"/>
    <x v="14"/>
    <x v="2"/>
    <n v="0.15400000000000003"/>
    <n v="0.30800000000000005"/>
    <n v="0.46199999999999997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s v="2025-09-19"/>
    <x v="14"/>
    <x v="2"/>
    <n v="0.34400000000000003"/>
    <n v="0.68800000000000006"/>
    <n v="1.032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s v="2025-09-19"/>
    <x v="14"/>
    <x v="2"/>
    <n v="0.32800000000000001"/>
    <n v="0.65600000000000003"/>
    <n v="0.98399999999999987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s v="2025-09-19"/>
    <x v="15"/>
    <x v="2"/>
    <n v="-0.30099999999999999"/>
    <n v="-0.60199999999999998"/>
    <n v="-0.90299999999999991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s v="2025-09-19"/>
    <x v="15"/>
    <x v="2"/>
    <n v="9.7000000000000003E-2"/>
    <n v="0.19400000000000001"/>
    <n v="0.29099999999999998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s v="2025-09-19"/>
    <x v="15"/>
    <x v="2"/>
    <n v="-0.30600000000000005"/>
    <n v="-0.6120000000000001"/>
    <n v="-0.9179999999999999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s v="2025-09-19"/>
    <x v="15"/>
    <x v="2"/>
    <n v="-0.30099999999999999"/>
    <n v="-0.60199999999999998"/>
    <n v="-0.90299999999999991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s v="2025-09-19"/>
    <x v="15"/>
    <x v="2"/>
    <n v="-0.15500000000000003"/>
    <n v="-0.31000000000000005"/>
    <n v="-0.46499999999999997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s v="2025-09-19"/>
    <x v="15"/>
    <x v="2"/>
    <n v="6.2E-2"/>
    <n v="0.124"/>
    <n v="0.186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s v="2025-09-19"/>
    <x v="15"/>
    <x v="2"/>
    <n v="0.15000000000000002"/>
    <n v="0.30000000000000004"/>
    <n v="0.44999999999999996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s v="2025-09-19"/>
    <x v="15"/>
    <x v="2"/>
    <n v="6.2E-2"/>
    <n v="0.124"/>
    <n v="0.186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s v="2025-09-19"/>
    <x v="15"/>
    <x v="2"/>
    <n v="6.3E-2"/>
    <n v="0.126"/>
    <n v="0.189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s v="2025-09-19"/>
    <x v="15"/>
    <x v="2"/>
    <n v="0.15100000000000002"/>
    <n v="0.30200000000000005"/>
    <n v="0.45299999999999996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s v="2025-09-19"/>
    <x v="15"/>
    <x v="2"/>
    <n v="-0.29900000000000004"/>
    <n v="-0.59800000000000009"/>
    <n v="-0.89700000000000002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s v="2025-09-19"/>
    <x v="15"/>
    <x v="2"/>
    <n v="-0.30000000000000004"/>
    <n v="-0.60000000000000009"/>
    <n v="-0.89999999999999991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s v="2025-09-19"/>
    <x v="15"/>
    <x v="2"/>
    <n v="-0.15000000000000002"/>
    <n v="-0.30000000000000004"/>
    <n v="-0.44999999999999996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s v="2025-09-19"/>
    <x v="16"/>
    <x v="2"/>
    <n v="-0.30200000000000005"/>
    <n v="-0.60400000000000009"/>
    <n v="-0.90599999999999992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s v="2025-09-19"/>
    <x v="16"/>
    <x v="2"/>
    <n v="-0.30099999999999999"/>
    <n v="-0.60199999999999998"/>
    <n v="-0.90299999999999991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s v="2025-09-19"/>
    <x v="16"/>
    <x v="2"/>
    <n v="-0.30400000000000005"/>
    <n v="-0.6080000000000001"/>
    <n v="-0.91199999999999992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s v="2025-09-19"/>
    <x v="16"/>
    <x v="2"/>
    <n v="-0.30200000000000005"/>
    <n v="-0.60400000000000009"/>
    <n v="-0.90599999999999992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s v="2025-09-19"/>
    <x v="16"/>
    <x v="2"/>
    <n v="-0.30499999999999999"/>
    <n v="-0.61"/>
    <n v="-0.91499999999999992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s v="2025-09-19"/>
    <x v="16"/>
    <x v="2"/>
    <n v="-0.254"/>
    <n v="-0.50800000000000001"/>
    <n v="-0.76200000000000001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s v="2025-09-19"/>
    <x v="16"/>
    <x v="2"/>
    <n v="7.1999999999999995E-2"/>
    <n v="0.14399999999999999"/>
    <n v="0.216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s v="2025-09-19"/>
    <x v="16"/>
    <x v="2"/>
    <n v="1.2E-2"/>
    <n v="2.4E-2"/>
    <n v="3.5999999999999997E-2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s v="2025-09-19"/>
    <x v="16"/>
    <x v="2"/>
    <n v="0.15000000000000002"/>
    <n v="0.30000000000000004"/>
    <n v="0.44999999999999996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s v="2025-09-19"/>
    <x v="16"/>
    <x v="2"/>
    <n v="-0.15100000000000002"/>
    <n v="-0.30200000000000005"/>
    <n v="-0.45299999999999996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s v="2025-09-19"/>
    <x v="16"/>
    <x v="2"/>
    <n v="0.35899999999999999"/>
    <n v="0.71799999999999997"/>
    <n v="1.077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s v="2025-09-19"/>
    <x v="16"/>
    <x v="2"/>
    <n v="0.15900000000000003"/>
    <n v="0.31800000000000006"/>
    <n v="0.47699999999999998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s v="2025-09-19"/>
    <x v="16"/>
    <x v="2"/>
    <n v="0.15700000000000003"/>
    <n v="0.31400000000000006"/>
    <n v="0.47099999999999997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s v="2025-09-19"/>
    <x v="16"/>
    <x v="2"/>
    <n v="0.30800000000000005"/>
    <n v="0.6160000000000001"/>
    <n v="0.92399999999999993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s v="2025-09-19"/>
    <x v="16"/>
    <x v="2"/>
    <n v="0.15700000000000003"/>
    <n v="0.31400000000000006"/>
    <n v="0.47099999999999997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s v="2025-09-19"/>
    <x v="16"/>
    <x v="2"/>
    <n v="0.30200000000000005"/>
    <n v="0.60400000000000009"/>
    <n v="0.9059999999999999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s v="2025-09-19"/>
    <x v="16"/>
    <x v="2"/>
    <n v="4.9000000000000002E-2"/>
    <n v="9.8000000000000004E-2"/>
    <n v="0.14699999999999999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s v="2025-09-19"/>
    <x v="16"/>
    <x v="2"/>
    <n v="0.28300000000000003"/>
    <n v="0.56600000000000006"/>
    <n v="0.84899999999999998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s v="2025-09-19"/>
    <x v="16"/>
    <x v="2"/>
    <n v="0.35299999999999998"/>
    <n v="0.70599999999999996"/>
    <n v="1.0589999999999999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s v="2025-09-19"/>
    <x v="16"/>
    <x v="2"/>
    <n v="3.3000000000000002E-2"/>
    <n v="6.6000000000000003E-2"/>
    <n v="9.9000000000000005E-2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s v="2025-09-19"/>
    <x v="16"/>
    <x v="2"/>
    <n v="0.16600000000000001"/>
    <n v="0.33200000000000002"/>
    <n v="0.49799999999999994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s v="2025-09-19"/>
    <x v="16"/>
    <x v="2"/>
    <n v="0.16200000000000003"/>
    <n v="0.32400000000000007"/>
    <n v="0.48599999999999999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s v="2025-09-19"/>
    <x v="16"/>
    <x v="2"/>
    <n v="0.35400000000000004"/>
    <n v="0.70800000000000007"/>
    <n v="1.0620000000000001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s v="2025-09-19"/>
    <x v="16"/>
    <x v="2"/>
    <n v="2.1000000000000001E-2"/>
    <n v="4.2000000000000003E-2"/>
    <n v="6.3E-2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s v="2025-09-19"/>
    <x v="16"/>
    <x v="2"/>
    <n v="0.15800000000000003"/>
    <n v="0.31600000000000006"/>
    <n v="0.47399999999999998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s v="2025-09-19"/>
    <x v="16"/>
    <x v="2"/>
    <n v="2.1000000000000001E-2"/>
    <n v="4.2000000000000003E-2"/>
    <n v="6.3E-2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s v="2025-09-19"/>
    <x v="16"/>
    <x v="2"/>
    <n v="1.9000000000000003E-2"/>
    <n v="3.8000000000000006E-2"/>
    <n v="5.6999999999999995E-2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s v="2025-09-19"/>
    <x v="16"/>
    <x v="2"/>
    <n v="0.15700000000000003"/>
    <n v="0.31400000000000006"/>
    <n v="0.47099999999999997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s v="2025-09-19"/>
    <x v="16"/>
    <x v="2"/>
    <n v="0.15700000000000003"/>
    <n v="0.31400000000000006"/>
    <n v="0.47099999999999997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s v="2025-09-19"/>
    <x v="16"/>
    <x v="2"/>
    <n v="0.15700000000000003"/>
    <n v="0.31400000000000006"/>
    <n v="0.47099999999999997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s v="2025-09-19"/>
    <x v="16"/>
    <x v="2"/>
    <n v="4.8000000000000001E-2"/>
    <n v="9.6000000000000002E-2"/>
    <n v="0.14399999999999999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s v="2025-09-19"/>
    <x v="16"/>
    <x v="2"/>
    <n v="4.6000000000000006E-2"/>
    <n v="9.2000000000000012E-2"/>
    <n v="0.13800000000000001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s v="2025-09-19"/>
    <x v="16"/>
    <x v="2"/>
    <n v="4.1000000000000002E-2"/>
    <n v="8.2000000000000003E-2"/>
    <n v="0.12299999999999998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s v="2025-09-19"/>
    <x v="16"/>
    <x v="2"/>
    <n v="-0.15700000000000003"/>
    <n v="-0.31400000000000006"/>
    <n v="-0.47099999999999997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s v="2025-09-19"/>
    <x v="16"/>
    <x v="2"/>
    <n v="0.15600000000000003"/>
    <n v="0.31200000000000006"/>
    <n v="0.46799999999999997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s v="2025-09-19"/>
    <x v="16"/>
    <x v="2"/>
    <n v="0.15800000000000003"/>
    <n v="0.31600000000000006"/>
    <n v="0.47399999999999998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s v="2025-09-19"/>
    <x v="16"/>
    <x v="2"/>
    <n v="0.30099999999999999"/>
    <n v="0.60199999999999998"/>
    <n v="0.9029999999999999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s v="2025-09-19"/>
    <x v="16"/>
    <x v="2"/>
    <n v="0.22799999999999998"/>
    <n v="0.45599999999999996"/>
    <n v="0.68399999999999994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s v="2025-09-19"/>
    <x v="16"/>
    <x v="2"/>
    <n v="-0.252"/>
    <n v="-0.504"/>
    <n v="-0.75600000000000001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s v="2025-09-19"/>
    <x v="16"/>
    <x v="2"/>
    <n v="-0.30000000000000004"/>
    <n v="-0.60000000000000009"/>
    <n v="-0.89999999999999991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s v="2025-09-19"/>
    <x v="16"/>
    <x v="2"/>
    <n v="8.8000000000000009E-2"/>
    <n v="0.17600000000000002"/>
    <n v="0.26400000000000001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s v="2025-09-19"/>
    <x v="16"/>
    <x v="2"/>
    <n v="0.36000000000000004"/>
    <n v="0.72000000000000008"/>
    <n v="1.08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s v="2025-09-19"/>
    <x v="16"/>
    <x v="2"/>
    <n v="0.47500000000000003"/>
    <n v="0.95000000000000007"/>
    <n v="1.42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s v="2025-09-19"/>
    <x v="17"/>
    <x v="2"/>
    <n v="-0.15400000000000003"/>
    <n v="-0.30800000000000005"/>
    <n v="-0.46199999999999997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s v="2025-09-19"/>
    <x v="17"/>
    <x v="2"/>
    <n v="0.34100000000000003"/>
    <n v="0.68200000000000005"/>
    <n v="1.0229999999999999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s v="2025-09-19"/>
    <x v="17"/>
    <x v="2"/>
    <n v="0.14499999999999999"/>
    <n v="0.28999999999999998"/>
    <n v="0.435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s v="2025-09-19"/>
    <x v="17"/>
    <x v="2"/>
    <n v="0.14699999999999999"/>
    <n v="0.29399999999999998"/>
    <n v="0.441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s v="2025-09-19"/>
    <x v="17"/>
    <x v="2"/>
    <n v="-0.26200000000000001"/>
    <n v="-0.52400000000000002"/>
    <n v="-0.7860000000000000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s v="2025-09-19"/>
    <x v="17"/>
    <x v="2"/>
    <n v="0.311"/>
    <n v="0.622"/>
    <n v="0.93299999999999994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s v="2025-09-19"/>
    <x v="17"/>
    <x v="2"/>
    <n v="0.32400000000000007"/>
    <n v="0.64800000000000013"/>
    <n v="0.97199999999999998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s v="2025-09-19"/>
    <x v="17"/>
    <x v="2"/>
    <n v="0.35000000000000003"/>
    <n v="0.70000000000000007"/>
    <n v="1.0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s v="2025-09-19"/>
    <x v="17"/>
    <x v="2"/>
    <n v="0.35000000000000003"/>
    <n v="0.70000000000000007"/>
    <n v="1.0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s v="2025-09-19"/>
    <x v="17"/>
    <x v="2"/>
    <n v="0.36899999999999999"/>
    <n v="0.73799999999999999"/>
    <n v="1.107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s v="2025-09-19"/>
    <x v="17"/>
    <x v="2"/>
    <n v="-0.30800000000000005"/>
    <n v="-0.6160000000000001"/>
    <n v="-0.9239999999999999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s v="2025-09-19"/>
    <x v="17"/>
    <x v="2"/>
    <n v="-0.31200000000000006"/>
    <n v="-0.62400000000000011"/>
    <n v="-0.93599999999999994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s v="2025-09-19"/>
    <x v="17"/>
    <x v="2"/>
    <n v="-0.31800000000000006"/>
    <n v="-0.63600000000000012"/>
    <n v="-0.95399999999999996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s v="2025-09-19"/>
    <x v="17"/>
    <x v="2"/>
    <n v="0.15900000000000003"/>
    <n v="0.31800000000000006"/>
    <n v="0.47699999999999998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s v="2025-09-19"/>
    <x v="17"/>
    <x v="2"/>
    <n v="-0.15100000000000002"/>
    <n v="-0.30200000000000005"/>
    <n v="-0.45299999999999996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s v="2025-09-19"/>
    <x v="17"/>
    <x v="2"/>
    <n v="0.35099999999999998"/>
    <n v="0.70199999999999996"/>
    <n v="1.0529999999999999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s v="2025-09-19"/>
    <x v="17"/>
    <x v="2"/>
    <n v="-0.25900000000000001"/>
    <n v="-0.51800000000000002"/>
    <n v="-0.77699999999999991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s v="2025-09-19"/>
    <x v="17"/>
    <x v="2"/>
    <n v="0.33700000000000002"/>
    <n v="0.67400000000000004"/>
    <n v="1.0109999999999999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s v="2025-09-19"/>
    <x v="17"/>
    <x v="2"/>
    <n v="0.15200000000000002"/>
    <n v="0.30400000000000005"/>
    <n v="0.45599999999999996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s v="2025-09-19"/>
    <x v="17"/>
    <x v="2"/>
    <n v="0.30400000000000005"/>
    <n v="0.6080000000000001"/>
    <n v="0.91199999999999992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s v="2025-09-19"/>
    <x v="17"/>
    <x v="2"/>
    <n v="0.35000000000000003"/>
    <n v="0.70000000000000007"/>
    <n v="1.0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s v="2025-09-19"/>
    <x v="17"/>
    <x v="2"/>
    <n v="0.35000000000000003"/>
    <n v="0.70000000000000007"/>
    <n v="1.0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s v="2025-09-19"/>
    <x v="17"/>
    <x v="2"/>
    <n v="-0.31600000000000006"/>
    <n v="-0.63200000000000012"/>
    <n v="-0.94799999999999995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s v="2025-09-19"/>
    <x v="17"/>
    <x v="2"/>
    <n v="-0.31900000000000001"/>
    <n v="-0.63800000000000001"/>
    <n v="-0.95699999999999996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s v="2025-09-19"/>
    <x v="17"/>
    <x v="2"/>
    <n v="-0.31900000000000001"/>
    <n v="-0.63800000000000001"/>
    <n v="-0.95699999999999996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s v="2025-09-19"/>
    <x v="17"/>
    <x v="2"/>
    <n v="-0.307"/>
    <n v="-0.61399999999999999"/>
    <n v="-0.9209999999999999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s v="2025-09-19"/>
    <x v="17"/>
    <x v="2"/>
    <n v="-0.31200000000000006"/>
    <n v="-0.62400000000000011"/>
    <n v="-0.93599999999999994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s v="2025-09-19"/>
    <x v="17"/>
    <x v="2"/>
    <n v="-0.30000000000000004"/>
    <n v="-0.60000000000000009"/>
    <n v="-0.89999999999999991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s v="2025-09-19"/>
    <x v="17"/>
    <x v="2"/>
    <n v="0.14899999999999999"/>
    <n v="0.29799999999999999"/>
    <n v="0.44700000000000001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s v="2025-09-19"/>
    <x v="17"/>
    <x v="2"/>
    <n v="0.15300000000000002"/>
    <n v="0.30600000000000005"/>
    <n v="0.45899999999999996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s v="2025-09-19"/>
    <x v="17"/>
    <x v="2"/>
    <n v="-0.14199999999999999"/>
    <n v="-0.28399999999999997"/>
    <n v="-0.42599999999999999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s v="2025-09-19"/>
    <x v="17"/>
    <x v="2"/>
    <n v="-0.29199999999999998"/>
    <n v="-0.58399999999999996"/>
    <n v="-0.876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s v="2025-09-19"/>
    <x v="17"/>
    <x v="2"/>
    <n v="8.0000000000000002E-3"/>
    <n v="1.6E-2"/>
    <n v="2.4E-2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s v="2025-09-19"/>
    <x v="17"/>
    <x v="2"/>
    <n v="6.0000000000000001E-3"/>
    <n v="1.2E-2"/>
    <n v="1.7999999999999999E-2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s v="2025-09-19"/>
    <x v="17"/>
    <x v="2"/>
    <n v="8.0000000000000002E-3"/>
    <n v="1.6E-2"/>
    <n v="2.4E-2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s v="2025-09-19"/>
    <x v="17"/>
    <x v="2"/>
    <n v="-0.29599999999999999"/>
    <n v="-0.59199999999999997"/>
    <n v="-0.88800000000000001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s v="2025-09-19"/>
    <x v="17"/>
    <x v="2"/>
    <n v="-0.30000000000000004"/>
    <n v="-0.60000000000000009"/>
    <n v="-0.89999999999999991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s v="2025-09-19"/>
    <x v="17"/>
    <x v="2"/>
    <n v="-0.311"/>
    <n v="-0.622"/>
    <n v="-0.93299999999999994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s v="2025-09-19"/>
    <x v="17"/>
    <x v="2"/>
    <n v="-0.30099999999999999"/>
    <n v="-0.60199999999999998"/>
    <n v="-0.90299999999999991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s v="2025-09-19"/>
    <x v="17"/>
    <x v="2"/>
    <n v="-0.30000000000000004"/>
    <n v="-0.60000000000000009"/>
    <n v="-0.89999999999999991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s v="2025-09-19"/>
    <x v="17"/>
    <x v="2"/>
    <n v="-0.24900000000000003"/>
    <n v="-0.49800000000000005"/>
    <n v="-0.747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s v="2025-09-19"/>
    <x v="17"/>
    <x v="2"/>
    <n v="-0.30499999999999999"/>
    <n v="-0.61"/>
    <n v="-0.91499999999999992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s v="2025-09-19"/>
    <x v="17"/>
    <x v="2"/>
    <n v="-0.30499999999999999"/>
    <n v="-0.61"/>
    <n v="-0.91499999999999992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s v="2025-09-19"/>
    <x v="17"/>
    <x v="2"/>
    <n v="-0.30299999999999999"/>
    <n v="-0.60599999999999998"/>
    <n v="-0.90899999999999992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s v="2025-09-19"/>
    <x v="17"/>
    <x v="2"/>
    <n v="-0.313"/>
    <n v="-0.626"/>
    <n v="-0.93899999999999995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s v="2025-09-19"/>
    <x v="17"/>
    <x v="2"/>
    <n v="-0.28799999999999998"/>
    <n v="-0.57599999999999996"/>
    <n v="-0.86399999999999999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s v="2025-09-19"/>
    <x v="18"/>
    <x v="2"/>
    <n v="-0.30200000000000005"/>
    <n v="-0.60400000000000009"/>
    <n v="-0.90599999999999992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s v="2025-09-19"/>
    <x v="18"/>
    <x v="2"/>
    <n v="-0.30299999999999999"/>
    <n v="-0.60599999999999998"/>
    <n v="-0.90899999999999992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s v="2025-09-19"/>
    <x v="18"/>
    <x v="2"/>
    <n v="-0.311"/>
    <n v="-0.622"/>
    <n v="-0.93299999999999994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s v="2025-09-19"/>
    <x v="18"/>
    <x v="2"/>
    <n v="-0.30000000000000004"/>
    <n v="-0.60000000000000009"/>
    <n v="-0.89999999999999991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s v="2025-09-19"/>
    <x v="18"/>
    <x v="2"/>
    <n v="-0.30000000000000004"/>
    <n v="-0.60000000000000009"/>
    <n v="-0.89999999999999991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s v="2025-09-19"/>
    <x v="18"/>
    <x v="2"/>
    <n v="-0.30099999999999999"/>
    <n v="-0.60199999999999998"/>
    <n v="-0.90299999999999991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s v="2025-09-19"/>
    <x v="18"/>
    <x v="2"/>
    <n v="-0.309"/>
    <n v="-0.61799999999999999"/>
    <n v="-0.92699999999999994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s v="2025-09-19"/>
    <x v="18"/>
    <x v="2"/>
    <n v="-0.30499999999999999"/>
    <n v="-0.61"/>
    <n v="-0.91499999999999992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s v="2025-09-19"/>
    <x v="18"/>
    <x v="2"/>
    <n v="-0.30499999999999999"/>
    <n v="-0.61"/>
    <n v="-0.91499999999999992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s v="2025-09-19"/>
    <x v="18"/>
    <x v="2"/>
    <n v="-0.30800000000000005"/>
    <n v="-0.6160000000000001"/>
    <n v="-0.9239999999999999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s v="2025-09-19"/>
    <x v="18"/>
    <x v="2"/>
    <n v="0.35000000000000003"/>
    <n v="0.70000000000000007"/>
    <n v="1.0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s v="2025-09-19"/>
    <x v="18"/>
    <x v="2"/>
    <n v="0.25800000000000001"/>
    <n v="0.51600000000000001"/>
    <n v="0.77400000000000002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s v="2025-09-19"/>
    <x v="18"/>
    <x v="2"/>
    <n v="0.36600000000000005"/>
    <n v="0.7320000000000001"/>
    <n v="1.0980000000000001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s v="2025-09-19"/>
    <x v="18"/>
    <x v="2"/>
    <n v="0.30499999999999999"/>
    <n v="0.61"/>
    <n v="0.91499999999999992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s v="2025-09-19"/>
    <x v="18"/>
    <x v="2"/>
    <n v="0.36499999999999999"/>
    <n v="0.73"/>
    <n v="1.09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s v="2025-09-19"/>
    <x v="18"/>
    <x v="2"/>
    <n v="0.41"/>
    <n v="0.82"/>
    <n v="1.2299999999999998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s v="2025-09-19"/>
    <x v="18"/>
    <x v="2"/>
    <n v="0.28399999999999997"/>
    <n v="0.56799999999999995"/>
    <n v="0.85199999999999998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s v="2025-09-19"/>
    <x v="18"/>
    <x v="2"/>
    <n v="0.28399999999999997"/>
    <n v="0.56799999999999995"/>
    <n v="0.85199999999999998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s v="2025-09-19"/>
    <x v="18"/>
    <x v="2"/>
    <n v="0.36099999999999999"/>
    <n v="0.72199999999999998"/>
    <n v="1.083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s v="2025-09-19"/>
    <x v="18"/>
    <x v="2"/>
    <n v="0.36600000000000005"/>
    <n v="0.7320000000000001"/>
    <n v="1.0980000000000001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s v="2025-09-19"/>
    <x v="18"/>
    <x v="2"/>
    <n v="-0.15400000000000003"/>
    <n v="-0.30800000000000005"/>
    <n v="-0.46199999999999997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s v="2025-09-19"/>
    <x v="18"/>
    <x v="2"/>
    <n v="0.30800000000000005"/>
    <n v="0.6160000000000001"/>
    <n v="0.92399999999999993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s v="2025-09-19"/>
    <x v="18"/>
    <x v="2"/>
    <n v="0.15900000000000003"/>
    <n v="0.31800000000000006"/>
    <n v="0.47699999999999998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s v="2025-09-19"/>
    <x v="18"/>
    <x v="2"/>
    <n v="0.311"/>
    <n v="0.622"/>
    <n v="0.93299999999999994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s v="2025-09-19"/>
    <x v="18"/>
    <x v="2"/>
    <n v="0.16200000000000003"/>
    <n v="0.32400000000000007"/>
    <n v="0.48599999999999999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s v="2025-09-19"/>
    <x v="18"/>
    <x v="2"/>
    <n v="-0.30099999999999999"/>
    <n v="-0.60199999999999998"/>
    <n v="-0.90299999999999991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s v="2025-09-19"/>
    <x v="18"/>
    <x v="2"/>
    <n v="-0.30200000000000005"/>
    <n v="-0.60400000000000009"/>
    <n v="-0.90599999999999992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s v="2025-09-19"/>
    <x v="18"/>
    <x v="2"/>
    <n v="-0.30200000000000005"/>
    <n v="-0.60400000000000009"/>
    <n v="-0.90599999999999992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s v="2025-09-19"/>
    <x v="18"/>
    <x v="2"/>
    <n v="-0.30000000000000004"/>
    <n v="-0.60000000000000009"/>
    <n v="-0.89999999999999991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s v="2025-09-19"/>
    <x v="18"/>
    <x v="2"/>
    <n v="-0.255"/>
    <n v="-0.51"/>
    <n v="-0.7649999999999999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s v="2025-09-19"/>
    <x v="18"/>
    <x v="2"/>
    <n v="-0.15100000000000002"/>
    <n v="-0.30200000000000005"/>
    <n v="-0.45299999999999996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s v="2025-09-19"/>
    <x v="18"/>
    <x v="2"/>
    <n v="-0.30099999999999999"/>
    <n v="-0.60199999999999998"/>
    <n v="-0.90299999999999991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s v="2025-09-19"/>
    <x v="18"/>
    <x v="2"/>
    <n v="-0.30099999999999999"/>
    <n v="-0.60199999999999998"/>
    <n v="-0.90299999999999991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s v="2025-09-19"/>
    <x v="18"/>
    <x v="2"/>
    <n v="-0.30400000000000005"/>
    <n v="-0.6080000000000001"/>
    <n v="-0.91199999999999992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s v="2025-09-19"/>
    <x v="18"/>
    <x v="2"/>
    <n v="-0.30400000000000005"/>
    <n v="-0.6080000000000001"/>
    <n v="-0.91199999999999992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s v="2025-09-19"/>
    <x v="18"/>
    <x v="2"/>
    <n v="-0.30400000000000005"/>
    <n v="-0.6080000000000001"/>
    <n v="-0.91199999999999992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s v="2025-09-19"/>
    <x v="18"/>
    <x v="2"/>
    <n v="-0.30099999999999999"/>
    <n v="-0.60199999999999998"/>
    <n v="-0.90299999999999991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s v="2025-09-19"/>
    <x v="19"/>
    <x v="2"/>
    <n v="0.35400000000000004"/>
    <n v="0.70800000000000007"/>
    <n v="1.0620000000000001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s v="2025-09-19"/>
    <x v="19"/>
    <x v="2"/>
    <n v="0.26300000000000001"/>
    <n v="0.52600000000000002"/>
    <n v="0.78899999999999992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s v="2025-09-19"/>
    <x v="19"/>
    <x v="2"/>
    <n v="0.20699999999999999"/>
    <n v="0.41399999999999998"/>
    <n v="0.62099999999999989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s v="2025-09-19"/>
    <x v="19"/>
    <x v="2"/>
    <n v="-0.29900000000000004"/>
    <n v="-0.59800000000000009"/>
    <n v="-0.89700000000000002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s v="2025-09-19"/>
    <x v="19"/>
    <x v="2"/>
    <n v="-0.30499999999999999"/>
    <n v="-0.61"/>
    <n v="-0.91499999999999992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s v="2025-09-19"/>
    <x v="19"/>
    <x v="2"/>
    <n v="0.15100000000000002"/>
    <n v="0.30200000000000005"/>
    <n v="0.45299999999999996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s v="2025-09-19"/>
    <x v="19"/>
    <x v="2"/>
    <n v="0.15100000000000002"/>
    <n v="0.30200000000000005"/>
    <n v="0.45299999999999996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s v="2025-09-19"/>
    <x v="19"/>
    <x v="2"/>
    <n v="0.15300000000000002"/>
    <n v="0.30600000000000005"/>
    <n v="0.45899999999999996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s v="2025-09-19"/>
    <x v="19"/>
    <x v="2"/>
    <n v="0.14699999999999999"/>
    <n v="0.29399999999999998"/>
    <n v="0.441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s v="2025-09-19"/>
    <x v="19"/>
    <x v="2"/>
    <n v="-0.315"/>
    <n v="-0.63"/>
    <n v="-0.94499999999999995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s v="2025-09-19"/>
    <x v="19"/>
    <x v="2"/>
    <n v="-0.32700000000000001"/>
    <n v="-0.65400000000000003"/>
    <n v="-0.98099999999999998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s v="2025-09-19"/>
    <x v="19"/>
    <x v="2"/>
    <n v="0.15700000000000003"/>
    <n v="0.31400000000000006"/>
    <n v="0.47099999999999997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s v="2025-09-19"/>
    <x v="19"/>
    <x v="2"/>
    <n v="0.15700000000000003"/>
    <n v="0.31400000000000006"/>
    <n v="0.47099999999999997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s v="2025-09-19"/>
    <x v="19"/>
    <x v="2"/>
    <n v="0.15700000000000003"/>
    <n v="0.31400000000000006"/>
    <n v="0.47099999999999997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s v="2025-09-19"/>
    <x v="19"/>
    <x v="2"/>
    <n v="-0.30400000000000005"/>
    <n v="-0.6080000000000001"/>
    <n v="-0.91199999999999992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s v="2025-09-19"/>
    <x v="19"/>
    <x v="2"/>
    <n v="-0.30400000000000005"/>
    <n v="-0.6080000000000001"/>
    <n v="-0.91199999999999992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s v="2025-09-19"/>
    <x v="19"/>
    <x v="2"/>
    <n v="0.24199999999999999"/>
    <n v="0.48399999999999999"/>
    <n v="0.72599999999999998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s v="2025-09-19"/>
    <x v="19"/>
    <x v="2"/>
    <n v="0.24500000000000002"/>
    <n v="0.49000000000000005"/>
    <n v="0.73499999999999999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s v="2025-09-19"/>
    <x v="19"/>
    <x v="2"/>
    <n v="9.2000000000000012E-2"/>
    <n v="0.18400000000000002"/>
    <n v="0.27600000000000002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s v="2025-09-19"/>
    <x v="19"/>
    <x v="2"/>
    <n v="9.5000000000000001E-2"/>
    <n v="0.19"/>
    <n v="0.28499999999999998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s v="2025-09-19"/>
    <x v="19"/>
    <x v="2"/>
    <n v="-0.16400000000000001"/>
    <n v="-0.32800000000000001"/>
    <n v="-0.49199999999999994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s v="2025-09-19"/>
    <x v="19"/>
    <x v="2"/>
    <n v="0.15800000000000003"/>
    <n v="0.31600000000000006"/>
    <n v="0.47399999999999998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s v="2025-09-19"/>
    <x v="19"/>
    <x v="2"/>
    <n v="0.15800000000000003"/>
    <n v="0.31600000000000006"/>
    <n v="0.47399999999999998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s v="2025-09-19"/>
    <x v="19"/>
    <x v="2"/>
    <n v="0.248"/>
    <n v="0.496"/>
    <n v="0.74399999999999999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s v="2025-09-19"/>
    <x v="19"/>
    <x v="2"/>
    <n v="0.16100000000000003"/>
    <n v="0.32200000000000006"/>
    <n v="0.48299999999999998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s v="2025-09-19"/>
    <x v="19"/>
    <x v="2"/>
    <n v="0.16100000000000003"/>
    <n v="0.32200000000000006"/>
    <n v="0.48299999999999998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s v="2025-09-19"/>
    <x v="19"/>
    <x v="2"/>
    <n v="0.15800000000000003"/>
    <n v="0.31600000000000006"/>
    <n v="0.47399999999999998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s v="2025-09-19"/>
    <x v="19"/>
    <x v="2"/>
    <n v="0.16000000000000003"/>
    <n v="0.32000000000000006"/>
    <n v="0.48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s v="2025-09-19"/>
    <x v="19"/>
    <x v="2"/>
    <n v="0.16000000000000003"/>
    <n v="0.32000000000000006"/>
    <n v="0.48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s v="2025-09-19"/>
    <x v="19"/>
    <x v="2"/>
    <n v="0.16700000000000001"/>
    <n v="0.33400000000000002"/>
    <n v="0.501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1"/>
    <s v="2025-09-19"/>
    <x v="19"/>
    <x v="2"/>
    <n v="0.14499999999999999"/>
    <n v="0.28999999999999998"/>
    <n v="0.435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2"/>
    <s v="2025-09-19"/>
    <x v="19"/>
    <x v="2"/>
    <n v="0.14499999999999999"/>
    <n v="0.28999999999999998"/>
    <n v="0.435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3"/>
    <s v="2025-09-19"/>
    <x v="20"/>
    <x v="2"/>
    <n v="8.6000000000000007E-2"/>
    <n v="0.17200000000000001"/>
    <n v="0.25800000000000001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4"/>
    <s v="2025-09-19"/>
    <x v="20"/>
    <x v="2"/>
    <n v="8.2000000000000003E-2"/>
    <n v="0.16400000000000001"/>
    <n v="0.24599999999999997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5"/>
    <s v="2025-09-19"/>
    <x v="20"/>
    <x v="2"/>
    <n v="6.7000000000000004E-2"/>
    <n v="0.13400000000000001"/>
    <n v="0.20100000000000001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6"/>
    <s v="2025-09-19"/>
    <x v="20"/>
    <x v="2"/>
    <n v="0.15200000000000002"/>
    <n v="0.30400000000000005"/>
    <n v="0.45599999999999996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6"/>
    <s v="2025-09-19"/>
    <x v="20"/>
    <x v="2"/>
    <n v="0.15200000000000002"/>
    <n v="0.30400000000000005"/>
    <n v="0.45599999999999996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37"/>
    <s v="2025-09-19"/>
    <x v="20"/>
    <x v="2"/>
    <n v="-0.15300000000000002"/>
    <n v="-0.30600000000000005"/>
    <n v="-0.45899999999999996"/>
  </r>
  <r>
    <m/>
    <m/>
    <m/>
    <m/>
    <m/>
    <m/>
    <m/>
    <m/>
    <m/>
    <m/>
    <m/>
    <m/>
    <m/>
    <m/>
    <m/>
    <m/>
    <x v="17"/>
    <m/>
    <m/>
    <x v="538"/>
    <m/>
    <x v="23"/>
    <x v="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7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x v="1"/>
    <x v="22"/>
    <x v="1"/>
    <n v="-0.255"/>
    <n v="-0.51"/>
    <n v="-0.7649999999999999"/>
    <n v="-3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x v="1"/>
    <x v="22"/>
    <x v="1"/>
    <n v="-0.30000000000000004"/>
    <n v="-0.60000000000000009"/>
    <n v="-0.89999999999999991"/>
    <n v="-3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x v="1"/>
    <x v="0"/>
    <x v="1"/>
    <n v="7.5000000000000011E-2"/>
    <n v="0.15000000000000002"/>
    <n v="0.22499999999999998"/>
    <n v="-3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x v="1"/>
    <x v="0"/>
    <x v="1"/>
    <n v="0.14399999999999999"/>
    <n v="0.28799999999999998"/>
    <n v="0.432"/>
    <n v="-3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x v="1"/>
    <x v="0"/>
    <x v="1"/>
    <n v="0.14899999999999999"/>
    <n v="0.29799999999999999"/>
    <n v="0.44700000000000001"/>
    <n v="-3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x v="1"/>
    <x v="0"/>
    <x v="1"/>
    <n v="-0.17500000000000002"/>
    <n v="-0.35000000000000003"/>
    <n v="-0.52500000000000002"/>
    <n v="-3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x v="1"/>
    <x v="0"/>
    <x v="1"/>
    <n v="-0.317"/>
    <n v="-0.63400000000000001"/>
    <n v="-0.95099999999999996"/>
    <n v="-3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x v="1"/>
    <x v="0"/>
    <x v="1"/>
    <n v="-0.317"/>
    <n v="-0.63400000000000001"/>
    <n v="-0.95099999999999996"/>
    <n v="-3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x v="1"/>
    <x v="0"/>
    <x v="1"/>
    <n v="-0.317"/>
    <n v="-0.63400000000000001"/>
    <n v="-0.95099999999999996"/>
    <n v="-3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x v="1"/>
    <x v="0"/>
    <x v="1"/>
    <n v="-0.26600000000000001"/>
    <n v="-0.53200000000000003"/>
    <n v="-0.79800000000000004"/>
    <n v="-3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x v="1"/>
    <x v="0"/>
    <x v="1"/>
    <n v="-0.31200000000000006"/>
    <n v="-0.62400000000000011"/>
    <n v="-0.93599999999999994"/>
    <n v="-3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x v="1"/>
    <x v="0"/>
    <x v="1"/>
    <n v="-0.32600000000000001"/>
    <n v="-0.65200000000000002"/>
    <n v="-0.97799999999999987"/>
    <n v="-3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x v="1"/>
    <x v="0"/>
    <x v="1"/>
    <n v="-0.33700000000000002"/>
    <n v="-0.67400000000000004"/>
    <n v="-1.0109999999999999"/>
    <n v="-3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x v="1"/>
    <x v="0"/>
    <x v="1"/>
    <n v="-0.33600000000000002"/>
    <n v="-0.67200000000000004"/>
    <n v="-1.008"/>
    <n v="-3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x v="1"/>
    <x v="0"/>
    <x v="1"/>
    <n v="-0.33600000000000002"/>
    <n v="-0.67200000000000004"/>
    <n v="-1.008"/>
    <n v="-3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x v="1"/>
    <x v="1"/>
    <x v="1"/>
    <n v="0.32400000000000007"/>
    <n v="0.64800000000000013"/>
    <n v="0.97199999999999998"/>
    <n v="3.24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x v="1"/>
    <x v="1"/>
    <x v="1"/>
    <n v="0.17400000000000002"/>
    <n v="0.34800000000000003"/>
    <n v="0.52200000000000002"/>
    <n v="-3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x v="1"/>
    <x v="1"/>
    <x v="1"/>
    <n v="0.18400000000000002"/>
    <n v="0.36800000000000005"/>
    <n v="0.55200000000000005"/>
    <n v="-3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x v="1"/>
    <x v="1"/>
    <x v="1"/>
    <n v="0.35099999999999998"/>
    <n v="0.70199999999999996"/>
    <n v="1.0529999999999999"/>
    <n v="3.51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x v="1"/>
    <x v="1"/>
    <x v="1"/>
    <n v="-0.15700000000000003"/>
    <n v="-0.31400000000000006"/>
    <n v="-0.47099999999999997"/>
    <n v="-3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x v="1"/>
    <x v="1"/>
    <x v="1"/>
    <n v="0.30400000000000005"/>
    <n v="0.6080000000000001"/>
    <n v="0.91199999999999992"/>
    <n v="3.04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x v="1"/>
    <x v="1"/>
    <x v="1"/>
    <n v="0.35000000000000003"/>
    <n v="0.70000000000000007"/>
    <n v="1.05"/>
    <n v="3.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x v="1"/>
    <x v="1"/>
    <x v="1"/>
    <n v="0.16100000000000003"/>
    <n v="0.32200000000000006"/>
    <n v="0.48299999999999998"/>
    <n v="-3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x v="1"/>
    <x v="1"/>
    <x v="1"/>
    <n v="0.15900000000000003"/>
    <n v="0.31800000000000006"/>
    <n v="0.47699999999999998"/>
    <n v="-3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x v="1"/>
    <x v="1"/>
    <x v="1"/>
    <n v="4.8000000000000001E-2"/>
    <n v="9.6000000000000002E-2"/>
    <n v="0.14399999999999999"/>
    <n v="-3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x v="1"/>
    <x v="1"/>
    <x v="1"/>
    <n v="0.15800000000000003"/>
    <n v="0.31600000000000006"/>
    <n v="0.47399999999999998"/>
    <n v="-3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x v="1"/>
    <x v="1"/>
    <x v="1"/>
    <n v="4.7E-2"/>
    <n v="9.4E-2"/>
    <n v="0.14099999999999999"/>
    <n v="-3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x v="1"/>
    <x v="1"/>
    <x v="1"/>
    <n v="0.16200000000000003"/>
    <n v="0.32400000000000007"/>
    <n v="0.48599999999999999"/>
    <n v="-3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x v="1"/>
    <x v="1"/>
    <x v="1"/>
    <n v="-0.15000000000000002"/>
    <n v="-0.30000000000000004"/>
    <n v="-0.44999999999999996"/>
    <n v="-3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x v="1"/>
    <x v="1"/>
    <x v="1"/>
    <n v="-0.309"/>
    <n v="-0.61799999999999999"/>
    <n v="-0.92699999999999994"/>
    <n v="-3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x v="1"/>
    <x v="1"/>
    <x v="1"/>
    <n v="-0.307"/>
    <n v="-0.61399999999999999"/>
    <n v="-0.92099999999999993"/>
    <n v="-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x v="1"/>
    <x v="1"/>
    <x v="1"/>
    <n v="-0.30400000000000005"/>
    <n v="-0.6080000000000001"/>
    <n v="-0.91199999999999992"/>
    <n v="-3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x v="1"/>
    <x v="1"/>
    <x v="1"/>
    <n v="-0.26300000000000001"/>
    <n v="-0.52600000000000002"/>
    <n v="-0.78899999999999992"/>
    <n v="-3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x v="1"/>
    <x v="1"/>
    <x v="1"/>
    <n v="-0.30499999999999999"/>
    <n v="-0.61"/>
    <n v="-0.91499999999999992"/>
    <n v="-3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x v="1"/>
    <x v="1"/>
    <x v="1"/>
    <n v="-0.30499999999999999"/>
    <n v="-0.61"/>
    <n v="-0.91499999999999992"/>
    <n v="-3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x v="1"/>
    <x v="1"/>
    <x v="1"/>
    <n v="0.35600000000000004"/>
    <n v="0.71200000000000008"/>
    <n v="1.0680000000000001"/>
    <n v="3.56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x v="1"/>
    <x v="1"/>
    <x v="1"/>
    <n v="0.35200000000000004"/>
    <n v="0.70400000000000007"/>
    <n v="1.056"/>
    <n v="3.52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x v="1"/>
    <x v="1"/>
    <x v="1"/>
    <n v="0.15800000000000003"/>
    <n v="0.31600000000000006"/>
    <n v="0.47399999999999998"/>
    <n v="-3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x v="1"/>
    <x v="1"/>
    <x v="1"/>
    <n v="0.30099999999999999"/>
    <n v="0.60199999999999998"/>
    <n v="0.90299999999999991"/>
    <n v="3.0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x v="1"/>
    <x v="1"/>
    <x v="1"/>
    <n v="0.35200000000000004"/>
    <n v="0.70400000000000007"/>
    <n v="1.056"/>
    <n v="3.52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x v="1"/>
    <x v="1"/>
    <x v="1"/>
    <n v="0.30299999999999999"/>
    <n v="0.60599999999999998"/>
    <n v="0.90899999999999992"/>
    <n v="3.03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x v="1"/>
    <x v="1"/>
    <x v="1"/>
    <n v="0.15700000000000003"/>
    <n v="0.31400000000000006"/>
    <n v="0.47099999999999997"/>
    <n v="-3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x v="1"/>
    <x v="1"/>
    <x v="1"/>
    <n v="0.13"/>
    <n v="0.26"/>
    <n v="0.39"/>
    <n v="-3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x v="1"/>
    <x v="1"/>
    <x v="1"/>
    <n v="0.129"/>
    <n v="0.25800000000000001"/>
    <n v="0.38700000000000001"/>
    <n v="-3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x v="1"/>
    <x v="1"/>
    <x v="1"/>
    <n v="-3.6999999999999998E-2"/>
    <n v="-7.3999999999999996E-2"/>
    <n v="-0.111"/>
    <n v="-3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x v="1"/>
    <x v="1"/>
    <x v="1"/>
    <n v="-4.4000000000000004E-2"/>
    <n v="-8.8000000000000009E-2"/>
    <n v="-0.13200000000000001"/>
    <n v="-3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x v="1"/>
    <x v="1"/>
    <x v="1"/>
    <n v="-0.29799999999999999"/>
    <n v="-0.59599999999999997"/>
    <n v="-0.89400000000000002"/>
    <n v="-3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x v="1"/>
    <x v="1"/>
    <x v="1"/>
    <n v="-0.34800000000000003"/>
    <n v="-0.69600000000000006"/>
    <n v="-1.044"/>
    <n v="-3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x v="1"/>
    <x v="1"/>
    <x v="1"/>
    <n v="-0.15200000000000002"/>
    <n v="-0.30400000000000005"/>
    <n v="-0.45599999999999996"/>
    <n v="-3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x v="1"/>
    <x v="1"/>
    <x v="1"/>
    <n v="-0.29900000000000004"/>
    <n v="-0.59800000000000009"/>
    <n v="-0.89700000000000002"/>
    <n v="-3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x v="1"/>
    <x v="1"/>
    <x v="1"/>
    <n v="-0.30000000000000004"/>
    <n v="-0.60000000000000009"/>
    <n v="-0.89999999999999991"/>
    <n v="-3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x v="1"/>
    <x v="1"/>
    <x v="1"/>
    <n v="-0.28900000000000003"/>
    <n v="-0.57800000000000007"/>
    <n v="-0.86699999999999999"/>
    <n v="-3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x v="1"/>
    <x v="1"/>
    <x v="1"/>
    <n v="-0.28700000000000003"/>
    <n v="-0.57400000000000007"/>
    <n v="-0.86099999999999999"/>
    <n v="-3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x v="1"/>
    <x v="1"/>
    <x v="1"/>
    <n v="-0.30200000000000005"/>
    <n v="-0.60400000000000009"/>
    <n v="-0.90599999999999992"/>
    <n v="-3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x v="1"/>
    <x v="1"/>
    <x v="1"/>
    <n v="-0.30400000000000005"/>
    <n v="-0.6080000000000001"/>
    <n v="-0.91199999999999992"/>
    <n v="-3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x v="1"/>
    <x v="1"/>
    <x v="1"/>
    <n v="-0.28999999999999998"/>
    <n v="-0.57999999999999996"/>
    <n v="-0.87"/>
    <n v="-3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x v="1"/>
    <x v="1"/>
    <x v="1"/>
    <n v="-0.26800000000000002"/>
    <n v="-0.53600000000000003"/>
    <n v="-0.80400000000000005"/>
    <n v="-3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x v="1"/>
    <x v="1"/>
    <x v="1"/>
    <n v="-0.30299999999999999"/>
    <n v="-0.60599999999999998"/>
    <n v="-0.90899999999999992"/>
    <n v="-3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x v="1"/>
    <x v="1"/>
    <x v="1"/>
    <n v="-0.309"/>
    <n v="-0.61799999999999999"/>
    <n v="-0.92699999999999994"/>
    <n v="-3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x v="1"/>
    <x v="2"/>
    <x v="1"/>
    <n v="3.2000000000000001E-2"/>
    <n v="6.4000000000000001E-2"/>
    <n v="9.6000000000000002E-2"/>
    <n v="-3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x v="1"/>
    <x v="2"/>
    <x v="1"/>
    <n v="-0.32200000000000006"/>
    <n v="-0.64400000000000013"/>
    <n v="-0.96599999999999997"/>
    <n v="-3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x v="1"/>
    <x v="2"/>
    <x v="1"/>
    <n v="-0.16000000000000003"/>
    <n v="-0.32000000000000006"/>
    <n v="-0.48"/>
    <n v="-3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x v="1"/>
    <x v="2"/>
    <x v="1"/>
    <n v="-5.5000000000000007E-2"/>
    <n v="-0.11000000000000001"/>
    <n v="-0.16500000000000001"/>
    <n v="-3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x v="1"/>
    <x v="2"/>
    <x v="1"/>
    <n v="-5.5000000000000007E-2"/>
    <n v="-0.11000000000000001"/>
    <n v="-0.16500000000000001"/>
    <n v="-3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x v="1"/>
    <x v="2"/>
    <x v="1"/>
    <n v="-0.30299999999999999"/>
    <n v="-0.60599999999999998"/>
    <n v="-0.90899999999999992"/>
    <n v="-3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x v="1"/>
    <x v="2"/>
    <x v="1"/>
    <n v="9.9000000000000005E-2"/>
    <n v="0.19800000000000001"/>
    <n v="0.29699999999999999"/>
    <n v="-3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x v="1"/>
    <x v="2"/>
    <x v="1"/>
    <n v="0.11000000000000001"/>
    <n v="0.22000000000000003"/>
    <n v="0.33"/>
    <n v="-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x v="1"/>
    <x v="2"/>
    <x v="1"/>
    <n v="0.17900000000000002"/>
    <n v="0.35800000000000004"/>
    <n v="0.53700000000000003"/>
    <n v="-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x v="1"/>
    <x v="2"/>
    <x v="1"/>
    <n v="8.9999999999999993E-3"/>
    <n v="1.7999999999999999E-2"/>
    <n v="2.7E-2"/>
    <n v="-3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x v="1"/>
    <x v="2"/>
    <x v="1"/>
    <n v="0.16900000000000001"/>
    <n v="0.33800000000000002"/>
    <n v="0.50700000000000001"/>
    <n v="-3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x v="1"/>
    <x v="2"/>
    <x v="1"/>
    <n v="2.0000000000000004E-2"/>
    <n v="4.0000000000000008E-2"/>
    <n v="0.06"/>
    <n v="-3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x v="1"/>
    <x v="2"/>
    <x v="1"/>
    <n v="2.0000000000000004E-2"/>
    <n v="4.0000000000000008E-2"/>
    <n v="0.06"/>
    <n v="-3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x v="1"/>
    <x v="2"/>
    <x v="1"/>
    <n v="6.3E-2"/>
    <n v="0.126"/>
    <n v="0.189"/>
    <n v="-3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x v="1"/>
    <x v="2"/>
    <x v="1"/>
    <n v="6.3E-2"/>
    <n v="0.126"/>
    <n v="0.189"/>
    <n v="-3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x v="1"/>
    <x v="2"/>
    <x v="1"/>
    <n v="-0.30099999999999999"/>
    <n v="-0.60199999999999998"/>
    <n v="-0.90299999999999991"/>
    <n v="-3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x v="1"/>
    <x v="2"/>
    <x v="1"/>
    <n v="-0.28199999999999997"/>
    <n v="-0.56399999999999995"/>
    <n v="-0.84599999999999997"/>
    <n v="-3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x v="1"/>
    <x v="2"/>
    <x v="1"/>
    <n v="0.16100000000000003"/>
    <n v="0.32200000000000006"/>
    <n v="0.48299999999999998"/>
    <n v="-3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x v="1"/>
    <x v="2"/>
    <x v="1"/>
    <n v="0.16200000000000003"/>
    <n v="0.32400000000000007"/>
    <n v="0.48599999999999999"/>
    <n v="-3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x v="1"/>
    <x v="2"/>
    <x v="1"/>
    <n v="0.15800000000000003"/>
    <n v="0.31600000000000006"/>
    <n v="0.47399999999999998"/>
    <n v="-3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x v="1"/>
    <x v="2"/>
    <x v="1"/>
    <n v="-0.33900000000000002"/>
    <n v="-0.67800000000000005"/>
    <n v="-1.0169999999999999"/>
    <n v="-3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x v="1"/>
    <x v="2"/>
    <x v="1"/>
    <n v="-0.29700000000000004"/>
    <n v="-0.59400000000000008"/>
    <n v="-0.89100000000000001"/>
    <n v="-3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x v="1"/>
    <x v="2"/>
    <x v="1"/>
    <n v="-0.35200000000000004"/>
    <n v="-0.70400000000000007"/>
    <n v="-1.056"/>
    <n v="-3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x v="1"/>
    <x v="2"/>
    <x v="1"/>
    <n v="-0.34600000000000003"/>
    <n v="-0.69200000000000006"/>
    <n v="-1.038"/>
    <n v="-3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x v="1"/>
    <x v="2"/>
    <x v="1"/>
    <n v="-0.30200000000000005"/>
    <n v="-0.60400000000000009"/>
    <n v="-0.90599999999999992"/>
    <n v="-3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x v="1"/>
    <x v="2"/>
    <x v="1"/>
    <n v="-0.30299999999999999"/>
    <n v="-0.60599999999999998"/>
    <n v="-0.90899999999999992"/>
    <n v="-3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x v="1"/>
    <x v="2"/>
    <x v="1"/>
    <n v="-0.30099999999999999"/>
    <n v="-0.60199999999999998"/>
    <n v="-0.90299999999999991"/>
    <n v="-3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x v="1"/>
    <x v="2"/>
    <x v="1"/>
    <n v="0.35400000000000004"/>
    <n v="0.70800000000000007"/>
    <n v="1.0620000000000001"/>
    <n v="3.54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x v="1"/>
    <x v="2"/>
    <x v="1"/>
    <n v="0.27200000000000002"/>
    <n v="0.54400000000000004"/>
    <n v="0.81600000000000006"/>
    <n v="-3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x v="1"/>
    <x v="2"/>
    <x v="1"/>
    <n v="0.14699999999999999"/>
    <n v="0.29399999999999998"/>
    <n v="0.441"/>
    <n v="-3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x v="1"/>
    <x v="2"/>
    <x v="1"/>
    <n v="0.35800000000000004"/>
    <n v="0.71600000000000008"/>
    <n v="1.0740000000000001"/>
    <n v="3.58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x v="1"/>
    <x v="2"/>
    <x v="1"/>
    <n v="0.15100000000000002"/>
    <n v="0.30200000000000005"/>
    <n v="0.45299999999999996"/>
    <n v="-3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x v="1"/>
    <x v="2"/>
    <x v="1"/>
    <n v="0.15400000000000003"/>
    <n v="0.30800000000000005"/>
    <n v="0.46199999999999997"/>
    <n v="-3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x v="1"/>
    <x v="2"/>
    <x v="1"/>
    <n v="0.30800000000000005"/>
    <n v="0.6160000000000001"/>
    <n v="0.92399999999999993"/>
    <n v="3.08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x v="1"/>
    <x v="2"/>
    <x v="1"/>
    <n v="0.307"/>
    <n v="0.61399999999999999"/>
    <n v="0.92099999999999993"/>
    <n v="3.07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x v="1"/>
    <x v="2"/>
    <x v="1"/>
    <n v="0.36200000000000004"/>
    <n v="0.72400000000000009"/>
    <n v="1.0860000000000001"/>
    <n v="3.62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x v="1"/>
    <x v="2"/>
    <x v="1"/>
    <n v="-0.30099999999999999"/>
    <n v="-0.60199999999999998"/>
    <n v="-0.90299999999999991"/>
    <n v="-3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x v="1"/>
    <x v="2"/>
    <x v="1"/>
    <n v="-0.29799999999999999"/>
    <n v="-0.59599999999999997"/>
    <n v="-0.89400000000000002"/>
    <n v="-3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x v="1"/>
    <x v="2"/>
    <x v="1"/>
    <n v="-0.28500000000000003"/>
    <n v="-0.57000000000000006"/>
    <n v="-0.85499999999999998"/>
    <n v="-3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x v="1"/>
    <x v="2"/>
    <x v="1"/>
    <n v="0.126"/>
    <n v="0.252"/>
    <n v="0.378"/>
    <n v="-3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x v="1"/>
    <x v="2"/>
    <x v="1"/>
    <n v="0.123"/>
    <n v="0.246"/>
    <n v="0.36899999999999999"/>
    <n v="-3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x v="1"/>
    <x v="2"/>
    <x v="1"/>
    <n v="0.10400000000000001"/>
    <n v="0.20800000000000002"/>
    <n v="0.312"/>
    <n v="-3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x v="1"/>
    <x v="2"/>
    <x v="1"/>
    <n v="9.7000000000000003E-2"/>
    <n v="0.19400000000000001"/>
    <n v="0.29099999999999998"/>
    <n v="-3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x v="1"/>
    <x v="3"/>
    <x v="1"/>
    <n v="0.11599999999999999"/>
    <n v="0.23199999999999998"/>
    <n v="0.34799999999999998"/>
    <n v="-3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x v="1"/>
    <x v="3"/>
    <x v="1"/>
    <n v="0.13600000000000001"/>
    <n v="0.27200000000000002"/>
    <n v="0.40800000000000003"/>
    <n v="-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x v="1"/>
    <x v="3"/>
    <x v="1"/>
    <n v="0.14599999999999999"/>
    <n v="0.29199999999999998"/>
    <n v="0.438"/>
    <n v="-3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x v="1"/>
    <x v="3"/>
    <x v="1"/>
    <n v="0.14399999999999999"/>
    <n v="0.28799999999999998"/>
    <n v="0.432"/>
    <n v="-3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x v="1"/>
    <x v="3"/>
    <x v="1"/>
    <n v="0.14899999999999999"/>
    <n v="0.29799999999999999"/>
    <n v="0.44700000000000001"/>
    <n v="-3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x v="1"/>
    <x v="3"/>
    <x v="1"/>
    <n v="-0.15200000000000002"/>
    <n v="-0.30400000000000005"/>
    <n v="-0.45599999999999996"/>
    <n v="-3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x v="1"/>
    <x v="3"/>
    <x v="1"/>
    <n v="0.14799999999999999"/>
    <n v="0.29599999999999999"/>
    <n v="0.44400000000000001"/>
    <n v="-3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x v="1"/>
    <x v="3"/>
    <x v="1"/>
    <n v="0.313"/>
    <n v="0.626"/>
    <n v="0.93899999999999995"/>
    <n v="3.13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x v="1"/>
    <x v="3"/>
    <x v="1"/>
    <n v="0.30400000000000005"/>
    <n v="0.6080000000000001"/>
    <n v="0.91199999999999992"/>
    <n v="3.04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x v="1"/>
    <x v="3"/>
    <x v="1"/>
    <n v="-0.29900000000000004"/>
    <n v="-0.59800000000000009"/>
    <n v="-0.89700000000000002"/>
    <n v="-3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x v="1"/>
    <x v="3"/>
    <x v="1"/>
    <n v="-0.31400000000000006"/>
    <n v="-0.62800000000000011"/>
    <n v="-0.94199999999999995"/>
    <n v="-3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x v="1"/>
    <x v="3"/>
    <x v="1"/>
    <n v="-0.30000000000000004"/>
    <n v="-0.60000000000000009"/>
    <n v="-0.89999999999999991"/>
    <n v="-3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x v="1"/>
    <x v="3"/>
    <x v="1"/>
    <n v="-0.31000000000000005"/>
    <n v="-0.62000000000000011"/>
    <n v="-0.92999999999999994"/>
    <n v="-3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x v="1"/>
    <x v="3"/>
    <x v="1"/>
    <n v="-0.26400000000000001"/>
    <n v="-0.52800000000000002"/>
    <n v="-0.79200000000000004"/>
    <n v="-3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x v="1"/>
    <x v="3"/>
    <x v="1"/>
    <n v="-0.309"/>
    <n v="-0.61799999999999999"/>
    <n v="-0.92699999999999994"/>
    <n v="-3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x v="1"/>
    <x v="3"/>
    <x v="1"/>
    <n v="-0.30400000000000005"/>
    <n v="-0.6080000000000001"/>
    <n v="-0.91199999999999992"/>
    <n v="-3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x v="1"/>
    <x v="3"/>
    <x v="1"/>
    <n v="4.8000000000000001E-2"/>
    <n v="9.6000000000000002E-2"/>
    <n v="0.14399999999999999"/>
    <n v="-3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x v="1"/>
    <x v="3"/>
    <x v="1"/>
    <n v="5.4000000000000006E-2"/>
    <n v="0.10800000000000001"/>
    <n v="0.16200000000000001"/>
    <n v="-3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x v="1"/>
    <x v="3"/>
    <x v="1"/>
    <n v="-0.31400000000000006"/>
    <n v="-0.62800000000000011"/>
    <n v="-0.94199999999999995"/>
    <n v="-3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x v="2"/>
    <x v="4"/>
    <x v="2"/>
    <n v="0.15500000000000003"/>
    <n v="0.31000000000000005"/>
    <n v="0.46499999999999997"/>
    <n v="-3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x v="2"/>
    <x v="4"/>
    <x v="2"/>
    <n v="0.15500000000000003"/>
    <n v="0.31000000000000005"/>
    <n v="0.46499999999999997"/>
    <n v="-3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x v="2"/>
    <x v="4"/>
    <x v="2"/>
    <n v="-1E-3"/>
    <n v="-2E-3"/>
    <n v="-3.0000000000000001E-3"/>
    <n v="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x v="2"/>
    <x v="4"/>
    <x v="2"/>
    <n v="0.15500000000000003"/>
    <n v="0.31000000000000005"/>
    <n v="0.46499999999999997"/>
    <n v="-3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x v="2"/>
    <x v="4"/>
    <x v="2"/>
    <n v="-1.4000000000000002E-2"/>
    <n v="-2.8000000000000004E-2"/>
    <n v="-4.2000000000000003E-2"/>
    <n v="-3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x v="2"/>
    <x v="4"/>
    <x v="2"/>
    <n v="-1.0000000000000002E-2"/>
    <n v="-2.0000000000000004E-2"/>
    <n v="-0.03"/>
    <n v="-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x v="2"/>
    <x v="4"/>
    <x v="2"/>
    <n v="-1.4000000000000002E-2"/>
    <n v="-2.8000000000000004E-2"/>
    <n v="-4.2000000000000003E-2"/>
    <n v="-3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x v="2"/>
    <x v="4"/>
    <x v="2"/>
    <n v="6.8000000000000005E-2"/>
    <n v="0.13600000000000001"/>
    <n v="0.20400000000000001"/>
    <n v="-3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x v="2"/>
    <x v="4"/>
    <x v="2"/>
    <n v="6.9999999999999993E-2"/>
    <n v="0.13999999999999999"/>
    <n v="0.21"/>
    <n v="-3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x v="2"/>
    <x v="4"/>
    <x v="2"/>
    <n v="0.16200000000000003"/>
    <n v="0.32400000000000007"/>
    <n v="0.48599999999999999"/>
    <n v="-3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x v="2"/>
    <x v="4"/>
    <x v="2"/>
    <n v="0.15600000000000003"/>
    <n v="0.31200000000000006"/>
    <n v="0.46799999999999997"/>
    <n v="-3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x v="2"/>
    <x v="4"/>
    <x v="2"/>
    <n v="4.5000000000000005E-2"/>
    <n v="9.0000000000000011E-2"/>
    <n v="0.13500000000000001"/>
    <n v="-3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x v="2"/>
    <x v="4"/>
    <x v="2"/>
    <n v="0.14499999999999999"/>
    <n v="0.28999999999999998"/>
    <n v="0.435"/>
    <n v="-3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x v="2"/>
    <x v="4"/>
    <x v="2"/>
    <n v="0.22200000000000003"/>
    <n v="0.44400000000000006"/>
    <n v="0.66600000000000004"/>
    <n v="-3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x v="2"/>
    <x v="4"/>
    <x v="2"/>
    <n v="0.31800000000000006"/>
    <n v="0.63600000000000012"/>
    <n v="0.95399999999999996"/>
    <n v="3.18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x v="2"/>
    <x v="4"/>
    <x v="2"/>
    <n v="0.34500000000000003"/>
    <n v="0.69000000000000006"/>
    <n v="1.0349999999999999"/>
    <n v="3.45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x v="2"/>
    <x v="4"/>
    <x v="2"/>
    <n v="0.29599999999999999"/>
    <n v="0.59199999999999997"/>
    <n v="0.88800000000000001"/>
    <n v="2.96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x v="2"/>
    <x v="4"/>
    <x v="2"/>
    <n v="0.16400000000000001"/>
    <n v="0.32800000000000001"/>
    <n v="0.49199999999999994"/>
    <n v="-3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x v="2"/>
    <x v="4"/>
    <x v="2"/>
    <n v="0.15000000000000002"/>
    <n v="0.30000000000000004"/>
    <n v="0.44999999999999996"/>
    <n v="-3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x v="2"/>
    <x v="4"/>
    <x v="2"/>
    <n v="0.15000000000000002"/>
    <n v="0.30000000000000004"/>
    <n v="0.44999999999999996"/>
    <n v="-3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x v="2"/>
    <x v="4"/>
    <x v="2"/>
    <n v="0.10600000000000001"/>
    <n v="0.21200000000000002"/>
    <n v="0.318"/>
    <n v="-3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x v="2"/>
    <x v="4"/>
    <x v="2"/>
    <n v="0.15000000000000002"/>
    <n v="0.30000000000000004"/>
    <n v="0.44999999999999996"/>
    <n v="-3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x v="2"/>
    <x v="4"/>
    <x v="2"/>
    <n v="-0.29700000000000004"/>
    <n v="-0.59400000000000008"/>
    <n v="-0.89100000000000001"/>
    <n v="-3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x v="2"/>
    <x v="4"/>
    <x v="2"/>
    <n v="0.11599999999999999"/>
    <n v="0.23199999999999998"/>
    <n v="0.34799999999999998"/>
    <n v="-3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x v="2"/>
    <x v="4"/>
    <x v="2"/>
    <n v="0.15800000000000003"/>
    <n v="0.31600000000000006"/>
    <n v="0.47399999999999998"/>
    <n v="-3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x v="2"/>
    <x v="4"/>
    <x v="2"/>
    <n v="0.15800000000000003"/>
    <n v="0.31600000000000006"/>
    <n v="0.47399999999999998"/>
    <n v="-3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x v="2"/>
    <x v="4"/>
    <x v="2"/>
    <n v="0.15500000000000003"/>
    <n v="0.31000000000000005"/>
    <n v="0.46499999999999997"/>
    <n v="-3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x v="2"/>
    <x v="4"/>
    <x v="2"/>
    <n v="-0.32900000000000001"/>
    <n v="-0.65800000000000003"/>
    <n v="-0.98699999999999999"/>
    <n v="-3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x v="2"/>
    <x v="4"/>
    <x v="2"/>
    <n v="9.8000000000000004E-2"/>
    <n v="0.19600000000000001"/>
    <n v="0.29399999999999998"/>
    <n v="-3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x v="2"/>
    <x v="4"/>
    <x v="2"/>
    <n v="9.6000000000000002E-2"/>
    <n v="0.192"/>
    <n v="0.28799999999999998"/>
    <n v="-3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x v="2"/>
    <x v="4"/>
    <x v="2"/>
    <n v="9.6000000000000002E-2"/>
    <n v="0.192"/>
    <n v="0.28799999999999998"/>
    <n v="-3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x v="2"/>
    <x v="4"/>
    <x v="2"/>
    <n v="-0.36200000000000004"/>
    <n v="-0.72400000000000009"/>
    <n v="-1.0860000000000001"/>
    <n v="-3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x v="2"/>
    <x v="4"/>
    <x v="2"/>
    <n v="-0.29900000000000004"/>
    <n v="-0.59800000000000009"/>
    <n v="-0.89700000000000002"/>
    <n v="-3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x v="2"/>
    <x v="4"/>
    <x v="2"/>
    <n v="-0.30000000000000004"/>
    <n v="-0.60000000000000009"/>
    <n v="-0.89999999999999991"/>
    <n v="-3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x v="2"/>
    <x v="4"/>
    <x v="2"/>
    <n v="-0.29900000000000004"/>
    <n v="-0.59800000000000009"/>
    <n v="-0.89700000000000002"/>
    <n v="-3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x v="2"/>
    <x v="4"/>
    <x v="2"/>
    <n v="-0.309"/>
    <n v="-0.61799999999999999"/>
    <n v="-0.92699999999999994"/>
    <n v="-3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x v="2"/>
    <x v="4"/>
    <x v="2"/>
    <n v="-0.16000000000000003"/>
    <n v="-0.32000000000000006"/>
    <n v="-0.48"/>
    <n v="-3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x v="2"/>
    <x v="4"/>
    <x v="2"/>
    <n v="-0.25"/>
    <n v="-0.5"/>
    <n v="-0.75"/>
    <n v="-3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x v="2"/>
    <x v="4"/>
    <x v="2"/>
    <n v="-0.30099999999999999"/>
    <n v="-0.60199999999999998"/>
    <n v="-0.90299999999999991"/>
    <n v="-3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x v="2"/>
    <x v="4"/>
    <x v="2"/>
    <n v="-0.30099999999999999"/>
    <n v="-0.60199999999999998"/>
    <n v="-0.90299999999999991"/>
    <n v="-3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x v="2"/>
    <x v="5"/>
    <x v="2"/>
    <n v="-0.29799999999999999"/>
    <n v="-0.59599999999999997"/>
    <n v="-0.89400000000000002"/>
    <n v="-3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x v="2"/>
    <x v="5"/>
    <x v="2"/>
    <n v="0.27700000000000002"/>
    <n v="0.55400000000000005"/>
    <n v="0.83099999999999996"/>
    <n v="-3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x v="2"/>
    <x v="5"/>
    <x v="2"/>
    <n v="0.27300000000000002"/>
    <n v="0.54600000000000004"/>
    <n v="0.81899999999999995"/>
    <n v="-3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x v="2"/>
    <x v="5"/>
    <x v="2"/>
    <n v="0.26400000000000001"/>
    <n v="0.52800000000000002"/>
    <n v="0.79200000000000004"/>
    <n v="-3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x v="2"/>
    <x v="5"/>
    <x v="2"/>
    <n v="0.26400000000000001"/>
    <n v="0.52800000000000002"/>
    <n v="0.79200000000000004"/>
    <n v="-3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x v="2"/>
    <x v="5"/>
    <x v="2"/>
    <n v="-0.15700000000000003"/>
    <n v="-0.31400000000000006"/>
    <n v="-0.47099999999999997"/>
    <n v="-3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x v="2"/>
    <x v="5"/>
    <x v="2"/>
    <n v="0.32000000000000006"/>
    <n v="0.64000000000000012"/>
    <n v="0.96"/>
    <n v="3.2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x v="2"/>
    <x v="5"/>
    <x v="2"/>
    <n v="0.15400000000000003"/>
    <n v="0.30800000000000005"/>
    <n v="0.46199999999999997"/>
    <n v="-3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x v="2"/>
    <x v="5"/>
    <x v="2"/>
    <n v="0.125"/>
    <n v="0.25"/>
    <n v="0.375"/>
    <n v="-3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x v="2"/>
    <x v="5"/>
    <x v="2"/>
    <n v="0.15000000000000002"/>
    <n v="0.30000000000000004"/>
    <n v="0.44999999999999996"/>
    <n v="-3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x v="2"/>
    <x v="6"/>
    <x v="2"/>
    <n v="-0.30099999999999999"/>
    <n v="-0.60199999999999998"/>
    <n v="-0.90299999999999991"/>
    <n v="-3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x v="2"/>
    <x v="6"/>
    <x v="2"/>
    <n v="-0.15200000000000002"/>
    <n v="-0.30400000000000005"/>
    <n v="-0.45599999999999996"/>
    <n v="-3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x v="2"/>
    <x v="6"/>
    <x v="2"/>
    <n v="-0.252"/>
    <n v="-0.504"/>
    <n v="-0.75600000000000001"/>
    <n v="-3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x v="2"/>
    <x v="6"/>
    <x v="2"/>
    <n v="-0.30499999999999999"/>
    <n v="-0.61"/>
    <n v="-0.91499999999999992"/>
    <n v="-3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x v="2"/>
    <x v="6"/>
    <x v="2"/>
    <n v="-0.30499999999999999"/>
    <n v="-0.61"/>
    <n v="-0.91499999999999992"/>
    <n v="-3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x v="2"/>
    <x v="6"/>
    <x v="2"/>
    <n v="-0.29599999999999999"/>
    <n v="-0.59199999999999997"/>
    <n v="-0.88800000000000001"/>
    <n v="-3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x v="2"/>
    <x v="6"/>
    <x v="2"/>
    <n v="-0.307"/>
    <n v="-0.61399999999999999"/>
    <n v="-0.92099999999999993"/>
    <n v="-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x v="2"/>
    <x v="6"/>
    <x v="2"/>
    <n v="-0.307"/>
    <n v="-0.61399999999999999"/>
    <n v="-0.92099999999999993"/>
    <n v="-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x v="2"/>
    <x v="6"/>
    <x v="2"/>
    <n v="-0.30099999999999999"/>
    <n v="-0.60199999999999998"/>
    <n v="-0.90299999999999991"/>
    <n v="-3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x v="2"/>
    <x v="6"/>
    <x v="2"/>
    <n v="-0.30000000000000004"/>
    <n v="-0.60000000000000009"/>
    <n v="-0.89999999999999991"/>
    <n v="-3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x v="2"/>
    <x v="6"/>
    <x v="2"/>
    <n v="-0.30099999999999999"/>
    <n v="-0.60199999999999998"/>
    <n v="-0.90299999999999991"/>
    <n v="-3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x v="2"/>
    <x v="6"/>
    <x v="2"/>
    <n v="-0.30000000000000004"/>
    <n v="-0.60000000000000009"/>
    <n v="-0.89999999999999991"/>
    <n v="-3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x v="2"/>
    <x v="7"/>
    <x v="2"/>
    <n v="0.15200000000000002"/>
    <n v="0.30400000000000005"/>
    <n v="0.45599999999999996"/>
    <n v="-3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x v="2"/>
    <x v="7"/>
    <x v="2"/>
    <n v="0.22599999999999998"/>
    <n v="0.45199999999999996"/>
    <n v="0.67799999999999994"/>
    <n v="-3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x v="2"/>
    <x v="7"/>
    <x v="2"/>
    <n v="0.127"/>
    <n v="0.254"/>
    <n v="0.38100000000000001"/>
    <n v="-3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x v="2"/>
    <x v="7"/>
    <x v="2"/>
    <n v="-0.30499999999999999"/>
    <n v="-0.61"/>
    <n v="-0.91499999999999992"/>
    <n v="-3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x v="2"/>
    <x v="7"/>
    <x v="2"/>
    <n v="0.15000000000000002"/>
    <n v="0.30000000000000004"/>
    <n v="0.44999999999999996"/>
    <n v="-3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x v="2"/>
    <x v="7"/>
    <x v="2"/>
    <n v="0.125"/>
    <n v="0.25"/>
    <n v="0.375"/>
    <n v="-3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x v="2"/>
    <x v="7"/>
    <x v="2"/>
    <n v="-0.31000000000000005"/>
    <n v="-0.62000000000000011"/>
    <n v="-0.92999999999999994"/>
    <n v="-3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x v="2"/>
    <x v="7"/>
    <x v="2"/>
    <n v="-0.313"/>
    <n v="-0.626"/>
    <n v="-0.93899999999999995"/>
    <n v="-3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x v="2"/>
    <x v="7"/>
    <x v="2"/>
    <n v="-0.15700000000000003"/>
    <n v="-0.31400000000000006"/>
    <n v="-0.47099999999999997"/>
    <n v="-3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x v="2"/>
    <x v="7"/>
    <x v="2"/>
    <n v="-0.315"/>
    <n v="-0.63"/>
    <n v="-0.94499999999999995"/>
    <n v="-3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x v="2"/>
    <x v="8"/>
    <x v="2"/>
    <n v="-0.33900000000000002"/>
    <n v="-0.67800000000000005"/>
    <n v="-1.0169999999999999"/>
    <n v="-3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x v="2"/>
    <x v="8"/>
    <x v="2"/>
    <n v="-0.33700000000000002"/>
    <n v="-0.67400000000000004"/>
    <n v="-1.0109999999999999"/>
    <n v="-3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x v="2"/>
    <x v="8"/>
    <x v="2"/>
    <n v="-0.307"/>
    <n v="-0.61399999999999999"/>
    <n v="-0.92099999999999993"/>
    <n v="-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x v="2"/>
    <x v="8"/>
    <x v="2"/>
    <n v="-0.30000000000000004"/>
    <n v="-0.60000000000000009"/>
    <n v="-0.89999999999999991"/>
    <n v="-3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x v="2"/>
    <x v="8"/>
    <x v="2"/>
    <n v="-0.28900000000000003"/>
    <n v="-0.57800000000000007"/>
    <n v="-0.86699999999999999"/>
    <n v="-3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x v="2"/>
    <x v="8"/>
    <x v="2"/>
    <n v="-0.30099999999999999"/>
    <n v="-0.60199999999999998"/>
    <n v="-0.90299999999999991"/>
    <n v="-3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x v="2"/>
    <x v="8"/>
    <x v="2"/>
    <n v="-0.30299999999999999"/>
    <n v="-0.60599999999999998"/>
    <n v="-0.90899999999999992"/>
    <n v="-3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x v="2"/>
    <x v="8"/>
    <x v="2"/>
    <n v="-0.30200000000000005"/>
    <n v="-0.60400000000000009"/>
    <n v="-0.90599999999999992"/>
    <n v="-3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x v="2"/>
    <x v="8"/>
    <x v="2"/>
    <n v="0.15800000000000003"/>
    <n v="0.31600000000000006"/>
    <n v="0.47399999999999998"/>
    <n v="-3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x v="2"/>
    <x v="8"/>
    <x v="2"/>
    <n v="0.35299999999999998"/>
    <n v="0.70599999999999996"/>
    <n v="1.0589999999999999"/>
    <n v="3.53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x v="2"/>
    <x v="9"/>
    <x v="2"/>
    <n v="0.27300000000000002"/>
    <n v="0.54600000000000004"/>
    <n v="0.81899999999999995"/>
    <n v="-3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x v="2"/>
    <x v="9"/>
    <x v="2"/>
    <n v="7.7000000000000013E-2"/>
    <n v="0.15400000000000003"/>
    <n v="0.23099999999999998"/>
    <n v="-3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x v="2"/>
    <x v="9"/>
    <x v="2"/>
    <n v="0.15600000000000003"/>
    <n v="0.31200000000000006"/>
    <n v="0.46799999999999997"/>
    <n v="-3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x v="2"/>
    <x v="9"/>
    <x v="2"/>
    <n v="0.15600000000000003"/>
    <n v="0.31200000000000006"/>
    <n v="0.46799999999999997"/>
    <n v="-3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x v="2"/>
    <x v="9"/>
    <x v="2"/>
    <n v="0.35899999999999999"/>
    <n v="0.71799999999999997"/>
    <n v="1.077"/>
    <n v="3.59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x v="2"/>
    <x v="9"/>
    <x v="2"/>
    <n v="0.15600000000000003"/>
    <n v="0.31200000000000006"/>
    <n v="0.46799999999999997"/>
    <n v="-3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x v="2"/>
    <x v="9"/>
    <x v="2"/>
    <n v="0.21400000000000002"/>
    <n v="0.42800000000000005"/>
    <n v="0.64200000000000002"/>
    <n v="-3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x v="2"/>
    <x v="9"/>
    <x v="2"/>
    <n v="0.21400000000000002"/>
    <n v="0.42800000000000005"/>
    <n v="0.64200000000000002"/>
    <n v="-3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x v="2"/>
    <x v="9"/>
    <x v="2"/>
    <n v="0.21400000000000002"/>
    <n v="0.42800000000000005"/>
    <n v="0.64200000000000002"/>
    <n v="-3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x v="2"/>
    <x v="9"/>
    <x v="2"/>
    <n v="0.14099999999999999"/>
    <n v="0.28199999999999997"/>
    <n v="0.42299999999999999"/>
    <n v="-3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x v="2"/>
    <x v="9"/>
    <x v="2"/>
    <n v="0.14099999999999999"/>
    <n v="0.28199999999999997"/>
    <n v="0.42299999999999999"/>
    <n v="-3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x v="2"/>
    <x v="9"/>
    <x v="2"/>
    <n v="0.24500000000000002"/>
    <n v="0.49000000000000005"/>
    <n v="0.73499999999999999"/>
    <n v="-3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x v="2"/>
    <x v="9"/>
    <x v="2"/>
    <n v="0.24500000000000002"/>
    <n v="0.49000000000000005"/>
    <n v="0.73499999999999999"/>
    <n v="-3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x v="2"/>
    <x v="9"/>
    <x v="2"/>
    <n v="0.35099999999999998"/>
    <n v="0.70199999999999996"/>
    <n v="1.0529999999999999"/>
    <n v="3.51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x v="2"/>
    <x v="9"/>
    <x v="2"/>
    <n v="-0.30400000000000005"/>
    <n v="-0.6080000000000001"/>
    <n v="-0.91199999999999992"/>
    <n v="-3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x v="2"/>
    <x v="9"/>
    <x v="2"/>
    <n v="9.5000000000000001E-2"/>
    <n v="0.19"/>
    <n v="0.28499999999999998"/>
    <n v="-3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x v="2"/>
    <x v="9"/>
    <x v="2"/>
    <n v="-0.30299999999999999"/>
    <n v="-0.60599999999999998"/>
    <n v="-0.90899999999999992"/>
    <n v="-3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x v="2"/>
    <x v="9"/>
    <x v="2"/>
    <n v="-0.16600000000000001"/>
    <n v="-0.33200000000000002"/>
    <n v="-0.49799999999999994"/>
    <n v="-3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x v="2"/>
    <x v="10"/>
    <x v="2"/>
    <n v="0.10500000000000001"/>
    <n v="0.21000000000000002"/>
    <n v="0.315"/>
    <n v="-3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x v="2"/>
    <x v="10"/>
    <x v="2"/>
    <n v="0.35899999999999999"/>
    <n v="0.71799999999999997"/>
    <n v="1.077"/>
    <n v="3.59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x v="2"/>
    <x v="10"/>
    <x v="2"/>
    <n v="0.16900000000000001"/>
    <n v="0.33800000000000002"/>
    <n v="0.50700000000000001"/>
    <n v="-3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x v="2"/>
    <x v="10"/>
    <x v="2"/>
    <n v="0.16900000000000001"/>
    <n v="0.33800000000000002"/>
    <n v="0.50700000000000001"/>
    <n v="-3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x v="2"/>
    <x v="10"/>
    <x v="2"/>
    <n v="6.0999999999999999E-2"/>
    <n v="0.122"/>
    <n v="0.183"/>
    <n v="-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x v="2"/>
    <x v="10"/>
    <x v="2"/>
    <n v="-0.30299999999999999"/>
    <n v="-0.60599999999999998"/>
    <n v="-0.90899999999999992"/>
    <n v="-3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x v="2"/>
    <x v="10"/>
    <x v="2"/>
    <n v="-0.30099999999999999"/>
    <n v="-0.60199999999999998"/>
    <n v="-0.90299999999999991"/>
    <n v="-3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x v="2"/>
    <x v="10"/>
    <x v="2"/>
    <n v="0.15100000000000002"/>
    <n v="0.30200000000000005"/>
    <n v="0.45299999999999996"/>
    <n v="-3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x v="2"/>
    <x v="10"/>
    <x v="2"/>
    <n v="-0.307"/>
    <n v="-0.61399999999999999"/>
    <n v="-0.92099999999999993"/>
    <n v="-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x v="2"/>
    <x v="10"/>
    <x v="2"/>
    <n v="-0.307"/>
    <n v="-0.61399999999999999"/>
    <n v="-0.92099999999999993"/>
    <n v="-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x v="2"/>
    <x v="10"/>
    <x v="2"/>
    <n v="-0.30099999999999999"/>
    <n v="-0.60199999999999998"/>
    <n v="-0.90299999999999991"/>
    <n v="-3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x v="2"/>
    <x v="10"/>
    <x v="2"/>
    <n v="-0.29700000000000004"/>
    <n v="-0.59400000000000008"/>
    <n v="-0.89100000000000001"/>
    <n v="-3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x v="2"/>
    <x v="10"/>
    <x v="2"/>
    <n v="-0.14599999999999999"/>
    <n v="-0.29199999999999998"/>
    <n v="-0.438"/>
    <n v="-3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x v="2"/>
    <x v="10"/>
    <x v="2"/>
    <n v="-0.313"/>
    <n v="-0.626"/>
    <n v="-0.93899999999999995"/>
    <n v="-3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x v="2"/>
    <x v="10"/>
    <x v="2"/>
    <n v="-0.313"/>
    <n v="-0.626"/>
    <n v="-0.93899999999999995"/>
    <n v="-3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x v="2"/>
    <x v="10"/>
    <x v="2"/>
    <n v="-0.253"/>
    <n v="-0.50600000000000001"/>
    <n v="-0.7589999999999999"/>
    <n v="-3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x v="2"/>
    <x v="10"/>
    <x v="2"/>
    <n v="-0.30600000000000005"/>
    <n v="-0.6120000000000001"/>
    <n v="-0.91799999999999993"/>
    <n v="-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x v="2"/>
    <x v="10"/>
    <x v="2"/>
    <n v="-0.30600000000000005"/>
    <n v="-0.6120000000000001"/>
    <n v="-0.91799999999999993"/>
    <n v="-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x v="2"/>
    <x v="10"/>
    <x v="2"/>
    <n v="-0.30400000000000005"/>
    <n v="-0.6080000000000001"/>
    <n v="-0.91199999999999992"/>
    <n v="-3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x v="2"/>
    <x v="10"/>
    <x v="2"/>
    <n v="-0.30400000000000005"/>
    <n v="-0.6080000000000001"/>
    <n v="-0.91199999999999992"/>
    <n v="-3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x v="2"/>
    <x v="11"/>
    <x v="2"/>
    <n v="-0.29799999999999999"/>
    <n v="-0.59599999999999997"/>
    <n v="-0.89400000000000002"/>
    <n v="-3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x v="2"/>
    <x v="11"/>
    <x v="2"/>
    <n v="-0.32000000000000006"/>
    <n v="-0.64000000000000012"/>
    <n v="-0.96"/>
    <n v="-3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x v="2"/>
    <x v="11"/>
    <x v="2"/>
    <n v="-0.13700000000000001"/>
    <n v="-0.27400000000000002"/>
    <n v="-0.41100000000000003"/>
    <n v="-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x v="2"/>
    <x v="11"/>
    <x v="2"/>
    <n v="-0.307"/>
    <n v="-0.61399999999999999"/>
    <n v="-0.92099999999999993"/>
    <n v="-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x v="2"/>
    <x v="11"/>
    <x v="2"/>
    <n v="-0.23700000000000002"/>
    <n v="-0.47400000000000003"/>
    <n v="-0.71099999999999997"/>
    <n v="-3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x v="2"/>
    <x v="11"/>
    <x v="2"/>
    <n v="-0.307"/>
    <n v="-0.61399999999999999"/>
    <n v="-0.92099999999999993"/>
    <n v="-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x v="2"/>
    <x v="11"/>
    <x v="2"/>
    <n v="0.18100000000000002"/>
    <n v="0.36200000000000004"/>
    <n v="0.54300000000000004"/>
    <n v="-3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x v="2"/>
    <x v="11"/>
    <x v="2"/>
    <n v="-0.30400000000000005"/>
    <n v="-0.6080000000000001"/>
    <n v="-0.91199999999999992"/>
    <n v="-3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x v="2"/>
    <x v="11"/>
    <x v="2"/>
    <n v="0.14499999999999999"/>
    <n v="0.28999999999999998"/>
    <n v="0.435"/>
    <n v="-3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x v="2"/>
    <x v="11"/>
    <x v="2"/>
    <n v="0.10500000000000001"/>
    <n v="0.21000000000000002"/>
    <n v="0.315"/>
    <n v="-3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x v="2"/>
    <x v="11"/>
    <x v="2"/>
    <n v="-0.30099999999999999"/>
    <n v="-0.60199999999999998"/>
    <n v="-0.90299999999999991"/>
    <n v="-3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x v="2"/>
    <x v="11"/>
    <x v="2"/>
    <n v="-0.30099999999999999"/>
    <n v="-0.60199999999999998"/>
    <n v="-0.90299999999999991"/>
    <n v="-3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x v="2"/>
    <x v="11"/>
    <x v="2"/>
    <n v="0.18000000000000002"/>
    <n v="0.36000000000000004"/>
    <n v="0.54"/>
    <n v="-3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x v="2"/>
    <x v="11"/>
    <x v="2"/>
    <n v="0.217"/>
    <n v="0.434"/>
    <n v="0.65099999999999991"/>
    <n v="-3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x v="2"/>
    <x v="11"/>
    <x v="2"/>
    <n v="7.8000000000000014E-2"/>
    <n v="0.15600000000000003"/>
    <n v="0.23399999999999999"/>
    <n v="-3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x v="2"/>
    <x v="11"/>
    <x v="2"/>
    <n v="7.8000000000000014E-2"/>
    <n v="0.15600000000000003"/>
    <n v="0.23399999999999999"/>
    <n v="-3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x v="2"/>
    <x v="11"/>
    <x v="2"/>
    <n v="0.17600000000000002"/>
    <n v="0.35200000000000004"/>
    <n v="0.52800000000000002"/>
    <n v="-3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x v="2"/>
    <x v="11"/>
    <x v="2"/>
    <n v="0.18000000000000002"/>
    <n v="0.36000000000000004"/>
    <n v="0.54"/>
    <n v="-3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x v="2"/>
    <x v="11"/>
    <x v="2"/>
    <n v="7.8000000000000014E-2"/>
    <n v="0.15600000000000003"/>
    <n v="0.23399999999999999"/>
    <n v="-3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x v="2"/>
    <x v="11"/>
    <x v="2"/>
    <n v="6.9999999999999993E-2"/>
    <n v="0.13999999999999999"/>
    <n v="0.21"/>
    <n v="-3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x v="2"/>
    <x v="11"/>
    <x v="2"/>
    <n v="0.15000000000000002"/>
    <n v="0.30000000000000004"/>
    <n v="0.44999999999999996"/>
    <n v="-3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x v="2"/>
    <x v="11"/>
    <x v="2"/>
    <n v="6.2E-2"/>
    <n v="0.124"/>
    <n v="0.186"/>
    <n v="-3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x v="2"/>
    <x v="11"/>
    <x v="2"/>
    <n v="6.2E-2"/>
    <n v="0.124"/>
    <n v="0.186"/>
    <n v="-3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x v="2"/>
    <x v="11"/>
    <x v="2"/>
    <n v="6.2E-2"/>
    <n v="0.124"/>
    <n v="0.186"/>
    <n v="-3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x v="2"/>
    <x v="11"/>
    <x v="2"/>
    <n v="-0.30099999999999999"/>
    <n v="-0.60199999999999998"/>
    <n v="-0.90299999999999991"/>
    <n v="-3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x v="2"/>
    <x v="11"/>
    <x v="2"/>
    <n v="-0.15000000000000002"/>
    <n v="-0.30000000000000004"/>
    <n v="-0.44999999999999996"/>
    <n v="-3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x v="2"/>
    <x v="11"/>
    <x v="2"/>
    <n v="-0.30200000000000005"/>
    <n v="-0.60400000000000009"/>
    <n v="-0.90599999999999992"/>
    <n v="-3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x v="2"/>
    <x v="11"/>
    <x v="2"/>
    <n v="-0.25800000000000001"/>
    <n v="-0.51600000000000001"/>
    <n v="-0.77400000000000002"/>
    <n v="-3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x v="2"/>
    <x v="11"/>
    <x v="2"/>
    <n v="-0.30099999999999999"/>
    <n v="-0.60199999999999998"/>
    <n v="-0.90299999999999991"/>
    <n v="-3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x v="2"/>
    <x v="11"/>
    <x v="2"/>
    <n v="-0.30099999999999999"/>
    <n v="-0.60199999999999998"/>
    <n v="-0.90299999999999991"/>
    <n v="-3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x v="2"/>
    <x v="11"/>
    <x v="2"/>
    <n v="-0.30400000000000005"/>
    <n v="-0.6080000000000001"/>
    <n v="-0.91199999999999992"/>
    <n v="-3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x v="2"/>
    <x v="11"/>
    <x v="2"/>
    <n v="-0.30099999999999999"/>
    <n v="-0.60199999999999998"/>
    <n v="-0.90299999999999991"/>
    <n v="-3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x v="2"/>
    <x v="11"/>
    <x v="2"/>
    <n v="-0.30000000000000004"/>
    <n v="-0.60000000000000009"/>
    <n v="-0.89999999999999991"/>
    <n v="-3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x v="2"/>
    <x v="11"/>
    <x v="2"/>
    <n v="-0.30000000000000004"/>
    <n v="-0.60000000000000009"/>
    <n v="-0.89999999999999991"/>
    <n v="-3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x v="2"/>
    <x v="11"/>
    <x v="2"/>
    <n v="-0.30299999999999999"/>
    <n v="-0.60599999999999998"/>
    <n v="-0.90899999999999992"/>
    <n v="-3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x v="2"/>
    <x v="11"/>
    <x v="2"/>
    <n v="-0.30099999999999999"/>
    <n v="-0.60199999999999998"/>
    <n v="-0.90299999999999991"/>
    <n v="-3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x v="2"/>
    <x v="11"/>
    <x v="2"/>
    <n v="-0.31000000000000005"/>
    <n v="-0.62000000000000011"/>
    <n v="-0.92999999999999994"/>
    <n v="-3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x v="2"/>
    <x v="11"/>
    <x v="2"/>
    <n v="0.223"/>
    <n v="0.44600000000000001"/>
    <n v="0.66899999999999993"/>
    <n v="-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x v="2"/>
    <x v="11"/>
    <x v="2"/>
    <n v="0.15400000000000003"/>
    <n v="0.30800000000000005"/>
    <n v="0.46199999999999997"/>
    <n v="-3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x v="2"/>
    <x v="11"/>
    <x v="2"/>
    <n v="0.16000000000000003"/>
    <n v="0.32000000000000006"/>
    <n v="0.48"/>
    <n v="-3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x v="2"/>
    <x v="11"/>
    <x v="2"/>
    <n v="0.35699999999999998"/>
    <n v="0.71399999999999997"/>
    <n v="1.071"/>
    <n v="3.57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x v="2"/>
    <x v="11"/>
    <x v="2"/>
    <n v="0.35699999999999998"/>
    <n v="0.71399999999999997"/>
    <n v="1.071"/>
    <n v="3.57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x v="2"/>
    <x v="11"/>
    <x v="2"/>
    <n v="0.30800000000000005"/>
    <n v="0.6160000000000001"/>
    <n v="0.92399999999999993"/>
    <n v="3.08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x v="2"/>
    <x v="11"/>
    <x v="2"/>
    <n v="0.16600000000000001"/>
    <n v="0.33200000000000002"/>
    <n v="0.49799999999999994"/>
    <n v="-3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x v="2"/>
    <x v="11"/>
    <x v="2"/>
    <n v="0.311"/>
    <n v="0.622"/>
    <n v="0.93299999999999994"/>
    <n v="3.11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x v="2"/>
    <x v="12"/>
    <x v="2"/>
    <n v="0.35099999999999998"/>
    <n v="0.70199999999999996"/>
    <n v="1.0529999999999999"/>
    <n v="3.51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x v="2"/>
    <x v="12"/>
    <x v="2"/>
    <n v="0.79200000000000004"/>
    <n v="1.5840000000000001"/>
    <n v="2.3759999999999999"/>
    <n v="7.92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x v="2"/>
    <x v="12"/>
    <x v="2"/>
    <n v="0.60400000000000009"/>
    <n v="1.2080000000000002"/>
    <n v="1.8119999999999998"/>
    <n v="6.04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x v="2"/>
    <x v="12"/>
    <x v="2"/>
    <n v="-0.30400000000000005"/>
    <n v="-0.6080000000000001"/>
    <n v="-0.91199999999999992"/>
    <n v="-3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x v="2"/>
    <x v="12"/>
    <x v="2"/>
    <n v="-0.30499999999999999"/>
    <n v="-0.61"/>
    <n v="-0.91499999999999992"/>
    <n v="-3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x v="2"/>
    <x v="12"/>
    <x v="2"/>
    <n v="0.15600000000000003"/>
    <n v="0.31200000000000006"/>
    <n v="0.46799999999999997"/>
    <n v="-3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x v="2"/>
    <x v="12"/>
    <x v="2"/>
    <n v="4.5000000000000005E-2"/>
    <n v="9.0000000000000011E-2"/>
    <n v="0.13500000000000001"/>
    <n v="-3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x v="2"/>
    <x v="12"/>
    <x v="2"/>
    <n v="3.5999999999999997E-2"/>
    <n v="7.1999999999999995E-2"/>
    <n v="0.108"/>
    <n v="-3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x v="2"/>
    <x v="12"/>
    <x v="2"/>
    <n v="2.8999999999999998E-2"/>
    <n v="5.7999999999999996E-2"/>
    <n v="8.6999999999999994E-2"/>
    <n v="-3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x v="2"/>
    <x v="12"/>
    <x v="2"/>
    <n v="0.13899999999999998"/>
    <n v="0.27799999999999997"/>
    <n v="0.41699999999999998"/>
    <n v="-3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x v="2"/>
    <x v="12"/>
    <x v="2"/>
    <n v="0.13899999999999998"/>
    <n v="0.27799999999999997"/>
    <n v="0.41699999999999998"/>
    <n v="-3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x v="2"/>
    <x v="12"/>
    <x v="2"/>
    <n v="7.7000000000000013E-2"/>
    <n v="0.15400000000000003"/>
    <n v="0.23099999999999998"/>
    <n v="-3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x v="2"/>
    <x v="12"/>
    <x v="2"/>
    <n v="-0.14599999999999999"/>
    <n v="-0.29199999999999998"/>
    <n v="-0.438"/>
    <n v="-3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x v="2"/>
    <x v="12"/>
    <x v="2"/>
    <n v="-0.32300000000000001"/>
    <n v="-0.64600000000000002"/>
    <n v="-0.96899999999999997"/>
    <n v="-3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x v="2"/>
    <x v="12"/>
    <x v="2"/>
    <n v="-0.32300000000000001"/>
    <n v="-0.64600000000000002"/>
    <n v="-0.96899999999999997"/>
    <n v="-3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x v="2"/>
    <x v="12"/>
    <x v="2"/>
    <n v="-0.254"/>
    <n v="-0.50800000000000001"/>
    <n v="-0.76200000000000001"/>
    <n v="-3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x v="2"/>
    <x v="12"/>
    <x v="2"/>
    <n v="-0.29799999999999999"/>
    <n v="-0.59599999999999997"/>
    <n v="-0.89400000000000002"/>
    <n v="-3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x v="2"/>
    <x v="12"/>
    <x v="2"/>
    <n v="0.36200000000000004"/>
    <n v="0.72400000000000009"/>
    <n v="1.0860000000000001"/>
    <n v="3.62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x v="2"/>
    <x v="12"/>
    <x v="2"/>
    <n v="0.124"/>
    <n v="0.248"/>
    <n v="0.372"/>
    <n v="-3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x v="2"/>
    <x v="12"/>
    <x v="2"/>
    <n v="1.1260000000000001"/>
    <n v="2.2520000000000002"/>
    <n v="3.3779999999999997"/>
    <n v="11.26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x v="2"/>
    <x v="12"/>
    <x v="2"/>
    <n v="-0.309"/>
    <n v="-0.61799999999999999"/>
    <n v="-0.92699999999999994"/>
    <n v="-3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x v="2"/>
    <x v="12"/>
    <x v="2"/>
    <n v="1.04"/>
    <n v="2.08"/>
    <n v="3.12"/>
    <n v="10.4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x v="2"/>
    <x v="12"/>
    <x v="2"/>
    <n v="-0.29300000000000004"/>
    <n v="-0.58600000000000008"/>
    <n v="-0.879"/>
    <n v="-3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x v="2"/>
    <x v="12"/>
    <x v="2"/>
    <n v="-0.313"/>
    <n v="-0.626"/>
    <n v="-0.93899999999999995"/>
    <n v="-3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x v="2"/>
    <x v="12"/>
    <x v="2"/>
    <n v="-0.31600000000000006"/>
    <n v="-0.63200000000000012"/>
    <n v="-0.94799999999999995"/>
    <n v="-3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x v="2"/>
    <x v="12"/>
    <x v="2"/>
    <n v="1.1000000000000001E-2"/>
    <n v="2.2000000000000002E-2"/>
    <n v="3.3000000000000002E-2"/>
    <n v="-3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x v="2"/>
    <x v="12"/>
    <x v="2"/>
    <n v="-0.25700000000000001"/>
    <n v="-0.51400000000000001"/>
    <n v="-0.77099999999999991"/>
    <n v="-3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x v="2"/>
    <x v="12"/>
    <x v="2"/>
    <n v="-0.16000000000000003"/>
    <n v="-0.32000000000000006"/>
    <n v="-0.48"/>
    <n v="-3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x v="2"/>
    <x v="12"/>
    <x v="2"/>
    <n v="0.14099999999999999"/>
    <n v="0.28199999999999997"/>
    <n v="0.42299999999999999"/>
    <n v="-3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x v="2"/>
    <x v="12"/>
    <x v="2"/>
    <n v="2.1000000000000001E-2"/>
    <n v="4.2000000000000003E-2"/>
    <n v="6.3E-2"/>
    <n v="-3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x v="2"/>
    <x v="12"/>
    <x v="2"/>
    <n v="-0.15200000000000002"/>
    <n v="-0.30400000000000005"/>
    <n v="-0.45599999999999996"/>
    <n v="-3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x v="2"/>
    <x v="12"/>
    <x v="2"/>
    <n v="-0.30600000000000005"/>
    <n v="-0.6120000000000001"/>
    <n v="-0.91799999999999993"/>
    <n v="-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x v="2"/>
    <x v="13"/>
    <x v="2"/>
    <n v="-0.25"/>
    <n v="-0.5"/>
    <n v="-0.75"/>
    <n v="-3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x v="2"/>
    <x v="13"/>
    <x v="2"/>
    <n v="0.35600000000000004"/>
    <n v="0.71200000000000008"/>
    <n v="1.0680000000000001"/>
    <n v="3.56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x v="2"/>
    <x v="13"/>
    <x v="2"/>
    <n v="0.23100000000000001"/>
    <n v="0.46200000000000002"/>
    <n v="0.69299999999999995"/>
    <n v="-3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x v="2"/>
    <x v="13"/>
    <x v="2"/>
    <n v="0.24199999999999999"/>
    <n v="0.48399999999999999"/>
    <n v="0.72599999999999998"/>
    <n v="-3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x v="2"/>
    <x v="13"/>
    <x v="2"/>
    <n v="0.36000000000000004"/>
    <n v="0.72000000000000008"/>
    <n v="1.08"/>
    <n v="3.6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x v="2"/>
    <x v="13"/>
    <x v="2"/>
    <n v="2.8999999999999998E-2"/>
    <n v="5.7999999999999996E-2"/>
    <n v="8.6999999999999994E-2"/>
    <n v="-3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x v="2"/>
    <x v="13"/>
    <x v="2"/>
    <n v="0.23100000000000001"/>
    <n v="0.46200000000000002"/>
    <n v="0.69299999999999995"/>
    <n v="-3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x v="2"/>
    <x v="13"/>
    <x v="2"/>
    <n v="0.14599999999999999"/>
    <n v="0.29199999999999998"/>
    <n v="0.438"/>
    <n v="-3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x v="2"/>
    <x v="13"/>
    <x v="2"/>
    <n v="0.15300000000000002"/>
    <n v="0.30600000000000005"/>
    <n v="0.45899999999999996"/>
    <n v="-3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x v="2"/>
    <x v="13"/>
    <x v="2"/>
    <n v="0.15600000000000003"/>
    <n v="0.31200000000000006"/>
    <n v="0.46799999999999997"/>
    <n v="-3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x v="2"/>
    <x v="13"/>
    <x v="2"/>
    <n v="0.35899999999999999"/>
    <n v="0.71799999999999997"/>
    <n v="1.077"/>
    <n v="3.59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x v="2"/>
    <x v="13"/>
    <x v="2"/>
    <n v="0.15200000000000002"/>
    <n v="0.30400000000000005"/>
    <n v="0.45599999999999996"/>
    <n v="-3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x v="2"/>
    <x v="13"/>
    <x v="2"/>
    <n v="0.15600000000000003"/>
    <n v="0.31200000000000006"/>
    <n v="0.46799999999999997"/>
    <n v="-3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x v="2"/>
    <x v="13"/>
    <x v="2"/>
    <n v="-0.14799999999999999"/>
    <n v="-0.29599999999999999"/>
    <n v="-0.44400000000000001"/>
    <n v="-3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x v="2"/>
    <x v="13"/>
    <x v="2"/>
    <n v="4.5000000000000005E-2"/>
    <n v="9.0000000000000011E-2"/>
    <n v="0.13500000000000001"/>
    <n v="-3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x v="2"/>
    <x v="13"/>
    <x v="2"/>
    <n v="5.1000000000000004E-2"/>
    <n v="0.10200000000000001"/>
    <n v="0.153"/>
    <n v="-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x v="2"/>
    <x v="13"/>
    <x v="2"/>
    <n v="5.1000000000000004E-2"/>
    <n v="0.10200000000000001"/>
    <n v="0.153"/>
    <n v="-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x v="2"/>
    <x v="13"/>
    <x v="2"/>
    <n v="0.123"/>
    <n v="0.246"/>
    <n v="0.36899999999999999"/>
    <n v="-3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x v="2"/>
    <x v="13"/>
    <x v="2"/>
    <n v="0.14899999999999999"/>
    <n v="0.29799999999999999"/>
    <n v="0.44700000000000001"/>
    <n v="-3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x v="2"/>
    <x v="13"/>
    <x v="2"/>
    <n v="0.30400000000000005"/>
    <n v="0.6080000000000001"/>
    <n v="0.91199999999999992"/>
    <n v="3.04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x v="2"/>
    <x v="13"/>
    <x v="2"/>
    <n v="0.34700000000000003"/>
    <n v="0.69400000000000006"/>
    <n v="1.0409999999999999"/>
    <n v="3.47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x v="2"/>
    <x v="13"/>
    <x v="2"/>
    <n v="0.34300000000000003"/>
    <n v="0.68600000000000005"/>
    <n v="1.0289999999999999"/>
    <n v="3.43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x v="2"/>
    <x v="13"/>
    <x v="2"/>
    <n v="0.30200000000000005"/>
    <n v="0.60400000000000009"/>
    <n v="0.90599999999999992"/>
    <n v="3.0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x v="2"/>
    <x v="13"/>
    <x v="2"/>
    <n v="-0.33600000000000002"/>
    <n v="-0.67200000000000004"/>
    <n v="-1.008"/>
    <n v="-3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x v="2"/>
    <x v="13"/>
    <x v="2"/>
    <n v="-0.33400000000000002"/>
    <n v="-0.66800000000000004"/>
    <n v="-1.002"/>
    <n v="-3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x v="2"/>
    <x v="13"/>
    <x v="2"/>
    <n v="-0.27900000000000003"/>
    <n v="-0.55800000000000005"/>
    <n v="-0.83699999999999997"/>
    <n v="-3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x v="2"/>
    <x v="13"/>
    <x v="2"/>
    <n v="-0.36000000000000004"/>
    <n v="-0.72000000000000008"/>
    <n v="-1.08"/>
    <n v="-3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x v="2"/>
    <x v="13"/>
    <x v="2"/>
    <n v="-0.35699999999999998"/>
    <n v="-0.71399999999999997"/>
    <n v="-1.071"/>
    <n v="-3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x v="2"/>
    <x v="13"/>
    <x v="2"/>
    <n v="-0.36000000000000004"/>
    <n v="-0.72000000000000008"/>
    <n v="-1.08"/>
    <n v="-3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x v="2"/>
    <x v="13"/>
    <x v="2"/>
    <n v="-0.17700000000000002"/>
    <n v="-0.35400000000000004"/>
    <n v="-0.53100000000000003"/>
    <n v="-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x v="2"/>
    <x v="13"/>
    <x v="2"/>
    <n v="-0.30800000000000005"/>
    <n v="-0.6160000000000001"/>
    <n v="-0.92399999999999993"/>
    <n v="-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x v="2"/>
    <x v="13"/>
    <x v="2"/>
    <n v="-0.30800000000000005"/>
    <n v="-0.6160000000000001"/>
    <n v="-0.92399999999999993"/>
    <n v="-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x v="2"/>
    <x v="13"/>
    <x v="2"/>
    <n v="-0.30800000000000005"/>
    <n v="-0.6160000000000001"/>
    <n v="-0.92399999999999993"/>
    <n v="-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x v="2"/>
    <x v="13"/>
    <x v="2"/>
    <n v="-0.30800000000000005"/>
    <n v="-0.6160000000000001"/>
    <n v="-0.92399999999999993"/>
    <n v="-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x v="2"/>
    <x v="13"/>
    <x v="2"/>
    <n v="0.35099999999999998"/>
    <n v="0.70199999999999996"/>
    <n v="1.0529999999999999"/>
    <n v="3.51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x v="2"/>
    <x v="14"/>
    <x v="2"/>
    <n v="0.35099999999999998"/>
    <n v="0.70199999999999996"/>
    <n v="1.0529999999999999"/>
    <n v="3.51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x v="2"/>
    <x v="14"/>
    <x v="2"/>
    <n v="0.34300000000000003"/>
    <n v="0.68600000000000005"/>
    <n v="1.0289999999999999"/>
    <n v="3.43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x v="2"/>
    <x v="14"/>
    <x v="2"/>
    <n v="0.36200000000000004"/>
    <n v="0.72400000000000009"/>
    <n v="1.0860000000000001"/>
    <n v="3.62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x v="2"/>
    <x v="14"/>
    <x v="2"/>
    <n v="4.0000000000000001E-3"/>
    <n v="8.0000000000000002E-3"/>
    <n v="1.2E-2"/>
    <n v="-3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x v="2"/>
    <x v="14"/>
    <x v="2"/>
    <n v="0.53600000000000003"/>
    <n v="1.0720000000000001"/>
    <n v="1.6080000000000001"/>
    <n v="5.36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x v="2"/>
    <x v="14"/>
    <x v="2"/>
    <n v="0.36800000000000005"/>
    <n v="0.7360000000000001"/>
    <n v="1.1040000000000001"/>
    <n v="3.68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x v="2"/>
    <x v="14"/>
    <x v="2"/>
    <n v="0.17400000000000002"/>
    <n v="0.34800000000000003"/>
    <n v="0.52200000000000002"/>
    <n v="-3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x v="2"/>
    <x v="14"/>
    <x v="2"/>
    <n v="0.15700000000000003"/>
    <n v="0.31400000000000006"/>
    <n v="0.47099999999999997"/>
    <n v="-3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x v="2"/>
    <x v="14"/>
    <x v="2"/>
    <n v="0.17400000000000002"/>
    <n v="0.34800000000000003"/>
    <n v="0.52200000000000002"/>
    <n v="-3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x v="2"/>
    <x v="14"/>
    <x v="2"/>
    <n v="0.19800000000000001"/>
    <n v="0.39600000000000002"/>
    <n v="0.59399999999999997"/>
    <n v="-3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x v="2"/>
    <x v="14"/>
    <x v="2"/>
    <n v="0.191"/>
    <n v="0.38200000000000001"/>
    <n v="0.57299999999999995"/>
    <n v="-3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x v="2"/>
    <x v="14"/>
    <x v="2"/>
    <n v="0.17400000000000002"/>
    <n v="0.34800000000000003"/>
    <n v="0.52200000000000002"/>
    <n v="-3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x v="2"/>
    <x v="14"/>
    <x v="2"/>
    <n v="0.17200000000000001"/>
    <n v="0.34400000000000003"/>
    <n v="0.51600000000000001"/>
    <n v="-3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x v="2"/>
    <x v="14"/>
    <x v="2"/>
    <n v="9.5000000000000001E-2"/>
    <n v="0.19"/>
    <n v="0.28499999999999998"/>
    <n v="-3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x v="2"/>
    <x v="14"/>
    <x v="2"/>
    <n v="0.15100000000000002"/>
    <n v="0.30200000000000005"/>
    <n v="0.45299999999999996"/>
    <n v="-3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x v="2"/>
    <x v="14"/>
    <x v="2"/>
    <n v="0.15100000000000002"/>
    <n v="0.30200000000000005"/>
    <n v="0.45299999999999996"/>
    <n v="-3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x v="2"/>
    <x v="14"/>
    <x v="2"/>
    <n v="0.14299999999999999"/>
    <n v="0.28599999999999998"/>
    <n v="0.42899999999999999"/>
    <n v="-3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x v="2"/>
    <x v="14"/>
    <x v="2"/>
    <n v="0.34800000000000003"/>
    <n v="0.69600000000000006"/>
    <n v="1.044"/>
    <n v="3.48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x v="2"/>
    <x v="14"/>
    <x v="2"/>
    <n v="0.35099999999999998"/>
    <n v="0.70199999999999996"/>
    <n v="1.0529999999999999"/>
    <n v="3.51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x v="2"/>
    <x v="14"/>
    <x v="2"/>
    <n v="6.3E-2"/>
    <n v="0.126"/>
    <n v="0.189"/>
    <n v="-3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x v="2"/>
    <x v="14"/>
    <x v="2"/>
    <n v="6.6000000000000003E-2"/>
    <n v="0.13200000000000001"/>
    <n v="0.19800000000000001"/>
    <n v="-3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x v="2"/>
    <x v="14"/>
    <x v="2"/>
    <n v="6.6000000000000003E-2"/>
    <n v="0.13200000000000001"/>
    <n v="0.19800000000000001"/>
    <n v="-3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x v="2"/>
    <x v="14"/>
    <x v="2"/>
    <n v="0.15100000000000002"/>
    <n v="0.30200000000000005"/>
    <n v="0.45299999999999996"/>
    <n v="-3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x v="2"/>
    <x v="14"/>
    <x v="2"/>
    <n v="-0.15000000000000002"/>
    <n v="-0.30000000000000004"/>
    <n v="-0.44999999999999996"/>
    <n v="-3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x v="2"/>
    <x v="14"/>
    <x v="2"/>
    <n v="0.15400000000000003"/>
    <n v="0.30800000000000005"/>
    <n v="0.46199999999999997"/>
    <n v="-3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x v="2"/>
    <x v="14"/>
    <x v="2"/>
    <n v="0.34400000000000003"/>
    <n v="0.68800000000000006"/>
    <n v="1.032"/>
    <n v="3.44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x v="2"/>
    <x v="14"/>
    <x v="2"/>
    <n v="0.32800000000000001"/>
    <n v="0.65600000000000003"/>
    <n v="0.98399999999999987"/>
    <n v="3.28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x v="2"/>
    <x v="15"/>
    <x v="2"/>
    <n v="-0.30099999999999999"/>
    <n v="-0.60199999999999998"/>
    <n v="-0.90299999999999991"/>
    <n v="-3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x v="2"/>
    <x v="15"/>
    <x v="2"/>
    <n v="9.7000000000000003E-2"/>
    <n v="0.19400000000000001"/>
    <n v="0.29099999999999998"/>
    <n v="-3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x v="2"/>
    <x v="15"/>
    <x v="2"/>
    <n v="-0.30600000000000005"/>
    <n v="-0.6120000000000001"/>
    <n v="-0.91799999999999993"/>
    <n v="-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x v="2"/>
    <x v="15"/>
    <x v="2"/>
    <n v="-0.30099999999999999"/>
    <n v="-0.60199999999999998"/>
    <n v="-0.90299999999999991"/>
    <n v="-3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x v="2"/>
    <x v="15"/>
    <x v="2"/>
    <n v="-0.15500000000000003"/>
    <n v="-0.31000000000000005"/>
    <n v="-0.46499999999999997"/>
    <n v="-3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x v="2"/>
    <x v="15"/>
    <x v="2"/>
    <n v="6.2E-2"/>
    <n v="0.124"/>
    <n v="0.186"/>
    <n v="-3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x v="2"/>
    <x v="15"/>
    <x v="2"/>
    <n v="0.15000000000000002"/>
    <n v="0.30000000000000004"/>
    <n v="0.44999999999999996"/>
    <n v="-3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x v="2"/>
    <x v="15"/>
    <x v="2"/>
    <n v="6.2E-2"/>
    <n v="0.124"/>
    <n v="0.186"/>
    <n v="-3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x v="2"/>
    <x v="15"/>
    <x v="2"/>
    <n v="6.3E-2"/>
    <n v="0.126"/>
    <n v="0.189"/>
    <n v="-3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x v="2"/>
    <x v="15"/>
    <x v="2"/>
    <n v="0.15100000000000002"/>
    <n v="0.30200000000000005"/>
    <n v="0.45299999999999996"/>
    <n v="-3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x v="2"/>
    <x v="15"/>
    <x v="2"/>
    <n v="-0.29900000000000004"/>
    <n v="-0.59800000000000009"/>
    <n v="-0.89700000000000002"/>
    <n v="-3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x v="2"/>
    <x v="15"/>
    <x v="2"/>
    <n v="-0.30000000000000004"/>
    <n v="-0.60000000000000009"/>
    <n v="-0.89999999999999991"/>
    <n v="-3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x v="2"/>
    <x v="15"/>
    <x v="2"/>
    <n v="-0.15000000000000002"/>
    <n v="-0.30000000000000004"/>
    <n v="-0.44999999999999996"/>
    <n v="-3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x v="2"/>
    <x v="16"/>
    <x v="2"/>
    <n v="-0.30200000000000005"/>
    <n v="-0.60400000000000009"/>
    <n v="-0.90599999999999992"/>
    <n v="-3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x v="2"/>
    <x v="16"/>
    <x v="2"/>
    <n v="-0.30099999999999999"/>
    <n v="-0.60199999999999998"/>
    <n v="-0.90299999999999991"/>
    <n v="-3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x v="2"/>
    <x v="16"/>
    <x v="2"/>
    <n v="-0.30400000000000005"/>
    <n v="-0.6080000000000001"/>
    <n v="-0.91199999999999992"/>
    <n v="-3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x v="2"/>
    <x v="16"/>
    <x v="2"/>
    <n v="-0.30200000000000005"/>
    <n v="-0.60400000000000009"/>
    <n v="-0.90599999999999992"/>
    <n v="-3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x v="2"/>
    <x v="16"/>
    <x v="2"/>
    <n v="-0.30499999999999999"/>
    <n v="-0.61"/>
    <n v="-0.91499999999999992"/>
    <n v="-3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x v="2"/>
    <x v="16"/>
    <x v="2"/>
    <n v="-0.254"/>
    <n v="-0.50800000000000001"/>
    <n v="-0.76200000000000001"/>
    <n v="-3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x v="2"/>
    <x v="16"/>
    <x v="2"/>
    <n v="7.1999999999999995E-2"/>
    <n v="0.14399999999999999"/>
    <n v="0.216"/>
    <n v="-3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x v="2"/>
    <x v="16"/>
    <x v="2"/>
    <n v="1.2E-2"/>
    <n v="2.4E-2"/>
    <n v="3.5999999999999997E-2"/>
    <n v="-3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x v="2"/>
    <x v="16"/>
    <x v="2"/>
    <n v="0.15000000000000002"/>
    <n v="0.30000000000000004"/>
    <n v="0.44999999999999996"/>
    <n v="-3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x v="2"/>
    <x v="16"/>
    <x v="2"/>
    <n v="-0.15100000000000002"/>
    <n v="-0.30200000000000005"/>
    <n v="-0.45299999999999996"/>
    <n v="-3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x v="2"/>
    <x v="16"/>
    <x v="2"/>
    <n v="0.35899999999999999"/>
    <n v="0.71799999999999997"/>
    <n v="1.077"/>
    <n v="3.59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x v="2"/>
    <x v="16"/>
    <x v="2"/>
    <n v="0.15900000000000003"/>
    <n v="0.31800000000000006"/>
    <n v="0.47699999999999998"/>
    <n v="-3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x v="2"/>
    <x v="16"/>
    <x v="2"/>
    <n v="0.15700000000000003"/>
    <n v="0.31400000000000006"/>
    <n v="0.47099999999999997"/>
    <n v="-3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x v="2"/>
    <x v="16"/>
    <x v="2"/>
    <n v="0.30800000000000005"/>
    <n v="0.6160000000000001"/>
    <n v="0.92399999999999993"/>
    <n v="3.08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x v="2"/>
    <x v="16"/>
    <x v="2"/>
    <n v="0.15700000000000003"/>
    <n v="0.31400000000000006"/>
    <n v="0.47099999999999997"/>
    <n v="-3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x v="2"/>
    <x v="16"/>
    <x v="2"/>
    <n v="0.30200000000000005"/>
    <n v="0.60400000000000009"/>
    <n v="0.90599999999999992"/>
    <n v="3.0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x v="2"/>
    <x v="16"/>
    <x v="2"/>
    <n v="4.9000000000000002E-2"/>
    <n v="9.8000000000000004E-2"/>
    <n v="0.14699999999999999"/>
    <n v="-3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x v="2"/>
    <x v="16"/>
    <x v="2"/>
    <n v="0.28300000000000003"/>
    <n v="0.56600000000000006"/>
    <n v="0.84899999999999998"/>
    <n v="-3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x v="2"/>
    <x v="16"/>
    <x v="2"/>
    <n v="0.35299999999999998"/>
    <n v="0.70599999999999996"/>
    <n v="1.0589999999999999"/>
    <n v="3.53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x v="2"/>
    <x v="16"/>
    <x v="2"/>
    <n v="3.3000000000000002E-2"/>
    <n v="6.6000000000000003E-2"/>
    <n v="9.9000000000000005E-2"/>
    <n v="-3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x v="2"/>
    <x v="16"/>
    <x v="2"/>
    <n v="0.16600000000000001"/>
    <n v="0.33200000000000002"/>
    <n v="0.49799999999999994"/>
    <n v="-3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x v="2"/>
    <x v="16"/>
    <x v="2"/>
    <n v="0.16200000000000003"/>
    <n v="0.32400000000000007"/>
    <n v="0.48599999999999999"/>
    <n v="-3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x v="2"/>
    <x v="16"/>
    <x v="2"/>
    <n v="0.35400000000000004"/>
    <n v="0.70800000000000007"/>
    <n v="1.0620000000000001"/>
    <n v="3.54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x v="2"/>
    <x v="16"/>
    <x v="2"/>
    <n v="0.15800000000000003"/>
    <n v="0.31600000000000006"/>
    <n v="0.47399999999999998"/>
    <n v="-3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x v="2"/>
    <x v="16"/>
    <x v="2"/>
    <n v="1.9000000000000003E-2"/>
    <n v="3.8000000000000006E-2"/>
    <n v="5.6999999999999995E-2"/>
    <n v="-3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x v="2"/>
    <x v="16"/>
    <x v="2"/>
    <n v="0.15700000000000003"/>
    <n v="0.31400000000000006"/>
    <n v="0.47099999999999997"/>
    <n v="-3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x v="2"/>
    <x v="16"/>
    <x v="2"/>
    <n v="4.8000000000000001E-2"/>
    <n v="9.6000000000000002E-2"/>
    <n v="0.14399999999999999"/>
    <n v="-3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x v="2"/>
    <x v="16"/>
    <x v="2"/>
    <n v="4.6000000000000006E-2"/>
    <n v="9.2000000000000012E-2"/>
    <n v="0.13800000000000001"/>
    <n v="-3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x v="2"/>
    <x v="16"/>
    <x v="2"/>
    <n v="4.1000000000000002E-2"/>
    <n v="8.2000000000000003E-2"/>
    <n v="0.12299999999999998"/>
    <n v="-3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x v="2"/>
    <x v="16"/>
    <x v="2"/>
    <n v="-0.15700000000000003"/>
    <n v="-0.31400000000000006"/>
    <n v="-0.47099999999999997"/>
    <n v="-3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x v="2"/>
    <x v="16"/>
    <x v="2"/>
    <n v="0.15600000000000003"/>
    <n v="0.31200000000000006"/>
    <n v="0.46799999999999997"/>
    <n v="-3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x v="2"/>
    <x v="16"/>
    <x v="2"/>
    <n v="0.15800000000000003"/>
    <n v="0.31600000000000006"/>
    <n v="0.47399999999999998"/>
    <n v="-3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x v="2"/>
    <x v="16"/>
    <x v="2"/>
    <n v="0.30099999999999999"/>
    <n v="0.60199999999999998"/>
    <n v="0.90299999999999991"/>
    <n v="3.0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x v="2"/>
    <x v="16"/>
    <x v="2"/>
    <n v="0.22799999999999998"/>
    <n v="0.45599999999999996"/>
    <n v="0.68399999999999994"/>
    <n v="-3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x v="2"/>
    <x v="16"/>
    <x v="2"/>
    <n v="-0.252"/>
    <n v="-0.504"/>
    <n v="-0.75600000000000001"/>
    <n v="-3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x v="2"/>
    <x v="16"/>
    <x v="2"/>
    <n v="-0.30000000000000004"/>
    <n v="-0.60000000000000009"/>
    <n v="-0.89999999999999991"/>
    <n v="-3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x v="2"/>
    <x v="16"/>
    <x v="2"/>
    <n v="8.8000000000000009E-2"/>
    <n v="0.17600000000000002"/>
    <n v="0.26400000000000001"/>
    <n v="-3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x v="2"/>
    <x v="16"/>
    <x v="2"/>
    <n v="0.36000000000000004"/>
    <n v="0.72000000000000008"/>
    <n v="1.08"/>
    <n v="3.6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x v="2"/>
    <x v="16"/>
    <x v="2"/>
    <n v="0.47500000000000003"/>
    <n v="0.95000000000000007"/>
    <n v="1.425"/>
    <n v="4.7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x v="2"/>
    <x v="17"/>
    <x v="2"/>
    <n v="-0.15400000000000003"/>
    <n v="-0.30800000000000005"/>
    <n v="-0.46199999999999997"/>
    <n v="-3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x v="2"/>
    <x v="17"/>
    <x v="2"/>
    <n v="0.34100000000000003"/>
    <n v="0.68200000000000005"/>
    <n v="1.0229999999999999"/>
    <n v="3.41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x v="2"/>
    <x v="17"/>
    <x v="2"/>
    <n v="0.14499999999999999"/>
    <n v="0.28999999999999998"/>
    <n v="0.435"/>
    <n v="-3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x v="2"/>
    <x v="17"/>
    <x v="2"/>
    <n v="0.14699999999999999"/>
    <n v="0.29399999999999998"/>
    <n v="0.441"/>
    <n v="-3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x v="2"/>
    <x v="17"/>
    <x v="2"/>
    <n v="-0.26200000000000001"/>
    <n v="-0.52400000000000002"/>
    <n v="-0.78600000000000003"/>
    <n v="-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x v="2"/>
    <x v="17"/>
    <x v="2"/>
    <n v="0.311"/>
    <n v="0.622"/>
    <n v="0.93299999999999994"/>
    <n v="3.11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x v="2"/>
    <x v="17"/>
    <x v="2"/>
    <n v="0.32400000000000007"/>
    <n v="0.64800000000000013"/>
    <n v="0.97199999999999998"/>
    <n v="3.24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x v="2"/>
    <x v="17"/>
    <x v="2"/>
    <n v="0.35000000000000003"/>
    <n v="0.70000000000000007"/>
    <n v="1.05"/>
    <n v="3.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x v="2"/>
    <x v="17"/>
    <x v="2"/>
    <n v="0.35000000000000003"/>
    <n v="0.70000000000000007"/>
    <n v="1.05"/>
    <n v="3.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x v="2"/>
    <x v="17"/>
    <x v="2"/>
    <n v="0.36899999999999999"/>
    <n v="0.73799999999999999"/>
    <n v="1.107"/>
    <n v="3.69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x v="2"/>
    <x v="17"/>
    <x v="2"/>
    <n v="-0.30800000000000005"/>
    <n v="-0.6160000000000001"/>
    <n v="-0.92399999999999993"/>
    <n v="-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x v="2"/>
    <x v="17"/>
    <x v="2"/>
    <n v="-0.31200000000000006"/>
    <n v="-0.62400000000000011"/>
    <n v="-0.93599999999999994"/>
    <n v="-3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x v="2"/>
    <x v="17"/>
    <x v="2"/>
    <n v="-0.31800000000000006"/>
    <n v="-0.63600000000000012"/>
    <n v="-0.95399999999999996"/>
    <n v="-3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x v="2"/>
    <x v="17"/>
    <x v="2"/>
    <n v="0.15900000000000003"/>
    <n v="0.31800000000000006"/>
    <n v="0.47699999999999998"/>
    <n v="-3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x v="2"/>
    <x v="17"/>
    <x v="2"/>
    <n v="-0.15100000000000002"/>
    <n v="-0.30200000000000005"/>
    <n v="-0.45299999999999996"/>
    <n v="-3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x v="2"/>
    <x v="17"/>
    <x v="2"/>
    <n v="0.35099999999999998"/>
    <n v="0.70199999999999996"/>
    <n v="1.0529999999999999"/>
    <n v="3.51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x v="2"/>
    <x v="17"/>
    <x v="2"/>
    <n v="-0.25900000000000001"/>
    <n v="-0.51800000000000002"/>
    <n v="-0.77699999999999991"/>
    <n v="-3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x v="2"/>
    <x v="17"/>
    <x v="2"/>
    <n v="0.33700000000000002"/>
    <n v="0.67400000000000004"/>
    <n v="1.0109999999999999"/>
    <n v="3.37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x v="2"/>
    <x v="17"/>
    <x v="2"/>
    <n v="0.15200000000000002"/>
    <n v="0.30400000000000005"/>
    <n v="0.45599999999999996"/>
    <n v="-3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x v="2"/>
    <x v="17"/>
    <x v="2"/>
    <n v="0.30400000000000005"/>
    <n v="0.6080000000000001"/>
    <n v="0.91199999999999992"/>
    <n v="3.04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x v="2"/>
    <x v="17"/>
    <x v="2"/>
    <n v="0.35000000000000003"/>
    <n v="0.70000000000000007"/>
    <n v="1.05"/>
    <n v="3.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x v="2"/>
    <x v="17"/>
    <x v="2"/>
    <n v="0.35000000000000003"/>
    <n v="0.70000000000000007"/>
    <n v="1.05"/>
    <n v="3.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x v="2"/>
    <x v="17"/>
    <x v="2"/>
    <n v="-0.31600000000000006"/>
    <n v="-0.63200000000000012"/>
    <n v="-0.94799999999999995"/>
    <n v="-3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x v="2"/>
    <x v="17"/>
    <x v="2"/>
    <n v="-0.31900000000000001"/>
    <n v="-0.63800000000000001"/>
    <n v="-0.95699999999999996"/>
    <n v="-3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x v="2"/>
    <x v="17"/>
    <x v="2"/>
    <n v="-0.31900000000000001"/>
    <n v="-0.63800000000000001"/>
    <n v="-0.95699999999999996"/>
    <n v="-3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x v="2"/>
    <x v="17"/>
    <x v="2"/>
    <n v="-0.307"/>
    <n v="-0.61399999999999999"/>
    <n v="-0.92099999999999993"/>
    <n v="-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x v="2"/>
    <x v="17"/>
    <x v="2"/>
    <n v="-0.31200000000000006"/>
    <n v="-0.62400000000000011"/>
    <n v="-0.93599999999999994"/>
    <n v="-3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x v="2"/>
    <x v="17"/>
    <x v="2"/>
    <n v="-0.30000000000000004"/>
    <n v="-0.60000000000000009"/>
    <n v="-0.89999999999999991"/>
    <n v="-3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x v="2"/>
    <x v="17"/>
    <x v="2"/>
    <n v="0.14899999999999999"/>
    <n v="0.29799999999999999"/>
    <n v="0.44700000000000001"/>
    <n v="-3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x v="2"/>
    <x v="17"/>
    <x v="2"/>
    <n v="0.15300000000000002"/>
    <n v="0.30600000000000005"/>
    <n v="0.45899999999999996"/>
    <n v="-3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x v="2"/>
    <x v="17"/>
    <x v="2"/>
    <n v="-0.14199999999999999"/>
    <n v="-0.28399999999999997"/>
    <n v="-0.42599999999999999"/>
    <n v="-3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x v="2"/>
    <x v="17"/>
    <x v="2"/>
    <n v="-0.29199999999999998"/>
    <n v="-0.58399999999999996"/>
    <n v="-0.876"/>
    <n v="-3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x v="2"/>
    <x v="17"/>
    <x v="2"/>
    <n v="8.0000000000000002E-3"/>
    <n v="1.6E-2"/>
    <n v="2.4E-2"/>
    <n v="-3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x v="2"/>
    <x v="17"/>
    <x v="2"/>
    <n v="6.0000000000000001E-3"/>
    <n v="1.2E-2"/>
    <n v="1.7999999999999999E-2"/>
    <n v="-3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x v="2"/>
    <x v="17"/>
    <x v="2"/>
    <n v="8.0000000000000002E-3"/>
    <n v="1.6E-2"/>
    <n v="2.4E-2"/>
    <n v="-3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x v="2"/>
    <x v="17"/>
    <x v="2"/>
    <n v="-0.29599999999999999"/>
    <n v="-0.59199999999999997"/>
    <n v="-0.88800000000000001"/>
    <n v="-3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x v="2"/>
    <x v="17"/>
    <x v="2"/>
    <n v="-0.30000000000000004"/>
    <n v="-0.60000000000000009"/>
    <n v="-0.89999999999999991"/>
    <n v="-3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x v="2"/>
    <x v="17"/>
    <x v="2"/>
    <n v="-0.311"/>
    <n v="-0.622"/>
    <n v="-0.93299999999999994"/>
    <n v="-3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x v="2"/>
    <x v="17"/>
    <x v="2"/>
    <n v="-0.30099999999999999"/>
    <n v="-0.60199999999999998"/>
    <n v="-0.90299999999999991"/>
    <n v="-3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x v="2"/>
    <x v="17"/>
    <x v="2"/>
    <n v="-0.30000000000000004"/>
    <n v="-0.60000000000000009"/>
    <n v="-0.89999999999999991"/>
    <n v="-3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x v="2"/>
    <x v="17"/>
    <x v="2"/>
    <n v="-0.24900000000000003"/>
    <n v="-0.49800000000000005"/>
    <n v="-0.747"/>
    <n v="-3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x v="2"/>
    <x v="17"/>
    <x v="2"/>
    <n v="-0.30299999999999999"/>
    <n v="-0.60599999999999998"/>
    <n v="-0.90899999999999992"/>
    <n v="-3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x v="2"/>
    <x v="17"/>
    <x v="2"/>
    <n v="-0.313"/>
    <n v="-0.626"/>
    <n v="-0.93899999999999995"/>
    <n v="-3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x v="2"/>
    <x v="17"/>
    <x v="2"/>
    <n v="-0.28799999999999998"/>
    <n v="-0.57599999999999996"/>
    <n v="-0.86399999999999999"/>
    <n v="-3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x v="2"/>
    <x v="18"/>
    <x v="2"/>
    <n v="-0.30200000000000005"/>
    <n v="-0.60400000000000009"/>
    <n v="-0.90599999999999992"/>
    <n v="-3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x v="2"/>
    <x v="18"/>
    <x v="2"/>
    <n v="-0.30299999999999999"/>
    <n v="-0.60599999999999998"/>
    <n v="-0.90899999999999992"/>
    <n v="-3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x v="2"/>
    <x v="18"/>
    <x v="2"/>
    <n v="-0.311"/>
    <n v="-0.622"/>
    <n v="-0.93299999999999994"/>
    <n v="-3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x v="2"/>
    <x v="18"/>
    <x v="2"/>
    <n v="-0.30099999999999999"/>
    <n v="-0.60199999999999998"/>
    <n v="-0.90299999999999991"/>
    <n v="-3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x v="2"/>
    <x v="18"/>
    <x v="2"/>
    <n v="-0.309"/>
    <n v="-0.61799999999999999"/>
    <n v="-0.92699999999999994"/>
    <n v="-3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x v="2"/>
    <x v="18"/>
    <x v="2"/>
    <n v="-0.30800000000000005"/>
    <n v="-0.6160000000000001"/>
    <n v="-0.92399999999999993"/>
    <n v="-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x v="2"/>
    <x v="18"/>
    <x v="2"/>
    <n v="0.35000000000000003"/>
    <n v="0.70000000000000007"/>
    <n v="1.05"/>
    <n v="3.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x v="2"/>
    <x v="18"/>
    <x v="2"/>
    <n v="0.25800000000000001"/>
    <n v="0.51600000000000001"/>
    <n v="0.77400000000000002"/>
    <n v="-3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x v="2"/>
    <x v="18"/>
    <x v="2"/>
    <n v="0.36600000000000005"/>
    <n v="0.7320000000000001"/>
    <n v="1.0980000000000001"/>
    <n v="3.66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x v="2"/>
    <x v="18"/>
    <x v="2"/>
    <n v="0.30499999999999999"/>
    <n v="0.61"/>
    <n v="0.91499999999999992"/>
    <n v="3.05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x v="2"/>
    <x v="18"/>
    <x v="2"/>
    <n v="0.36499999999999999"/>
    <n v="0.73"/>
    <n v="1.095"/>
    <n v="3.6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x v="2"/>
    <x v="18"/>
    <x v="2"/>
    <n v="0.41"/>
    <n v="0.82"/>
    <n v="1.2299999999999998"/>
    <n v="4.0999999999999996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x v="2"/>
    <x v="18"/>
    <x v="2"/>
    <n v="0.28399999999999997"/>
    <n v="0.56799999999999995"/>
    <n v="0.85199999999999998"/>
    <n v="-3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x v="2"/>
    <x v="18"/>
    <x v="2"/>
    <n v="0.28399999999999997"/>
    <n v="0.56799999999999995"/>
    <n v="0.85199999999999998"/>
    <n v="-3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x v="2"/>
    <x v="18"/>
    <x v="2"/>
    <n v="0.36099999999999999"/>
    <n v="0.72199999999999998"/>
    <n v="1.083"/>
    <n v="3.61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x v="2"/>
    <x v="18"/>
    <x v="2"/>
    <n v="0.36600000000000005"/>
    <n v="0.7320000000000001"/>
    <n v="1.0980000000000001"/>
    <n v="3.66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x v="2"/>
    <x v="18"/>
    <x v="2"/>
    <n v="-0.15400000000000003"/>
    <n v="-0.30800000000000005"/>
    <n v="-0.46199999999999997"/>
    <n v="-3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x v="2"/>
    <x v="18"/>
    <x v="2"/>
    <n v="0.30800000000000005"/>
    <n v="0.6160000000000001"/>
    <n v="0.92399999999999993"/>
    <n v="3.08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x v="2"/>
    <x v="18"/>
    <x v="2"/>
    <n v="0.15900000000000003"/>
    <n v="0.31800000000000006"/>
    <n v="0.47699999999999998"/>
    <n v="-3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x v="2"/>
    <x v="18"/>
    <x v="2"/>
    <n v="0.311"/>
    <n v="0.622"/>
    <n v="0.93299999999999994"/>
    <n v="3.11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x v="2"/>
    <x v="18"/>
    <x v="2"/>
    <n v="0.16200000000000003"/>
    <n v="0.32400000000000007"/>
    <n v="0.48599999999999999"/>
    <n v="-3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x v="2"/>
    <x v="18"/>
    <x v="2"/>
    <n v="-0.30099999999999999"/>
    <n v="-0.60199999999999998"/>
    <n v="-0.90299999999999991"/>
    <n v="-3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x v="2"/>
    <x v="18"/>
    <x v="2"/>
    <n v="-0.30000000000000004"/>
    <n v="-0.60000000000000009"/>
    <n v="-0.89999999999999991"/>
    <n v="-3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x v="2"/>
    <x v="18"/>
    <x v="2"/>
    <n v="-0.255"/>
    <n v="-0.51"/>
    <n v="-0.7649999999999999"/>
    <n v="-3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x v="2"/>
    <x v="18"/>
    <x v="2"/>
    <n v="-0.15100000000000002"/>
    <n v="-0.30200000000000005"/>
    <n v="-0.45299999999999996"/>
    <n v="-3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x v="2"/>
    <x v="18"/>
    <x v="2"/>
    <n v="-0.30099999999999999"/>
    <n v="-0.60199999999999998"/>
    <n v="-0.90299999999999991"/>
    <n v="-3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x v="2"/>
    <x v="18"/>
    <x v="2"/>
    <n v="-0.30099999999999999"/>
    <n v="-0.60199999999999998"/>
    <n v="-0.90299999999999991"/>
    <n v="-3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x v="2"/>
    <x v="18"/>
    <x v="2"/>
    <n v="-0.30400000000000005"/>
    <n v="-0.6080000000000001"/>
    <n v="-0.91199999999999992"/>
    <n v="-3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x v="2"/>
    <x v="18"/>
    <x v="2"/>
    <n v="-0.30099999999999999"/>
    <n v="-0.60199999999999998"/>
    <n v="-0.90299999999999991"/>
    <n v="-3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x v="2"/>
    <x v="19"/>
    <x v="2"/>
    <n v="0.35400000000000004"/>
    <n v="0.70800000000000007"/>
    <n v="1.0620000000000001"/>
    <n v="3.54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x v="2"/>
    <x v="19"/>
    <x v="2"/>
    <n v="0.26300000000000001"/>
    <n v="0.52600000000000002"/>
    <n v="0.78899999999999992"/>
    <n v="-3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x v="2"/>
    <x v="19"/>
    <x v="2"/>
    <n v="0.20699999999999999"/>
    <n v="0.41399999999999998"/>
    <n v="0.62099999999999989"/>
    <n v="-3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x v="2"/>
    <x v="19"/>
    <x v="2"/>
    <n v="-0.29900000000000004"/>
    <n v="-0.59800000000000009"/>
    <n v="-0.89700000000000002"/>
    <n v="-3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x v="2"/>
    <x v="19"/>
    <x v="2"/>
    <n v="-0.30499999999999999"/>
    <n v="-0.61"/>
    <n v="-0.91499999999999992"/>
    <n v="-3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x v="2"/>
    <x v="19"/>
    <x v="2"/>
    <n v="0.15100000000000002"/>
    <n v="0.30200000000000005"/>
    <n v="0.45299999999999996"/>
    <n v="-3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x v="2"/>
    <x v="19"/>
    <x v="2"/>
    <n v="0.15100000000000002"/>
    <n v="0.30200000000000005"/>
    <n v="0.45299999999999996"/>
    <n v="-3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x v="2"/>
    <x v="19"/>
    <x v="2"/>
    <n v="0.15300000000000002"/>
    <n v="0.30600000000000005"/>
    <n v="0.45899999999999996"/>
    <n v="-3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x v="2"/>
    <x v="19"/>
    <x v="2"/>
    <n v="0.14699999999999999"/>
    <n v="0.29399999999999998"/>
    <n v="0.441"/>
    <n v="-3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x v="2"/>
    <x v="19"/>
    <x v="2"/>
    <n v="-0.315"/>
    <n v="-0.63"/>
    <n v="-0.94499999999999995"/>
    <n v="-3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x v="2"/>
    <x v="19"/>
    <x v="2"/>
    <n v="-0.32700000000000001"/>
    <n v="-0.65400000000000003"/>
    <n v="-0.98099999999999998"/>
    <n v="-3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x v="2"/>
    <x v="19"/>
    <x v="2"/>
    <n v="0.15700000000000003"/>
    <n v="0.31400000000000006"/>
    <n v="0.47099999999999997"/>
    <n v="-3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x v="2"/>
    <x v="19"/>
    <x v="2"/>
    <n v="-0.30400000000000005"/>
    <n v="-0.6080000000000001"/>
    <n v="-0.91199999999999992"/>
    <n v="-3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x v="2"/>
    <x v="19"/>
    <x v="2"/>
    <n v="-0.30400000000000005"/>
    <n v="-0.6080000000000001"/>
    <n v="-0.91199999999999992"/>
    <n v="-3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x v="2"/>
    <x v="19"/>
    <x v="2"/>
    <n v="0.24199999999999999"/>
    <n v="0.48399999999999999"/>
    <n v="0.72599999999999998"/>
    <n v="-3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x v="2"/>
    <x v="19"/>
    <x v="2"/>
    <n v="0.24500000000000002"/>
    <n v="0.49000000000000005"/>
    <n v="0.73499999999999999"/>
    <n v="-3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x v="2"/>
    <x v="19"/>
    <x v="2"/>
    <n v="9.2000000000000012E-2"/>
    <n v="0.18400000000000002"/>
    <n v="0.27600000000000002"/>
    <n v="-3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x v="2"/>
    <x v="19"/>
    <x v="2"/>
    <n v="9.5000000000000001E-2"/>
    <n v="0.19"/>
    <n v="0.28499999999999998"/>
    <n v="-3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x v="2"/>
    <x v="19"/>
    <x v="2"/>
    <n v="-0.16400000000000001"/>
    <n v="-0.32800000000000001"/>
    <n v="-0.49199999999999994"/>
    <n v="-3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x v="2"/>
    <x v="19"/>
    <x v="2"/>
    <n v="0.248"/>
    <n v="0.496"/>
    <n v="0.74399999999999999"/>
    <n v="-3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x v="2"/>
    <x v="19"/>
    <x v="2"/>
    <n v="0.15800000000000003"/>
    <n v="0.31600000000000006"/>
    <n v="0.47399999999999998"/>
    <n v="-3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x v="2"/>
    <x v="19"/>
    <x v="2"/>
    <n v="0.16000000000000003"/>
    <n v="0.32000000000000006"/>
    <n v="0.48"/>
    <n v="-3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x v="2"/>
    <x v="19"/>
    <x v="2"/>
    <n v="0.16000000000000003"/>
    <n v="0.32000000000000006"/>
    <n v="0.48"/>
    <n v="-3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x v="2"/>
    <x v="19"/>
    <x v="2"/>
    <n v="0.16700000000000001"/>
    <n v="0.33400000000000002"/>
    <n v="0.501"/>
    <n v="-3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s v="W"/>
    <d v="2025-09-19T00:00:00"/>
    <s v="11"/>
    <x v="13"/>
    <s v="Fri"/>
    <d v="2025-09-19T11:52:57"/>
    <x v="531"/>
    <x v="2"/>
    <x v="19"/>
    <x v="2"/>
    <n v="0.23199999999999998"/>
    <n v="0.46399999999999997"/>
    <n v="0.69599999999999995"/>
    <n v="-3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s v="W"/>
    <d v="2025-09-19T00:00:00"/>
    <s v="11"/>
    <x v="15"/>
    <s v="Fri"/>
    <d v="2025-09-19T11:52:58"/>
    <x v="532"/>
    <x v="2"/>
    <x v="19"/>
    <x v="2"/>
    <n v="0.23199999999999998"/>
    <n v="0.46399999999999997"/>
    <n v="0.69599999999999995"/>
    <n v="-3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3"/>
    <x v="2"/>
    <x v="19"/>
    <x v="2"/>
    <n v="0.14499999999999999"/>
    <n v="0.28999999999999998"/>
    <n v="0.435"/>
    <n v="-3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4"/>
    <x v="2"/>
    <x v="19"/>
    <x v="2"/>
    <n v="0.14499999999999999"/>
    <n v="0.28999999999999998"/>
    <n v="0.435"/>
    <n v="-3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s v="W"/>
    <d v="2025-09-19T00:00:00"/>
    <s v="11"/>
    <x v="9"/>
    <s v="Fri"/>
    <d v="2025-09-19T11:54:27"/>
    <x v="535"/>
    <x v="2"/>
    <x v="19"/>
    <x v="2"/>
    <n v="0.14899999999999999"/>
    <n v="0.29799999999999999"/>
    <n v="0.44700000000000001"/>
    <n v="-3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6"/>
    <x v="2"/>
    <x v="20"/>
    <x v="2"/>
    <n v="8.6000000000000007E-2"/>
    <n v="0.17200000000000001"/>
    <n v="0.25800000000000001"/>
    <n v="-3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7"/>
    <x v="2"/>
    <x v="20"/>
    <x v="2"/>
    <n v="8.2000000000000003E-2"/>
    <n v="0.16400000000000001"/>
    <n v="0.24599999999999997"/>
    <n v="-3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8"/>
    <x v="2"/>
    <x v="20"/>
    <x v="2"/>
    <n v="6.7000000000000004E-2"/>
    <n v="0.13400000000000001"/>
    <n v="0.20100000000000001"/>
    <n v="-3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9"/>
    <x v="2"/>
    <x v="20"/>
    <x v="2"/>
    <n v="0.15200000000000002"/>
    <n v="0.30400000000000005"/>
    <n v="0.45599999999999996"/>
    <n v="-3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9"/>
    <x v="2"/>
    <x v="20"/>
    <x v="2"/>
    <n v="0.15200000000000002"/>
    <n v="0.30400000000000005"/>
    <n v="0.45599999999999996"/>
    <n v="-3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s v="W"/>
    <d v="2025-09-19T00:00:00"/>
    <s v="12"/>
    <x v="2"/>
    <s v="Fri"/>
    <d v="2025-09-19T12:15:07"/>
    <x v="540"/>
    <x v="2"/>
    <x v="20"/>
    <x v="2"/>
    <n v="5.4000000000000006E-2"/>
    <n v="0.10800000000000001"/>
    <n v="0.16200000000000001"/>
    <n v="-3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s v="W"/>
    <d v="2025-09-19T00:00:00"/>
    <s v="12"/>
    <x v="0"/>
    <s v="Fri"/>
    <d v="2025-09-19T12:15:08"/>
    <x v="541"/>
    <x v="2"/>
    <x v="20"/>
    <x v="2"/>
    <n v="3.2000000000000001E-2"/>
    <n v="6.4000000000000001E-2"/>
    <n v="9.6000000000000002E-2"/>
    <n v="-3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s v="W"/>
    <d v="2025-09-19T00:00:00"/>
    <s v="12"/>
    <x v="1"/>
    <s v="Fri"/>
    <d v="2025-09-19T12:15:08"/>
    <x v="541"/>
    <x v="2"/>
    <x v="20"/>
    <x v="2"/>
    <n v="2.8000000000000004E-2"/>
    <n v="5.6000000000000008E-2"/>
    <n v="8.4000000000000005E-2"/>
    <n v="-3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42"/>
    <x v="2"/>
    <x v="20"/>
    <x v="2"/>
    <n v="-0.15300000000000002"/>
    <n v="-0.30600000000000005"/>
    <n v="-0.45899999999999996"/>
    <n v="-3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s v="L"/>
    <d v="2025-09-19T00:00:00"/>
    <s v="12"/>
    <x v="6"/>
    <s v="Fri"/>
    <d v="2025-09-19T12:21:08"/>
    <x v="543"/>
    <x v="2"/>
    <x v="20"/>
    <x v="2"/>
    <n v="-0.30099999999999999"/>
    <n v="-0.60199999999999998"/>
    <n v="-0.90299999999999991"/>
    <n v="-3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s v="L"/>
    <d v="2025-09-19T00:00:00"/>
    <s v="12"/>
    <x v="10"/>
    <s v="Fri"/>
    <d v="2025-09-19T12:24:47"/>
    <x v="544"/>
    <x v="2"/>
    <x v="20"/>
    <x v="2"/>
    <n v="-0.30299999999999999"/>
    <n v="-0.60599999999999998"/>
    <n v="-0.90899999999999992"/>
    <n v="-3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s v="L"/>
    <d v="2025-09-19T00:00:00"/>
    <s v="12"/>
    <x v="12"/>
    <s v="Fri"/>
    <d v="2025-09-19T12:24:48"/>
    <x v="545"/>
    <x v="2"/>
    <x v="20"/>
    <x v="2"/>
    <n v="-0.30499999999999999"/>
    <n v="-0.61"/>
    <n v="-0.91499999999999992"/>
    <n v="-3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s v="L"/>
    <d v="2025-09-19T00:00:00"/>
    <s v="12"/>
    <x v="16"/>
    <s v="Fri"/>
    <d v="2025-09-19T12:25:07"/>
    <x v="546"/>
    <x v="2"/>
    <x v="20"/>
    <x v="2"/>
    <n v="-0.30200000000000005"/>
    <n v="-0.60400000000000009"/>
    <n v="-0.90599999999999992"/>
    <n v="-3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s v="L"/>
    <d v="2025-09-19T00:00:00"/>
    <s v="12"/>
    <x v="14"/>
    <s v="Fri"/>
    <d v="2025-09-19T12:25:08"/>
    <x v="547"/>
    <x v="2"/>
    <x v="20"/>
    <x v="2"/>
    <n v="-0.30000000000000004"/>
    <n v="-0.60000000000000009"/>
    <n v="-0.89999999999999991"/>
    <n v="-3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7"/>
    <s v="Fri"/>
    <d v="2025-09-19T12:31:17"/>
    <x v="548"/>
    <x v="2"/>
    <x v="20"/>
    <x v="2"/>
    <n v="-0.30499999999999999"/>
    <n v="-0.61"/>
    <n v="-0.91499999999999992"/>
    <n v="-3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8"/>
    <s v="Fri"/>
    <d v="2025-09-19T12:31:18"/>
    <x v="549"/>
    <x v="2"/>
    <x v="20"/>
    <x v="2"/>
    <n v="-0.30499999999999999"/>
    <n v="-0.61"/>
    <n v="-0.91499999999999992"/>
    <n v="-3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s v="L"/>
    <d v="2025-09-19T00:00:00"/>
    <s v="12"/>
    <x v="11"/>
    <s v="Fri"/>
    <d v="2025-09-19T12:51:37"/>
    <x v="550"/>
    <x v="2"/>
    <x v="20"/>
    <x v="2"/>
    <n v="-0.15200000000000002"/>
    <n v="-0.30400000000000005"/>
    <n v="-0.45599999999999996"/>
    <n v="-3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s v="L"/>
    <d v="2025-09-19T00:00:00"/>
    <s v="13"/>
    <x v="11"/>
    <s v="Fri"/>
    <d v="2025-09-19T13:00:37"/>
    <x v="551"/>
    <x v="2"/>
    <x v="21"/>
    <x v="2"/>
    <n v="-0.15900000000000003"/>
    <n v="-0.31800000000000006"/>
    <n v="-0.47699999999999998"/>
    <n v="-3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s v="L"/>
    <d v="2025-09-19T00:00:00"/>
    <s v="13"/>
    <x v="2"/>
    <s v="Fri"/>
    <d v="2025-09-19T13:00:57"/>
    <x v="552"/>
    <x v="2"/>
    <x v="21"/>
    <x v="2"/>
    <n v="-0.252"/>
    <n v="-0.504"/>
    <n v="-0.75600000000000001"/>
    <n v="-3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s v="L"/>
    <d v="2025-09-19T00:00:00"/>
    <s v="13"/>
    <x v="0"/>
    <s v="Fri"/>
    <d v="2025-09-19T13:18:07"/>
    <x v="553"/>
    <x v="2"/>
    <x v="21"/>
    <x v="2"/>
    <n v="-0.307"/>
    <n v="-0.61399999999999999"/>
    <n v="-0.92099999999999993"/>
    <n v="-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s v="L"/>
    <d v="2025-09-19T00:00:00"/>
    <s v="13"/>
    <x v="1"/>
    <s v="Fri"/>
    <d v="2025-09-19T13:18:07"/>
    <x v="553"/>
    <x v="2"/>
    <x v="21"/>
    <x v="2"/>
    <n v="-0.307"/>
    <n v="-0.61399999999999999"/>
    <n v="-0.92099999999999993"/>
    <n v="-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s v="L"/>
    <d v="2025-09-19T00:00:00"/>
    <s v="13"/>
    <x v="13"/>
    <s v="Fri"/>
    <d v="2025-09-19T13:22:07"/>
    <x v="554"/>
    <x v="2"/>
    <x v="21"/>
    <x v="2"/>
    <n v="-0.30499999999999999"/>
    <n v="-0.61"/>
    <n v="-0.91499999999999992"/>
    <n v="-3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s v="L"/>
    <d v="2025-09-19T00:00:00"/>
    <s v="13"/>
    <x v="15"/>
    <s v="Fri"/>
    <d v="2025-09-19T13:22:07"/>
    <x v="554"/>
    <x v="2"/>
    <x v="21"/>
    <x v="2"/>
    <n v="-0.30299999999999999"/>
    <n v="-0.60599999999999998"/>
    <n v="-0.90899999999999992"/>
    <n v="-3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s v="W"/>
    <d v="2025-09-19T00:00:00"/>
    <s v="13"/>
    <x v="15"/>
    <s v="Fri"/>
    <d v="2025-09-19T13:37:07"/>
    <x v="555"/>
    <x v="2"/>
    <x v="21"/>
    <x v="2"/>
    <n v="0.26500000000000001"/>
    <n v="0.53"/>
    <n v="0.79499999999999993"/>
    <n v="-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6"/>
    <s v="Fri"/>
    <d v="2025-09-19T13:37:07"/>
    <x v="555"/>
    <x v="2"/>
    <x v="21"/>
    <x v="2"/>
    <n v="0.122"/>
    <n v="0.24399999999999999"/>
    <n v="0.36599999999999999"/>
    <n v="-3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4"/>
    <s v="Fri"/>
    <d v="2025-09-19T13:37:08"/>
    <x v="556"/>
    <x v="2"/>
    <x v="21"/>
    <x v="2"/>
    <n v="0.122"/>
    <n v="0.24399999999999999"/>
    <n v="0.36599999999999999"/>
    <n v="-3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s v="W"/>
    <d v="2025-09-19T00:00:00"/>
    <s v="13"/>
    <x v="13"/>
    <s v="Fri"/>
    <d v="2025-09-19T13:37:08"/>
    <x v="556"/>
    <x v="2"/>
    <x v="21"/>
    <x v="2"/>
    <n v="0.26500000000000001"/>
    <n v="0.53"/>
    <n v="0.79499999999999993"/>
    <n v="-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s v="L"/>
    <d v="2025-09-19T00:00:00"/>
    <s v="13"/>
    <x v="11"/>
    <s v="Fri"/>
    <d v="2025-09-19T13:38:07"/>
    <x v="557"/>
    <x v="2"/>
    <x v="21"/>
    <x v="2"/>
    <n v="-0.15200000000000002"/>
    <n v="-0.30400000000000005"/>
    <n v="-0.45599999999999996"/>
    <n v="-3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s v="W"/>
    <d v="2025-09-19T00:00:00"/>
    <s v="13"/>
    <x v="12"/>
    <s v="Fri"/>
    <d v="2025-09-19T13:38:07"/>
    <x v="557"/>
    <x v="2"/>
    <x v="21"/>
    <x v="2"/>
    <n v="0.35000000000000003"/>
    <n v="0.70000000000000007"/>
    <n v="1.05"/>
    <n v="3.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10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0"/>
    <s v="Fri"/>
    <d v="2025-09-19T13:38:08"/>
    <x v="558"/>
    <x v="2"/>
    <x v="21"/>
    <x v="2"/>
    <n v="5.7999999999999996E-2"/>
    <n v="0.11599999999999999"/>
    <n v="0.17399999999999999"/>
    <n v="-3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6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s v="W"/>
    <d v="2025-09-19T00:00:00"/>
    <s v="13"/>
    <x v="1"/>
    <s v="Fri"/>
    <d v="2025-09-19T13:38:08"/>
    <x v="558"/>
    <x v="2"/>
    <x v="21"/>
    <x v="2"/>
    <n v="5.7999999999999996E-2"/>
    <n v="0.11599999999999999"/>
    <n v="0.17399999999999999"/>
    <n v="-3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2"/>
    <s v="Fri"/>
    <d v="2025-09-19T13:38:09"/>
    <x v="559"/>
    <x v="2"/>
    <x v="21"/>
    <x v="2"/>
    <n v="5.7999999999999996E-2"/>
    <n v="0.11599999999999999"/>
    <n v="0.17399999999999999"/>
    <n v="-3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s v="W"/>
    <d v="2025-09-19T00:00:00"/>
    <s v="13"/>
    <x v="11"/>
    <s v="Fri"/>
    <d v="2025-09-19T13:58:07"/>
    <x v="560"/>
    <x v="2"/>
    <x v="21"/>
    <x v="2"/>
    <n v="0.15100000000000002"/>
    <n v="0.30200000000000005"/>
    <n v="0.45299999999999996"/>
    <n v="-3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s v="W"/>
    <d v="2025-09-19T00:00:00"/>
    <s v="14"/>
    <x v="6"/>
    <s v="Fri"/>
    <d v="2025-09-19T14:03:07"/>
    <x v="561"/>
    <x v="2"/>
    <x v="22"/>
    <x v="2"/>
    <n v="0.15100000000000002"/>
    <n v="0.30200000000000005"/>
    <n v="0.45299999999999996"/>
    <n v="-3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s v="W"/>
    <d v="2025-09-19T00:00:00"/>
    <s v="14"/>
    <x v="0"/>
    <s v="Fri"/>
    <d v="2025-09-19T14:07:17"/>
    <x v="562"/>
    <x v="2"/>
    <x v="22"/>
    <x v="2"/>
    <n v="0.17300000000000001"/>
    <n v="0.34600000000000003"/>
    <n v="0.51900000000000002"/>
    <n v="-3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s v="W"/>
    <d v="2025-09-19T00:00:00"/>
    <s v="14"/>
    <x v="1"/>
    <s v="Fri"/>
    <d v="2025-09-19T14:07:17"/>
    <x v="562"/>
    <x v="2"/>
    <x v="22"/>
    <x v="2"/>
    <n v="0.16900000000000001"/>
    <n v="0.33800000000000002"/>
    <n v="0.50700000000000001"/>
    <n v="-3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s v="W"/>
    <d v="2025-09-19T00:00:00"/>
    <s v="14"/>
    <x v="2"/>
    <s v="Fri"/>
    <d v="2025-09-19T14:07:18"/>
    <x v="563"/>
    <x v="2"/>
    <x v="22"/>
    <x v="2"/>
    <n v="0.16900000000000001"/>
    <n v="0.33800000000000002"/>
    <n v="0.50700000000000001"/>
    <n v="-3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s v="W"/>
    <d v="2025-09-19T00:00:00"/>
    <s v="14"/>
    <x v="16"/>
    <s v="Fri"/>
    <d v="2025-09-19T14:11:37"/>
    <x v="564"/>
    <x v="2"/>
    <x v="22"/>
    <x v="2"/>
    <n v="9.4E-2"/>
    <n v="0.188"/>
    <n v="0.28199999999999997"/>
    <n v="-3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s v="W"/>
    <d v="2025-09-19T00:00:00"/>
    <s v="14"/>
    <x v="14"/>
    <s v="Fri"/>
    <d v="2025-09-19T14:11:37"/>
    <x v="564"/>
    <x v="2"/>
    <x v="22"/>
    <x v="2"/>
    <n v="9.3000000000000013E-2"/>
    <n v="0.18600000000000003"/>
    <n v="0.27900000000000003"/>
    <n v="-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s v="W"/>
    <d v="2025-09-19T00:00:00"/>
    <s v="14"/>
    <x v="11"/>
    <s v="Fri"/>
    <d v="2025-09-19T14:12:17"/>
    <x v="565"/>
    <x v="2"/>
    <x v="22"/>
    <x v="2"/>
    <n v="0.15300000000000002"/>
    <n v="0.30600000000000005"/>
    <n v="0.45899999999999996"/>
    <n v="-3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6"/>
    <s v="Fri"/>
    <d v="2025-09-19T14:12:17"/>
    <x v="565"/>
    <x v="2"/>
    <x v="22"/>
    <x v="2"/>
    <n v="0.15300000000000002"/>
    <n v="0.30600000000000005"/>
    <n v="0.45899999999999996"/>
    <n v="-3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10"/>
    <s v="Fri"/>
    <d v="2025-09-19T14:12:18"/>
    <x v="566"/>
    <x v="2"/>
    <x v="22"/>
    <x v="2"/>
    <n v="0.15300000000000002"/>
    <n v="0.30600000000000005"/>
    <n v="0.45899999999999996"/>
    <n v="-3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s v="W"/>
    <d v="2025-09-19T00:00:00"/>
    <s v="14"/>
    <x v="13"/>
    <s v="Fri"/>
    <d v="2025-09-19T14:15:07"/>
    <x v="567"/>
    <x v="2"/>
    <x v="22"/>
    <x v="2"/>
    <n v="0.23100000000000001"/>
    <n v="0.46200000000000002"/>
    <n v="0.69299999999999995"/>
    <n v="-3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4"/>
    <s v="Fri"/>
    <d v="2025-09-19T14:15:07"/>
    <x v="567"/>
    <x v="2"/>
    <x v="22"/>
    <x v="2"/>
    <n v="0.11299999999999999"/>
    <n v="0.22599999999999998"/>
    <n v="0.33899999999999997"/>
    <n v="-3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6"/>
    <s v="Fri"/>
    <d v="2025-09-19T14:15:08"/>
    <x v="568"/>
    <x v="2"/>
    <x v="22"/>
    <x v="2"/>
    <n v="0.11299999999999999"/>
    <n v="0.22599999999999998"/>
    <n v="0.33899999999999997"/>
    <n v="-3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s v="W"/>
    <d v="2025-09-19T00:00:00"/>
    <s v="14"/>
    <x v="15"/>
    <s v="Fri"/>
    <d v="2025-09-19T14:15:08"/>
    <x v="568"/>
    <x v="2"/>
    <x v="22"/>
    <x v="2"/>
    <n v="0.22799999999999998"/>
    <n v="0.45599999999999996"/>
    <n v="0.68399999999999994"/>
    <n v="-3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s v="W"/>
    <d v="2025-09-19T00:00:00"/>
    <s v="14"/>
    <x v="10"/>
    <s v="Fri"/>
    <d v="2025-09-19T14:17:07"/>
    <x v="569"/>
    <x v="2"/>
    <x v="22"/>
    <x v="2"/>
    <n v="0.17200000000000001"/>
    <n v="0.34400000000000003"/>
    <n v="0.51600000000000001"/>
    <n v="-3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s v="W"/>
    <d v="2025-09-19T00:00:00"/>
    <s v="14"/>
    <x v="6"/>
    <s v="Fri"/>
    <d v="2025-09-19T14:17:07"/>
    <x v="569"/>
    <x v="2"/>
    <x v="22"/>
    <x v="2"/>
    <n v="0.17200000000000001"/>
    <n v="0.34400000000000003"/>
    <n v="0.51600000000000001"/>
    <n v="-3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s v="W"/>
    <d v="2025-09-19T00:00:00"/>
    <s v="14"/>
    <x v="11"/>
    <s v="Fri"/>
    <d v="2025-09-19T14:17:08"/>
    <x v="570"/>
    <x v="2"/>
    <x v="22"/>
    <x v="2"/>
    <n v="0.18300000000000002"/>
    <n v="0.36600000000000005"/>
    <n v="0.54900000000000004"/>
    <n v="-3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s v="W"/>
    <d v="2025-09-19T00:00:00"/>
    <s v="14"/>
    <x v="12"/>
    <s v="Fri"/>
    <d v="2025-09-19T14:17:08"/>
    <x v="570"/>
    <x v="2"/>
    <x v="22"/>
    <x v="2"/>
    <n v="0.36400000000000005"/>
    <n v="0.72800000000000009"/>
    <n v="1.0920000000000001"/>
    <n v="3.64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s v="W"/>
    <d v="2025-09-19T00:00:00"/>
    <s v="14"/>
    <x v="0"/>
    <s v="Fri"/>
    <d v="2025-09-19T14:17:57"/>
    <x v="571"/>
    <x v="2"/>
    <x v="22"/>
    <x v="2"/>
    <n v="0.11100000000000002"/>
    <n v="0.22200000000000003"/>
    <n v="0.33300000000000002"/>
    <n v="-3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s v="W"/>
    <d v="2025-09-19T00:00:00"/>
    <s v="14"/>
    <x v="1"/>
    <s v="Fri"/>
    <d v="2025-09-19T14:18:27"/>
    <x v="572"/>
    <x v="2"/>
    <x v="22"/>
    <x v="2"/>
    <n v="1.7000000000000001E-2"/>
    <n v="3.4000000000000002E-2"/>
    <n v="5.1000000000000004E-2"/>
    <n v="-3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s v="W"/>
    <d v="2025-09-19T00:00:00"/>
    <s v="14"/>
    <x v="2"/>
    <s v="Fri"/>
    <d v="2025-09-19T14:18:27"/>
    <x v="572"/>
    <x v="2"/>
    <x v="22"/>
    <x v="2"/>
    <n v="1.7000000000000001E-2"/>
    <n v="3.4000000000000002E-2"/>
    <n v="5.1000000000000004E-2"/>
    <n v="-3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s v="W"/>
    <d v="2025-09-19T00:00:00"/>
    <s v="14"/>
    <x v="1"/>
    <s v="Fri"/>
    <d v="2025-09-19T14:20:37"/>
    <x v="573"/>
    <x v="2"/>
    <x v="22"/>
    <x v="2"/>
    <n v="9.5000000000000001E-2"/>
    <n v="0.19"/>
    <n v="0.28499999999999998"/>
    <n v="-3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s v="W"/>
    <d v="2025-09-19T00:00:00"/>
    <s v="14"/>
    <x v="2"/>
    <s v="Fri"/>
    <d v="2025-09-19T14:20:37"/>
    <x v="573"/>
    <x v="2"/>
    <x v="22"/>
    <x v="2"/>
    <n v="9.9000000000000005E-2"/>
    <n v="0.19800000000000001"/>
    <n v="0.29699999999999999"/>
    <n v="-3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6"/>
    <s v="Fri"/>
    <d v="2025-09-19T14:27:07"/>
    <x v="574"/>
    <x v="2"/>
    <x v="22"/>
    <x v="2"/>
    <n v="7.0999999999999994E-2"/>
    <n v="0.14199999999999999"/>
    <n v="0.21299999999999999"/>
    <n v="-3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4"/>
    <s v="Fri"/>
    <d v="2025-09-19T14:27:07"/>
    <x v="574"/>
    <x v="2"/>
    <x v="22"/>
    <x v="2"/>
    <n v="7.0999999999999994E-2"/>
    <n v="0.14199999999999999"/>
    <n v="0.21299999999999999"/>
    <n v="-3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s v="W"/>
    <d v="2025-09-19T00:00:00"/>
    <s v="14"/>
    <x v="6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s v="W"/>
    <d v="2025-09-19T00:00:00"/>
    <s v="14"/>
    <x v="11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s v="W"/>
    <d v="2025-09-19T00:00:00"/>
    <s v="14"/>
    <x v="10"/>
    <s v="Fri"/>
    <d v="2025-09-19T14:28:07"/>
    <x v="575"/>
    <x v="2"/>
    <x v="22"/>
    <x v="2"/>
    <n v="0.16300000000000001"/>
    <n v="0.32600000000000001"/>
    <n v="0.48899999999999993"/>
    <n v="-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s v="W"/>
    <d v="2025-09-19T00:00:00"/>
    <s v="14"/>
    <x v="1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s v="W"/>
    <d v="2025-09-19T00:00:00"/>
    <s v="14"/>
    <x v="0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s v="W"/>
    <d v="2025-09-19T00:00:00"/>
    <s v="14"/>
    <x v="2"/>
    <s v="Fri"/>
    <d v="2025-09-19T14:28:27"/>
    <x v="576"/>
    <x v="2"/>
    <x v="22"/>
    <x v="2"/>
    <n v="6.6000000000000003E-2"/>
    <n v="0.13200000000000001"/>
    <n v="0.19800000000000001"/>
    <n v="-3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s v="W"/>
    <d v="2025-09-19T00:00:00"/>
    <s v="14"/>
    <x v="11"/>
    <s v="Fri"/>
    <d v="2025-09-19T14:34:17"/>
    <x v="577"/>
    <x v="2"/>
    <x v="22"/>
    <x v="2"/>
    <n v="0.14499999999999999"/>
    <n v="0.28999999999999998"/>
    <n v="0.435"/>
    <n v="-3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s v="W"/>
    <d v="2025-09-19T00:00:00"/>
    <s v="14"/>
    <x v="6"/>
    <s v="Fri"/>
    <d v="2025-09-19T14:34:17"/>
    <x v="577"/>
    <x v="2"/>
    <x v="22"/>
    <x v="2"/>
    <n v="0.14699999999999999"/>
    <n v="0.29399999999999998"/>
    <n v="0.441"/>
    <n v="-3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s v="W"/>
    <d v="2025-09-19T00:00:00"/>
    <s v="14"/>
    <x v="12"/>
    <s v="Fri"/>
    <d v="2025-09-19T14:34:17"/>
    <x v="577"/>
    <x v="2"/>
    <x v="22"/>
    <x v="2"/>
    <n v="0.18500000000000003"/>
    <n v="0.37000000000000005"/>
    <n v="0.55500000000000005"/>
    <n v="-3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s v="W"/>
    <d v="2025-09-19T00:00:00"/>
    <s v="14"/>
    <x v="10"/>
    <s v="Fri"/>
    <d v="2025-09-19T14:34:18"/>
    <x v="578"/>
    <x v="2"/>
    <x v="22"/>
    <x v="2"/>
    <n v="0.15800000000000003"/>
    <n v="0.31600000000000006"/>
    <n v="0.47399999999999998"/>
    <n v="-3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s v="W"/>
    <d v="2025-09-19T00:00:00"/>
    <s v="14"/>
    <x v="1"/>
    <s v="Fri"/>
    <d v="2025-09-19T14:34:18"/>
    <x v="578"/>
    <x v="2"/>
    <x v="22"/>
    <x v="2"/>
    <n v="0.17100000000000001"/>
    <n v="0.34200000000000003"/>
    <n v="0.51300000000000001"/>
    <n v="-3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s v="W"/>
    <d v="2025-09-19T00:00:00"/>
    <s v="14"/>
    <x v="0"/>
    <s v="Fri"/>
    <d v="2025-09-19T14:34:18"/>
    <x v="578"/>
    <x v="2"/>
    <x v="22"/>
    <x v="2"/>
    <n v="0.17200000000000001"/>
    <n v="0.34400000000000003"/>
    <n v="0.51600000000000001"/>
    <n v="-3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7"/>
    <s v="Fri"/>
    <d v="2025-09-19T14:34:27"/>
    <x v="579"/>
    <x v="2"/>
    <x v="22"/>
    <x v="2"/>
    <n v="0.16300000000000001"/>
    <n v="0.32600000000000001"/>
    <n v="0.48899999999999993"/>
    <n v="-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8"/>
    <s v="Fri"/>
    <d v="2025-09-19T14:34:27"/>
    <x v="579"/>
    <x v="2"/>
    <x v="22"/>
    <x v="2"/>
    <n v="0.16300000000000001"/>
    <n v="0.32600000000000001"/>
    <n v="0.48899999999999993"/>
    <n v="-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s v="W"/>
    <d v="2025-09-19T00:00:00"/>
    <s v="14"/>
    <x v="2"/>
    <s v="Fri"/>
    <d v="2025-09-19T14:35:27"/>
    <x v="580"/>
    <x v="2"/>
    <x v="22"/>
    <x v="2"/>
    <n v="0.31800000000000006"/>
    <n v="0.63600000000000012"/>
    <n v="0.95399999999999996"/>
    <n v="3.18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s v="W"/>
    <d v="2025-09-19T00:00:00"/>
    <s v="14"/>
    <x v="15"/>
    <s v="Fri"/>
    <d v="2025-09-19T14:40:17"/>
    <x v="581"/>
    <x v="2"/>
    <x v="22"/>
    <x v="2"/>
    <n v="0.35400000000000004"/>
    <n v="0.70800000000000007"/>
    <n v="1.0620000000000001"/>
    <n v="3.54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s v="W"/>
    <d v="2025-09-19T00:00:00"/>
    <s v="14"/>
    <x v="16"/>
    <s v="Fri"/>
    <d v="2025-09-19T14:40:17"/>
    <x v="581"/>
    <x v="2"/>
    <x v="22"/>
    <x v="2"/>
    <n v="0.18300000000000002"/>
    <n v="0.36600000000000005"/>
    <n v="0.54900000000000004"/>
    <n v="-3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s v="W"/>
    <d v="2025-09-19T00:00:00"/>
    <s v="14"/>
    <x v="14"/>
    <s v="Fri"/>
    <d v="2025-09-19T14:40:18"/>
    <x v="582"/>
    <x v="2"/>
    <x v="22"/>
    <x v="2"/>
    <n v="0.192"/>
    <n v="0.38400000000000001"/>
    <n v="0.57599999999999996"/>
    <n v="-3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s v="W"/>
    <d v="2025-09-19T00:00:00"/>
    <s v="14"/>
    <x v="13"/>
    <s v="Fri"/>
    <d v="2025-09-19T14:40:18"/>
    <x v="582"/>
    <x v="2"/>
    <x v="22"/>
    <x v="2"/>
    <n v="0.35200000000000004"/>
    <n v="0.70400000000000007"/>
    <n v="1.056"/>
    <n v="3.52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s v="W"/>
    <d v="2025-09-19T00:00:00"/>
    <s v="14"/>
    <x v="14"/>
    <s v="Fri"/>
    <d v="2025-09-19T14:45:27"/>
    <x v="583"/>
    <x v="2"/>
    <x v="22"/>
    <x v="2"/>
    <n v="0.16300000000000001"/>
    <n v="0.32600000000000001"/>
    <n v="0.48899999999999993"/>
    <n v="-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s v="W"/>
    <d v="2025-09-19T00:00:00"/>
    <s v="14"/>
    <x v="16"/>
    <s v="Fri"/>
    <d v="2025-09-19T14:45:27"/>
    <x v="583"/>
    <x v="2"/>
    <x v="22"/>
    <x v="2"/>
    <n v="0.16000000000000003"/>
    <n v="0.32000000000000006"/>
    <n v="0.48"/>
    <n v="-3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s v="W"/>
    <d v="2025-09-19T00:00:00"/>
    <s v="14"/>
    <x v="6"/>
    <s v="Fri"/>
    <d v="2025-09-19T14:46:07"/>
    <x v="584"/>
    <x v="2"/>
    <x v="22"/>
    <x v="2"/>
    <n v="0.15500000000000003"/>
    <n v="0.31000000000000005"/>
    <n v="0.46499999999999997"/>
    <n v="-3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s v="W"/>
    <d v="2025-09-19T00:00:00"/>
    <s v="14"/>
    <x v="10"/>
    <s v="Fri"/>
    <d v="2025-09-19T14:46:07"/>
    <x v="584"/>
    <x v="2"/>
    <x v="22"/>
    <x v="2"/>
    <n v="0.15600000000000003"/>
    <n v="0.31200000000000006"/>
    <n v="0.46799999999999997"/>
    <n v="-3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s v="W"/>
    <d v="2025-09-19T00:00:00"/>
    <s v="14"/>
    <x v="11"/>
    <s v="Fri"/>
    <d v="2025-09-19T14:46:07"/>
    <x v="584"/>
    <x v="2"/>
    <x v="22"/>
    <x v="2"/>
    <n v="0.15800000000000003"/>
    <n v="0.31600000000000006"/>
    <n v="0.47399999999999998"/>
    <n v="-3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s v="W"/>
    <d v="2025-09-19T00:00:00"/>
    <s v="14"/>
    <x v="2"/>
    <s v="Fri"/>
    <d v="2025-09-19T14:46:08"/>
    <x v="585"/>
    <x v="2"/>
    <x v="22"/>
    <x v="2"/>
    <n v="0.10900000000000001"/>
    <n v="0.21800000000000003"/>
    <n v="0.32700000000000001"/>
    <n v="-3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s v="W"/>
    <d v="2025-09-19T00:00:00"/>
    <s v="14"/>
    <x v="1"/>
    <s v="Fri"/>
    <d v="2025-09-19T14:48:27"/>
    <x v="586"/>
    <x v="2"/>
    <x v="22"/>
    <x v="2"/>
    <n v="0.11899999999999999"/>
    <n v="0.23799999999999999"/>
    <n v="0.35699999999999998"/>
    <n v="-3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s v="W"/>
    <d v="2025-09-19T00:00:00"/>
    <s v="14"/>
    <x v="0"/>
    <s v="Fri"/>
    <d v="2025-09-19T14:48:27"/>
    <x v="586"/>
    <x v="2"/>
    <x v="22"/>
    <x v="2"/>
    <n v="0.11799999999999999"/>
    <n v="0.23599999999999999"/>
    <n v="0.35399999999999998"/>
    <n v="-3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s v="L"/>
    <d v="2025-09-19T00:00:00"/>
    <s v="14"/>
    <x v="8"/>
    <s v="Fri"/>
    <d v="2025-09-19T14:48:37"/>
    <x v="587"/>
    <x v="2"/>
    <x v="22"/>
    <x v="2"/>
    <n v="-0.29599999999999999"/>
    <n v="-0.59199999999999997"/>
    <n v="-0.88800000000000001"/>
    <n v="-3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s v="L"/>
    <d v="2025-09-19T00:00:00"/>
    <s v="14"/>
    <x v="7"/>
    <s v="Fri"/>
    <d v="2025-09-19T14:48:37"/>
    <x v="587"/>
    <x v="2"/>
    <x v="22"/>
    <x v="2"/>
    <n v="-0.30000000000000004"/>
    <n v="-0.60000000000000009"/>
    <n v="-0.89999999999999991"/>
    <n v="-3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s v="W"/>
    <d v="2025-09-19T00:00:00"/>
    <s v="14"/>
    <x v="9"/>
    <s v="Fri"/>
    <d v="2025-09-19T14:48:37"/>
    <x v="587"/>
    <x v="2"/>
    <x v="22"/>
    <x v="2"/>
    <n v="9.7000000000000003E-2"/>
    <n v="0.19400000000000001"/>
    <n v="0.29099999999999998"/>
    <n v="-3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s v="L"/>
    <d v="2025-09-19T00:00:00"/>
    <s v="14"/>
    <x v="13"/>
    <s v="Fri"/>
    <d v="2025-09-19T14:56:17"/>
    <x v="588"/>
    <x v="2"/>
    <x v="22"/>
    <x v="2"/>
    <n v="-0.30400000000000005"/>
    <n v="-0.6080000000000001"/>
    <n v="-0.91199999999999992"/>
    <n v="-3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s v="L"/>
    <d v="2025-09-19T00:00:00"/>
    <s v="14"/>
    <x v="14"/>
    <s v="Fri"/>
    <d v="2025-09-19T14:56:17"/>
    <x v="588"/>
    <x v="2"/>
    <x v="22"/>
    <x v="2"/>
    <n v="-0.30000000000000004"/>
    <n v="-0.60000000000000009"/>
    <n v="-0.89999999999999991"/>
    <n v="-3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s v="L"/>
    <d v="2025-09-19T00:00:00"/>
    <s v="14"/>
    <x v="16"/>
    <s v="Fri"/>
    <d v="2025-09-19T14:57:07"/>
    <x v="589"/>
    <x v="2"/>
    <x v="22"/>
    <x v="2"/>
    <n v="-0.313"/>
    <n v="-0.626"/>
    <n v="-0.93899999999999995"/>
    <n v="-3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s v="L"/>
    <d v="2025-09-19T00:00:00"/>
    <s v="14"/>
    <x v="15"/>
    <s v="Fri"/>
    <d v="2025-09-19T14:57:07"/>
    <x v="589"/>
    <x v="2"/>
    <x v="22"/>
    <x v="2"/>
    <n v="-0.30000000000000004"/>
    <n v="-0.60000000000000009"/>
    <n v="-0.89999999999999991"/>
    <n v="-3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s v="L"/>
    <d v="2025-09-19T00:00:00"/>
    <s v="14"/>
    <x v="6"/>
    <s v="Fri"/>
    <d v="2025-09-19T14:57:47"/>
    <x v="590"/>
    <x v="2"/>
    <x v="22"/>
    <x v="2"/>
    <n v="-0.31800000000000006"/>
    <n v="-0.63600000000000012"/>
    <n v="-0.95399999999999996"/>
    <n v="-3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2"/>
    <s v="Fri"/>
    <d v="2025-09-19T14:58:07"/>
    <x v="591"/>
    <x v="2"/>
    <x v="22"/>
    <x v="2"/>
    <n v="-0.30000000000000004"/>
    <n v="-0.60000000000000009"/>
    <n v="-0.89999999999999991"/>
    <n v="-3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s v="L"/>
    <d v="2025-09-19T00:00:00"/>
    <s v="14"/>
    <x v="11"/>
    <s v="Fri"/>
    <d v="2025-09-19T14:58:07"/>
    <x v="591"/>
    <x v="2"/>
    <x v="22"/>
    <x v="2"/>
    <n v="-0.15200000000000002"/>
    <n v="-0.30400000000000005"/>
    <n v="-0.45599999999999996"/>
    <n v="-3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s v="L"/>
    <d v="2025-09-19T00:00:00"/>
    <s v="14"/>
    <x v="10"/>
    <s v="Fri"/>
    <d v="2025-09-19T14:58:07"/>
    <x v="591"/>
    <x v="2"/>
    <x v="22"/>
    <x v="2"/>
    <n v="-0.30000000000000004"/>
    <n v="-0.60000000000000009"/>
    <n v="-0.89999999999999991"/>
    <n v="-3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s v="L"/>
    <d v="2025-09-19T00:00:00"/>
    <s v="14"/>
    <x v="2"/>
    <s v="Fri"/>
    <d v="2025-09-19T14:58:08"/>
    <x v="592"/>
    <x v="2"/>
    <x v="22"/>
    <x v="2"/>
    <n v="-0.25800000000000001"/>
    <n v="-0.51600000000000001"/>
    <n v="-0.77400000000000002"/>
    <n v="-3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"/>
    <s v="Fri"/>
    <d v="2025-09-19T14:58:08"/>
    <x v="592"/>
    <x v="2"/>
    <x v="22"/>
    <x v="2"/>
    <n v="-0.30000000000000004"/>
    <n v="-0.60000000000000009"/>
    <n v="-0.89999999999999991"/>
    <n v="-3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s v="L"/>
    <d v="2025-09-19T00:00:00"/>
    <s v="14"/>
    <x v="0"/>
    <s v="Fri"/>
    <d v="2025-09-19T14:58:08"/>
    <x v="592"/>
    <x v="2"/>
    <x v="22"/>
    <x v="2"/>
    <n v="-0.30499999999999999"/>
    <n v="-0.61"/>
    <n v="-0.91499999999999992"/>
    <n v="-3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s v="L"/>
    <d v="2025-09-19T00:00:00"/>
    <s v="14"/>
    <x v="9"/>
    <s v="Fri"/>
    <d v="2025-09-19T14:59:17"/>
    <x v="593"/>
    <x v="2"/>
    <x v="22"/>
    <x v="2"/>
    <n v="-0.30099999999999999"/>
    <n v="-0.60199999999999998"/>
    <n v="-0.90299999999999991"/>
    <n v="-3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s v="L"/>
    <d v="2025-09-19T00:00:00"/>
    <s v="15"/>
    <x v="5"/>
    <s v="Fri"/>
    <d v="2025-09-19T15:00:01"/>
    <x v="594"/>
    <x v="2"/>
    <x v="0"/>
    <x v="2"/>
    <n v="-0.30099999999999999"/>
    <n v="-0.60199999999999998"/>
    <n v="-0.90299999999999991"/>
    <n v="-3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s v="L"/>
    <d v="2025-09-19T00:00:00"/>
    <s v="15"/>
    <x v="4"/>
    <s v="Fri"/>
    <d v="2025-09-19T15:00:01"/>
    <x v="594"/>
    <x v="2"/>
    <x v="0"/>
    <x v="2"/>
    <n v="-0.30000000000000004"/>
    <n v="-0.60000000000000009"/>
    <n v="-0.89999999999999991"/>
    <n v="-3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s v="L"/>
    <d v="2025-09-19T00:00:00"/>
    <s v="15"/>
    <x v="3"/>
    <s v="Fri"/>
    <d v="2025-09-19T15:00:14"/>
    <x v="595"/>
    <x v="2"/>
    <x v="0"/>
    <x v="2"/>
    <n v="-0.30499999999999999"/>
    <n v="-0.61"/>
    <n v="-0.91499999999999992"/>
    <n v="-3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s v="L"/>
    <d v="2025-09-19T00:00:00"/>
    <s v="15"/>
    <x v="14"/>
    <s v="Fri"/>
    <d v="2025-09-19T15:04:27"/>
    <x v="596"/>
    <x v="2"/>
    <x v="0"/>
    <x v="2"/>
    <n v="-0.29399999999999998"/>
    <n v="-0.58799999999999997"/>
    <n v="-0.88200000000000001"/>
    <n v="-3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s v="L"/>
    <d v="2025-09-19T00:00:00"/>
    <s v="15"/>
    <x v="13"/>
    <s v="Fri"/>
    <d v="2025-09-19T15:04:27"/>
    <x v="596"/>
    <x v="2"/>
    <x v="0"/>
    <x v="2"/>
    <n v="-0.315"/>
    <n v="-0.63"/>
    <n v="-0.94499999999999995"/>
    <n v="-3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s v="L"/>
    <d v="2025-09-19T00:00:00"/>
    <s v="15"/>
    <x v="15"/>
    <s v="Fri"/>
    <d v="2025-09-19T15:04:27"/>
    <x v="596"/>
    <x v="2"/>
    <x v="0"/>
    <x v="2"/>
    <n v="-0.30400000000000005"/>
    <n v="-0.6080000000000001"/>
    <n v="-0.91199999999999992"/>
    <n v="-3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s v="L"/>
    <d v="2025-09-19T00:00:00"/>
    <s v="15"/>
    <x v="9"/>
    <s v="Fri"/>
    <d v="2025-09-19T15:05:57"/>
    <x v="597"/>
    <x v="2"/>
    <x v="0"/>
    <x v="2"/>
    <n v="-0.30099999999999999"/>
    <n v="-0.60199999999999998"/>
    <n v="-0.90299999999999991"/>
    <n v="-3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4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5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s v="L"/>
    <d v="2025-09-19T00:00:00"/>
    <s v="15"/>
    <x v="13"/>
    <s v="Fri"/>
    <d v="2025-09-19T15:13:17"/>
    <x v="598"/>
    <x v="2"/>
    <x v="0"/>
    <x v="2"/>
    <n v="-0.34600000000000003"/>
    <n v="-0.69200000000000006"/>
    <n v="-1.038"/>
    <n v="-3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s v="L"/>
    <d v="2025-09-19T00:00:00"/>
    <s v="15"/>
    <x v="16"/>
    <s v="Fri"/>
    <d v="2025-09-19T15:17:07"/>
    <x v="599"/>
    <x v="2"/>
    <x v="0"/>
    <x v="2"/>
    <n v="-0.30200000000000005"/>
    <n v="-0.60400000000000009"/>
    <n v="-0.90599999999999992"/>
    <n v="-3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s v="L"/>
    <d v="2025-09-19T00:00:00"/>
    <s v="15"/>
    <x v="2"/>
    <s v="Fri"/>
    <d v="2025-09-19T15:17:57"/>
    <x v="600"/>
    <x v="2"/>
    <x v="0"/>
    <x v="2"/>
    <n v="-0.248"/>
    <n v="-0.496"/>
    <n v="-0.74399999999999999"/>
    <n v="-3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s v="L"/>
    <d v="2025-09-19T00:00:00"/>
    <s v="15"/>
    <x v="1"/>
    <s v="Fri"/>
    <d v="2025-09-19T15:17:57"/>
    <x v="600"/>
    <x v="2"/>
    <x v="0"/>
    <x v="2"/>
    <n v="-0.29799999999999999"/>
    <n v="-0.59599999999999997"/>
    <n v="-0.89400000000000002"/>
    <n v="-3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s v="L"/>
    <d v="2025-09-19T00:00:00"/>
    <s v="15"/>
    <x v="6"/>
    <s v="Fri"/>
    <d v="2025-09-19T15:17:57"/>
    <x v="600"/>
    <x v="2"/>
    <x v="0"/>
    <x v="2"/>
    <n v="-0.30499999999999999"/>
    <n v="-0.61"/>
    <n v="-0.91499999999999992"/>
    <n v="-3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s v="L"/>
    <d v="2025-09-19T00:00:00"/>
    <s v="15"/>
    <x v="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s v="L"/>
    <d v="2025-09-19T00:00:00"/>
    <s v="15"/>
    <x v="1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s v="L"/>
    <d v="2025-09-19T00:00:00"/>
    <s v="15"/>
    <x v="12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s v="L"/>
    <d v="2025-09-19T00:00:00"/>
    <s v="15"/>
    <x v="11"/>
    <s v="Fri"/>
    <d v="2025-09-19T15:17:58"/>
    <x v="601"/>
    <x v="2"/>
    <x v="0"/>
    <x v="2"/>
    <n v="-0.17400000000000002"/>
    <n v="-0.34800000000000003"/>
    <n v="-0.52200000000000002"/>
    <n v="-3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8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9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7"/>
    <s v="Fri"/>
    <d v="2025-09-19T15:18:17"/>
    <x v="602"/>
    <x v="2"/>
    <x v="0"/>
    <x v="2"/>
    <n v="0.10200000000000001"/>
    <n v="0.20400000000000001"/>
    <n v="0.30599999999999999"/>
    <n v="-3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s v="W"/>
    <d v="2025-09-19T00:00:00"/>
    <s v="15"/>
    <x v="4"/>
    <s v="Fri"/>
    <d v="2025-09-19T15:21:57"/>
    <x v="603"/>
    <x v="2"/>
    <x v="0"/>
    <x v="2"/>
    <n v="0.17400000000000002"/>
    <n v="0.34800000000000003"/>
    <n v="0.52200000000000002"/>
    <n v="-3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s v="W"/>
    <d v="2025-09-19T00:00:00"/>
    <s v="15"/>
    <x v="5"/>
    <s v="Fri"/>
    <d v="2025-09-19T15:21:57"/>
    <x v="603"/>
    <x v="2"/>
    <x v="0"/>
    <x v="2"/>
    <n v="0.17500000000000002"/>
    <n v="0.35000000000000003"/>
    <n v="0.52500000000000002"/>
    <n v="-3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s v="L"/>
    <d v="2025-09-19T00:00:00"/>
    <s v="15"/>
    <x v="3"/>
    <s v="Fri"/>
    <d v="2025-09-19T15:23:57"/>
    <x v="604"/>
    <x v="2"/>
    <x v="0"/>
    <x v="2"/>
    <n v="-6.0000000000000001E-3"/>
    <n v="-1.2E-2"/>
    <n v="-1.7999999999999999E-2"/>
    <n v="-3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s v="W"/>
    <d v="2025-09-19T00:00:00"/>
    <s v="15"/>
    <x v="16"/>
    <s v="Fri"/>
    <d v="2025-09-19T15:24:17"/>
    <x v="605"/>
    <x v="2"/>
    <x v="0"/>
    <x v="2"/>
    <n v="7.8000000000000014E-2"/>
    <n v="0.15600000000000003"/>
    <n v="0.23399999999999999"/>
    <n v="-3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s v="W"/>
    <d v="2025-09-19T00:00:00"/>
    <s v="15"/>
    <x v="13"/>
    <s v="Fri"/>
    <d v="2025-09-19T15:26:07"/>
    <x v="606"/>
    <x v="2"/>
    <x v="0"/>
    <x v="2"/>
    <n v="0.26100000000000001"/>
    <n v="0.52200000000000002"/>
    <n v="0.78299999999999992"/>
    <n v="-3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s v="W"/>
    <d v="2025-09-19T00:00:00"/>
    <s v="15"/>
    <x v="15"/>
    <s v="Fri"/>
    <d v="2025-09-19T15:26:07"/>
    <x v="606"/>
    <x v="2"/>
    <x v="0"/>
    <x v="2"/>
    <n v="0.24100000000000002"/>
    <n v="0.48200000000000004"/>
    <n v="0.72299999999999998"/>
    <n v="-3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s v="W"/>
    <d v="2025-09-19T00:00:00"/>
    <s v="15"/>
    <x v="14"/>
    <s v="Fri"/>
    <d v="2025-09-19T15:26:07"/>
    <x v="606"/>
    <x v="2"/>
    <x v="0"/>
    <x v="2"/>
    <n v="7.9000000000000015E-2"/>
    <n v="0.15800000000000003"/>
    <n v="0.23699999999999999"/>
    <n v="-3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8"/>
    <s v="Fri"/>
    <d v="2025-09-19T15:28:37"/>
    <x v="607"/>
    <x v="2"/>
    <x v="0"/>
    <x v="2"/>
    <n v="0.36499999999999999"/>
    <n v="0.73"/>
    <n v="1.095"/>
    <n v="3.6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7"/>
    <s v="Fri"/>
    <d v="2025-09-19T15:28:37"/>
    <x v="607"/>
    <x v="2"/>
    <x v="0"/>
    <x v="2"/>
    <n v="0.36499999999999999"/>
    <n v="0.73"/>
    <n v="1.095"/>
    <n v="3.6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4"/>
    <s v="Fri"/>
    <d v="2025-09-19T15:43:57"/>
    <x v="608"/>
    <x v="2"/>
    <x v="0"/>
    <x v="2"/>
    <n v="0.15400000000000003"/>
    <n v="0.30800000000000005"/>
    <n v="0.46199999999999997"/>
    <n v="-3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6"/>
    <s v="Fri"/>
    <d v="2025-09-19T15:43:57"/>
    <x v="608"/>
    <x v="2"/>
    <x v="0"/>
    <x v="2"/>
    <n v="0.15400000000000003"/>
    <n v="0.30800000000000005"/>
    <n v="0.46199999999999997"/>
    <n v="-3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s v="W"/>
    <d v="2025-09-19T00:00:00"/>
    <s v="15"/>
    <x v="6"/>
    <s v="Fri"/>
    <d v="2025-09-19T15:44:07"/>
    <x v="609"/>
    <x v="2"/>
    <x v="0"/>
    <x v="2"/>
    <n v="0.16800000000000001"/>
    <n v="0.33600000000000002"/>
    <n v="0.504"/>
    <n v="-3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s v="W"/>
    <d v="2025-09-19T00:00:00"/>
    <s v="15"/>
    <x v="0"/>
    <s v="Fri"/>
    <d v="2025-09-19T15:44:07"/>
    <x v="609"/>
    <x v="2"/>
    <x v="0"/>
    <x v="2"/>
    <n v="0.10100000000000001"/>
    <n v="0.20200000000000001"/>
    <n v="0.30299999999999999"/>
    <n v="-3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s v="W"/>
    <d v="2025-09-19T00:00:00"/>
    <s v="15"/>
    <x v="2"/>
    <s v="Fri"/>
    <d v="2025-09-19T15:44:07"/>
    <x v="609"/>
    <x v="2"/>
    <x v="0"/>
    <x v="2"/>
    <n v="0.10400000000000001"/>
    <n v="0.20800000000000002"/>
    <n v="0.312"/>
    <n v="-3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s v="W"/>
    <d v="2025-09-19T00:00:00"/>
    <s v="15"/>
    <x v="1"/>
    <s v="Fri"/>
    <d v="2025-09-19T15:44:08"/>
    <x v="610"/>
    <x v="2"/>
    <x v="0"/>
    <x v="2"/>
    <n v="0.1"/>
    <n v="0.2"/>
    <n v="0.3"/>
    <n v="-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s v="L"/>
    <d v="2025-09-19T00:00:00"/>
    <s v="15"/>
    <x v="16"/>
    <s v="Fri"/>
    <d v="2025-09-19T15:51:37"/>
    <x v="611"/>
    <x v="2"/>
    <x v="0"/>
    <x v="2"/>
    <n v="-0.30000000000000004"/>
    <n v="-0.60000000000000009"/>
    <n v="-0.89999999999999991"/>
    <n v="-3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s v="L"/>
    <d v="2025-09-19T00:00:00"/>
    <s v="15"/>
    <x v="13"/>
    <s v="Fri"/>
    <d v="2025-09-19T15:51:37"/>
    <x v="611"/>
    <x v="2"/>
    <x v="0"/>
    <x v="2"/>
    <n v="-0.28900000000000003"/>
    <n v="-0.57800000000000007"/>
    <n v="-0.86699999999999999"/>
    <n v="-3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5"/>
    <s v="Fri"/>
    <d v="2025-09-19T15:51:37"/>
    <x v="611"/>
    <x v="2"/>
    <x v="0"/>
    <x v="2"/>
    <n v="-0.28900000000000003"/>
    <n v="-0.57800000000000007"/>
    <n v="-0.86699999999999999"/>
    <n v="-3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4"/>
    <s v="Fri"/>
    <d v="2025-09-19T15:51:38"/>
    <x v="612"/>
    <x v="2"/>
    <x v="0"/>
    <x v="2"/>
    <n v="-0.28900000000000003"/>
    <n v="-0.57800000000000007"/>
    <n v="-0.86699999999999999"/>
    <n v="-3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s v="L"/>
    <d v="2025-09-19T00:00:00"/>
    <s v="15"/>
    <x v="6"/>
    <s v="Fri"/>
    <d v="2025-09-19T15:51:47"/>
    <x v="613"/>
    <x v="2"/>
    <x v="0"/>
    <x v="2"/>
    <n v="-0.30099999999999999"/>
    <n v="-0.60199999999999998"/>
    <n v="-0.90299999999999991"/>
    <n v="-3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s v="L"/>
    <d v="2025-09-19T00:00:00"/>
    <s v="15"/>
    <x v="0"/>
    <s v="Fri"/>
    <d v="2025-09-19T15:51:47"/>
    <x v="613"/>
    <x v="2"/>
    <x v="0"/>
    <x v="2"/>
    <n v="-0.32400000000000007"/>
    <n v="-0.64800000000000013"/>
    <n v="-0.97199999999999998"/>
    <n v="-3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s v="L"/>
    <d v="2025-09-19T00:00:00"/>
    <s v="15"/>
    <x v="1"/>
    <s v="Fri"/>
    <d v="2025-09-19T15:51:47"/>
    <x v="613"/>
    <x v="2"/>
    <x v="0"/>
    <x v="2"/>
    <n v="-0.31800000000000006"/>
    <n v="-0.63600000000000012"/>
    <n v="-0.95399999999999996"/>
    <n v="-3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s v="L"/>
    <d v="2025-09-19T00:00:00"/>
    <s v="15"/>
    <x v="2"/>
    <s v="Fri"/>
    <d v="2025-09-19T15:51:48"/>
    <x v="614"/>
    <x v="2"/>
    <x v="0"/>
    <x v="2"/>
    <n v="-0.26800000000000002"/>
    <n v="-0.53600000000000003"/>
    <n v="-0.80400000000000005"/>
    <n v="-3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s v="L"/>
    <d v="2025-09-19T00:00:00"/>
    <s v="15"/>
    <x v="7"/>
    <s v="Fri"/>
    <d v="2025-09-19T15:52:17"/>
    <x v="615"/>
    <x v="2"/>
    <x v="0"/>
    <x v="2"/>
    <n v="-1.3000000000000001E-2"/>
    <n v="-2.6000000000000002E-2"/>
    <n v="-3.9E-2"/>
    <n v="-3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s v="L"/>
    <d v="2025-09-19T00:00:00"/>
    <s v="15"/>
    <x v="8"/>
    <s v="Fri"/>
    <d v="2025-09-19T15:52:17"/>
    <x v="615"/>
    <x v="2"/>
    <x v="0"/>
    <x v="2"/>
    <n v="-1.6E-2"/>
    <n v="-3.2000000000000001E-2"/>
    <n v="-4.8000000000000001E-2"/>
    <n v="-3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s v="L"/>
    <d v="2025-09-19T00:00:00"/>
    <s v="15"/>
    <x v="3"/>
    <s v="Fri"/>
    <d v="2025-09-19T15:52:57"/>
    <x v="616"/>
    <x v="2"/>
    <x v="0"/>
    <x v="2"/>
    <n v="-4.1000000000000002E-2"/>
    <n v="-8.2000000000000003E-2"/>
    <n v="-0.12299999999999998"/>
    <n v="-3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s v="L"/>
    <d v="2025-09-19T00:00:00"/>
    <s v="15"/>
    <x v="13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s v="L"/>
    <d v="2025-09-19T00:00:00"/>
    <s v="15"/>
    <x v="15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s v="L"/>
    <d v="2025-09-19T00:00:00"/>
    <s v="15"/>
    <x v="14"/>
    <s v="Fri"/>
    <d v="2025-09-19T15:56:07"/>
    <x v="617"/>
    <x v="2"/>
    <x v="0"/>
    <x v="2"/>
    <n v="-0.29900000000000004"/>
    <n v="-0.59800000000000009"/>
    <n v="-0.89700000000000002"/>
    <n v="-3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s v="L"/>
    <d v="2025-09-19T00:00:00"/>
    <s v="16"/>
    <x v="13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s v="L"/>
    <d v="2025-09-19T00:00:00"/>
    <s v="16"/>
    <x v="15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s v="L"/>
    <d v="2025-09-19T00:00:00"/>
    <s v="16"/>
    <x v="14"/>
    <s v="Fri"/>
    <d v="2025-09-19T16:04:07"/>
    <x v="618"/>
    <x v="2"/>
    <x v="1"/>
    <x v="2"/>
    <n v="-0.27700000000000002"/>
    <n v="-0.55400000000000005"/>
    <n v="-0.83099999999999996"/>
    <n v="-3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s v="L"/>
    <d v="2025-09-19T00:00:00"/>
    <s v="16"/>
    <x v="16"/>
    <s v="Fri"/>
    <d v="2025-09-19T16:04:08"/>
    <x v="619"/>
    <x v="2"/>
    <x v="1"/>
    <x v="2"/>
    <n v="-0.28599999999999998"/>
    <n v="-0.57199999999999995"/>
    <n v="-0.85799999999999998"/>
    <n v="-3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s v="L"/>
    <d v="2025-09-19T00:00:00"/>
    <s v="16"/>
    <x v="3"/>
    <s v="Fri"/>
    <d v="2025-09-19T16:04:57"/>
    <x v="620"/>
    <x v="2"/>
    <x v="1"/>
    <x v="2"/>
    <n v="-0.30400000000000005"/>
    <n v="-0.6080000000000001"/>
    <n v="-0.91199999999999992"/>
    <n v="-3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s v="L"/>
    <d v="2025-09-19T00:00:00"/>
    <s v="16"/>
    <x v="4"/>
    <s v="Fri"/>
    <d v="2025-09-19T16:05:57"/>
    <x v="621"/>
    <x v="2"/>
    <x v="1"/>
    <x v="2"/>
    <n v="-0.30200000000000005"/>
    <n v="-0.60400000000000009"/>
    <n v="-0.90599999999999992"/>
    <n v="-3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s v="L"/>
    <d v="2025-09-19T00:00:00"/>
    <s v="16"/>
    <x v="5"/>
    <s v="Fri"/>
    <d v="2025-09-19T16:05:58"/>
    <x v="622"/>
    <x v="2"/>
    <x v="1"/>
    <x v="2"/>
    <n v="-0.30400000000000005"/>
    <n v="-0.6080000000000001"/>
    <n v="-0.91199999999999992"/>
    <n v="-3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s v="L"/>
    <d v="2025-09-19T00:00:00"/>
    <s v="16"/>
    <x v="14"/>
    <s v="Fri"/>
    <d v="2025-09-19T16:08:07"/>
    <x v="623"/>
    <x v="2"/>
    <x v="1"/>
    <x v="2"/>
    <n v="-0.30099999999999999"/>
    <n v="-0.60199999999999998"/>
    <n v="-0.90299999999999991"/>
    <n v="-3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s v="L"/>
    <d v="2025-09-19T00:00:00"/>
    <s v="16"/>
    <x v="13"/>
    <s v="Fri"/>
    <d v="2025-09-19T16:08:07"/>
    <x v="623"/>
    <x v="2"/>
    <x v="1"/>
    <x v="2"/>
    <n v="-0.31600000000000006"/>
    <n v="-0.63200000000000012"/>
    <n v="-0.94799999999999995"/>
    <n v="-3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5"/>
    <s v="Fri"/>
    <d v="2025-09-19T16:08:07"/>
    <x v="623"/>
    <x v="2"/>
    <x v="1"/>
    <x v="2"/>
    <n v="-0.315"/>
    <n v="-0.63"/>
    <n v="-0.94499999999999995"/>
    <n v="-3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6"/>
    <s v="Fri"/>
    <d v="2025-09-19T16:08:08"/>
    <x v="624"/>
    <x v="2"/>
    <x v="1"/>
    <x v="2"/>
    <n v="-0.315"/>
    <n v="-0.63"/>
    <n v="-0.94499999999999995"/>
    <n v="-3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s v="L"/>
    <d v="2025-09-19T00:00:00"/>
    <s v="16"/>
    <x v="6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s v="L"/>
    <d v="2025-09-19T00:00:00"/>
    <s v="16"/>
    <x v="0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s v="L"/>
    <d v="2025-09-19T00:00:00"/>
    <s v="16"/>
    <x v="2"/>
    <s v="Fri"/>
    <d v="2025-09-19T16:09:07"/>
    <x v="625"/>
    <x v="2"/>
    <x v="1"/>
    <x v="2"/>
    <n v="-0.253"/>
    <n v="-0.50600000000000001"/>
    <n v="-0.7589999999999999"/>
    <n v="-3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s v="L"/>
    <d v="2025-09-19T00:00:00"/>
    <s v="16"/>
    <x v="1"/>
    <s v="Fri"/>
    <d v="2025-09-19T16:09:08"/>
    <x v="626"/>
    <x v="2"/>
    <x v="1"/>
    <x v="2"/>
    <n v="-0.315"/>
    <n v="-0.63"/>
    <n v="-0.94499999999999995"/>
    <n v="-3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s v="L"/>
    <d v="2025-09-19T00:00:00"/>
    <s v="16"/>
    <x v="8"/>
    <s v="Fri"/>
    <d v="2025-09-19T16:10:07"/>
    <x v="627"/>
    <x v="2"/>
    <x v="1"/>
    <x v="2"/>
    <n v="-0.30299999999999999"/>
    <n v="-0.60599999999999998"/>
    <n v="-0.90899999999999992"/>
    <n v="-3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s v="L"/>
    <d v="2025-09-19T00:00:00"/>
    <s v="16"/>
    <x v="7"/>
    <s v="Fri"/>
    <d v="2025-09-19T16:10:07"/>
    <x v="627"/>
    <x v="2"/>
    <x v="1"/>
    <x v="2"/>
    <n v="-0.30200000000000005"/>
    <n v="-0.60400000000000009"/>
    <n v="-0.90599999999999992"/>
    <n v="-3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s v="W"/>
    <d v="2025-09-19T00:00:00"/>
    <s v="16"/>
    <x v="15"/>
    <s v="Fri"/>
    <d v="2025-09-19T16:15:37"/>
    <x v="628"/>
    <x v="2"/>
    <x v="1"/>
    <x v="2"/>
    <n v="0.27100000000000002"/>
    <n v="0.54200000000000004"/>
    <n v="0.81299999999999994"/>
    <n v="-3"/>
  </r>
  <r>
    <d v="2025-09-19T16:15:37"/>
    <n v="443840523"/>
    <s v="GOLD#"/>
    <s v="buy"/>
    <s v="0.01"/>
    <n v="3652.38"/>
    <n v="3654"/>
    <m/>
    <s v="2025.09.19 16:18:18"/>
    <n v="3654"/>
    <n v="0"/>
    <n v="0"/>
    <n v="1.62"/>
    <s v="W"/>
    <d v="2025-09-19T00:00:00"/>
    <s v="16"/>
    <x v="16"/>
    <s v="Fri"/>
    <d v="2025-09-19T16:15:37"/>
    <x v="628"/>
    <x v="2"/>
    <x v="1"/>
    <x v="2"/>
    <n v="0.16200000000000003"/>
    <n v="0.32400000000000007"/>
    <n v="0.48599999999999999"/>
    <n v="-3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s v="W"/>
    <d v="2025-09-19T00:00:00"/>
    <s v="16"/>
    <x v="14"/>
    <s v="Fri"/>
    <d v="2025-09-19T16:15:37"/>
    <x v="628"/>
    <x v="2"/>
    <x v="1"/>
    <x v="2"/>
    <n v="0.14599999999999999"/>
    <n v="0.29199999999999998"/>
    <n v="0.438"/>
    <n v="-3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s v="W"/>
    <d v="2025-09-19T00:00:00"/>
    <s v="16"/>
    <x v="13"/>
    <s v="Fri"/>
    <d v="2025-09-19T16:15:38"/>
    <x v="629"/>
    <x v="2"/>
    <x v="1"/>
    <x v="2"/>
    <n v="0.33900000000000002"/>
    <n v="0.67800000000000005"/>
    <n v="1.0169999999999999"/>
    <n v="3.3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s v="W"/>
    <d v="2025-09-19T00:00:00"/>
    <s v="16"/>
    <x v="14"/>
    <s v="Fri"/>
    <d v="2025-09-19T16:18:27"/>
    <x v="630"/>
    <x v="2"/>
    <x v="1"/>
    <x v="2"/>
    <n v="7.5000000000000011E-2"/>
    <n v="0.15000000000000002"/>
    <n v="0.22499999999999998"/>
    <n v="-3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s v="W"/>
    <d v="2025-09-19T00:00:00"/>
    <s v="16"/>
    <x v="16"/>
    <s v="Fri"/>
    <d v="2025-09-19T16:18:27"/>
    <x v="630"/>
    <x v="2"/>
    <x v="1"/>
    <x v="2"/>
    <n v="6.8000000000000005E-2"/>
    <n v="0.13600000000000001"/>
    <n v="0.20400000000000001"/>
    <n v="-3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s v="L"/>
    <d v="2025-09-19T00:00:00"/>
    <s v="16"/>
    <x v="0"/>
    <s v="Fri"/>
    <d v="2025-09-19T16:20:07"/>
    <x v="631"/>
    <x v="2"/>
    <x v="1"/>
    <x v="2"/>
    <n v="-3.6999999999999998E-2"/>
    <n v="-7.3999999999999996E-2"/>
    <n v="-0.111"/>
    <n v="-3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s v="W"/>
    <d v="2025-09-19T00:00:00"/>
    <s v="16"/>
    <x v="10"/>
    <s v="Fri"/>
    <d v="2025-09-19T16:20:07"/>
    <x v="631"/>
    <x v="2"/>
    <x v="1"/>
    <x v="2"/>
    <n v="0.13999999999999999"/>
    <n v="0.27999999999999997"/>
    <n v="0.42"/>
    <n v="-3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s v="L"/>
    <d v="2025-09-19T00:00:00"/>
    <s v="16"/>
    <x v="6"/>
    <s v="Fri"/>
    <d v="2025-09-19T16:20:07"/>
    <x v="631"/>
    <x v="2"/>
    <x v="1"/>
    <x v="2"/>
    <n v="-3.4999999999999996E-2"/>
    <n v="-6.9999999999999993E-2"/>
    <n v="-0.105"/>
    <n v="-3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s v="W"/>
    <d v="2025-09-19T00:00:00"/>
    <s v="16"/>
    <x v="12"/>
    <s v="Fri"/>
    <d v="2025-09-19T16:20:07"/>
    <x v="631"/>
    <x v="2"/>
    <x v="1"/>
    <x v="2"/>
    <n v="0.36899999999999999"/>
    <n v="0.73799999999999999"/>
    <n v="1.107"/>
    <n v="3.69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s v="L"/>
    <d v="2025-09-19T00:00:00"/>
    <s v="16"/>
    <x v="11"/>
    <s v="Fri"/>
    <d v="2025-09-19T16:20:08"/>
    <x v="632"/>
    <x v="2"/>
    <x v="1"/>
    <x v="2"/>
    <n v="-3.5999999999999997E-2"/>
    <n v="-7.1999999999999995E-2"/>
    <n v="-0.108"/>
    <n v="-3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s v="L"/>
    <d v="2025-09-19T00:00:00"/>
    <s v="16"/>
    <x v="2"/>
    <s v="Fri"/>
    <d v="2025-09-19T16:20:08"/>
    <x v="632"/>
    <x v="2"/>
    <x v="1"/>
    <x v="2"/>
    <n v="-3.2000000000000001E-2"/>
    <n v="-6.4000000000000001E-2"/>
    <n v="-9.6000000000000002E-2"/>
    <n v="-3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s v="L"/>
    <d v="2025-09-19T00:00:00"/>
    <s v="16"/>
    <x v="1"/>
    <s v="Fri"/>
    <d v="2025-09-19T16:20:08"/>
    <x v="632"/>
    <x v="2"/>
    <x v="1"/>
    <x v="2"/>
    <n v="-2.8999999999999998E-2"/>
    <n v="-5.7999999999999996E-2"/>
    <n v="-8.6999999999999994E-2"/>
    <n v="-3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s v="W"/>
    <d v="2025-09-19T00:00:00"/>
    <s v="16"/>
    <x v="11"/>
    <s v="Fri"/>
    <d v="2025-09-19T16:25:17"/>
    <x v="633"/>
    <x v="2"/>
    <x v="1"/>
    <x v="2"/>
    <n v="0.14799999999999999"/>
    <n v="0.29599999999999999"/>
    <n v="0.44400000000000001"/>
    <n v="-3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s v="W"/>
    <d v="2025-09-19T00:00:00"/>
    <s v="16"/>
    <x v="2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s v="W"/>
    <d v="2025-09-19T00:00:00"/>
    <s v="16"/>
    <x v="1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s v="W"/>
    <d v="2025-09-19T00:00:00"/>
    <s v="16"/>
    <x v="0"/>
    <s v="Fri"/>
    <d v="2025-09-19T16:25:17"/>
    <x v="633"/>
    <x v="2"/>
    <x v="1"/>
    <x v="2"/>
    <n v="4.0000000000000008E-2"/>
    <n v="8.0000000000000016E-2"/>
    <n v="0.12"/>
    <n v="-3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s v="W"/>
    <d v="2025-09-19T00:00:00"/>
    <s v="16"/>
    <x v="6"/>
    <s v="Fri"/>
    <d v="2025-09-19T16:25:18"/>
    <x v="634"/>
    <x v="2"/>
    <x v="1"/>
    <x v="2"/>
    <n v="0.15300000000000002"/>
    <n v="0.30600000000000005"/>
    <n v="0.45899999999999996"/>
    <n v="-3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s v="W"/>
    <d v="2025-09-19T00:00:00"/>
    <s v="16"/>
    <x v="13"/>
    <s v="Fri"/>
    <d v="2025-09-19T16:30:17"/>
    <x v="635"/>
    <x v="2"/>
    <x v="1"/>
    <x v="2"/>
    <n v="0.34800000000000003"/>
    <n v="0.69600000000000006"/>
    <n v="1.044"/>
    <n v="3.48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s v="W"/>
    <d v="2025-09-19T00:00:00"/>
    <s v="16"/>
    <x v="15"/>
    <s v="Fri"/>
    <d v="2025-09-19T16:30:17"/>
    <x v="635"/>
    <x v="2"/>
    <x v="1"/>
    <x v="2"/>
    <n v="0.26100000000000001"/>
    <n v="0.52200000000000002"/>
    <n v="0.78299999999999992"/>
    <n v="-3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s v="W"/>
    <d v="2025-09-19T00:00:00"/>
    <s v="16"/>
    <x v="14"/>
    <s v="Fri"/>
    <d v="2025-09-19T16:30:17"/>
    <x v="635"/>
    <x v="2"/>
    <x v="1"/>
    <x v="2"/>
    <n v="6.6000000000000003E-2"/>
    <n v="0.13200000000000001"/>
    <n v="0.19800000000000001"/>
    <n v="-3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s v="W"/>
    <d v="2025-09-19T00:00:00"/>
    <s v="16"/>
    <x v="16"/>
    <s v="Fri"/>
    <d v="2025-09-19T16:30:17"/>
    <x v="635"/>
    <x v="2"/>
    <x v="1"/>
    <x v="2"/>
    <n v="6.8000000000000005E-2"/>
    <n v="0.13600000000000001"/>
    <n v="0.20400000000000001"/>
    <n v="-3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s v="W"/>
    <d v="2025-09-19T00:00:00"/>
    <s v="16"/>
    <x v="2"/>
    <s v="Fri"/>
    <d v="2025-09-19T16:30:57"/>
    <x v="636"/>
    <x v="2"/>
    <x v="1"/>
    <x v="2"/>
    <n v="0.06"/>
    <n v="0.12"/>
    <n v="0.18"/>
    <n v="-3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s v="W"/>
    <d v="2025-09-19T00:00:00"/>
    <s v="16"/>
    <x v="1"/>
    <s v="Fri"/>
    <d v="2025-09-19T16:30:57"/>
    <x v="636"/>
    <x v="2"/>
    <x v="1"/>
    <x v="2"/>
    <n v="4.7E-2"/>
    <n v="9.4E-2"/>
    <n v="0.14099999999999999"/>
    <n v="-3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s v="W"/>
    <d v="2025-09-19T00:00:00"/>
    <s v="16"/>
    <x v="10"/>
    <s v="Fri"/>
    <d v="2025-09-19T16:30:57"/>
    <x v="636"/>
    <x v="2"/>
    <x v="1"/>
    <x v="2"/>
    <n v="0.16200000000000003"/>
    <n v="0.32400000000000007"/>
    <n v="0.48599999999999999"/>
    <n v="-3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s v="W"/>
    <d v="2025-09-19T00:00:00"/>
    <s v="16"/>
    <x v="6"/>
    <s v="Fri"/>
    <d v="2025-09-19T16:30:57"/>
    <x v="636"/>
    <x v="2"/>
    <x v="1"/>
    <x v="2"/>
    <n v="0.16400000000000001"/>
    <n v="0.32800000000000001"/>
    <n v="0.49199999999999994"/>
    <n v="-3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s v="W"/>
    <d v="2025-09-19T00:00:00"/>
    <s v="16"/>
    <x v="11"/>
    <s v="Fri"/>
    <d v="2025-09-19T16:30:58"/>
    <x v="637"/>
    <x v="2"/>
    <x v="1"/>
    <x v="2"/>
    <n v="0.16200000000000003"/>
    <n v="0.32400000000000007"/>
    <n v="0.48599999999999999"/>
    <n v="-3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s v="W"/>
    <d v="2025-09-19T00:00:00"/>
    <s v="16"/>
    <x v="0"/>
    <s v="Fri"/>
    <d v="2025-09-19T16:30:58"/>
    <x v="637"/>
    <x v="2"/>
    <x v="1"/>
    <x v="2"/>
    <n v="5.5000000000000007E-2"/>
    <n v="0.11000000000000001"/>
    <n v="0.16500000000000001"/>
    <n v="-3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s v="W"/>
    <d v="2025-09-19T00:00:00"/>
    <s v="16"/>
    <x v="14"/>
    <s v="Fri"/>
    <d v="2025-09-19T16:32:47"/>
    <x v="638"/>
    <x v="2"/>
    <x v="1"/>
    <x v="2"/>
    <n v="0.193"/>
    <n v="0.38600000000000001"/>
    <n v="0.57899999999999996"/>
    <n v="-3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s v="W"/>
    <d v="2025-09-19T00:00:00"/>
    <s v="16"/>
    <x v="16"/>
    <s v="Fri"/>
    <d v="2025-09-19T16:32:47"/>
    <x v="638"/>
    <x v="2"/>
    <x v="1"/>
    <x v="2"/>
    <n v="0.18400000000000002"/>
    <n v="0.36800000000000005"/>
    <n v="0.55200000000000005"/>
    <n v="-3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s v="W"/>
    <d v="2025-09-19T00:00:00"/>
    <s v="16"/>
    <x v="11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s v="W"/>
    <d v="2025-09-19T00:00:00"/>
    <s v="16"/>
    <x v="10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s v="W"/>
    <d v="2025-09-19T00:00:00"/>
    <s v="16"/>
    <x v="6"/>
    <s v="Fri"/>
    <d v="2025-09-19T16:33:37"/>
    <x v="639"/>
    <x v="2"/>
    <x v="1"/>
    <x v="2"/>
    <n v="0.17100000000000001"/>
    <n v="0.34200000000000003"/>
    <n v="0.51300000000000001"/>
    <n v="-3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s v="W"/>
    <d v="2025-09-19T00:00:00"/>
    <s v="16"/>
    <x v="0"/>
    <s v="Fri"/>
    <d v="2025-09-19T16:33:37"/>
    <x v="639"/>
    <x v="2"/>
    <x v="1"/>
    <x v="2"/>
    <n v="0.307"/>
    <n v="0.61399999999999999"/>
    <n v="0.92099999999999993"/>
    <n v="3.07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s v="W"/>
    <d v="2025-09-19T00:00:00"/>
    <s v="16"/>
    <x v="2"/>
    <s v="Fri"/>
    <d v="2025-09-19T16:33:38"/>
    <x v="640"/>
    <x v="2"/>
    <x v="1"/>
    <x v="2"/>
    <n v="0.307"/>
    <n v="0.61399999999999999"/>
    <n v="0.92099999999999993"/>
    <n v="3.07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s v="W"/>
    <d v="2025-09-19T00:00:00"/>
    <s v="16"/>
    <x v="12"/>
    <s v="Fri"/>
    <d v="2025-09-19T16:33:38"/>
    <x v="640"/>
    <x v="2"/>
    <x v="1"/>
    <x v="2"/>
    <n v="0.35499999999999998"/>
    <n v="0.71"/>
    <n v="1.0649999999999999"/>
    <n v="3.55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s v="W"/>
    <d v="2025-09-19T00:00:00"/>
    <s v="16"/>
    <x v="1"/>
    <s v="Fri"/>
    <d v="2025-09-19T16:33:38"/>
    <x v="640"/>
    <x v="2"/>
    <x v="1"/>
    <x v="2"/>
    <n v="0.35600000000000004"/>
    <n v="0.71200000000000008"/>
    <n v="1.0680000000000001"/>
    <n v="3.56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s v="L"/>
    <d v="2025-09-19T00:00:00"/>
    <s v="16"/>
    <x v="12"/>
    <s v="Fri"/>
    <d v="2025-09-19T16:37:57"/>
    <x v="641"/>
    <x v="2"/>
    <x v="1"/>
    <x v="2"/>
    <n v="-0.29300000000000004"/>
    <n v="-0.58600000000000008"/>
    <n v="-0.879"/>
    <n v="-3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s v="L"/>
    <d v="2025-09-19T00:00:00"/>
    <s v="16"/>
    <x v="11"/>
    <s v="Fri"/>
    <d v="2025-09-19T16:37:57"/>
    <x v="641"/>
    <x v="2"/>
    <x v="1"/>
    <x v="2"/>
    <n v="-0.13999999999999999"/>
    <n v="-0.27999999999999997"/>
    <n v="-0.42"/>
    <n v="-3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s v="W"/>
    <d v="2025-09-19T00:00:00"/>
    <s v="16"/>
    <x v="0"/>
    <s v="Fri"/>
    <d v="2025-09-19T16:37:57"/>
    <x v="641"/>
    <x v="2"/>
    <x v="1"/>
    <x v="2"/>
    <n v="0.31900000000000001"/>
    <n v="0.63800000000000001"/>
    <n v="0.95699999999999996"/>
    <n v="3.19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s v="W"/>
    <d v="2025-09-19T00:00:00"/>
    <s v="16"/>
    <x v="10"/>
    <s v="Fri"/>
    <d v="2025-09-19T16:37:57"/>
    <x v="641"/>
    <x v="2"/>
    <x v="1"/>
    <x v="2"/>
    <n v="0.15800000000000003"/>
    <n v="0.31600000000000006"/>
    <n v="0.47399999999999998"/>
    <n v="-3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s v="L"/>
    <d v="2025-09-19T00:00:00"/>
    <s v="16"/>
    <x v="2"/>
    <s v="Fri"/>
    <d v="2025-09-19T16:37:58"/>
    <x v="642"/>
    <x v="2"/>
    <x v="1"/>
    <x v="2"/>
    <n v="-0.24900000000000003"/>
    <n v="-0.49800000000000005"/>
    <n v="-0.747"/>
    <n v="-3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s v="W"/>
    <d v="2025-09-19T00:00:00"/>
    <s v="16"/>
    <x v="1"/>
    <s v="Fri"/>
    <d v="2025-09-19T16:37:58"/>
    <x v="642"/>
    <x v="2"/>
    <x v="1"/>
    <x v="2"/>
    <n v="0.38700000000000001"/>
    <n v="0.77400000000000002"/>
    <n v="1.161"/>
    <n v="3.87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s v="W"/>
    <d v="2025-09-19T00:00:00"/>
    <s v="16"/>
    <x v="6"/>
    <s v="Fri"/>
    <d v="2025-09-19T16:37:58"/>
    <x v="642"/>
    <x v="2"/>
    <x v="1"/>
    <x v="2"/>
    <n v="0.16500000000000001"/>
    <n v="0.33"/>
    <n v="0.49499999999999994"/>
    <n v="-3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s v="W"/>
    <d v="2025-09-19T00:00:00"/>
    <s v="16"/>
    <x v="7"/>
    <s v="Fri"/>
    <d v="2025-09-19T16:38:57"/>
    <x v="643"/>
    <x v="2"/>
    <x v="1"/>
    <x v="2"/>
    <n v="0.34700000000000003"/>
    <n v="0.69400000000000006"/>
    <n v="1.0409999999999999"/>
    <n v="3.47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s v="W"/>
    <d v="2025-09-19T00:00:00"/>
    <s v="16"/>
    <x v="16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s v="W"/>
    <d v="2025-09-19T00:00:00"/>
    <s v="16"/>
    <x v="14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s v="W"/>
    <d v="2025-09-19T00:00:00"/>
    <s v="16"/>
    <x v="13"/>
    <s v="Fri"/>
    <d v="2025-09-19T16:39:17"/>
    <x v="644"/>
    <x v="2"/>
    <x v="1"/>
    <x v="2"/>
    <n v="0.36099999999999999"/>
    <n v="0.72199999999999998"/>
    <n v="1.083"/>
    <n v="3.61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s v="W"/>
    <d v="2025-09-19T00:00:00"/>
    <s v="16"/>
    <x v="15"/>
    <s v="Fri"/>
    <d v="2025-09-19T16:39:17"/>
    <x v="644"/>
    <x v="2"/>
    <x v="1"/>
    <x v="2"/>
    <n v="0.30499999999999999"/>
    <n v="0.61"/>
    <n v="0.91499999999999992"/>
    <n v="3.05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s v="W"/>
    <d v="2025-09-19T00:00:00"/>
    <s v="16"/>
    <x v="13"/>
    <s v="Fri"/>
    <d v="2025-09-19T16:53:27"/>
    <x v="645"/>
    <x v="2"/>
    <x v="1"/>
    <x v="2"/>
    <n v="0.35499999999999998"/>
    <n v="0.71"/>
    <n v="1.0649999999999999"/>
    <n v="3.55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s v="W"/>
    <d v="2025-09-19T00:00:00"/>
    <s v="16"/>
    <x v="16"/>
    <s v="Fri"/>
    <d v="2025-09-19T16:54:17"/>
    <x v="646"/>
    <x v="2"/>
    <x v="1"/>
    <x v="2"/>
    <n v="0.30400000000000005"/>
    <n v="0.6080000000000001"/>
    <n v="0.91199999999999992"/>
    <n v="3.04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s v="W"/>
    <d v="2025-09-19T00:00:00"/>
    <s v="16"/>
    <x v="15"/>
    <s v="Fri"/>
    <d v="2025-09-19T16:54:17"/>
    <x v="646"/>
    <x v="2"/>
    <x v="1"/>
    <x v="2"/>
    <n v="0.311"/>
    <n v="0.622"/>
    <n v="0.93299999999999994"/>
    <n v="3.11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s v="W"/>
    <d v="2025-09-19T00:00:00"/>
    <s v="16"/>
    <x v="14"/>
    <s v="Fri"/>
    <d v="2025-09-19T16:54:17"/>
    <x v="646"/>
    <x v="2"/>
    <x v="1"/>
    <x v="2"/>
    <n v="0.31400000000000006"/>
    <n v="0.62800000000000011"/>
    <n v="0.94199999999999995"/>
    <n v="3.14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s v="L"/>
    <d v="2025-09-19T00:00:00"/>
    <s v="16"/>
    <x v="13"/>
    <s v="Fri"/>
    <d v="2025-09-19T16:58:37"/>
    <x v="647"/>
    <x v="2"/>
    <x v="1"/>
    <x v="2"/>
    <n v="-0.30800000000000005"/>
    <n v="-0.6160000000000001"/>
    <n v="-0.92399999999999993"/>
    <n v="-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s v="L"/>
    <d v="2025-09-19T00:00:00"/>
    <s v="16"/>
    <x v="15"/>
    <s v="Fri"/>
    <d v="2025-09-19T16:58:37"/>
    <x v="647"/>
    <x v="2"/>
    <x v="1"/>
    <x v="2"/>
    <n v="-0.29700000000000004"/>
    <n v="-0.59400000000000008"/>
    <n v="-0.89100000000000001"/>
    <n v="-3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s v="L"/>
    <d v="2025-09-19T00:00:00"/>
    <s v="16"/>
    <x v="14"/>
    <s v="Fri"/>
    <d v="2025-09-19T16:58:37"/>
    <x v="647"/>
    <x v="2"/>
    <x v="1"/>
    <x v="2"/>
    <n v="-0.29599999999999999"/>
    <n v="-0.59199999999999997"/>
    <n v="-0.88800000000000001"/>
    <n v="-3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s v="L"/>
    <d v="2025-09-19T00:00:00"/>
    <s v="16"/>
    <x v="16"/>
    <s v="Fri"/>
    <d v="2025-09-19T16:58:38"/>
    <x v="648"/>
    <x v="2"/>
    <x v="1"/>
    <x v="2"/>
    <n v="-0.29500000000000004"/>
    <n v="-0.59000000000000008"/>
    <n v="-0.88500000000000001"/>
    <n v="-3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s v="L"/>
    <d v="2025-09-19T00:00:00"/>
    <s v="17"/>
    <x v="11"/>
    <s v="Fri"/>
    <d v="2025-09-19T17:02:27"/>
    <x v="649"/>
    <x v="2"/>
    <x v="2"/>
    <x v="2"/>
    <n v="-0.15300000000000002"/>
    <n v="-0.30600000000000005"/>
    <n v="-0.45899999999999996"/>
    <n v="-3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s v="L"/>
    <d v="2025-09-19T00:00:00"/>
    <s v="17"/>
    <x v="2"/>
    <s v="Fri"/>
    <d v="2025-09-19T17:02:27"/>
    <x v="649"/>
    <x v="2"/>
    <x v="2"/>
    <x v="2"/>
    <n v="-0.25"/>
    <n v="-0.5"/>
    <n v="-0.75"/>
    <n v="-3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s v="L"/>
    <d v="2025-09-19T00:00:00"/>
    <s v="17"/>
    <x v="0"/>
    <s v="Fri"/>
    <d v="2025-09-19T17:02:27"/>
    <x v="649"/>
    <x v="2"/>
    <x v="2"/>
    <x v="2"/>
    <n v="-0.32600000000000001"/>
    <n v="-0.65200000000000002"/>
    <n v="-0.97799999999999987"/>
    <n v="-3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s v="L"/>
    <d v="2025-09-19T00:00:00"/>
    <s v="17"/>
    <x v="6"/>
    <s v="Fri"/>
    <d v="2025-09-19T17:02:27"/>
    <x v="649"/>
    <x v="2"/>
    <x v="2"/>
    <x v="2"/>
    <n v="-0.33"/>
    <n v="-0.66"/>
    <n v="-0.98999999999999988"/>
    <n v="-3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s v="L"/>
    <d v="2025-09-19T00:00:00"/>
    <s v="17"/>
    <x v="10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s v="L"/>
    <d v="2025-09-19T00:00:00"/>
    <s v="17"/>
    <x v="1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s v="L"/>
    <d v="2025-09-19T00:00:00"/>
    <s v="17"/>
    <x v="12"/>
    <s v="Fri"/>
    <d v="2025-09-19T17:02:28"/>
    <x v="650"/>
    <x v="2"/>
    <x v="2"/>
    <x v="2"/>
    <n v="-0.31900000000000001"/>
    <n v="-0.63800000000000001"/>
    <n v="-0.95699999999999996"/>
    <n v="-3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s v="L"/>
    <d v="2025-09-19T00:00:00"/>
    <s v="17"/>
    <x v="7"/>
    <s v="Fri"/>
    <d v="2025-09-19T17:03:17"/>
    <x v="651"/>
    <x v="2"/>
    <x v="2"/>
    <x v="2"/>
    <n v="-0.30400000000000005"/>
    <n v="-0.6080000000000001"/>
    <n v="-0.91199999999999992"/>
    <n v="-3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s v="L"/>
    <d v="2025-09-19T00:00:00"/>
    <s v="17"/>
    <x v="9"/>
    <s v="Fri"/>
    <d v="2025-09-19T17:03:17"/>
    <x v="651"/>
    <x v="2"/>
    <x v="2"/>
    <x v="2"/>
    <n v="-0.30200000000000005"/>
    <n v="-0.60400000000000009"/>
    <n v="-0.90599999999999992"/>
    <n v="-3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s v="L"/>
    <d v="2025-09-19T00:00:00"/>
    <s v="17"/>
    <x v="11"/>
    <s v="Fri"/>
    <d v="2025-09-19T17:04:27"/>
    <x v="652"/>
    <x v="2"/>
    <x v="2"/>
    <x v="2"/>
    <n v="-0.15000000000000002"/>
    <n v="-0.30000000000000004"/>
    <n v="-0.44999999999999996"/>
    <n v="-3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s v="W"/>
    <d v="2025-09-19T00:00:00"/>
    <s v="17"/>
    <x v="13"/>
    <s v="Fri"/>
    <d v="2025-09-19T17:10:07"/>
    <x v="653"/>
    <x v="2"/>
    <x v="2"/>
    <x v="2"/>
    <n v="0.35499999999999998"/>
    <n v="0.71"/>
    <n v="1.0649999999999999"/>
    <n v="3.55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s v="W"/>
    <d v="2025-09-19T00:00:00"/>
    <s v="17"/>
    <x v="15"/>
    <s v="Fri"/>
    <d v="2025-09-19T17:10:07"/>
    <x v="653"/>
    <x v="2"/>
    <x v="2"/>
    <x v="2"/>
    <n v="0.253"/>
    <n v="0.50600000000000001"/>
    <n v="0.7589999999999999"/>
    <n v="-3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s v="W"/>
    <d v="2025-09-19T00:00:00"/>
    <s v="17"/>
    <x v="14"/>
    <s v="Fri"/>
    <d v="2025-09-19T17:10:07"/>
    <x v="653"/>
    <x v="2"/>
    <x v="2"/>
    <x v="2"/>
    <n v="0.23799999999999999"/>
    <n v="0.47599999999999998"/>
    <n v="0.71399999999999997"/>
    <n v="-3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s v="L"/>
    <d v="2025-09-19T00:00:00"/>
    <s v="17"/>
    <x v="13"/>
    <s v="Fri"/>
    <d v="2025-09-19T17:18:17"/>
    <x v="654"/>
    <x v="2"/>
    <x v="2"/>
    <x v="2"/>
    <n v="-0.30600000000000005"/>
    <n v="-0.6120000000000001"/>
    <n v="-0.91799999999999993"/>
    <n v="-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s v="L"/>
    <d v="2025-09-19T00:00:00"/>
    <s v="17"/>
    <x v="15"/>
    <s v="Fri"/>
    <d v="2025-09-19T17:19:17"/>
    <x v="655"/>
    <x v="2"/>
    <x v="2"/>
    <x v="2"/>
    <n v="-0.29799999999999999"/>
    <n v="-0.59599999999999997"/>
    <n v="-0.89400000000000002"/>
    <n v="-3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s v="L"/>
    <d v="2025-09-19T00:00:00"/>
    <s v="17"/>
    <x v="14"/>
    <s v="Fri"/>
    <d v="2025-09-19T17:19:17"/>
    <x v="655"/>
    <x v="2"/>
    <x v="2"/>
    <x v="2"/>
    <n v="-0.29700000000000004"/>
    <n v="-0.59400000000000008"/>
    <n v="-0.89100000000000001"/>
    <n v="-3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s v="L"/>
    <d v="2025-09-19T00:00:00"/>
    <s v="17"/>
    <x v="12"/>
    <s v="Fri"/>
    <d v="2025-09-19T17:20:27"/>
    <x v="656"/>
    <x v="2"/>
    <x v="2"/>
    <x v="2"/>
    <n v="-0.30499999999999999"/>
    <n v="-0.61"/>
    <n v="-0.91499999999999992"/>
    <n v="-3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s v="L"/>
    <d v="2025-09-19T00:00:00"/>
    <s v="17"/>
    <x v="2"/>
    <s v="Fri"/>
    <d v="2025-09-19T17:20:27"/>
    <x v="656"/>
    <x v="2"/>
    <x v="2"/>
    <x v="2"/>
    <n v="-0.25"/>
    <n v="-0.5"/>
    <n v="-0.75"/>
    <n v="-3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s v="W"/>
    <d v="2025-09-19T00:00:00"/>
    <s v="17"/>
    <x v="10"/>
    <s v="Fri"/>
    <d v="2025-09-19T17:20:27"/>
    <x v="656"/>
    <x v="2"/>
    <x v="2"/>
    <x v="2"/>
    <n v="0.15500000000000003"/>
    <n v="0.31000000000000005"/>
    <n v="0.46499999999999997"/>
    <n v="-3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s v="W"/>
    <d v="2025-09-19T00:00:00"/>
    <s v="17"/>
    <x v="6"/>
    <s v="Fri"/>
    <d v="2025-09-19T17:20:27"/>
    <x v="656"/>
    <x v="2"/>
    <x v="2"/>
    <x v="2"/>
    <n v="0.16900000000000001"/>
    <n v="0.33800000000000002"/>
    <n v="0.50700000000000001"/>
    <n v="-3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s v="L"/>
    <d v="2025-09-19T00:00:00"/>
    <s v="17"/>
    <x v="0"/>
    <s v="Fri"/>
    <d v="2025-09-19T17:20:28"/>
    <x v="657"/>
    <x v="2"/>
    <x v="2"/>
    <x v="2"/>
    <n v="-0.29199999999999998"/>
    <n v="-0.58399999999999996"/>
    <n v="-0.876"/>
    <n v="-3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s v="L"/>
    <d v="2025-09-19T00:00:00"/>
    <s v="17"/>
    <x v="1"/>
    <s v="Fri"/>
    <d v="2025-09-19T17:20:28"/>
    <x v="657"/>
    <x v="2"/>
    <x v="2"/>
    <x v="2"/>
    <n v="-0.28399999999999997"/>
    <n v="-0.56799999999999995"/>
    <n v="-0.85199999999999998"/>
    <n v="-3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s v="W"/>
    <d v="2025-09-19T00:00:00"/>
    <s v="17"/>
    <x v="11"/>
    <s v="Fri"/>
    <d v="2025-09-19T17:20:28"/>
    <x v="657"/>
    <x v="2"/>
    <x v="2"/>
    <x v="2"/>
    <n v="0.17600000000000002"/>
    <n v="0.35200000000000004"/>
    <n v="0.52800000000000002"/>
    <n v="-3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s v="L"/>
    <d v="2025-09-19T00:00:00"/>
    <s v="17"/>
    <x v="10"/>
    <s v="Fri"/>
    <d v="2025-09-19T17:22:37"/>
    <x v="658"/>
    <x v="2"/>
    <x v="2"/>
    <x v="2"/>
    <n v="-0.30600000000000005"/>
    <n v="-0.6120000000000001"/>
    <n v="-0.91799999999999993"/>
    <n v="-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s v="L"/>
    <d v="2025-09-19T00:00:00"/>
    <s v="17"/>
    <x v="6"/>
    <s v="Fri"/>
    <d v="2025-09-19T17:22:37"/>
    <x v="658"/>
    <x v="2"/>
    <x v="2"/>
    <x v="2"/>
    <n v="-0.31000000000000005"/>
    <n v="-0.62000000000000011"/>
    <n v="-0.92999999999999994"/>
    <n v="-3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s v="L"/>
    <d v="2025-09-19T00:00:00"/>
    <s v="17"/>
    <x v="11"/>
    <s v="Fri"/>
    <d v="2025-09-19T17:22:37"/>
    <x v="658"/>
    <x v="2"/>
    <x v="2"/>
    <x v="2"/>
    <n v="-0.15000000000000002"/>
    <n v="-0.30000000000000004"/>
    <n v="-0.44999999999999996"/>
    <n v="-3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s v="W"/>
    <d v="2025-09-19T00:00:00"/>
    <s v="17"/>
    <x v="7"/>
    <s v="Fri"/>
    <d v="2025-09-19T17:23:07"/>
    <x v="659"/>
    <x v="2"/>
    <x v="2"/>
    <x v="2"/>
    <n v="0.35000000000000003"/>
    <n v="0.70000000000000007"/>
    <n v="1.05"/>
    <n v="3.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s v="W"/>
    <d v="2025-09-19T00:00:00"/>
    <s v="17"/>
    <x v="9"/>
    <s v="Fri"/>
    <d v="2025-09-19T17:23:07"/>
    <x v="659"/>
    <x v="2"/>
    <x v="2"/>
    <x v="2"/>
    <n v="0.35099999999999998"/>
    <n v="0.70199999999999996"/>
    <n v="1.0529999999999999"/>
    <n v="3.51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s v="W"/>
    <d v="2025-09-19T00:00:00"/>
    <s v="17"/>
    <x v="14"/>
    <s v="Fri"/>
    <d v="2025-09-19T17:29:07"/>
    <x v="660"/>
    <x v="2"/>
    <x v="2"/>
    <x v="2"/>
    <n v="5.5000000000000007E-2"/>
    <n v="0.11000000000000001"/>
    <n v="0.16500000000000001"/>
    <n v="-3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s v="W"/>
    <d v="2025-09-19T00:00:00"/>
    <s v="17"/>
    <x v="15"/>
    <s v="Fri"/>
    <d v="2025-09-19T17:29:07"/>
    <x v="660"/>
    <x v="2"/>
    <x v="2"/>
    <x v="2"/>
    <n v="0.34100000000000003"/>
    <n v="0.68200000000000005"/>
    <n v="1.0229999999999999"/>
    <n v="3.41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s v="W"/>
    <d v="2025-09-19T00:00:00"/>
    <s v="17"/>
    <x v="13"/>
    <s v="Fri"/>
    <d v="2025-09-19T17:29:07"/>
    <x v="660"/>
    <x v="2"/>
    <x v="2"/>
    <x v="2"/>
    <n v="0.36600000000000005"/>
    <n v="0.7320000000000001"/>
    <n v="1.0980000000000001"/>
    <n v="3.66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s v="W"/>
    <d v="2025-09-19T00:00:00"/>
    <s v="17"/>
    <x v="16"/>
    <s v="Fri"/>
    <d v="2025-09-19T17:29:07"/>
    <x v="660"/>
    <x v="2"/>
    <x v="2"/>
    <x v="2"/>
    <n v="5.1000000000000004E-2"/>
    <n v="0.10200000000000001"/>
    <n v="0.153"/>
    <n v="-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4"/>
    <s v="Fri"/>
    <d v="2025-09-19T17:32:57"/>
    <x v="661"/>
    <x v="2"/>
    <x v="2"/>
    <x v="2"/>
    <n v="0.27100000000000002"/>
    <n v="0.54200000000000004"/>
    <n v="0.81299999999999994"/>
    <n v="-3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6"/>
    <s v="Fri"/>
    <d v="2025-09-19T17:32:57"/>
    <x v="661"/>
    <x v="2"/>
    <x v="2"/>
    <x v="2"/>
    <n v="0.27100000000000002"/>
    <n v="0.54200000000000004"/>
    <n v="0.81299999999999994"/>
    <n v="-3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s v="W"/>
    <d v="2025-09-19T00:00:00"/>
    <s v="17"/>
    <x v="0"/>
    <s v="Fri"/>
    <d v="2025-09-19T17:33:07"/>
    <x v="662"/>
    <x v="2"/>
    <x v="2"/>
    <x v="2"/>
    <n v="4.3000000000000003E-2"/>
    <n v="8.6000000000000007E-2"/>
    <n v="0.129"/>
    <n v="-3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s v="W"/>
    <d v="2025-09-19T00:00:00"/>
    <s v="17"/>
    <x v="6"/>
    <s v="Fri"/>
    <d v="2025-09-19T17:33:07"/>
    <x v="662"/>
    <x v="2"/>
    <x v="2"/>
    <x v="2"/>
    <n v="0.17300000000000001"/>
    <n v="0.34600000000000003"/>
    <n v="0.51900000000000002"/>
    <n v="-3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s v="W"/>
    <d v="2025-09-19T00:00:00"/>
    <s v="17"/>
    <x v="12"/>
    <s v="Fri"/>
    <d v="2025-09-19T17:33:07"/>
    <x v="662"/>
    <x v="2"/>
    <x v="2"/>
    <x v="2"/>
    <n v="0.34700000000000003"/>
    <n v="0.69400000000000006"/>
    <n v="1.0409999999999999"/>
    <n v="3.47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s v="W"/>
    <d v="2025-09-19T00:00:00"/>
    <s v="17"/>
    <x v="1"/>
    <s v="Fri"/>
    <d v="2025-09-19T17:33:07"/>
    <x v="662"/>
    <x v="2"/>
    <x v="2"/>
    <x v="2"/>
    <n v="4.2000000000000003E-2"/>
    <n v="8.4000000000000005E-2"/>
    <n v="0.126"/>
    <n v="-3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s v="L"/>
    <d v="2025-09-19T00:00:00"/>
    <s v="17"/>
    <x v="11"/>
    <s v="Fri"/>
    <d v="2025-09-19T17:33:08"/>
    <x v="663"/>
    <x v="2"/>
    <x v="2"/>
    <x v="2"/>
    <n v="-0.14899999999999999"/>
    <n v="-0.29799999999999999"/>
    <n v="-0.44700000000000001"/>
    <n v="-3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s v="W"/>
    <d v="2025-09-19T00:00:00"/>
    <s v="17"/>
    <x v="10"/>
    <s v="Fri"/>
    <d v="2025-09-19T17:33:08"/>
    <x v="663"/>
    <x v="2"/>
    <x v="2"/>
    <x v="2"/>
    <n v="0.17200000000000001"/>
    <n v="0.34400000000000003"/>
    <n v="0.51600000000000001"/>
    <n v="-3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s v="W"/>
    <d v="2025-09-19T00:00:00"/>
    <s v="17"/>
    <x v="2"/>
    <s v="Fri"/>
    <d v="2025-09-19T17:33:08"/>
    <x v="663"/>
    <x v="2"/>
    <x v="2"/>
    <x v="2"/>
    <n v="4.1000000000000002E-2"/>
    <n v="8.2000000000000003E-2"/>
    <n v="0.12299999999999998"/>
    <n v="-3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s v="W"/>
    <d v="2025-09-19T00:00:00"/>
    <s v="17"/>
    <x v="9"/>
    <s v="Fri"/>
    <d v="2025-09-19T17:34:06"/>
    <x v="664"/>
    <x v="2"/>
    <x v="2"/>
    <x v="2"/>
    <n v="0.35800000000000004"/>
    <n v="0.71600000000000008"/>
    <n v="1.0740000000000001"/>
    <n v="3.58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s v="W"/>
    <d v="2025-09-19T00:00:00"/>
    <s v="17"/>
    <x v="7"/>
    <s v="Fri"/>
    <d v="2025-09-19T17:34:07"/>
    <x v="665"/>
    <x v="2"/>
    <x v="2"/>
    <x v="2"/>
    <n v="0.35200000000000004"/>
    <n v="0.70400000000000007"/>
    <n v="1.056"/>
    <n v="3.52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s v="W"/>
    <d v="2025-09-19T00:00:00"/>
    <s v="17"/>
    <x v="11"/>
    <s v="Fri"/>
    <d v="2025-09-19T17:35:26"/>
    <x v="666"/>
    <x v="2"/>
    <x v="2"/>
    <x v="2"/>
    <n v="0.16500000000000001"/>
    <n v="0.33"/>
    <n v="0.49499999999999994"/>
    <n v="-3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s v="W"/>
    <d v="2025-09-19T00:00:00"/>
    <s v="17"/>
    <x v="11"/>
    <s v="Fri"/>
    <d v="2025-09-19T17:37:16"/>
    <x v="667"/>
    <x v="2"/>
    <x v="2"/>
    <x v="2"/>
    <n v="0.15100000000000002"/>
    <n v="0.30200000000000005"/>
    <n v="0.45299999999999996"/>
    <n v="-3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s v="W"/>
    <d v="2025-09-19T00:00:00"/>
    <s v="17"/>
    <x v="10"/>
    <s v="Fri"/>
    <d v="2025-09-19T17:41:16"/>
    <x v="668"/>
    <x v="2"/>
    <x v="2"/>
    <x v="2"/>
    <n v="0.15200000000000002"/>
    <n v="0.30400000000000005"/>
    <n v="0.45599999999999996"/>
    <n v="-3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s v="W"/>
    <d v="2025-09-19T00:00:00"/>
    <s v="17"/>
    <x v="6"/>
    <s v="Fri"/>
    <d v="2025-09-19T17:41:17"/>
    <x v="669"/>
    <x v="2"/>
    <x v="2"/>
    <x v="2"/>
    <n v="0.15400000000000003"/>
    <n v="0.30800000000000005"/>
    <n v="0.46199999999999997"/>
    <n v="-3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s v="W"/>
    <d v="2025-09-19T00:00:00"/>
    <s v="17"/>
    <x v="2"/>
    <s v="Fri"/>
    <d v="2025-09-19T17:42:16"/>
    <x v="670"/>
    <x v="2"/>
    <x v="2"/>
    <x v="2"/>
    <n v="0.309"/>
    <n v="0.61799999999999999"/>
    <n v="0.92699999999999994"/>
    <n v="3.09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s v="W"/>
    <d v="2025-09-19T00:00:00"/>
    <s v="17"/>
    <x v="1"/>
    <s v="Fri"/>
    <d v="2025-09-19T17:42:17"/>
    <x v="671"/>
    <x v="2"/>
    <x v="2"/>
    <x v="2"/>
    <n v="0.37200000000000005"/>
    <n v="0.74400000000000011"/>
    <n v="1.1160000000000001"/>
    <n v="3.72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s v="W"/>
    <d v="2025-09-19T00:00:00"/>
    <s v="17"/>
    <x v="0"/>
    <s v="Fri"/>
    <d v="2025-09-19T17:42:17"/>
    <x v="671"/>
    <x v="2"/>
    <x v="2"/>
    <x v="2"/>
    <n v="0.309"/>
    <n v="0.61799999999999999"/>
    <n v="0.92699999999999994"/>
    <n v="3.09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s v="W"/>
    <d v="2025-09-19T00:00:00"/>
    <s v="17"/>
    <x v="13"/>
    <s v="Fri"/>
    <d v="2025-09-19T17:55:07"/>
    <x v="672"/>
    <x v="2"/>
    <x v="2"/>
    <x v="2"/>
    <n v="0.36200000000000004"/>
    <n v="0.72400000000000009"/>
    <n v="1.0860000000000001"/>
    <n v="3.62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s v="W"/>
    <d v="2025-09-19T00:00:00"/>
    <s v="17"/>
    <x v="15"/>
    <s v="Fri"/>
    <d v="2025-09-19T17:55:17"/>
    <x v="673"/>
    <x v="2"/>
    <x v="2"/>
    <x v="2"/>
    <n v="0.19900000000000001"/>
    <n v="0.39800000000000002"/>
    <n v="0.59699999999999998"/>
    <n v="-3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s v="W"/>
    <d v="2025-09-19T00:00:00"/>
    <s v="17"/>
    <x v="14"/>
    <s v="Fri"/>
    <d v="2025-09-19T17:55:17"/>
    <x v="673"/>
    <x v="2"/>
    <x v="2"/>
    <x v="2"/>
    <n v="9.7000000000000003E-2"/>
    <n v="0.19400000000000001"/>
    <n v="0.29099999999999998"/>
    <n v="-3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s v="W"/>
    <d v="2025-09-19T00:00:00"/>
    <s v="17"/>
    <x v="16"/>
    <s v="Fri"/>
    <d v="2025-09-19T17:55:17"/>
    <x v="673"/>
    <x v="2"/>
    <x v="2"/>
    <x v="2"/>
    <n v="0.1"/>
    <n v="0.2"/>
    <n v="0.3"/>
    <n v="-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s v="L"/>
    <d v="2025-09-19T00:00:00"/>
    <s v="17"/>
    <x v="16"/>
    <s v="Fri"/>
    <d v="2025-09-19T17:58:17"/>
    <x v="674"/>
    <x v="2"/>
    <x v="2"/>
    <x v="2"/>
    <n v="-0.31400000000000006"/>
    <n v="-0.62800000000000011"/>
    <n v="-0.94199999999999995"/>
    <n v="-3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s v="L"/>
    <d v="2025-09-19T00:00:00"/>
    <s v="17"/>
    <x v="14"/>
    <s v="Fri"/>
    <d v="2025-09-19T17:58:17"/>
    <x v="674"/>
    <x v="2"/>
    <x v="2"/>
    <x v="2"/>
    <n v="-0.309"/>
    <n v="-0.61799999999999999"/>
    <n v="-0.92699999999999994"/>
    <n v="-3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s v="W"/>
    <d v="2025-09-19T00:00:00"/>
    <s v="17"/>
    <x v="7"/>
    <s v="Fri"/>
    <d v="2025-09-19T17:58:57"/>
    <x v="675"/>
    <x v="2"/>
    <x v="2"/>
    <x v="2"/>
    <n v="0.11100000000000002"/>
    <n v="0.22200000000000003"/>
    <n v="0.33300000000000002"/>
    <n v="-3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s v="W"/>
    <d v="2025-09-19T00:00:00"/>
    <s v="17"/>
    <x v="9"/>
    <s v="Fri"/>
    <d v="2025-09-19T17:58:57"/>
    <x v="675"/>
    <x v="2"/>
    <x v="2"/>
    <x v="2"/>
    <n v="0.10800000000000001"/>
    <n v="0.21600000000000003"/>
    <n v="0.32400000000000001"/>
    <n v="-3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s v="W"/>
    <d v="2025-09-19T00:00:00"/>
    <s v="17"/>
    <x v="1"/>
    <s v="Fri"/>
    <d v="2025-09-19T17:59:36"/>
    <x v="676"/>
    <x v="2"/>
    <x v="2"/>
    <x v="2"/>
    <n v="9.1000000000000011E-2"/>
    <n v="0.18200000000000002"/>
    <n v="0.27300000000000002"/>
    <n v="-3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s v="W"/>
    <d v="2025-09-19T00:00:00"/>
    <s v="17"/>
    <x v="2"/>
    <s v="Fri"/>
    <d v="2025-09-19T17:59:37"/>
    <x v="677"/>
    <x v="2"/>
    <x v="2"/>
    <x v="2"/>
    <n v="9.1000000000000011E-2"/>
    <n v="0.18200000000000002"/>
    <n v="0.27300000000000002"/>
    <n v="-3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s v="W"/>
    <d v="2025-09-19T00:00:00"/>
    <s v="17"/>
    <x v="6"/>
    <s v="Fri"/>
    <d v="2025-09-19T17:59:37"/>
    <x v="677"/>
    <x v="2"/>
    <x v="2"/>
    <x v="2"/>
    <n v="0.15800000000000003"/>
    <n v="0.31600000000000006"/>
    <n v="0.47399999999999998"/>
    <n v="-3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s v="W"/>
    <d v="2025-09-19T00:00:00"/>
    <s v="17"/>
    <x v="0"/>
    <s v="Fri"/>
    <d v="2025-09-19T17:59:37"/>
    <x v="677"/>
    <x v="2"/>
    <x v="2"/>
    <x v="2"/>
    <n v="9.2000000000000012E-2"/>
    <n v="0.18400000000000002"/>
    <n v="0.27600000000000002"/>
    <n v="-3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s v="W"/>
    <d v="2025-09-19T00:00:00"/>
    <s v="18"/>
    <x v="12"/>
    <s v="Fri"/>
    <d v="2025-09-19T18:00:16"/>
    <x v="678"/>
    <x v="2"/>
    <x v="3"/>
    <x v="2"/>
    <n v="0.35600000000000004"/>
    <n v="0.71200000000000008"/>
    <n v="1.0680000000000001"/>
    <n v="3.56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s v="W"/>
    <d v="2025-09-19T00:00:00"/>
    <s v="18"/>
    <x v="10"/>
    <s v="Fri"/>
    <d v="2025-09-19T18:00:17"/>
    <x v="679"/>
    <x v="2"/>
    <x v="3"/>
    <x v="2"/>
    <n v="0.14899999999999999"/>
    <n v="0.29799999999999999"/>
    <n v="0.44700000000000001"/>
    <n v="-3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s v="W"/>
    <d v="2025-09-19T00:00:00"/>
    <s v="18"/>
    <x v="11"/>
    <s v="Fri"/>
    <d v="2025-09-19T18:00:17"/>
    <x v="679"/>
    <x v="2"/>
    <x v="3"/>
    <x v="2"/>
    <n v="0.14899999999999999"/>
    <n v="0.29799999999999999"/>
    <n v="0.44700000000000001"/>
    <n v="-3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s v="L"/>
    <d v="2025-09-19T00:00:00"/>
    <s v="18"/>
    <x v="15"/>
    <s v="Fri"/>
    <d v="2025-09-19T18:04:56"/>
    <x v="680"/>
    <x v="2"/>
    <x v="3"/>
    <x v="2"/>
    <n v="-0.30200000000000005"/>
    <n v="-0.60400000000000009"/>
    <n v="-0.90599999999999992"/>
    <n v="-3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s v="W"/>
    <d v="2025-09-19T00:00:00"/>
    <s v="18"/>
    <x v="7"/>
    <s v="Fri"/>
    <d v="2025-09-19T18:07:06"/>
    <x v="681"/>
    <x v="2"/>
    <x v="3"/>
    <x v="2"/>
    <n v="0.35600000000000004"/>
    <n v="0.71200000000000008"/>
    <n v="1.0680000000000001"/>
    <n v="3.56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s v="W"/>
    <d v="2025-09-19T00:00:00"/>
    <s v="18"/>
    <x v="0"/>
    <s v="Fri"/>
    <d v="2025-09-19T18:07:07"/>
    <x v="682"/>
    <x v="2"/>
    <x v="3"/>
    <x v="2"/>
    <n v="0.30299999999999999"/>
    <n v="0.60599999999999998"/>
    <n v="0.90899999999999992"/>
    <n v="3.03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s v="W"/>
    <d v="2025-09-19T00:00:00"/>
    <s v="18"/>
    <x v="9"/>
    <s v="Fri"/>
    <d v="2025-09-19T18:07:07"/>
    <x v="682"/>
    <x v="2"/>
    <x v="3"/>
    <x v="2"/>
    <n v="0.35899999999999999"/>
    <n v="0.71799999999999997"/>
    <n v="1.077"/>
    <n v="3.59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s v="W"/>
    <d v="2025-09-19T00:00:00"/>
    <s v="18"/>
    <x v="6"/>
    <s v="Fri"/>
    <d v="2025-09-19T18:07:07"/>
    <x v="682"/>
    <x v="2"/>
    <x v="3"/>
    <x v="2"/>
    <n v="0.15600000000000003"/>
    <n v="0.31200000000000006"/>
    <n v="0.46799999999999997"/>
    <n v="-3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s v="W"/>
    <d v="2025-09-19T00:00:00"/>
    <s v="18"/>
    <x v="1"/>
    <s v="Fri"/>
    <d v="2025-09-19T18:07:07"/>
    <x v="682"/>
    <x v="2"/>
    <x v="3"/>
    <x v="2"/>
    <n v="0.35499999999999998"/>
    <n v="0.71"/>
    <n v="1.0649999999999999"/>
    <n v="3.55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s v="W"/>
    <d v="2025-09-19T00:00:00"/>
    <s v="18"/>
    <x v="2"/>
    <s v="Fri"/>
    <d v="2025-09-19T18:07:08"/>
    <x v="683"/>
    <x v="2"/>
    <x v="3"/>
    <x v="2"/>
    <n v="0.30000000000000004"/>
    <n v="0.60000000000000009"/>
    <n v="0.89999999999999991"/>
    <n v="3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s v="W"/>
    <d v="2025-09-19T00:00:00"/>
    <s v="18"/>
    <x v="14"/>
    <s v="Fri"/>
    <d v="2025-09-19T18:15:17"/>
    <x v="684"/>
    <x v="2"/>
    <x v="3"/>
    <x v="2"/>
    <n v="0.25700000000000001"/>
    <n v="0.51400000000000001"/>
    <n v="0.77099999999999991"/>
    <n v="-3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s v="W"/>
    <d v="2025-09-19T00:00:00"/>
    <s v="18"/>
    <x v="13"/>
    <s v="Fri"/>
    <d v="2025-09-19T18:15:17"/>
    <x v="684"/>
    <x v="2"/>
    <x v="3"/>
    <x v="2"/>
    <n v="0.35499999999999998"/>
    <n v="0.71"/>
    <n v="1.0649999999999999"/>
    <n v="3.55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s v="W"/>
    <d v="2025-09-19T00:00:00"/>
    <s v="18"/>
    <x v="15"/>
    <s v="Fri"/>
    <d v="2025-09-19T18:15:17"/>
    <x v="684"/>
    <x v="2"/>
    <x v="3"/>
    <x v="2"/>
    <n v="0.29599999999999999"/>
    <n v="0.59199999999999997"/>
    <n v="0.88800000000000001"/>
    <n v="2.96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s v="W"/>
    <d v="2025-09-19T00:00:00"/>
    <s v="18"/>
    <x v="16"/>
    <s v="Fri"/>
    <d v="2025-09-19T18:15:17"/>
    <x v="684"/>
    <x v="2"/>
    <x v="3"/>
    <x v="2"/>
    <n v="0.24900000000000003"/>
    <n v="0.49800000000000005"/>
    <n v="0.747"/>
    <n v="-3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s v="L"/>
    <d v="2025-09-19T00:00:00"/>
    <s v="18"/>
    <x v="14"/>
    <s v="Fri"/>
    <d v="2025-09-19T18:23:16"/>
    <x v="685"/>
    <x v="2"/>
    <x v="3"/>
    <x v="2"/>
    <n v="-0.30400000000000005"/>
    <n v="-0.6080000000000001"/>
    <n v="-0.91199999999999992"/>
    <n v="-3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s v="L"/>
    <d v="2025-09-19T00:00:00"/>
    <s v="18"/>
    <x v="16"/>
    <s v="Fri"/>
    <d v="2025-09-19T18:23:17"/>
    <x v="686"/>
    <x v="2"/>
    <x v="3"/>
    <x v="2"/>
    <n v="-0.30299999999999999"/>
    <n v="-0.60599999999999998"/>
    <n v="-0.90899999999999992"/>
    <n v="-3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s v="L"/>
    <d v="2025-09-19T00:00:00"/>
    <s v="18"/>
    <x v="13"/>
    <s v="Fri"/>
    <d v="2025-09-19T18:24:06"/>
    <x v="687"/>
    <x v="2"/>
    <x v="3"/>
    <x v="2"/>
    <n v="-0.30200000000000005"/>
    <n v="-0.60400000000000009"/>
    <n v="-0.90599999999999992"/>
    <n v="-3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s v="L"/>
    <d v="2025-09-19T00:00:00"/>
    <s v="18"/>
    <x v="15"/>
    <s v="Fri"/>
    <d v="2025-09-19T18:24:26"/>
    <x v="688"/>
    <x v="2"/>
    <x v="3"/>
    <x v="2"/>
    <n v="-0.29900000000000004"/>
    <n v="-0.59800000000000009"/>
    <n v="-0.89700000000000002"/>
    <n v="-3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s v="L"/>
    <d v="2025-09-19T00:00:00"/>
    <s v="18"/>
    <x v="11"/>
    <s v="Fri"/>
    <d v="2025-09-19T18:25:46"/>
    <x v="689"/>
    <x v="2"/>
    <x v="3"/>
    <x v="2"/>
    <n v="-0.15300000000000002"/>
    <n v="-0.30600000000000005"/>
    <n v="-0.45899999999999996"/>
    <n v="-3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s v="L"/>
    <d v="2025-09-19T00:00:00"/>
    <s v="18"/>
    <x v="1"/>
    <s v="Fri"/>
    <d v="2025-09-19T18:25:47"/>
    <x v="690"/>
    <x v="2"/>
    <x v="3"/>
    <x v="2"/>
    <n v="-0.30200000000000005"/>
    <n v="-0.60400000000000009"/>
    <n v="-0.90599999999999992"/>
    <n v="-3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s v="L"/>
    <d v="2025-09-19T00:00:00"/>
    <s v="18"/>
    <x v="6"/>
    <s v="Fri"/>
    <d v="2025-09-19T18:25:47"/>
    <x v="690"/>
    <x v="2"/>
    <x v="3"/>
    <x v="2"/>
    <n v="-0.30099999999999999"/>
    <n v="-0.60199999999999998"/>
    <n v="-0.90299999999999991"/>
    <n v="-3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s v="L"/>
    <d v="2025-09-19T00:00:00"/>
    <s v="18"/>
    <x v="0"/>
    <s v="Fri"/>
    <d v="2025-09-19T18:25:47"/>
    <x v="690"/>
    <x v="2"/>
    <x v="3"/>
    <x v="2"/>
    <n v="-0.30299999999999999"/>
    <n v="-0.60599999999999998"/>
    <n v="-0.90899999999999992"/>
    <n v="-3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s v="L"/>
    <d v="2025-09-19T00:00:00"/>
    <s v="18"/>
    <x v="10"/>
    <s v="Fri"/>
    <d v="2025-09-19T18:25:47"/>
    <x v="690"/>
    <x v="2"/>
    <x v="3"/>
    <x v="2"/>
    <n v="-0.30600000000000005"/>
    <n v="-0.6120000000000001"/>
    <n v="-0.91799999999999993"/>
    <n v="-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s v="L"/>
    <d v="2025-09-19T00:00:00"/>
    <s v="18"/>
    <x v="2"/>
    <s v="Fri"/>
    <d v="2025-09-19T18:25:48"/>
    <x v="691"/>
    <x v="2"/>
    <x v="3"/>
    <x v="2"/>
    <n v="-0.254"/>
    <n v="-0.50800000000000001"/>
    <n v="-0.76200000000000001"/>
    <n v="-3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s v="L"/>
    <d v="2025-09-19T00:00:00"/>
    <s v="18"/>
    <x v="12"/>
    <s v="Fri"/>
    <d v="2025-09-19T18:25:48"/>
    <x v="691"/>
    <x v="2"/>
    <x v="3"/>
    <x v="2"/>
    <n v="-0.30099999999999999"/>
    <n v="-0.60199999999999998"/>
    <n v="-0.90299999999999991"/>
    <n v="-3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s v="L"/>
    <d v="2025-09-19T00:00:00"/>
    <s v="18"/>
    <x v="7"/>
    <s v="Fri"/>
    <d v="2025-09-19T18:26:06"/>
    <x v="692"/>
    <x v="2"/>
    <x v="3"/>
    <x v="2"/>
    <n v="-0.32200000000000006"/>
    <n v="-0.64400000000000013"/>
    <n v="-0.96599999999999997"/>
    <n v="-3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s v="L"/>
    <d v="2025-09-19T00:00:00"/>
    <s v="18"/>
    <x v="9"/>
    <s v="Fri"/>
    <d v="2025-09-19T18:26:07"/>
    <x v="693"/>
    <x v="2"/>
    <x v="3"/>
    <x v="2"/>
    <n v="-0.313"/>
    <n v="-0.626"/>
    <n v="-0.93899999999999995"/>
    <n v="-3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s v="L"/>
    <d v="2025-09-19T00:00:00"/>
    <s v="18"/>
    <x v="13"/>
    <s v="Fri"/>
    <d v="2025-09-19T18:32:26"/>
    <x v="694"/>
    <x v="2"/>
    <x v="3"/>
    <x v="2"/>
    <n v="-0.30299999999999999"/>
    <n v="-0.60599999999999998"/>
    <n v="-0.90899999999999992"/>
    <n v="-3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s v="L"/>
    <d v="2025-09-19T00:00:00"/>
    <s v="18"/>
    <x v="15"/>
    <s v="Fri"/>
    <d v="2025-09-19T18:32:27"/>
    <x v="695"/>
    <x v="2"/>
    <x v="3"/>
    <x v="2"/>
    <n v="-0.311"/>
    <n v="-0.622"/>
    <n v="-0.93299999999999994"/>
    <n v="-3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s v="L"/>
    <d v="2025-09-19T00:00:00"/>
    <s v="18"/>
    <x v="14"/>
    <s v="Fri"/>
    <d v="2025-09-19T18:32:27"/>
    <x v="695"/>
    <x v="2"/>
    <x v="3"/>
    <x v="2"/>
    <n v="-0.30400000000000005"/>
    <n v="-0.6080000000000001"/>
    <n v="-0.91199999999999992"/>
    <n v="-3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s v="W"/>
    <d v="2025-09-19T00:00:00"/>
    <s v="18"/>
    <x v="11"/>
    <s v="Fri"/>
    <d v="2025-09-19T18:35:26"/>
    <x v="696"/>
    <x v="2"/>
    <x v="3"/>
    <x v="2"/>
    <n v="2.7000000000000003E-2"/>
    <n v="5.4000000000000006E-2"/>
    <n v="8.1000000000000003E-2"/>
    <n v="-3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s v="W"/>
    <d v="2025-09-19T00:00:00"/>
    <s v="18"/>
    <x v="10"/>
    <s v="Fri"/>
    <d v="2025-09-19T18:35:27"/>
    <x v="697"/>
    <x v="2"/>
    <x v="3"/>
    <x v="2"/>
    <n v="2.8000000000000004E-2"/>
    <n v="5.6000000000000008E-2"/>
    <n v="8.4000000000000005E-2"/>
    <n v="-3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s v="L"/>
    <d v="2025-09-19T00:00:00"/>
    <s v="18"/>
    <x v="12"/>
    <s v="Fri"/>
    <d v="2025-09-19T18:35:27"/>
    <x v="697"/>
    <x v="2"/>
    <x v="3"/>
    <x v="2"/>
    <n v="-0.31000000000000005"/>
    <n v="-0.62000000000000011"/>
    <n v="-0.92999999999999994"/>
    <n v="-3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s v="L"/>
    <d v="2025-09-19T00:00:00"/>
    <s v="18"/>
    <x v="9"/>
    <s v="Fri"/>
    <d v="2025-09-19T18:36:36"/>
    <x v="698"/>
    <x v="2"/>
    <x v="3"/>
    <x v="2"/>
    <n v="-0.30000000000000004"/>
    <n v="-0.60000000000000009"/>
    <n v="-0.89999999999999991"/>
    <n v="-3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s v="L"/>
    <d v="2025-09-19T00:00:00"/>
    <s v="18"/>
    <x v="7"/>
    <s v="Fri"/>
    <d v="2025-09-19T18:36:37"/>
    <x v="699"/>
    <x v="2"/>
    <x v="3"/>
    <x v="2"/>
    <n v="-0.29700000000000004"/>
    <n v="-0.59400000000000008"/>
    <n v="-0.89100000000000001"/>
    <n v="-3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s v="L"/>
    <d v="2025-09-19T00:00:00"/>
    <s v="18"/>
    <x v="6"/>
    <s v="Fri"/>
    <d v="2025-09-19T18:40:36"/>
    <x v="700"/>
    <x v="2"/>
    <x v="3"/>
    <x v="2"/>
    <n v="-0.29799999999999999"/>
    <n v="-0.59599999999999997"/>
    <n v="-0.89400000000000002"/>
    <n v="-3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s v="L"/>
    <d v="2025-09-19T00:00:00"/>
    <s v="18"/>
    <x v="1"/>
    <s v="Fri"/>
    <d v="2025-09-19T18:40:37"/>
    <x v="701"/>
    <x v="2"/>
    <x v="3"/>
    <x v="2"/>
    <n v="-0.307"/>
    <n v="-0.61399999999999999"/>
    <n v="-0.92099999999999993"/>
    <n v="-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s v="L"/>
    <d v="2025-09-19T00:00:00"/>
    <s v="18"/>
    <x v="11"/>
    <s v="Fri"/>
    <d v="2025-09-19T18:40:37"/>
    <x v="701"/>
    <x v="2"/>
    <x v="3"/>
    <x v="2"/>
    <n v="-0.14499999999999999"/>
    <n v="-0.28999999999999998"/>
    <n v="-0.435"/>
    <n v="-3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s v="L"/>
    <d v="2025-09-19T00:00:00"/>
    <s v="18"/>
    <x v="0"/>
    <s v="Fri"/>
    <d v="2025-09-19T18:40:37"/>
    <x v="701"/>
    <x v="2"/>
    <x v="3"/>
    <x v="2"/>
    <n v="-0.29799999999999999"/>
    <n v="-0.59599999999999997"/>
    <n v="-0.89400000000000002"/>
    <n v="-3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s v="L"/>
    <d v="2025-09-19T00:00:00"/>
    <s v="18"/>
    <x v="10"/>
    <s v="Fri"/>
    <d v="2025-09-19T18:40:37"/>
    <x v="701"/>
    <x v="2"/>
    <x v="3"/>
    <x v="2"/>
    <n v="-0.29599999999999999"/>
    <n v="-0.59199999999999997"/>
    <n v="-0.88800000000000001"/>
    <n v="-3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s v="L"/>
    <d v="2025-09-19T00:00:00"/>
    <s v="18"/>
    <x v="2"/>
    <s v="Fri"/>
    <d v="2025-09-19T18:40:38"/>
    <x v="702"/>
    <x v="2"/>
    <x v="3"/>
    <x v="2"/>
    <n v="-0.24300000000000002"/>
    <n v="-0.48600000000000004"/>
    <n v="-0.72899999999999998"/>
    <n v="-3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s v="W"/>
    <d v="2025-09-19T00:00:00"/>
    <s v="18"/>
    <x v="16"/>
    <s v="Fri"/>
    <d v="2025-09-19T18:53:26"/>
    <x v="703"/>
    <x v="2"/>
    <x v="3"/>
    <x v="2"/>
    <n v="0.13100000000000001"/>
    <n v="0.26200000000000001"/>
    <n v="0.39300000000000002"/>
    <n v="-3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s v="L"/>
    <d v="2025-09-19T00:00:00"/>
    <s v="19"/>
    <x v="15"/>
    <s v="Fri"/>
    <d v="2025-09-19T19:01:26"/>
    <x v="704"/>
    <x v="3"/>
    <x v="4"/>
    <x v="3"/>
    <n v="-0.30200000000000005"/>
    <n v="-0.60400000000000009"/>
    <n v="-0.90599999999999992"/>
    <n v="-3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s v="W"/>
    <d v="2025-09-19T00:00:00"/>
    <s v="19"/>
    <x v="14"/>
    <s v="Fri"/>
    <d v="2025-09-19T19:01:27"/>
    <x v="705"/>
    <x v="3"/>
    <x v="4"/>
    <x v="3"/>
    <n v="8.1000000000000016E-2"/>
    <n v="0.16200000000000003"/>
    <n v="0.24299999999999999"/>
    <n v="-3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s v="L"/>
    <d v="2025-09-19T00:00:00"/>
    <s v="19"/>
    <x v="13"/>
    <s v="Fri"/>
    <d v="2025-09-19T19:01:27"/>
    <x v="705"/>
    <x v="3"/>
    <x v="4"/>
    <x v="3"/>
    <n v="-0.30200000000000005"/>
    <n v="-0.60400000000000009"/>
    <n v="-0.90599999999999992"/>
    <n v="-3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s v="W"/>
    <d v="2025-09-19T00:00:00"/>
    <s v="19"/>
    <x v="2"/>
    <s v="Fri"/>
    <d v="2025-09-19T19:02:56"/>
    <x v="706"/>
    <x v="3"/>
    <x v="4"/>
    <x v="3"/>
    <n v="4.3000000000000003E-2"/>
    <n v="8.6000000000000007E-2"/>
    <n v="0.129"/>
    <n v="-3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s v="L"/>
    <d v="2025-09-19T00:00:00"/>
    <s v="19"/>
    <x v="14"/>
    <s v="Fri"/>
    <d v="2025-09-19T19:07:36"/>
    <x v="707"/>
    <x v="3"/>
    <x v="4"/>
    <x v="3"/>
    <n v="-0.33"/>
    <n v="-0.66"/>
    <n v="-0.98999999999999988"/>
    <n v="-3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s v="L"/>
    <d v="2025-09-19T00:00:00"/>
    <s v="19"/>
    <x v="16"/>
    <s v="Fri"/>
    <d v="2025-09-19T19:07:36"/>
    <x v="707"/>
    <x v="3"/>
    <x v="4"/>
    <x v="3"/>
    <n v="-0.32800000000000001"/>
    <n v="-0.65600000000000003"/>
    <n v="-0.98399999999999987"/>
    <n v="-3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10"/>
    <s v="Fri"/>
    <d v="2025-09-19T19:08:06"/>
    <x v="708"/>
    <x v="3"/>
    <x v="4"/>
    <x v="3"/>
    <n v="-0.31400000000000006"/>
    <n v="-0.62800000000000011"/>
    <n v="-0.94199999999999995"/>
    <n v="-3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6"/>
    <s v="Fri"/>
    <d v="2025-09-19T19:08:06"/>
    <x v="708"/>
    <x v="3"/>
    <x v="4"/>
    <x v="3"/>
    <n v="-0.31400000000000006"/>
    <n v="-0.62800000000000011"/>
    <n v="-0.94199999999999995"/>
    <n v="-3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s v="L"/>
    <d v="2025-09-19T00:00:00"/>
    <s v="19"/>
    <x v="11"/>
    <s v="Fri"/>
    <d v="2025-09-19T19:08:07"/>
    <x v="709"/>
    <x v="3"/>
    <x v="4"/>
    <x v="3"/>
    <n v="-0.15200000000000002"/>
    <n v="-0.30400000000000005"/>
    <n v="-0.45599999999999996"/>
    <n v="-3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s v="L"/>
    <d v="2025-09-19T00:00:00"/>
    <s v="19"/>
    <x v="12"/>
    <s v="Fri"/>
    <d v="2025-09-19T19:08:07"/>
    <x v="709"/>
    <x v="3"/>
    <x v="4"/>
    <x v="3"/>
    <n v="-0.31400000000000006"/>
    <n v="-0.62800000000000011"/>
    <n v="-0.94199999999999995"/>
    <n v="-3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s v="L"/>
    <d v="2025-09-19T00:00:00"/>
    <s v="19"/>
    <x v="0"/>
    <s v="Fri"/>
    <d v="2025-09-19T19:08:07"/>
    <x v="709"/>
    <x v="3"/>
    <x v="4"/>
    <x v="3"/>
    <n v="-0.31000000000000005"/>
    <n v="-0.62000000000000011"/>
    <n v="-0.92999999999999994"/>
    <n v="-3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s v="L"/>
    <d v="2025-09-19T00:00:00"/>
    <s v="19"/>
    <x v="1"/>
    <s v="Fri"/>
    <d v="2025-09-19T19:08:07"/>
    <x v="709"/>
    <x v="3"/>
    <x v="4"/>
    <x v="3"/>
    <n v="-0.32000000000000006"/>
    <n v="-0.64000000000000012"/>
    <n v="-0.96"/>
    <n v="-3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s v="L"/>
    <d v="2025-09-19T00:00:00"/>
    <s v="19"/>
    <x v="2"/>
    <s v="Fri"/>
    <d v="2025-09-19T19:08:26"/>
    <x v="710"/>
    <x v="3"/>
    <x v="4"/>
    <x v="3"/>
    <n v="-0.27799999999999997"/>
    <n v="-0.55599999999999994"/>
    <n v="-0.83399999999999996"/>
    <n v="-3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s v="L"/>
    <d v="2025-09-19T00:00:00"/>
    <s v="19"/>
    <x v="15"/>
    <s v="Fri"/>
    <d v="2025-09-19T19:16:06"/>
    <x v="711"/>
    <x v="3"/>
    <x v="4"/>
    <x v="3"/>
    <n v="-0.30099999999999999"/>
    <n v="-0.60199999999999998"/>
    <n v="-0.90299999999999991"/>
    <n v="-3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s v="W"/>
    <d v="2025-09-19T00:00:00"/>
    <s v="19"/>
    <x v="14"/>
    <s v="Fri"/>
    <d v="2025-09-19T19:16:06"/>
    <x v="711"/>
    <x v="3"/>
    <x v="4"/>
    <x v="3"/>
    <n v="0.13600000000000001"/>
    <n v="0.27200000000000002"/>
    <n v="0.40800000000000003"/>
    <n v="-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s v="L"/>
    <d v="2025-09-19T00:00:00"/>
    <s v="19"/>
    <x v="13"/>
    <s v="Fri"/>
    <d v="2025-09-19T19:16:07"/>
    <x v="712"/>
    <x v="3"/>
    <x v="4"/>
    <x v="3"/>
    <n v="-0.30099999999999999"/>
    <n v="-0.60199999999999998"/>
    <n v="-0.90299999999999991"/>
    <n v="-3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s v="W"/>
    <d v="2025-09-19T00:00:00"/>
    <s v="19"/>
    <x v="16"/>
    <s v="Fri"/>
    <d v="2025-09-19T19:17:06"/>
    <x v="713"/>
    <x v="3"/>
    <x v="4"/>
    <x v="3"/>
    <n v="0.16600000000000001"/>
    <n v="0.33200000000000002"/>
    <n v="0.49799999999999994"/>
    <n v="-3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s v="W"/>
    <d v="2025-09-19T00:00:00"/>
    <s v="19"/>
    <x v="11"/>
    <s v="Fri"/>
    <d v="2025-09-19T19:19:06"/>
    <x v="714"/>
    <x v="3"/>
    <x v="4"/>
    <x v="3"/>
    <n v="0.15700000000000003"/>
    <n v="0.31400000000000006"/>
    <n v="0.47099999999999997"/>
    <n v="-3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s v="L"/>
    <d v="2025-09-19T00:00:00"/>
    <s v="19"/>
    <x v="12"/>
    <s v="Fri"/>
    <d v="2025-09-19T19:19:06"/>
    <x v="714"/>
    <x v="3"/>
    <x v="4"/>
    <x v="3"/>
    <n v="-0.311"/>
    <n v="-0.622"/>
    <n v="-0.93299999999999994"/>
    <n v="-3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6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10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s v="W"/>
    <d v="2025-09-19T00:00:00"/>
    <s v="19"/>
    <x v="1"/>
    <s v="Fri"/>
    <d v="2025-09-19T19:19:07"/>
    <x v="715"/>
    <x v="3"/>
    <x v="4"/>
    <x v="3"/>
    <n v="0.15400000000000003"/>
    <n v="0.30800000000000005"/>
    <n v="0.46199999999999997"/>
    <n v="-3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s v="W"/>
    <d v="2025-09-19T00:00:00"/>
    <s v="19"/>
    <x v="2"/>
    <s v="Fri"/>
    <d v="2025-09-19T19:19:07"/>
    <x v="715"/>
    <x v="3"/>
    <x v="4"/>
    <x v="3"/>
    <n v="0.29199999999999998"/>
    <n v="0.58399999999999996"/>
    <n v="0.876"/>
    <n v="2.92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s v="W"/>
    <d v="2025-09-19T00:00:00"/>
    <s v="19"/>
    <x v="0"/>
    <s v="Fri"/>
    <d v="2025-09-19T19:19:08"/>
    <x v="716"/>
    <x v="3"/>
    <x v="4"/>
    <x v="3"/>
    <n v="0.29100000000000004"/>
    <n v="0.58200000000000007"/>
    <n v="0.873"/>
    <n v="2.91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s v="L"/>
    <d v="2025-09-19T00:00:00"/>
    <s v="19"/>
    <x v="7"/>
    <s v="Fri"/>
    <d v="2025-09-19T19:20:56"/>
    <x v="717"/>
    <x v="3"/>
    <x v="4"/>
    <x v="3"/>
    <n v="-0.30099999999999999"/>
    <n v="-0.60199999999999998"/>
    <n v="-0.90299999999999991"/>
    <n v="-3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6"/>
    <s v="Fri"/>
    <d v="2025-09-19T19:26:36"/>
    <x v="718"/>
    <x v="3"/>
    <x v="4"/>
    <x v="3"/>
    <n v="-0.30099999999999999"/>
    <n v="-0.60199999999999998"/>
    <n v="-0.90299999999999991"/>
    <n v="-3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4"/>
    <s v="Fri"/>
    <d v="2025-09-19T19:26:37"/>
    <x v="719"/>
    <x v="3"/>
    <x v="4"/>
    <x v="3"/>
    <n v="-0.30099999999999999"/>
    <n v="-0.60199999999999998"/>
    <n v="-0.90299999999999991"/>
    <n v="-3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s v="L"/>
    <d v="2025-09-19T00:00:00"/>
    <s v="19"/>
    <x v="10"/>
    <s v="Fri"/>
    <d v="2025-09-19T19:27:16"/>
    <x v="720"/>
    <x v="3"/>
    <x v="4"/>
    <x v="3"/>
    <n v="-0.307"/>
    <n v="-0.61399999999999999"/>
    <n v="-0.92099999999999993"/>
    <n v="-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s v="L"/>
    <d v="2025-09-19T00:00:00"/>
    <s v="19"/>
    <x v="0"/>
    <s v="Fri"/>
    <d v="2025-09-19T19:27:16"/>
    <x v="720"/>
    <x v="3"/>
    <x v="4"/>
    <x v="3"/>
    <n v="-0.317"/>
    <n v="-0.63400000000000001"/>
    <n v="-0.95099999999999996"/>
    <n v="-3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s v="L"/>
    <d v="2025-09-19T00:00:00"/>
    <s v="19"/>
    <x v="6"/>
    <s v="Fri"/>
    <d v="2025-09-19T19:27:17"/>
    <x v="721"/>
    <x v="3"/>
    <x v="4"/>
    <x v="3"/>
    <n v="-0.31800000000000006"/>
    <n v="-0.63600000000000012"/>
    <n v="-0.95399999999999996"/>
    <n v="-3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s v="L"/>
    <d v="2025-09-19T00:00:00"/>
    <s v="19"/>
    <x v="11"/>
    <s v="Fri"/>
    <d v="2025-09-19T19:27:17"/>
    <x v="721"/>
    <x v="3"/>
    <x v="4"/>
    <x v="3"/>
    <n v="-0.16000000000000003"/>
    <n v="-0.32000000000000006"/>
    <n v="-0.48"/>
    <n v="-3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s v="L"/>
    <d v="2025-09-19T00:00:00"/>
    <s v="19"/>
    <x v="2"/>
    <s v="Fri"/>
    <d v="2025-09-19T19:27:17"/>
    <x v="721"/>
    <x v="3"/>
    <x v="4"/>
    <x v="3"/>
    <n v="-0.26200000000000001"/>
    <n v="-0.52400000000000002"/>
    <n v="-0.78600000000000003"/>
    <n v="-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s v="L"/>
    <d v="2025-09-19T00:00:00"/>
    <s v="19"/>
    <x v="1"/>
    <s v="Fri"/>
    <d v="2025-09-19T19:27:46"/>
    <x v="722"/>
    <x v="3"/>
    <x v="4"/>
    <x v="3"/>
    <n v="-0.29700000000000004"/>
    <n v="-0.59400000000000008"/>
    <n v="-0.89100000000000001"/>
    <n v="-3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s v="W"/>
    <d v="2025-09-19T00:00:00"/>
    <s v="19"/>
    <x v="14"/>
    <s v="Fri"/>
    <d v="2025-09-19T19:45:06"/>
    <x v="723"/>
    <x v="3"/>
    <x v="4"/>
    <x v="3"/>
    <n v="0.11599999999999999"/>
    <n v="0.23199999999999998"/>
    <n v="0.34799999999999998"/>
    <n v="-3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s v="L"/>
    <d v="2025-09-19T00:00:00"/>
    <s v="19"/>
    <x v="16"/>
    <s v="Fri"/>
    <d v="2025-09-19T19:46:06"/>
    <x v="724"/>
    <x v="3"/>
    <x v="4"/>
    <x v="3"/>
    <n v="-0.30099999999999999"/>
    <n v="-0.60199999999999998"/>
    <n v="-0.90299999999999991"/>
    <n v="-3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s v="W"/>
    <d v="2025-09-19T00:00:00"/>
    <s v="19"/>
    <x v="6"/>
    <s v="Fri"/>
    <d v="2025-09-19T19:46:36"/>
    <x v="725"/>
    <x v="3"/>
    <x v="4"/>
    <x v="3"/>
    <n v="0.15000000000000002"/>
    <n v="0.30000000000000004"/>
    <n v="0.44999999999999996"/>
    <n v="-3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s v="W"/>
    <d v="2025-09-19T00:00:00"/>
    <s v="19"/>
    <x v="0"/>
    <s v="Fri"/>
    <d v="2025-09-19T19:46:36"/>
    <x v="725"/>
    <x v="3"/>
    <x v="4"/>
    <x v="3"/>
    <n v="0.11100000000000002"/>
    <n v="0.22200000000000003"/>
    <n v="0.33300000000000002"/>
    <n v="-3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s v="L"/>
    <d v="2025-09-19T00:00:00"/>
    <s v="19"/>
    <x v="2"/>
    <s v="Fri"/>
    <d v="2025-09-19T19:46:37"/>
    <x v="726"/>
    <x v="3"/>
    <x v="4"/>
    <x v="3"/>
    <n v="-0.252"/>
    <n v="-0.504"/>
    <n v="-0.75600000000000001"/>
    <n v="-3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s v="L"/>
    <d v="2025-09-19T00:00:00"/>
    <s v="19"/>
    <x v="16"/>
    <s v="Fri"/>
    <d v="2025-09-19T19:58:06"/>
    <x v="727"/>
    <x v="3"/>
    <x v="4"/>
    <x v="3"/>
    <n v="-0.29700000000000004"/>
    <n v="-0.59400000000000008"/>
    <n v="-0.89100000000000001"/>
    <n v="-3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s v="L"/>
    <d v="2025-09-19T00:00:00"/>
    <s v="19"/>
    <x v="2"/>
    <s v="Fri"/>
    <d v="2025-09-19T19:59:06"/>
    <x v="728"/>
    <x v="3"/>
    <x v="4"/>
    <x v="3"/>
    <n v="-0.248"/>
    <n v="-0.496"/>
    <n v="-0.74399999999999999"/>
    <n v="-3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s v="L"/>
    <d v="2025-09-19T00:00:00"/>
    <s v="19"/>
    <x v="11"/>
    <s v="Fri"/>
    <d v="2025-09-19T19:59:06"/>
    <x v="728"/>
    <x v="3"/>
    <x v="4"/>
    <x v="3"/>
    <n v="-0.15100000000000002"/>
    <n v="-0.30200000000000005"/>
    <n v="-0.45299999999999996"/>
    <n v="-3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s v="L"/>
    <d v="2025-09-19T00:00:00"/>
    <s v="19"/>
    <x v="10"/>
    <s v="Fri"/>
    <d v="2025-09-19T19:59:07"/>
    <x v="729"/>
    <x v="3"/>
    <x v="4"/>
    <x v="3"/>
    <n v="-0.30099999999999999"/>
    <n v="-0.60199999999999998"/>
    <n v="-0.90299999999999991"/>
    <n v="-3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s v="W"/>
    <d v="2025-09-19T00:00:00"/>
    <s v="20"/>
    <x v="5"/>
    <s v="Fri"/>
    <d v="2025-09-19T20:01:56"/>
    <x v="730"/>
    <x v="3"/>
    <x v="5"/>
    <x v="3"/>
    <n v="0.65"/>
    <n v="1.3"/>
    <n v="1.95"/>
    <n v="6.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s v="W"/>
    <d v="2025-09-19T00:00:00"/>
    <s v="20"/>
    <x v="4"/>
    <s v="Fri"/>
    <d v="2025-09-19T20:01:56"/>
    <x v="730"/>
    <x v="3"/>
    <x v="5"/>
    <x v="3"/>
    <n v="1.1599999999999999"/>
    <n v="2.3199999999999998"/>
    <n v="3.48"/>
    <n v="11.6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s v="W"/>
    <d v="2025-09-19T00:00:00"/>
    <s v="20"/>
    <x v="3"/>
    <s v="Fri"/>
    <d v="2025-09-19T20:01:57"/>
    <x v="731"/>
    <x v="3"/>
    <x v="5"/>
    <x v="3"/>
    <n v="0.46399999999999997"/>
    <n v="0.92799999999999994"/>
    <n v="1.3919999999999999"/>
    <n v="4.6399999999999997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s v="W"/>
    <d v="2025-09-19T00:00:00"/>
    <s v="20"/>
    <x v="11"/>
    <s v="Fri"/>
    <d v="2025-09-19T20:09:56"/>
    <x v="732"/>
    <x v="3"/>
    <x v="5"/>
    <x v="3"/>
    <n v="0.15000000000000002"/>
    <n v="0.30000000000000004"/>
    <n v="0.44999999999999996"/>
    <n v="-3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s v="W"/>
    <d v="2025-09-19T00:00:00"/>
    <s v="20"/>
    <x v="2"/>
    <s v="Fri"/>
    <d v="2025-09-19T20:09:56"/>
    <x v="732"/>
    <x v="3"/>
    <x v="5"/>
    <x v="3"/>
    <n v="0.10700000000000001"/>
    <n v="0.21400000000000002"/>
    <n v="0.32100000000000001"/>
    <n v="-3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s v="W"/>
    <d v="2025-09-19T00:00:00"/>
    <s v="20"/>
    <x v="16"/>
    <s v="Fri"/>
    <d v="2025-09-19T20:12:26"/>
    <x v="733"/>
    <x v="3"/>
    <x v="5"/>
    <x v="3"/>
    <n v="7.6000000000000012E-2"/>
    <n v="0.15200000000000002"/>
    <n v="0.22799999999999998"/>
    <n v="-3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s v="W"/>
    <d v="2025-09-19T00:00:00"/>
    <s v="20"/>
    <x v="10"/>
    <s v="Fri"/>
    <d v="2025-09-19T20:13:06"/>
    <x v="734"/>
    <x v="3"/>
    <x v="5"/>
    <x v="3"/>
    <n v="6.7000000000000004E-2"/>
    <n v="0.13400000000000001"/>
    <n v="0.20100000000000001"/>
    <n v="-3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s v="W"/>
    <d v="2025-09-19T00:00:00"/>
    <s v="20"/>
    <x v="1"/>
    <s v="Fri"/>
    <d v="2025-09-19T20:13:06"/>
    <x v="734"/>
    <x v="3"/>
    <x v="5"/>
    <x v="3"/>
    <n v="6.7000000000000004E-2"/>
    <n v="0.13400000000000001"/>
    <n v="0.20100000000000001"/>
    <n v="-3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s v="W"/>
    <d v="2025-09-19T00:00:00"/>
    <s v="20"/>
    <x v="13"/>
    <s v="Fri"/>
    <d v="2025-09-19T20:21:06"/>
    <x v="735"/>
    <x v="3"/>
    <x v="5"/>
    <x v="3"/>
    <n v="0.41399999999999998"/>
    <n v="0.82799999999999996"/>
    <n v="1.2419999999999998"/>
    <n v="4.1399999999999997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s v="W"/>
    <d v="2025-09-19T00:00:00"/>
    <s v="20"/>
    <x v="15"/>
    <s v="Fri"/>
    <d v="2025-09-19T20:21:06"/>
    <x v="735"/>
    <x v="3"/>
    <x v="5"/>
    <x v="3"/>
    <n v="0.48700000000000004"/>
    <n v="0.97400000000000009"/>
    <n v="1.4610000000000001"/>
    <n v="4.87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s v="W"/>
    <d v="2025-09-19T00:00:00"/>
    <s v="20"/>
    <x v="11"/>
    <s v="Fri"/>
    <d v="2025-09-19T20:21:46"/>
    <x v="736"/>
    <x v="3"/>
    <x v="5"/>
    <x v="3"/>
    <n v="0.14699999999999999"/>
    <n v="0.29399999999999998"/>
    <n v="0.441"/>
    <n v="-3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s v="W"/>
    <d v="2025-09-19T00:00:00"/>
    <s v="20"/>
    <x v="6"/>
    <s v="Fri"/>
    <d v="2025-09-19T20:21:46"/>
    <x v="736"/>
    <x v="3"/>
    <x v="5"/>
    <x v="3"/>
    <n v="0.15400000000000003"/>
    <n v="0.30800000000000005"/>
    <n v="0.46199999999999997"/>
    <n v="-3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s v="W"/>
    <d v="2025-09-19T00:00:00"/>
    <s v="20"/>
    <x v="14"/>
    <s v="Fri"/>
    <d v="2025-09-19T20:21:47"/>
    <x v="737"/>
    <x v="3"/>
    <x v="5"/>
    <x v="3"/>
    <n v="8.1000000000000016E-2"/>
    <n v="0.16200000000000003"/>
    <n v="0.24299999999999999"/>
    <n v="-3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s v="W"/>
    <d v="2025-09-19T00:00:00"/>
    <s v="20"/>
    <x v="9"/>
    <s v="Fri"/>
    <d v="2025-09-19T20:25:36"/>
    <x v="738"/>
    <x v="3"/>
    <x v="5"/>
    <x v="3"/>
    <n v="0.36499999999999999"/>
    <n v="0.73"/>
    <n v="1.095"/>
    <n v="3.6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s v="W"/>
    <d v="2025-09-19T00:00:00"/>
    <s v="20"/>
    <x v="0"/>
    <s v="Fri"/>
    <d v="2025-09-19T20:26:26"/>
    <x v="739"/>
    <x v="3"/>
    <x v="5"/>
    <x v="3"/>
    <n v="0.32800000000000001"/>
    <n v="0.65600000000000003"/>
    <n v="0.98399999999999987"/>
    <n v="3.28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s v="W"/>
    <d v="2025-09-19T00:00:00"/>
    <s v="20"/>
    <x v="2"/>
    <s v="Fri"/>
    <d v="2025-09-19T20:26:26"/>
    <x v="739"/>
    <x v="3"/>
    <x v="5"/>
    <x v="3"/>
    <n v="0.32800000000000001"/>
    <n v="0.65600000000000003"/>
    <n v="0.98399999999999987"/>
    <n v="3.28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s v="W"/>
    <d v="2025-09-19T00:00:00"/>
    <s v="20"/>
    <x v="8"/>
    <s v="Fri"/>
    <d v="2025-09-19T20:32:16"/>
    <x v="740"/>
    <x v="3"/>
    <x v="5"/>
    <x v="3"/>
    <n v="0.41900000000000004"/>
    <n v="0.83800000000000008"/>
    <n v="1.2570000000000001"/>
    <n v="4.1900000000000004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s v="W"/>
    <d v="2025-09-19T00:00:00"/>
    <s v="20"/>
    <x v="7"/>
    <s v="Fri"/>
    <d v="2025-09-19T20:32:16"/>
    <x v="740"/>
    <x v="3"/>
    <x v="5"/>
    <x v="3"/>
    <n v="0.41500000000000004"/>
    <n v="0.83000000000000007"/>
    <n v="1.2450000000000001"/>
    <n v="4.1500000000000004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s v="W"/>
    <d v="2025-09-19T00:00:00"/>
    <s v="20"/>
    <x v="16"/>
    <s v="Fri"/>
    <d v="2025-09-19T20:32:26"/>
    <x v="741"/>
    <x v="3"/>
    <x v="5"/>
    <x v="3"/>
    <n v="0.48399999999999999"/>
    <n v="0.96799999999999997"/>
    <n v="1.452"/>
    <n v="4.84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s v="W"/>
    <d v="2025-09-19T00:00:00"/>
    <s v="20"/>
    <x v="1"/>
    <s v="Fri"/>
    <d v="2025-09-19T20:34:36"/>
    <x v="742"/>
    <x v="3"/>
    <x v="5"/>
    <x v="3"/>
    <n v="0.35099999999999998"/>
    <n v="0.70199999999999996"/>
    <n v="1.0529999999999999"/>
    <n v="3.51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s v="W"/>
    <d v="2025-09-19T00:00:00"/>
    <s v="20"/>
    <x v="10"/>
    <s v="Fri"/>
    <d v="2025-09-19T20:37:06"/>
    <x v="743"/>
    <x v="3"/>
    <x v="5"/>
    <x v="3"/>
    <n v="0.15200000000000002"/>
    <n v="0.30400000000000005"/>
    <n v="0.45599999999999996"/>
    <n v="-3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s v="W"/>
    <d v="2025-09-19T00:00:00"/>
    <s v="20"/>
    <x v="12"/>
    <s v="Fri"/>
    <d v="2025-09-19T20:39:36"/>
    <x v="744"/>
    <x v="3"/>
    <x v="5"/>
    <x v="3"/>
    <n v="0.36600000000000005"/>
    <n v="0.7320000000000001"/>
    <n v="1.0980000000000001"/>
    <n v="3.66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s v="W"/>
    <d v="2025-09-19T00:00:00"/>
    <s v="20"/>
    <x v="14"/>
    <s v="Fri"/>
    <d v="2025-09-19T20:40:16"/>
    <x v="745"/>
    <x v="3"/>
    <x v="5"/>
    <x v="3"/>
    <n v="0.40599999999999997"/>
    <n v="0.81199999999999994"/>
    <n v="1.2179999999999997"/>
    <n v="4.0599999999999996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s v="W"/>
    <d v="2025-09-19T00:00:00"/>
    <s v="20"/>
    <x v="6"/>
    <s v="Fri"/>
    <d v="2025-09-19T20:42:06"/>
    <x v="746"/>
    <x v="3"/>
    <x v="5"/>
    <x v="3"/>
    <n v="0.18100000000000002"/>
    <n v="0.36200000000000004"/>
    <n v="0.54300000000000004"/>
    <n v="-3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s v="W"/>
    <d v="2025-09-19T00:00:00"/>
    <s v="20"/>
    <x v="11"/>
    <s v="Fri"/>
    <d v="2025-09-19T20:42:06"/>
    <x v="746"/>
    <x v="3"/>
    <x v="5"/>
    <x v="3"/>
    <n v="0.18100000000000002"/>
    <n v="0.36200000000000004"/>
    <n v="0.54300000000000004"/>
    <n v="-3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s v="W"/>
    <d v="2025-09-19T00:00:00"/>
    <s v="20"/>
    <x v="13"/>
    <s v="Fri"/>
    <d v="2025-09-19T20:48:16"/>
    <x v="747"/>
    <x v="3"/>
    <x v="5"/>
    <x v="3"/>
    <n v="0.24399999999999999"/>
    <n v="0.48799999999999999"/>
    <n v="0.73199999999999998"/>
    <n v="-3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s v="W"/>
    <d v="2025-09-19T00:00:00"/>
    <s v="20"/>
    <x v="14"/>
    <s v="Fri"/>
    <d v="2025-09-19T20:49:26"/>
    <x v="748"/>
    <x v="3"/>
    <x v="5"/>
    <x v="3"/>
    <n v="7.1999999999999995E-2"/>
    <n v="0.14399999999999999"/>
    <n v="0.216"/>
    <n v="-3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s v="W"/>
    <d v="2025-09-19T00:00:00"/>
    <s v="20"/>
    <x v="15"/>
    <s v="Fri"/>
    <d v="2025-09-19T20:49:26"/>
    <x v="748"/>
    <x v="3"/>
    <x v="5"/>
    <x v="3"/>
    <n v="0.42300000000000004"/>
    <n v="0.84600000000000009"/>
    <n v="1.2690000000000001"/>
    <n v="4.2300000000000004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s v="W"/>
    <d v="2025-09-19T00:00:00"/>
    <s v="20"/>
    <x v="16"/>
    <s v="Fri"/>
    <d v="2025-09-19T20:49:27"/>
    <x v="749"/>
    <x v="3"/>
    <x v="5"/>
    <x v="3"/>
    <n v="7.7000000000000013E-2"/>
    <n v="0.15400000000000003"/>
    <n v="0.23099999999999998"/>
    <n v="-3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s v="W"/>
    <d v="2025-09-19T00:00:00"/>
    <s v="20"/>
    <x v="0"/>
    <s v="Fri"/>
    <d v="2025-09-19T20:57:26"/>
    <x v="750"/>
    <x v="3"/>
    <x v="5"/>
    <x v="3"/>
    <n v="0.30400000000000005"/>
    <n v="0.6080000000000001"/>
    <n v="0.91199999999999992"/>
    <n v="3.04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s v="W"/>
    <d v="2025-09-19T00:00:00"/>
    <s v="20"/>
    <x v="1"/>
    <s v="Fri"/>
    <d v="2025-09-19T20:57:26"/>
    <x v="750"/>
    <x v="3"/>
    <x v="5"/>
    <x v="3"/>
    <n v="0.35000000000000003"/>
    <n v="0.70000000000000007"/>
    <n v="1.05"/>
    <n v="3.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1"/>
    <s v="Fri"/>
    <d v="2025-09-19T20:57:26"/>
    <x v="750"/>
    <x v="3"/>
    <x v="5"/>
    <x v="3"/>
    <n v="0.14699999999999999"/>
    <n v="0.29399999999999998"/>
    <n v="0.441"/>
    <n v="-3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0"/>
    <s v="Fri"/>
    <d v="2025-09-19T20:57:27"/>
    <x v="751"/>
    <x v="3"/>
    <x v="5"/>
    <x v="3"/>
    <n v="0.14699999999999999"/>
    <n v="0.29399999999999998"/>
    <n v="0.441"/>
    <n v="-3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s v="W"/>
    <d v="2025-09-19T00:00:00"/>
    <s v="20"/>
    <x v="2"/>
    <s v="Fri"/>
    <d v="2025-09-19T20:57:27"/>
    <x v="751"/>
    <x v="3"/>
    <x v="5"/>
    <x v="3"/>
    <n v="0.28900000000000003"/>
    <n v="0.57800000000000007"/>
    <n v="0.86699999999999999"/>
    <n v="-3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s v="W"/>
    <d v="2025-09-19T00:00:00"/>
    <s v="20"/>
    <x v="6"/>
    <s v="Fri"/>
    <d v="2025-09-19T20:57:27"/>
    <x v="751"/>
    <x v="3"/>
    <x v="5"/>
    <x v="3"/>
    <n v="0.13600000000000001"/>
    <n v="0.27200000000000002"/>
    <n v="0.40800000000000003"/>
    <n v="-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s v="W"/>
    <d v="2025-09-19T00:00:00"/>
    <s v="20"/>
    <x v="12"/>
    <s v="Fri"/>
    <d v="2025-09-19T20:57:28"/>
    <x v="752"/>
    <x v="3"/>
    <x v="5"/>
    <x v="3"/>
    <n v="0.33500000000000002"/>
    <n v="0.67"/>
    <n v="1.0049999999999999"/>
    <n v="3.35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4"/>
    <s v="Fri"/>
    <d v="2025-09-19T20:58:06"/>
    <x v="753"/>
    <x v="3"/>
    <x v="5"/>
    <x v="3"/>
    <n v="7.9000000000000015E-2"/>
    <n v="0.15800000000000003"/>
    <n v="0.23699999999999999"/>
    <n v="-3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6"/>
    <s v="Fri"/>
    <d v="2025-09-19T20:58:06"/>
    <x v="753"/>
    <x v="3"/>
    <x v="5"/>
    <x v="3"/>
    <n v="7.9000000000000015E-2"/>
    <n v="0.15800000000000003"/>
    <n v="0.23699999999999999"/>
    <n v="-3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s v="W"/>
    <d v="2025-09-19T00:00:00"/>
    <s v="21"/>
    <x v="7"/>
    <s v="Fri"/>
    <d v="2025-09-19T21:05:46"/>
    <x v="754"/>
    <x v="3"/>
    <x v="6"/>
    <x v="3"/>
    <n v="0.35400000000000004"/>
    <n v="0.70800000000000007"/>
    <n v="1.0620000000000001"/>
    <n v="3.54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s v="W"/>
    <d v="2025-09-19T00:00:00"/>
    <s v="21"/>
    <x v="8"/>
    <s v="Fri"/>
    <d v="2025-09-19T21:05:46"/>
    <x v="754"/>
    <x v="3"/>
    <x v="6"/>
    <x v="3"/>
    <n v="0.34800000000000003"/>
    <n v="0.69600000000000006"/>
    <n v="1.044"/>
    <n v="3.48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s v="W"/>
    <d v="2025-09-19T00:00:00"/>
    <s v="21"/>
    <x v="9"/>
    <s v="Fri"/>
    <d v="2025-09-19T21:05:46"/>
    <x v="754"/>
    <x v="3"/>
    <x v="6"/>
    <x v="3"/>
    <n v="0.34700000000000003"/>
    <n v="0.69400000000000006"/>
    <n v="1.0409999999999999"/>
    <n v="3.47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s v="W"/>
    <d v="2025-09-19T00:00:00"/>
    <s v="21"/>
    <x v="10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s v="W"/>
    <d v="2025-09-19T00:00:00"/>
    <s v="21"/>
    <x v="11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s v="W"/>
    <d v="2025-09-19T00:00:00"/>
    <s v="21"/>
    <x v="6"/>
    <s v="Fri"/>
    <d v="2025-09-19T21:14:06"/>
    <x v="755"/>
    <x v="3"/>
    <x v="6"/>
    <x v="3"/>
    <n v="0.15700000000000003"/>
    <n v="0.31400000000000006"/>
    <n v="0.47099999999999997"/>
    <n v="-3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s v="W"/>
    <d v="2025-09-19T00:00:00"/>
    <s v="21"/>
    <x v="16"/>
    <s v="Fri"/>
    <d v="2025-09-19T21:15:06"/>
    <x v="756"/>
    <x v="3"/>
    <x v="6"/>
    <x v="3"/>
    <n v="0.193"/>
    <n v="0.38600000000000001"/>
    <n v="0.57899999999999996"/>
    <n v="-3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s v="W"/>
    <d v="2025-09-19T00:00:00"/>
    <s v="21"/>
    <x v="14"/>
    <s v="Fri"/>
    <d v="2025-09-19T21:15:06"/>
    <x v="756"/>
    <x v="3"/>
    <x v="6"/>
    <x v="3"/>
    <n v="0.20499999999999999"/>
    <n v="0.41"/>
    <n v="0.61499999999999988"/>
    <n v="-3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s v="W"/>
    <d v="2025-09-19T00:00:00"/>
    <s v="21"/>
    <x v="13"/>
    <s v="Fri"/>
    <d v="2025-09-19T21:15:06"/>
    <x v="756"/>
    <x v="3"/>
    <x v="6"/>
    <x v="3"/>
    <n v="0.373"/>
    <n v="0.746"/>
    <n v="1.119"/>
    <n v="3.73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s v="W"/>
    <d v="2025-09-19T00:00:00"/>
    <s v="21"/>
    <x v="17"/>
    <s v="Fri"/>
    <d v="2025-09-19T21:25:36"/>
    <x v="757"/>
    <x v="3"/>
    <x v="6"/>
    <x v="3"/>
    <n v="0.11299999999999999"/>
    <n v="0.22599999999999998"/>
    <n v="0.33899999999999997"/>
    <n v="-3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s v="W"/>
    <d v="2025-09-19T00:00:00"/>
    <s v="21"/>
    <x v="16"/>
    <s v="Fri"/>
    <d v="2025-09-19T21:25:37"/>
    <x v="758"/>
    <x v="3"/>
    <x v="6"/>
    <x v="3"/>
    <n v="0.12"/>
    <n v="0.24"/>
    <n v="0.36"/>
    <n v="-3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s v="W"/>
    <d v="2025-09-19T00:00:00"/>
    <s v="21"/>
    <x v="14"/>
    <s v="Fri"/>
    <d v="2025-09-19T21:25:37"/>
    <x v="758"/>
    <x v="3"/>
    <x v="6"/>
    <x v="3"/>
    <n v="0.12"/>
    <n v="0.24"/>
    <n v="0.36"/>
    <n v="-3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10"/>
    <s v="Fri"/>
    <d v="2025-09-19T21:25:37"/>
    <x v="758"/>
    <x v="3"/>
    <x v="6"/>
    <x v="3"/>
    <n v="0.16100000000000003"/>
    <n v="0.32200000000000006"/>
    <n v="0.48299999999999998"/>
    <n v="-3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s v="L"/>
    <d v="2025-09-19T00:00:00"/>
    <s v="21"/>
    <x v="11"/>
    <s v="Fri"/>
    <d v="2025-09-19T21:25:38"/>
    <x v="759"/>
    <x v="3"/>
    <x v="6"/>
    <x v="3"/>
    <n v="-0.13999999999999999"/>
    <n v="-0.27999999999999997"/>
    <n v="-0.42"/>
    <n v="-3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6"/>
    <s v="Fri"/>
    <d v="2025-09-19T21:25:38"/>
    <x v="759"/>
    <x v="3"/>
    <x v="6"/>
    <x v="3"/>
    <n v="0.16100000000000003"/>
    <n v="0.32200000000000006"/>
    <n v="0.48299999999999998"/>
    <n v="-3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s v="W"/>
    <d v="2025-09-19T00:00:00"/>
    <s v="21"/>
    <x v="1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2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0"/>
    <s v="Fri"/>
    <d v="2025-09-19T21:25:38"/>
    <x v="759"/>
    <x v="3"/>
    <x v="6"/>
    <x v="3"/>
    <n v="9.5000000000000001E-2"/>
    <n v="0.19"/>
    <n v="0.28499999999999998"/>
    <n v="-3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s v="W"/>
    <d v="2025-09-19T00:00:00"/>
    <s v="21"/>
    <x v="7"/>
    <s v="Fri"/>
    <d v="2025-09-19T21:28:16"/>
    <x v="760"/>
    <x v="3"/>
    <x v="6"/>
    <x v="3"/>
    <n v="0.20699999999999999"/>
    <n v="0.41399999999999998"/>
    <n v="0.62099999999999989"/>
    <n v="-3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s v="W"/>
    <d v="2025-09-19T00:00:00"/>
    <s v="21"/>
    <x v="9"/>
    <s v="Fri"/>
    <d v="2025-09-19T21:28:16"/>
    <x v="760"/>
    <x v="3"/>
    <x v="6"/>
    <x v="3"/>
    <n v="0.23700000000000002"/>
    <n v="0.47400000000000003"/>
    <n v="0.71099999999999997"/>
    <n v="-3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s v="W"/>
    <d v="2025-09-19T00:00:00"/>
    <s v="21"/>
    <x v="8"/>
    <s v="Fri"/>
    <d v="2025-09-19T21:28:16"/>
    <x v="760"/>
    <x v="3"/>
    <x v="6"/>
    <x v="3"/>
    <n v="0.20899999999999999"/>
    <n v="0.41799999999999998"/>
    <n v="0.62699999999999989"/>
    <n v="-3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s v="W"/>
    <d v="2025-09-19T00:00:00"/>
    <s v="21"/>
    <x v="3"/>
    <s v="Fri"/>
    <d v="2025-09-19T21:31:58"/>
    <x v="761"/>
    <x v="3"/>
    <x v="6"/>
    <x v="3"/>
    <n v="0.22599999999999998"/>
    <n v="0.45199999999999996"/>
    <n v="0.67799999999999994"/>
    <n v="-3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s v="L"/>
    <d v="2025-09-19T00:00:00"/>
    <s v="21"/>
    <x v="11"/>
    <s v="Fri"/>
    <d v="2025-09-19T21:57:16"/>
    <x v="762"/>
    <x v="3"/>
    <x v="6"/>
    <x v="3"/>
    <n v="-0.15300000000000002"/>
    <n v="-0.30600000000000005"/>
    <n v="-0.45899999999999996"/>
    <n v="-3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s v="W"/>
    <d v="2025-09-19T00:00:00"/>
    <s v="21"/>
    <x v="6"/>
    <s v="Fri"/>
    <d v="2025-09-19T21:59:36"/>
    <x v="763"/>
    <x v="3"/>
    <x v="6"/>
    <x v="3"/>
    <n v="5.8999999999999997E-2"/>
    <n v="0.11799999999999999"/>
    <n v="0.17699999999999999"/>
    <n v="-3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s v="W"/>
    <d v="2025-09-19T00:00:00"/>
    <s v="21"/>
    <x v="10"/>
    <s v="Fri"/>
    <d v="2025-09-19T21:59:36"/>
    <x v="763"/>
    <x v="3"/>
    <x v="6"/>
    <x v="3"/>
    <n v="5.8999999999999997E-2"/>
    <n v="0.11799999999999999"/>
    <n v="0.17699999999999999"/>
    <n v="-3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s v="W"/>
    <d v="2025-09-19T00:00:00"/>
    <s v="22"/>
    <x v="16"/>
    <s v="Fri"/>
    <d v="2025-09-19T22:00:06"/>
    <x v="764"/>
    <x v="3"/>
    <x v="7"/>
    <x v="3"/>
    <n v="7.8000000000000014E-2"/>
    <n v="0.15600000000000003"/>
    <n v="0.23399999999999999"/>
    <n v="-3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s v="W"/>
    <d v="2025-09-19T00:00:00"/>
    <s v="22"/>
    <x v="14"/>
    <s v="Fri"/>
    <d v="2025-09-19T22:00:06"/>
    <x v="764"/>
    <x v="3"/>
    <x v="7"/>
    <x v="3"/>
    <n v="7.5000000000000011E-2"/>
    <n v="0.15000000000000002"/>
    <n v="0.22499999999999998"/>
    <n v="-3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s v="W"/>
    <d v="2025-09-19T00:00:00"/>
    <s v="22"/>
    <x v="1"/>
    <s v="Fri"/>
    <d v="2025-09-19T22:00:56"/>
    <x v="765"/>
    <x v="3"/>
    <x v="7"/>
    <x v="3"/>
    <n v="9.7000000000000003E-2"/>
    <n v="0.19400000000000001"/>
    <n v="0.29099999999999998"/>
    <n v="-3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s v="W"/>
    <d v="2025-09-19T00:00:00"/>
    <s v="22"/>
    <x v="2"/>
    <s v="Fri"/>
    <d v="2025-09-19T22:00:56"/>
    <x v="765"/>
    <x v="3"/>
    <x v="7"/>
    <x v="3"/>
    <n v="9.7000000000000003E-2"/>
    <n v="0.19400000000000001"/>
    <n v="0.29099999999999998"/>
    <n v="-3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s v="W"/>
    <d v="2025-09-19T00:00:00"/>
    <s v="22"/>
    <x v="0"/>
    <s v="Fri"/>
    <d v="2025-09-19T22:00:56"/>
    <x v="765"/>
    <x v="3"/>
    <x v="7"/>
    <x v="3"/>
    <n v="9.7000000000000003E-2"/>
    <n v="0.19400000000000001"/>
    <n v="0.29099999999999998"/>
    <n v="-3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s v="L"/>
    <d v="2025-09-19T00:00:00"/>
    <s v="22"/>
    <x v="17"/>
    <s v="Fri"/>
    <d v="2025-09-19T22:13:46"/>
    <x v="766"/>
    <x v="3"/>
    <x v="7"/>
    <x v="3"/>
    <n v="-0.311"/>
    <n v="-0.622"/>
    <n v="-0.93299999999999994"/>
    <n v="-3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s v="L"/>
    <d v="2025-09-19T00:00:00"/>
    <s v="22"/>
    <x v="11"/>
    <s v="Fri"/>
    <d v="2025-09-19T22:37:56"/>
    <x v="767"/>
    <x v="3"/>
    <x v="7"/>
    <x v="3"/>
    <n v="-0.15200000000000002"/>
    <n v="-0.30400000000000005"/>
    <n v="-0.45599999999999996"/>
    <n v="-3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s v="L"/>
    <d v="2025-09-19T00:00:00"/>
    <s v="22"/>
    <x v="11"/>
    <s v="Fri"/>
    <d v="2025-09-19T22:51:06"/>
    <x v="768"/>
    <x v="3"/>
    <x v="7"/>
    <x v="3"/>
    <n v="-0.15100000000000002"/>
    <n v="-0.30200000000000005"/>
    <n v="-0.45299999999999996"/>
    <n v="-3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4"/>
    <s v="Fri"/>
    <d v="2025-09-19T22:56:46"/>
    <x v="769"/>
    <x v="3"/>
    <x v="7"/>
    <x v="3"/>
    <n v="-0.31400000000000006"/>
    <n v="-0.62800000000000011"/>
    <n v="-0.94199999999999995"/>
    <n v="-3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6"/>
    <s v="Fri"/>
    <d v="2025-09-19T22:56:46"/>
    <x v="769"/>
    <x v="3"/>
    <x v="7"/>
    <x v="3"/>
    <n v="-0.31400000000000006"/>
    <n v="-0.62800000000000011"/>
    <n v="-0.94199999999999995"/>
    <n v="-3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7"/>
    <s v="Fri"/>
    <d v="2025-09-19T22:59:56"/>
    <x v="770"/>
    <x v="3"/>
    <x v="7"/>
    <x v="3"/>
    <n v="-0.30200000000000005"/>
    <n v="-0.60400000000000009"/>
    <n v="-0.90599999999999992"/>
    <n v="-3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8"/>
    <s v="Fri"/>
    <d v="2025-09-19T22:59:56"/>
    <x v="770"/>
    <x v="3"/>
    <x v="7"/>
    <x v="3"/>
    <n v="-0.30200000000000005"/>
    <n v="-0.60400000000000009"/>
    <n v="-0.90599999999999992"/>
    <n v="-3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1"/>
    <s v="Fri"/>
    <d v="2025-09-19T23:05:26"/>
    <x v="771"/>
    <x v="3"/>
    <x v="8"/>
    <x v="3"/>
    <n v="0.15100000000000002"/>
    <n v="0.30200000000000005"/>
    <n v="0.45299999999999996"/>
    <n v="-3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0"/>
    <s v="Fri"/>
    <d v="2025-09-19T23:05:26"/>
    <x v="771"/>
    <x v="3"/>
    <x v="8"/>
    <x v="3"/>
    <n v="0.15100000000000002"/>
    <n v="0.30200000000000005"/>
    <n v="0.45299999999999996"/>
    <n v="-3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s v="W"/>
    <d v="2025-09-19T00:00:00"/>
    <s v="23"/>
    <x v="6"/>
    <s v="Fri"/>
    <d v="2025-09-19T23:06:16"/>
    <x v="772"/>
    <x v="3"/>
    <x v="8"/>
    <x v="3"/>
    <n v="0.15100000000000002"/>
    <n v="0.30200000000000005"/>
    <n v="0.45299999999999996"/>
    <n v="-3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s v="W"/>
    <d v="2025-09-19T00:00:00"/>
    <s v="23"/>
    <x v="0"/>
    <s v="Fri"/>
    <d v="2025-09-19T23:06:16"/>
    <x v="772"/>
    <x v="3"/>
    <x v="8"/>
    <x v="3"/>
    <n v="0.11299999999999999"/>
    <n v="0.22599999999999998"/>
    <n v="0.33899999999999997"/>
    <n v="-3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s v="W"/>
    <d v="2025-09-19T00:00:00"/>
    <s v="23"/>
    <x v="1"/>
    <s v="Fri"/>
    <d v="2025-09-19T23:06:16"/>
    <x v="772"/>
    <x v="3"/>
    <x v="8"/>
    <x v="3"/>
    <n v="0.11499999999999999"/>
    <n v="0.22999999999999998"/>
    <n v="0.34499999999999997"/>
    <n v="-3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s v="W"/>
    <d v="2025-09-19T00:00:00"/>
    <s v="23"/>
    <x v="2"/>
    <s v="Fri"/>
    <d v="2025-09-19T23:06:16"/>
    <x v="772"/>
    <x v="3"/>
    <x v="8"/>
    <x v="3"/>
    <n v="0.11499999999999999"/>
    <n v="0.22999999999999998"/>
    <n v="0.34499999999999997"/>
    <n v="-3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4"/>
    <s v="Fri"/>
    <d v="2025-09-19T23:14:06"/>
    <x v="773"/>
    <x v="3"/>
    <x v="8"/>
    <x v="3"/>
    <n v="-0.30200000000000005"/>
    <n v="-0.60400000000000009"/>
    <n v="-0.90599999999999992"/>
    <n v="-3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6"/>
    <s v="Fri"/>
    <d v="2025-09-19T23:14:06"/>
    <x v="773"/>
    <x v="3"/>
    <x v="8"/>
    <x v="3"/>
    <n v="-0.30200000000000005"/>
    <n v="-0.60400000000000009"/>
    <n v="-0.90599999999999992"/>
    <n v="-3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s v="L"/>
    <d v="2025-09-19T00:00:00"/>
    <s v="23"/>
    <x v="10"/>
    <s v="Fri"/>
    <d v="2025-09-19T23:15:46"/>
    <x v="774"/>
    <x v="3"/>
    <x v="8"/>
    <x v="3"/>
    <n v="-0.30499999999999999"/>
    <n v="-0.61"/>
    <n v="-0.91499999999999992"/>
    <n v="-3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s v="L"/>
    <d v="2025-09-19T00:00:00"/>
    <s v="23"/>
    <x v="11"/>
    <s v="Fri"/>
    <d v="2025-09-19T23:15:46"/>
    <x v="774"/>
    <x v="3"/>
    <x v="8"/>
    <x v="3"/>
    <n v="-0.15200000000000002"/>
    <n v="-0.30400000000000005"/>
    <n v="-0.45599999999999996"/>
    <n v="-3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s v="L"/>
    <d v="2025-09-19T00:00:00"/>
    <s v="23"/>
    <x v="17"/>
    <s v="Fri"/>
    <d v="2025-09-19T23:18:06"/>
    <x v="775"/>
    <x v="3"/>
    <x v="8"/>
    <x v="3"/>
    <n v="-0.30000000000000004"/>
    <n v="-0.60000000000000009"/>
    <n v="-0.89999999999999991"/>
    <n v="-3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s v="L"/>
    <d v="2025-09-19T00:00:00"/>
    <s v="23"/>
    <x v="6"/>
    <s v="Fri"/>
    <d v="2025-09-19T23:18:06"/>
    <x v="775"/>
    <x v="3"/>
    <x v="8"/>
    <x v="3"/>
    <n v="-0.30000000000000004"/>
    <n v="-0.60000000000000009"/>
    <n v="-0.89999999999999991"/>
    <n v="-3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s v="L"/>
    <d v="2025-09-19T00:00:00"/>
    <s v="23"/>
    <x v="1"/>
    <s v="Fri"/>
    <d v="2025-09-19T23:19:46"/>
    <x v="776"/>
    <x v="3"/>
    <x v="8"/>
    <x v="3"/>
    <n v="-0.30000000000000004"/>
    <n v="-0.60000000000000009"/>
    <n v="-0.89999999999999991"/>
    <n v="-3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s v="L"/>
    <d v="2025-09-19T00:00:00"/>
    <s v="23"/>
    <x v="2"/>
    <s v="Fri"/>
    <d v="2025-09-19T23:19:46"/>
    <x v="776"/>
    <x v="3"/>
    <x v="8"/>
    <x v="3"/>
    <n v="-0.254"/>
    <n v="-0.50800000000000001"/>
    <n v="-0.76200000000000001"/>
    <n v="-3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s v="L"/>
    <d v="2025-09-19T00:00:00"/>
    <s v="23"/>
    <x v="0"/>
    <s v="Fri"/>
    <d v="2025-09-19T23:19:46"/>
    <x v="776"/>
    <x v="3"/>
    <x v="8"/>
    <x v="3"/>
    <n v="-0.30000000000000004"/>
    <n v="-0.60000000000000009"/>
    <n v="-0.89999999999999991"/>
    <n v="-3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s v="W"/>
    <d v="2025-09-19T00:00:00"/>
    <s v="23"/>
    <x v="18"/>
    <s v="Fri"/>
    <d v="2025-09-19T23:30:06"/>
    <x v="777"/>
    <x v="3"/>
    <x v="8"/>
    <x v="3"/>
    <n v="0.14099999999999999"/>
    <n v="0.28199999999999997"/>
    <n v="0.42299999999999999"/>
    <n v="-3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s v="W"/>
    <d v="2025-09-19T00:00:00"/>
    <s v="23"/>
    <x v="11"/>
    <s v="Fri"/>
    <d v="2025-09-19T23:30:06"/>
    <x v="777"/>
    <x v="3"/>
    <x v="8"/>
    <x v="3"/>
    <n v="0.15200000000000002"/>
    <n v="0.30400000000000005"/>
    <n v="0.45599999999999996"/>
    <n v="-3"/>
  </r>
  <r>
    <m/>
    <m/>
    <m/>
    <m/>
    <m/>
    <m/>
    <m/>
    <m/>
    <m/>
    <m/>
    <m/>
    <m/>
    <m/>
    <m/>
    <m/>
    <m/>
    <x v="19"/>
    <m/>
    <m/>
    <x v="778"/>
    <x v="4"/>
    <x v="23"/>
    <x v="4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2"/>
    <x v="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11:AH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2">
        <item x="4"/>
        <item x="5"/>
        <item x="3"/>
        <item m="1" x="18"/>
        <item x="8"/>
        <item m="1" x="19"/>
        <item x="7"/>
        <item m="1" x="20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>
      <items count="644"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x="5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h="1"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18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um of Profit" fld="12" baseField="0" baseItem="0"/>
  </dataFields>
  <formats count="10">
    <format dxfId="143">
      <pivotArea type="all" dataOnly="0" outline="0" fieldPosition="0"/>
    </format>
    <format dxfId="142">
      <pivotArea outline="0" collapsedLevelsAreSubtotals="1" fieldPosition="0"/>
    </format>
    <format dxfId="141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40">
      <pivotArea dataOnly="0" labelOnly="1" grandCol="1" outline="0" fieldPosition="0"/>
    </format>
    <format dxfId="139">
      <pivotArea outline="0" collapsedLevelsAreSubtotals="1" fieldPosition="0"/>
    </format>
    <format dxfId="138">
      <pivotArea field="21" type="button" dataOnly="0" labelOnly="1" outline="0" axis="axisRow" fieldPosition="0"/>
    </format>
    <format dxfId="137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136">
      <pivotArea dataOnly="0" labelOnly="1" grandRow="1" outline="0" fieldPosition="0"/>
    </format>
    <format dxfId="135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34">
      <pivotArea dataOnly="0" labelOnly="1" grandCol="1" outline="0" fieldPosition="0"/>
    </format>
  </formats>
  <conditionalFormats count="4">
    <conditionalFormat priority="1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U52" firstHeaderRow="1" firstDataRow="2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4">
        <item x="4"/>
        <item x="5"/>
        <item x="3"/>
        <item m="1" x="20"/>
        <item x="8"/>
        <item m="1" x="21"/>
        <item x="7"/>
        <item m="1" x="22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5">
    <i>
      <x/>
    </i>
    <i>
      <x v="1"/>
    </i>
    <i>
      <x v="3"/>
    </i>
    <i>
      <x v="4"/>
    </i>
    <i t="grand">
      <x/>
    </i>
  </rowItems>
  <colFields count="1">
    <field x="16"/>
  </colFields>
  <colItems count="20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pageFields count="1">
    <pageField fld="29" hier="-1"/>
  </pageFields>
  <dataFields count="1">
    <dataField name="Sum of Profit" fld="12" baseField="0" baseItem="0"/>
  </dataFields>
  <formats count="32">
    <format dxfId="175">
      <pivotArea dataOnly="0" labelOnly="1" fieldPosition="0">
        <references count="1">
          <reference field="16" count="1">
            <x v="11"/>
          </reference>
        </references>
      </pivotArea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type="origin" dataOnly="0" labelOnly="1" outline="0" fieldPosition="0"/>
    </format>
    <format dxfId="171">
      <pivotArea field="16" type="button" dataOnly="0" labelOnly="1" outline="0" axis="axisCol" fieldPosition="0"/>
    </format>
    <format dxfId="170">
      <pivotArea type="topRight" dataOnly="0" labelOnly="1" outline="0" fieldPosition="0"/>
    </format>
    <format dxfId="169">
      <pivotArea field="20" type="button" dataOnly="0" labelOnly="1" outline="0" axis="axisRow" fieldPosition="0"/>
    </format>
    <format dxfId="168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67">
      <pivotArea dataOnly="0" labelOnly="1" grandRow="1" outline="0" fieldPosition="0"/>
    </format>
    <format dxfId="166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65">
      <pivotArea dataOnly="0" labelOnly="1" grandCol="1" outline="0" fieldPosition="0"/>
    </format>
    <format dxfId="164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63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162">
      <pivotArea dataOnly="0" labelOnly="1" fieldPosition="0">
        <references count="1">
          <reference field="16" count="1">
            <x v="8"/>
          </reference>
        </references>
      </pivotArea>
    </format>
    <format dxfId="161">
      <pivotArea dataOnly="0" labelOnly="1" fieldPosition="0">
        <references count="1">
          <reference field="16" count="1">
            <x v="8"/>
          </reference>
        </references>
      </pivotArea>
    </format>
    <format dxfId="160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59">
      <pivotArea outline="0" collapsedLevelsAreSubtotals="1" fieldPosition="0"/>
    </format>
    <format dxfId="158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57">
      <pivotArea dataOnly="0" labelOnly="1" grandCol="1" outline="0" fieldPosition="0"/>
    </format>
    <format dxfId="156">
      <pivotArea dataOnly="0" labelOnly="1" fieldPosition="0">
        <references count="1">
          <reference field="16" count="1">
            <x v="8"/>
          </reference>
        </references>
      </pivotArea>
    </format>
    <format dxfId="155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54">
      <pivotArea dataOnly="0" labelOnly="1" grandCol="1" outline="0" fieldPosition="0"/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field="16" type="button" dataOnly="0" labelOnly="1" outline="0" axis="axisCol" fieldPosition="0"/>
    </format>
    <format dxfId="149">
      <pivotArea type="topRight" dataOnly="0" labelOnly="1" outline="0" fieldPosition="0"/>
    </format>
    <format dxfId="148">
      <pivotArea field="20" type="button" dataOnly="0" labelOnly="1" outline="0" axis="axisRow" fieldPosition="0"/>
    </format>
    <format dxfId="147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46">
      <pivotArea dataOnly="0" labelOnly="1" grandRow="1" outline="0" fieldPosition="0"/>
    </format>
    <format dxfId="145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44">
      <pivotArea dataOnly="0" labelOnly="1" grandCol="1" outline="0" fieldPosition="0"/>
    </format>
  </formats>
  <conditionalFormats count="3"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3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0B18-376C-4A8A-B233-FA1B25EBB4F6}" name="PivotTable1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2:N16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2">
        <item m="1" x="18"/>
        <item m="1" x="19"/>
        <item m="1" x="20"/>
        <item x="0"/>
        <item x="2"/>
        <item x="1"/>
        <item x="1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>
      <items count="644"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x="5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t="default"/>
      </items>
    </pivotField>
    <pivotField showAll="0"/>
    <pivotField showAll="0"/>
    <pivotField axis="axisRow" showAll="0">
      <items count="6">
        <item m="1" x="4"/>
        <item x="0"/>
        <item x="3"/>
        <item x="1"/>
        <item x="2"/>
        <item t="default"/>
      </items>
    </pivotField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4">
    <i>
      <x v="1"/>
    </i>
    <i>
      <x v="3"/>
    </i>
    <i>
      <x v="4"/>
    </i>
    <i t="grand">
      <x/>
    </i>
  </rowItems>
  <colItems count="1">
    <i/>
  </colItems>
  <pageFields count="1">
    <pageField fld="16" hier="-1"/>
  </pageFields>
  <dataFields count="1">
    <dataField name="Sum of Profit" fld="12" baseField="0" baseItem="0"/>
  </dataFields>
  <formats count="6">
    <format dxfId="181">
      <pivotArea type="all" dataOnly="0" outline="0" fieldPosition="0"/>
    </format>
    <format dxfId="180">
      <pivotArea outline="0" collapsedLevelsAreSubtotals="1" fieldPosition="0"/>
    </format>
    <format dxfId="179">
      <pivotArea field="22" type="button" dataOnly="0" labelOnly="1" outline="0" axis="axisRow" fieldPosition="0"/>
    </format>
    <format dxfId="178">
      <pivotArea dataOnly="0" labelOnly="1" fieldPosition="0">
        <references count="1">
          <reference field="22" count="2">
            <x v="1"/>
            <x v="3"/>
          </reference>
        </references>
      </pivotArea>
    </format>
    <format dxfId="177">
      <pivotArea dataOnly="0" labelOnly="1" grandRow="1" outline="0" fieldPosition="0"/>
    </format>
    <format dxfId="176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2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2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24">
        <item x="4"/>
        <item x="5"/>
        <item x="3"/>
        <item m="1" x="20"/>
        <item x="8"/>
        <item m="1" x="21"/>
        <item x="7"/>
        <item m="1" x="22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0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pageFields count="1">
    <pageField fld="21" hier="-1"/>
  </pageFields>
  <dataFields count="1">
    <dataField name="Sum of Profit" fld="12" baseField="0" baseItem="0"/>
  </dataFields>
  <formats count="11">
    <format dxfId="192">
      <pivotArea dataOnly="0" labelOnly="1" fieldPosition="0">
        <references count="1">
          <reference field="16" count="1">
            <x v="11"/>
          </reference>
        </references>
      </pivotArea>
    </format>
    <format dxfId="191">
      <pivotArea type="all" dataOnly="0" outline="0" fieldPosition="0"/>
    </format>
    <format dxfId="190">
      <pivotArea outline="0" collapsedLevelsAreSubtotals="1" fieldPosition="0"/>
    </format>
    <format dxfId="189">
      <pivotArea field="16" type="button" dataOnly="0" labelOnly="1" outline="0" axis="axisRow" fieldPosition="0"/>
    </format>
    <format dxfId="188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87">
      <pivotArea dataOnly="0" labelOnly="1" grandRow="1" outline="0" fieldPosition="0"/>
    </format>
    <format dxfId="186">
      <pivotArea dataOnly="0" labelOnly="1" outline="0" axis="axisValues" fieldPosition="0"/>
    </format>
    <format dxfId="185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84">
      <pivotArea dataOnly="0" labelOnly="1" fieldPosition="0">
        <references count="1">
          <reference field="16" count="1">
            <x v="17"/>
          </reference>
        </references>
      </pivotArea>
    </format>
    <format dxfId="183">
      <pivotArea dataOnly="0" labelOnly="1" fieldPosition="0">
        <references count="1">
          <reference field="16" count="1">
            <x v="1"/>
          </reference>
        </references>
      </pivotArea>
    </format>
    <format dxfId="182">
      <pivotArea dataOnly="0" labelOnly="1" fieldPosition="0">
        <references count="1">
          <reference field="16" count="1">
            <x v="2"/>
          </reference>
        </references>
      </pivotArea>
    </format>
  </formats>
  <conditionalFormats count="1">
    <conditionalFormat priority="1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2">
              <x v="0"/>
              <x v="1"/>
              <x v="2"/>
              <x v="4"/>
              <x v="6"/>
              <x v="8"/>
              <x v="9"/>
              <x v="10"/>
              <x v="11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CDED9-E7C3-4413-9790-AA21C96671D4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8:H2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24">
        <item x="4"/>
        <item x="5"/>
        <item x="3"/>
        <item m="1" x="20"/>
        <item x="8"/>
        <item m="1" x="21"/>
        <item x="7"/>
        <item m="1" x="22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h="1" x="19"/>
        <item h="1" x="20"/>
        <item h="1" x="21"/>
        <item h="1" x="22"/>
        <item h="1" x="0"/>
        <item h="1" x="1"/>
        <item h="1" x="2"/>
        <item h="1"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0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pageFields count="1">
    <pageField fld="21" hier="-1"/>
  </pageFields>
  <dataFields count="1">
    <dataField name="Sum of Profit" fld="12" baseField="0" baseItem="0"/>
  </dataFields>
  <formats count="13">
    <format dxfId="205">
      <pivotArea dataOnly="0" labelOnly="1" fieldPosition="0">
        <references count="1">
          <reference field="16" count="1">
            <x v="11"/>
          </reference>
        </references>
      </pivotArea>
    </format>
    <format dxfId="204">
      <pivotArea type="all" dataOnly="0" outline="0" fieldPosition="0"/>
    </format>
    <format dxfId="203">
      <pivotArea outline="0" collapsedLevelsAreSubtotals="1" fieldPosition="0"/>
    </format>
    <format dxfId="202">
      <pivotArea field="16" type="button" dataOnly="0" labelOnly="1" outline="0" axis="axisRow" fieldPosition="0"/>
    </format>
    <format dxfId="201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200">
      <pivotArea dataOnly="0" labelOnly="1" grandRow="1" outline="0" fieldPosition="0"/>
    </format>
    <format dxfId="199">
      <pivotArea dataOnly="0" labelOnly="1" outline="0" axis="axisValues" fieldPosition="0"/>
    </format>
    <format dxfId="198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97">
      <pivotArea dataOnly="0" labelOnly="1" fieldPosition="0">
        <references count="1">
          <reference field="16" count="1">
            <x v="17"/>
          </reference>
        </references>
      </pivotArea>
    </format>
    <format dxfId="196">
      <pivotArea dataOnly="0" labelOnly="1" fieldPosition="0">
        <references count="1">
          <reference field="16" count="1">
            <x v="1"/>
          </reference>
        </references>
      </pivotArea>
    </format>
    <format dxfId="195">
      <pivotArea dataOnly="0" labelOnly="1" fieldPosition="0">
        <references count="1">
          <reference field="16" count="1">
            <x v="2"/>
          </reference>
        </references>
      </pivotArea>
    </format>
    <format dxfId="194">
      <pivotArea dataOnly="0" labelOnly="1" fieldPosition="0">
        <references count="1">
          <reference field="16" count="1">
            <x v="10"/>
          </reference>
        </references>
      </pivotArea>
    </format>
    <format dxfId="193">
      <pivotArea dataOnly="0" labelOnly="1" fieldPosition="0">
        <references count="1">
          <reference field="16" count="1">
            <x v="8"/>
          </reference>
        </references>
      </pivotArea>
    </format>
  </formats>
  <conditionalFormats count="2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7">
              <x v="0"/>
              <x v="1"/>
              <x v="2"/>
              <x v="4"/>
              <x v="6"/>
              <x v="8"/>
              <x v="9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0">
              <x v="10"/>
              <x v="11"/>
              <x v="12"/>
              <x v="13"/>
              <x v="14"/>
              <x v="15"/>
              <x v="16"/>
              <x v="17"/>
              <x v="18"/>
              <x v="1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201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axis="axisRow"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80">
    <i>
      <x v="139"/>
    </i>
    <i>
      <x v="140"/>
    </i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196"/>
    </i>
    <i>
      <x v="198"/>
    </i>
    <i>
      <x v="203"/>
    </i>
    <i>
      <x v="204"/>
    </i>
    <i>
      <x v="206"/>
    </i>
    <i>
      <x v="209"/>
    </i>
    <i>
      <x v="211"/>
    </i>
    <i>
      <x v="213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28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299"/>
    </i>
    <i>
      <x v="304"/>
    </i>
    <i>
      <x v="307"/>
    </i>
    <i>
      <x v="310"/>
    </i>
    <i>
      <x v="313"/>
    </i>
    <i>
      <x v="315"/>
    </i>
    <i>
      <x v="319"/>
    </i>
    <i>
      <x v="324"/>
    </i>
    <i>
      <x v="332"/>
    </i>
    <i>
      <x v="333"/>
    </i>
    <i>
      <x v="335"/>
    </i>
    <i>
      <x v="338"/>
    </i>
    <i>
      <x v="340"/>
    </i>
    <i>
      <x v="342"/>
    </i>
    <i>
      <x v="346"/>
    </i>
    <i>
      <x v="350"/>
    </i>
    <i>
      <x v="354"/>
    </i>
    <i>
      <x v="355"/>
    </i>
    <i>
      <x v="358"/>
    </i>
    <i>
      <x v="359"/>
    </i>
    <i>
      <x v="361"/>
    </i>
    <i>
      <x v="373"/>
    </i>
    <i>
      <x v="374"/>
    </i>
    <i>
      <x v="379"/>
    </i>
    <i>
      <x v="381"/>
    </i>
    <i>
      <x v="387"/>
    </i>
    <i>
      <x v="399"/>
    </i>
    <i>
      <x v="403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464"/>
    </i>
    <i>
      <x v="472"/>
    </i>
    <i>
      <x v="481"/>
    </i>
    <i>
      <x v="487"/>
    </i>
    <i>
      <x v="492"/>
    </i>
    <i>
      <x v="495"/>
    </i>
    <i>
      <x v="497"/>
    </i>
    <i>
      <x v="506"/>
    </i>
    <i>
      <x v="512"/>
    </i>
    <i>
      <x v="514"/>
    </i>
    <i>
      <x v="52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631"/>
    </i>
    <i>
      <x v="633"/>
    </i>
    <i>
      <x v="638"/>
    </i>
    <i>
      <x v="645"/>
    </i>
    <i>
      <x v="652"/>
    </i>
    <i>
      <x v="667"/>
    </i>
    <i>
      <x v="670"/>
    </i>
    <i>
      <x v="674"/>
    </i>
    <i>
      <x v="678"/>
    </i>
    <i>
      <x v="684"/>
    </i>
    <i>
      <x v="686"/>
    </i>
    <i>
      <x v="693"/>
    </i>
    <i>
      <x v="700"/>
    </i>
    <i>
      <x v="709"/>
    </i>
    <i>
      <x v="718"/>
    </i>
    <i>
      <x v="722"/>
    </i>
    <i>
      <x v="734"/>
    </i>
    <i>
      <x v="740"/>
    </i>
    <i>
      <x v="743"/>
    </i>
    <i>
      <x v="745"/>
    </i>
    <i>
      <x v="748"/>
    </i>
    <i>
      <x v="751"/>
    </i>
    <i>
      <x v="758"/>
    </i>
    <i>
      <x v="765"/>
    </i>
    <i>
      <x v="767"/>
    </i>
    <i>
      <x v="771"/>
    </i>
    <i>
      <x v="778"/>
    </i>
    <i>
      <x v="786"/>
    </i>
    <i>
      <x v="791"/>
    </i>
    <i>
      <x v="799"/>
    </i>
    <i>
      <x v="809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8F229A-3530-45C8-9BC4-AB308234B416}" name="PivotTable3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129">
      <pivotArea outline="0" collapsedLevelsAreSubtotals="1" fieldPosition="0"/>
    </format>
    <format dxfId="128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7">
      <pivotArea dataOnly="0" labelOnly="1" grandCol="1" outline="0" fieldPosition="0"/>
    </format>
    <format dxfId="126">
      <pivotArea outline="0" collapsedLevelsAreSubtotals="1" fieldPosition="0"/>
    </format>
    <format dxfId="125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2CEAE-7B86-459E-B3DB-691986E84DCC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showAll="0"/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5">
    <i>
      <x/>
    </i>
    <i>
      <x v="1"/>
    </i>
    <i>
      <x v="3"/>
    </i>
    <i>
      <x v="4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5">
    <i>
      <x/>
    </i>
    <i>
      <x v="1"/>
    </i>
    <i>
      <x v="3"/>
    </i>
    <i>
      <x v="4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10C0FC-4DED-4CC5-BD08-323EE6CA1D18}" name="PivotTable7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FA643A-EC80-4002-B089-44E2912BE9FD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456BE0-70F0-4CB9-930F-167D1FE7C9D6}" name="PivotTable3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123">
      <pivotArea outline="0" collapsedLevelsAreSubtotals="1" fieldPosition="0"/>
    </format>
    <format dxfId="122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1">
      <pivotArea dataOnly="0" labelOnly="1" grandCol="1" outline="0" fieldPosition="0"/>
    </format>
    <format dxfId="120">
      <pivotArea outline="0" collapsedLevelsAreSubtotals="1" fieldPosition="0"/>
    </format>
    <format dxfId="119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743A36-66E4-4519-8698-5A19866F9A0E}" name="PivotTable10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11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axis="axisRow"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97">
    <i>
      <x v="299"/>
    </i>
    <i>
      <x v="304"/>
    </i>
    <i>
      <x v="306"/>
    </i>
    <i>
      <x v="311"/>
    </i>
    <i>
      <x v="314"/>
    </i>
    <i>
      <x v="318"/>
    </i>
    <i>
      <x v="324"/>
    </i>
    <i>
      <x v="331"/>
    </i>
    <i>
      <x v="334"/>
    </i>
    <i>
      <x v="337"/>
    </i>
    <i>
      <x v="338"/>
    </i>
    <i>
      <x v="340"/>
    </i>
    <i>
      <x v="346"/>
    </i>
    <i>
      <x v="350"/>
    </i>
    <i>
      <x v="354"/>
    </i>
    <i>
      <x v="355"/>
    </i>
    <i>
      <x v="359"/>
    </i>
    <i>
      <x v="361"/>
    </i>
    <i>
      <x v="369"/>
    </i>
    <i>
      <x v="378"/>
    </i>
    <i>
      <x v="387"/>
    </i>
    <i>
      <x v="398"/>
    </i>
    <i>
      <x v="409"/>
    </i>
    <i>
      <x v="413"/>
    </i>
    <i>
      <x v="418"/>
    </i>
    <i>
      <x v="421"/>
    </i>
    <i>
      <x v="427"/>
    </i>
    <i>
      <x v="442"/>
    </i>
    <i>
      <x v="453"/>
    </i>
    <i>
      <x v="465"/>
    </i>
    <i>
      <x v="472"/>
    </i>
    <i>
      <x v="481"/>
    </i>
    <i>
      <x v="487"/>
    </i>
    <i>
      <x v="493"/>
    </i>
    <i>
      <x v="495"/>
    </i>
    <i>
      <x v="497"/>
    </i>
    <i>
      <x v="506"/>
    </i>
    <i>
      <x v="512"/>
    </i>
    <i>
      <x v="515"/>
    </i>
    <i>
      <x v="522"/>
    </i>
    <i>
      <x v="526"/>
    </i>
    <i>
      <x v="532"/>
    </i>
    <i>
      <x v="535"/>
    </i>
    <i>
      <x v="544"/>
    </i>
    <i>
      <x v="555"/>
    </i>
    <i>
      <x v="559"/>
    </i>
    <i>
      <x v="564"/>
    </i>
    <i>
      <x v="570"/>
    </i>
    <i>
      <x v="579"/>
    </i>
    <i>
      <x v="580"/>
    </i>
    <i>
      <x v="585"/>
    </i>
    <i>
      <x v="587"/>
    </i>
    <i>
      <x v="589"/>
    </i>
    <i>
      <x v="593"/>
    </i>
    <i>
      <x v="600"/>
    </i>
    <i>
      <x v="604"/>
    </i>
    <i>
      <x v="621"/>
    </i>
    <i>
      <x v="625"/>
    </i>
    <i>
      <x v="631"/>
    </i>
    <i>
      <x v="633"/>
    </i>
    <i>
      <x v="637"/>
    </i>
    <i>
      <x v="644"/>
    </i>
    <i>
      <x v="653"/>
    </i>
    <i>
      <x v="667"/>
    </i>
    <i>
      <x v="675"/>
    </i>
    <i>
      <x v="678"/>
    </i>
    <i>
      <x v="684"/>
    </i>
    <i>
      <x v="687"/>
    </i>
    <i>
      <x v="693"/>
    </i>
    <i>
      <x v="697"/>
    </i>
    <i>
      <x v="710"/>
    </i>
    <i>
      <x v="740"/>
    </i>
    <i>
      <x v="745"/>
    </i>
    <i>
      <x v="748"/>
    </i>
    <i>
      <x v="750"/>
    </i>
    <i>
      <x v="759"/>
    </i>
    <i>
      <x v="765"/>
    </i>
    <i>
      <x v="767"/>
    </i>
    <i>
      <x v="772"/>
    </i>
    <i>
      <x v="777"/>
    </i>
    <i>
      <x v="788"/>
    </i>
    <i>
      <x v="799"/>
    </i>
    <i>
      <x v="806"/>
    </i>
    <i>
      <x v="810"/>
    </i>
    <i>
      <x v="817"/>
    </i>
    <i>
      <x v="824"/>
    </i>
    <i>
      <x v="829"/>
    </i>
    <i>
      <x v="838"/>
    </i>
    <i>
      <x v="843"/>
    </i>
    <i>
      <x v="852"/>
    </i>
    <i>
      <x v="860"/>
    </i>
    <i>
      <x v="864"/>
    </i>
    <i>
      <x v="867"/>
    </i>
    <i>
      <x v="872"/>
    </i>
    <i>
      <x v="880"/>
    </i>
    <i>
      <x v="883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C984C7-3DEC-48E5-B08A-247D6C493B2A}" name="PivotTable5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5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4">
    <i>
      <x v="1"/>
    </i>
    <i>
      <x v="3"/>
    </i>
    <i>
      <x v="4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conditionalFormats count="2"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A9F768-2305-481E-9E28-90AD47168FB7}" name="PivotTable6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5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showAll="0"/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4">
    <i>
      <x v="1"/>
    </i>
    <i>
      <x v="3"/>
    </i>
    <i>
      <x v="4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conditionalFormats count="2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DA2BC3-D526-4F0C-AA84-C0C91141C2E8}" name="PivotTable8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30:AC34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1"/>
  </dataFields>
  <formats count="2">
    <format dxfId="87">
      <pivotArea grandCol="1" outline="0" collapsedLevelsAreSubtotals="1" fieldPosition="0"/>
    </format>
    <format dxfId="8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708B07-0E28-4E78-99C1-307A99F1673D}" name="PivotTable6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18:AB22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Streak" fld="1" subtotal="count" baseField="0" baseItem="0"/>
  </dataFields>
  <formats count="2">
    <format dxfId="89">
      <pivotArea grandCol="1" outline="0" collapsedLevelsAreSubtotals="1" fieldPosition="0"/>
    </format>
    <format dxfId="8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AA526-2379-45BD-B59A-47FCA5F18CF1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1:L140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axis="axisRow"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h="1" x="19"/>
        <item h="1" x="20"/>
        <item h="1" x="21"/>
        <item h="1" x="22"/>
        <item h="1" x="0"/>
        <item h="1" x="1"/>
        <item h="1" x="2"/>
        <item h="1" x="3"/>
        <item h="1"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19"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196"/>
    </i>
    <i>
      <x v="198"/>
    </i>
    <i>
      <x v="203"/>
    </i>
    <i>
      <x v="204"/>
    </i>
    <i>
      <x v="206"/>
    </i>
    <i>
      <x v="209"/>
    </i>
    <i>
      <x v="211"/>
    </i>
    <i>
      <x v="213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28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464"/>
    </i>
    <i>
      <x v="472"/>
    </i>
    <i>
      <x v="481"/>
    </i>
    <i>
      <x v="487"/>
    </i>
    <i>
      <x v="492"/>
    </i>
    <i>
      <x v="495"/>
    </i>
    <i>
      <x v="497"/>
    </i>
    <i>
      <x v="506"/>
    </i>
    <i>
      <x v="512"/>
    </i>
    <i>
      <x v="514"/>
    </i>
    <i>
      <x v="52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 t="grand">
      <x/>
    </i>
  </rowItems>
  <colItems count="1">
    <i/>
  </colItems>
  <pageFields count="2">
    <pageField fld="16" item="10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3EC73-D4FD-49DA-ADF3-C80F31D96242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BF41D-C1A9-4DDB-BAA5-A287F630876F}" name="PivotTable10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130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axis="axisRow"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h="1" x="19"/>
        <item h="1" x="20"/>
        <item h="1" x="21"/>
        <item h="1" x="22"/>
        <item h="1" x="0"/>
        <item h="1" x="1"/>
        <item h="1" x="2"/>
        <item h="1" x="3"/>
        <item h="1"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09">
    <i>
      <x v="144"/>
    </i>
    <i>
      <x v="147"/>
    </i>
    <i>
      <x v="149"/>
    </i>
    <i>
      <x v="152"/>
    </i>
    <i>
      <x v="153"/>
    </i>
    <i>
      <x v="157"/>
    </i>
    <i>
      <x v="161"/>
    </i>
    <i>
      <x v="162"/>
    </i>
    <i>
      <x v="163"/>
    </i>
    <i>
      <x v="164"/>
    </i>
    <i>
      <x v="165"/>
    </i>
    <i>
      <x v="166"/>
    </i>
    <i>
      <x v="168"/>
    </i>
    <i>
      <x v="170"/>
    </i>
    <i>
      <x v="172"/>
    </i>
    <i>
      <x v="173"/>
    </i>
    <i>
      <x v="176"/>
    </i>
    <i>
      <x v="178"/>
    </i>
    <i>
      <x v="180"/>
    </i>
    <i>
      <x v="185"/>
    </i>
    <i>
      <x v="187"/>
    </i>
    <i>
      <x v="190"/>
    </i>
    <i>
      <x v="192"/>
    </i>
    <i>
      <x v="196"/>
    </i>
    <i>
      <x v="200"/>
    </i>
    <i>
      <x v="205"/>
    </i>
    <i>
      <x v="206"/>
    </i>
    <i>
      <x v="209"/>
    </i>
    <i>
      <x v="212"/>
    </i>
    <i>
      <x v="214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31"/>
    </i>
    <i>
      <x v="233"/>
    </i>
    <i>
      <x v="236"/>
    </i>
    <i>
      <x v="240"/>
    </i>
    <i>
      <x v="243"/>
    </i>
    <i>
      <x v="247"/>
    </i>
    <i>
      <x v="250"/>
    </i>
    <i>
      <x v="252"/>
    </i>
    <i>
      <x v="255"/>
    </i>
    <i>
      <x v="262"/>
    </i>
    <i>
      <x v="267"/>
    </i>
    <i>
      <x v="269"/>
    </i>
    <i>
      <x v="271"/>
    </i>
    <i>
      <x v="273"/>
    </i>
    <i>
      <x v="275"/>
    </i>
    <i>
      <x v="278"/>
    </i>
    <i>
      <x v="279"/>
    </i>
    <i>
      <x v="281"/>
    </i>
    <i>
      <x v="285"/>
    </i>
    <i>
      <x v="287"/>
    </i>
    <i>
      <x v="291"/>
    </i>
    <i>
      <x v="292"/>
    </i>
    <i>
      <x v="293"/>
    </i>
    <i>
      <x v="294"/>
    </i>
    <i>
      <x v="296"/>
    </i>
    <i>
      <x v="410"/>
    </i>
    <i>
      <x v="415"/>
    </i>
    <i>
      <x v="422"/>
    </i>
    <i>
      <x v="430"/>
    </i>
    <i>
      <x v="443"/>
    </i>
    <i>
      <x v="452"/>
    </i>
    <i>
      <x v="459"/>
    </i>
    <i>
      <x v="465"/>
    </i>
    <i>
      <x v="473"/>
    </i>
    <i>
      <x v="482"/>
    </i>
    <i>
      <x v="488"/>
    </i>
    <i>
      <x v="493"/>
    </i>
    <i>
      <x v="496"/>
    </i>
    <i>
      <x v="498"/>
    </i>
    <i>
      <x v="507"/>
    </i>
    <i>
      <x v="512"/>
    </i>
    <i>
      <x v="514"/>
    </i>
    <i>
      <x v="523"/>
    </i>
    <i>
      <x v="532"/>
    </i>
    <i>
      <x v="537"/>
    </i>
    <i>
      <x v="541"/>
    </i>
    <i>
      <x v="544"/>
    </i>
    <i>
      <x v="555"/>
    </i>
    <i>
      <x v="562"/>
    </i>
    <i>
      <x v="570"/>
    </i>
    <i>
      <x v="577"/>
    </i>
    <i>
      <x v="580"/>
    </i>
    <i>
      <x v="586"/>
    </i>
    <i>
      <x v="588"/>
    </i>
    <i>
      <x v="590"/>
    </i>
    <i>
      <x v="594"/>
    </i>
    <i>
      <x v="600"/>
    </i>
    <i>
      <x v="605"/>
    </i>
    <i>
      <x v="607"/>
    </i>
    <i>
      <x v="620"/>
    </i>
    <i>
      <x v="625"/>
    </i>
    <i>
      <x v="818"/>
    </i>
    <i>
      <x v="824"/>
    </i>
    <i>
      <x v="831"/>
    </i>
    <i>
      <x v="843"/>
    </i>
    <i>
      <x v="851"/>
    </i>
    <i>
      <x v="859"/>
    </i>
    <i>
      <x v="868"/>
    </i>
    <i>
      <x v="874"/>
    </i>
    <i>
      <x v="881"/>
    </i>
    <i>
      <x v="885"/>
    </i>
    <i t="grand">
      <x/>
    </i>
  </rowItems>
  <colItems count="1">
    <i/>
  </colItems>
  <pageFields count="2">
    <pageField fld="16" item="5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B043E9-B9DB-4DC5-BB01-C027FF690A00}" name="Table2" displayName="Table2" ref="A3:AA12" totalsRowShown="0">
  <autoFilter ref="A3:AA12" xr:uid="{5DB043E9-B9DB-4DC5-BB01-C027FF690A00}"/>
  <tableColumns count="27">
    <tableColumn id="1" xr3:uid="{B13BA499-EE13-4C5B-9193-B532D6852637}" name="Time" dataDxfId="133"/>
    <tableColumn id="2" xr3:uid="{F3170A27-CF18-42E7-9B15-F0FE9D9A77BA}" name="Position"/>
    <tableColumn id="3" xr3:uid="{53BAFED4-D518-428D-99CF-A03A0FFA45D6}" name="Symbol"/>
    <tableColumn id="4" xr3:uid="{5416BF4E-CB87-40C5-8320-3531BF587A0E}" name="Type"/>
    <tableColumn id="5" xr3:uid="{DE8925E3-8207-4573-B673-A9BBBFF58BD7}" name="Volume"/>
    <tableColumn id="6" xr3:uid="{22E833F0-2C9F-4041-9389-19B9B03A3BD8}" name="Price"/>
    <tableColumn id="7" xr3:uid="{4211B8C6-839D-4232-BA8C-471928B1DC8F}" name="S / L"/>
    <tableColumn id="8" xr3:uid="{0F1248B1-7000-415A-997C-7B62D130E129}" name="T / P"/>
    <tableColumn id="9" xr3:uid="{C339FB96-D2D3-47C0-8389-2D406E69B513}" name="Time2"/>
    <tableColumn id="10" xr3:uid="{0808C884-EEF9-44D4-A511-646E8A9C6B4E}" name="Price2"/>
    <tableColumn id="11" xr3:uid="{76B3BB97-2B8D-4D3A-BC9A-CB8F234A02C1}" name="Commission"/>
    <tableColumn id="12" xr3:uid="{AD4356EF-C6A9-4CF5-BE56-29347B3730BE}" name="Swap"/>
    <tableColumn id="13" xr3:uid="{8E1BEE04-FA4B-409D-B117-7003F9E21636}" name="Profit"/>
    <tableColumn id="14" xr3:uid="{68F5E59A-1D86-44BD-B730-E0EB0F99C368}" name="WL"/>
    <tableColumn id="15" xr3:uid="{3A6C1465-17E9-41F1-A60A-1D512A7D8558}" name="date" dataDxfId="132"/>
    <tableColumn id="16" xr3:uid="{0CFBF1E3-D442-41F7-BA03-0BB4DC3424EC}" name="Hour"/>
    <tableColumn id="17" xr3:uid="{272477FC-FFC6-4C7D-9734-67BDE508CDA2}" name="comment"/>
    <tableColumn id="18" xr3:uid="{DF655176-7C2B-40B9-A346-A2E54DA2272D}" name="day"/>
    <tableColumn id="19" xr3:uid="{ACC3DE60-2C7A-447D-B42F-01D48FDEF01F}" name="opening_timestamp" dataDxfId="131"/>
    <tableColumn id="20" xr3:uid="{768849DD-A1D0-4B1A-B824-3F5C682B1ED4}" name="opening_timestamp_manila" dataDxfId="130"/>
    <tableColumn id="21" xr3:uid="{773F28E5-65F3-4A5F-8684-046F6262E31B}" name="opening_date_manila"/>
    <tableColumn id="22" xr3:uid="{D5A0C36F-96EA-49EE-96E8-D005B45EC0D7}" name="opening_hours_manila"/>
    <tableColumn id="23" xr3:uid="{A87C53CC-A0EA-4071-ABB9-3C89EE18F642}" name="opening_day_manila"/>
    <tableColumn id="24" xr3:uid="{0D6C8B89-3CF4-4219-B5E7-FF087AAB5DE5}" name="profit_simulation_30usd"/>
    <tableColumn id="25" xr3:uid="{7ECCB8BF-30B5-4B72-8BCB-DD10D8930D7D}" name="profit_simulation_60usd"/>
    <tableColumn id="26" xr3:uid="{9FA801C6-9488-4EFE-B521-84FB66A50619}" name="profit_simulation_100usd"/>
    <tableColumn id="27" xr3:uid="{8BCA81D2-F574-4962-A5CE-03015452365D}" name="Normalized_Profi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A25CD9-BE2E-4512-879F-090553BDD90F}" name="Table3" displayName="Table3" ref="A3:AA111" totalsRowShown="0">
  <autoFilter ref="A3:AA111" xr:uid="{ADA25CD9-BE2E-4512-879F-090553BDD90F}"/>
  <tableColumns count="27">
    <tableColumn id="1" xr3:uid="{50C094C7-7171-4BFC-A78B-8EC6B1AD150A}" name="Time" dataDxfId="111"/>
    <tableColumn id="2" xr3:uid="{E54ADC9D-1DF4-4ACE-AE7D-7857F89DC49B}" name="Position"/>
    <tableColumn id="3" xr3:uid="{8B8654AE-59EE-412E-B4A9-BA85B8F0ED17}" name="Symbol"/>
    <tableColumn id="4" xr3:uid="{F47535D9-E16C-45E3-8564-CD2EB8BAD916}" name="Type"/>
    <tableColumn id="5" xr3:uid="{40E5A87A-BD54-4434-9B93-E006EE278F2F}" name="Volume"/>
    <tableColumn id="6" xr3:uid="{F3A2445D-BA73-4661-A51C-A1F9510D2669}" name="Price"/>
    <tableColumn id="7" xr3:uid="{DCC16D21-706B-4708-B7AB-B777817C5A7F}" name="S / L"/>
    <tableColumn id="8" xr3:uid="{197EC3F2-B1A2-4E3F-9CFE-4288CFCEF1CB}" name="T / P"/>
    <tableColumn id="9" xr3:uid="{EB330DF1-597D-4AE1-9DD0-FA64D4BAEB71}" name="Time2"/>
    <tableColumn id="10" xr3:uid="{DBEB7C79-9C5E-4FAB-A9F2-4FD664F89BA8}" name="Price2"/>
    <tableColumn id="11" xr3:uid="{04AC06C8-97BF-483C-BFA3-F3CCEC7C4E86}" name="Commission"/>
    <tableColumn id="12" xr3:uid="{58608010-357D-45C4-AF74-D5BA8AD9BB63}" name="Swap"/>
    <tableColumn id="13" xr3:uid="{09288B8E-70D1-4B43-A6FF-7281974757DD}" name="Profit"/>
    <tableColumn id="14" xr3:uid="{9552098A-FDDB-4CD0-8FEA-A82A08814CE2}" name="WL"/>
    <tableColumn id="15" xr3:uid="{5A7B9CF5-82B8-4962-8FA4-595482C8D621}" name="date" dataDxfId="110"/>
    <tableColumn id="16" xr3:uid="{274FB0BB-FF23-4FF2-8D25-453CDA9D9AF8}" name="Hour"/>
    <tableColumn id="17" xr3:uid="{2143470A-3904-4D36-B67D-351209A8C985}" name="comment"/>
    <tableColumn id="18" xr3:uid="{EF7B5796-51A6-4C77-A0DE-301473DA4C89}" name="day"/>
    <tableColumn id="19" xr3:uid="{4E55F48C-764C-43E2-A66A-14F3451AE4DE}" name="opening_timestamp" dataDxfId="109"/>
    <tableColumn id="20" xr3:uid="{CEA69590-24E1-4E63-BED5-8B119C1D4CD4}" name="opening_timestamp_manila" dataDxfId="108"/>
    <tableColumn id="21" xr3:uid="{54676502-656F-4614-9E5C-FAD5B8EEB3F2}" name="opening_date_manila"/>
    <tableColumn id="22" xr3:uid="{47AE101F-E08E-4CA7-99A7-F77199275C81}" name="opening_hours_manila"/>
    <tableColumn id="23" xr3:uid="{A4499B92-3229-4506-8D6D-CCC61C2D568B}" name="opening_day_manila"/>
    <tableColumn id="24" xr3:uid="{1BA87336-6617-487E-938D-326BB320FC98}" name="profit_simulation_30usd"/>
    <tableColumn id="25" xr3:uid="{406CA2D8-3A2C-404E-89F1-7F8C2190A2EC}" name="profit_simulation_60usd"/>
    <tableColumn id="26" xr3:uid="{F7447A14-F0ED-4F36-9E14-7B1C3AB7A404}" name="profit_simulation_100usd"/>
    <tableColumn id="27" xr3:uid="{109DF039-C9C4-42D3-91EF-BA7BDD951722}" name="Normalized_Prof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6" Type="http://schemas.openxmlformats.org/officeDocument/2006/relationships/pivotTable" Target="../pivotTables/pivotTable17.xml"/><Relationship Id="rId5" Type="http://schemas.openxmlformats.org/officeDocument/2006/relationships/pivotTable" Target="../pivotTables/pivotTable16.xml"/><Relationship Id="rId4" Type="http://schemas.openxmlformats.org/officeDocument/2006/relationships/pivotTable" Target="../pivotTables/pivotTable1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0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5" Type="http://schemas.openxmlformats.org/officeDocument/2006/relationships/pivotTable" Target="../pivotTables/pivotTable22.xml"/><Relationship Id="rId4" Type="http://schemas.openxmlformats.org/officeDocument/2006/relationships/pivotTable" Target="../pivotTables/pivotTable2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AH104"/>
  <sheetViews>
    <sheetView showGridLines="0" topLeftCell="A37" workbookViewId="0">
      <selection activeCell="M30" sqref="M30"/>
    </sheetView>
  </sheetViews>
  <sheetFormatPr defaultRowHeight="15" zeroHeight="1" x14ac:dyDescent="0.25"/>
  <cols>
    <col min="1" max="1" width="19.42578125" bestFit="1" customWidth="1"/>
    <col min="2" max="2" width="11.28515625" bestFit="1" customWidth="1"/>
    <col min="3" max="4" width="16.140625" bestFit="1" customWidth="1"/>
    <col min="5" max="5" width="15.85546875" bestFit="1" customWidth="1"/>
    <col min="6" max="6" width="15.85546875" customWidth="1"/>
    <col min="7" max="7" width="19.42578125" bestFit="1" customWidth="1"/>
    <col min="8" max="8" width="16" bestFit="1" customWidth="1"/>
    <col min="9" max="9" width="11.140625" bestFit="1" customWidth="1"/>
    <col min="10" max="12" width="15.85546875" bestFit="1" customWidth="1"/>
    <col min="13" max="13" width="11.140625" bestFit="1" customWidth="1"/>
    <col min="14" max="20" width="15.85546875" bestFit="1" customWidth="1"/>
    <col min="21" max="21" width="10" bestFit="1" customWidth="1"/>
    <col min="22" max="33" width="15.85546875" bestFit="1" customWidth="1"/>
    <col min="34" max="35" width="10" bestFit="1" customWidth="1"/>
  </cols>
  <sheetData>
    <row r="1" spans="1:34" ht="18.75" x14ac:dyDescent="0.3">
      <c r="A1" s="27" t="s">
        <v>58</v>
      </c>
      <c r="C1" s="26">
        <v>32.25</v>
      </c>
    </row>
    <row r="2" spans="1:34" x14ac:dyDescent="0.25"/>
    <row r="3" spans="1:34" x14ac:dyDescent="0.25"/>
    <row r="4" spans="1:34" x14ac:dyDescent="0.25">
      <c r="P4" s="30"/>
      <c r="Q4" s="30"/>
    </row>
    <row r="5" spans="1:34" x14ac:dyDescent="0.25">
      <c r="G5" t="s">
        <v>1444</v>
      </c>
      <c r="P5" s="30"/>
      <c r="Q5" s="30"/>
    </row>
    <row r="6" spans="1:34" x14ac:dyDescent="0.25">
      <c r="A6" s="39" t="s">
        <v>34</v>
      </c>
      <c r="B6" s="40" t="s">
        <v>89</v>
      </c>
      <c r="G6" s="39" t="s">
        <v>34</v>
      </c>
      <c r="H6" s="40" t="s">
        <v>1443</v>
      </c>
      <c r="M6" s="30"/>
      <c r="N6" s="30"/>
    </row>
    <row r="7" spans="1:34" ht="17.100000000000001" customHeight="1" x14ac:dyDescent="0.25">
      <c r="A7" s="27" t="s">
        <v>90</v>
      </c>
      <c r="G7" s="27" t="s">
        <v>90</v>
      </c>
    </row>
    <row r="8" spans="1:34" x14ac:dyDescent="0.25">
      <c r="A8" s="39" t="s">
        <v>53</v>
      </c>
      <c r="B8" s="40" t="s">
        <v>55</v>
      </c>
      <c r="C8" s="42" t="s">
        <v>78</v>
      </c>
      <c r="D8" s="42" t="s">
        <v>79</v>
      </c>
      <c r="E8" s="42" t="s">
        <v>80</v>
      </c>
      <c r="G8" s="39" t="s">
        <v>53</v>
      </c>
      <c r="H8" s="40" t="s">
        <v>55</v>
      </c>
      <c r="I8" s="42" t="s">
        <v>78</v>
      </c>
      <c r="J8" s="42" t="s">
        <v>79</v>
      </c>
      <c r="K8" s="42" t="s">
        <v>80</v>
      </c>
    </row>
    <row r="9" spans="1:34" x14ac:dyDescent="0.25">
      <c r="A9" s="41" t="s">
        <v>75</v>
      </c>
      <c r="B9" s="43">
        <v>8.8200000000000021</v>
      </c>
      <c r="C9" s="43">
        <f>COUNTIFS(Positions_Demo!$Q:$Q,$A9,Positions_Demo!$N:$N,"W")</f>
        <v>13</v>
      </c>
      <c r="D9" s="43">
        <f>COUNTIFS(Positions_Demo!$Q:$Q,$A9,Positions_Demo!$N:$N,"L")</f>
        <v>10</v>
      </c>
      <c r="E9" s="44">
        <f>C9/(C9+D9)</f>
        <v>0.56521739130434778</v>
      </c>
      <c r="G9" s="41" t="s">
        <v>75</v>
      </c>
      <c r="H9" s="43">
        <v>8.4300000000000033</v>
      </c>
      <c r="I9" s="43">
        <f>COUNTIFS(Positions_Demo!$Q:$Q,$A9,Positions_Demo!$N:$N,"W")</f>
        <v>13</v>
      </c>
      <c r="J9" s="43">
        <f>COUNTIFS(Positions_Demo!$Q:$Q,$A9,Positions_Demo!$N:$N,"L")</f>
        <v>10</v>
      </c>
      <c r="K9" s="44">
        <f>I9/(I9+J9)</f>
        <v>0.56521739130434778</v>
      </c>
      <c r="M9" s="27" t="s">
        <v>92</v>
      </c>
    </row>
    <row r="10" spans="1:34" x14ac:dyDescent="0.25">
      <c r="A10" s="45" t="s">
        <v>76</v>
      </c>
      <c r="B10" s="43">
        <v>16.120000000000005</v>
      </c>
      <c r="C10" s="43">
        <f>COUNTIFS(Positions_Demo!$Q:$Q,$A10,Positions_Demo!$N:$N,"W")</f>
        <v>14</v>
      </c>
      <c r="D10" s="43">
        <f>COUNTIFS(Positions_Demo!$Q:$Q,$A10,Positions_Demo!$N:$N,"L")</f>
        <v>10</v>
      </c>
      <c r="E10" s="44">
        <f t="shared" ref="E10:E14" si="0">C10/(C10+D10)</f>
        <v>0.58333333333333337</v>
      </c>
      <c r="G10" s="45" t="s">
        <v>76</v>
      </c>
      <c r="H10" s="43">
        <v>14.010000000000003</v>
      </c>
      <c r="I10" s="43">
        <f>COUNTIFS(Positions_Demo!$Q:$Q,$A10,Positions_Demo!$N:$N,"W")</f>
        <v>14</v>
      </c>
      <c r="J10" s="43">
        <f>COUNTIFS(Positions_Demo!$Q:$Q,$A10,Positions_Demo!$N:$N,"L")</f>
        <v>10</v>
      </c>
      <c r="K10" s="44">
        <f t="shared" ref="K10:K14" si="1">I10/(I10+J10)</f>
        <v>0.58333333333333337</v>
      </c>
      <c r="M10" s="39" t="s">
        <v>29</v>
      </c>
      <c r="N10" s="40" t="s">
        <v>89</v>
      </c>
      <c r="P10" s="27" t="s">
        <v>91</v>
      </c>
    </row>
    <row r="11" spans="1:34" x14ac:dyDescent="0.25">
      <c r="A11" s="45" t="s">
        <v>74</v>
      </c>
      <c r="B11" s="43">
        <v>0.37999999999999812</v>
      </c>
      <c r="C11" s="43">
        <f>COUNTIFS(Positions_Demo!$Q:$Q,$A11,Positions_Demo!$N:$N,"W")</f>
        <v>14</v>
      </c>
      <c r="D11" s="43">
        <f>COUNTIFS(Positions_Demo!$Q:$Q,$A11,Positions_Demo!$N:$N,"L")</f>
        <v>15</v>
      </c>
      <c r="E11" s="44">
        <f t="shared" si="0"/>
        <v>0.48275862068965519</v>
      </c>
      <c r="G11" s="45" t="s">
        <v>74</v>
      </c>
      <c r="H11" s="43">
        <v>4.1700000000000026</v>
      </c>
      <c r="I11" s="43">
        <f>COUNTIFS(Positions_Demo!$Q:$Q,$A11,Positions_Demo!$N:$N,"W")</f>
        <v>14</v>
      </c>
      <c r="J11" s="43">
        <f>COUNTIFS(Positions_Demo!$Q:$Q,$A11,Positions_Demo!$N:$N,"L")</f>
        <v>15</v>
      </c>
      <c r="K11" s="44">
        <f t="shared" si="1"/>
        <v>0.48275862068965519</v>
      </c>
      <c r="M11" s="40"/>
      <c r="N11" s="40"/>
      <c r="P11" s="39" t="s">
        <v>55</v>
      </c>
      <c r="Q11" s="39" t="s">
        <v>105</v>
      </c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</row>
    <row r="12" spans="1:34" x14ac:dyDescent="0.25">
      <c r="A12" s="41" t="s">
        <v>93</v>
      </c>
      <c r="B12" s="43">
        <v>-14.440000000000008</v>
      </c>
      <c r="C12" s="43">
        <f>COUNTIFS(Positions_Demo!$Q:$Q,$A12,Positions_Demo!$N:$N,"W")</f>
        <v>16</v>
      </c>
      <c r="D12" s="43">
        <f>COUNTIFS(Positions_Demo!$Q:$Q,$A12,Positions_Demo!$N:$N,"L")</f>
        <v>20</v>
      </c>
      <c r="E12" s="44">
        <f t="shared" si="0"/>
        <v>0.44444444444444442</v>
      </c>
      <c r="G12" s="41" t="s">
        <v>93</v>
      </c>
      <c r="H12" s="43">
        <v>-13.899999999999999</v>
      </c>
      <c r="I12" s="43">
        <f>COUNTIFS(Positions_Demo!$Q:$Q,$A12,Positions_Demo!$N:$N,"W")</f>
        <v>16</v>
      </c>
      <c r="J12" s="43">
        <f>COUNTIFS(Positions_Demo!$Q:$Q,$A12,Positions_Demo!$N:$N,"L")</f>
        <v>20</v>
      </c>
      <c r="K12" s="44">
        <f t="shared" si="1"/>
        <v>0.44444444444444442</v>
      </c>
      <c r="M12" s="39" t="s">
        <v>53</v>
      </c>
      <c r="N12" s="40" t="s">
        <v>55</v>
      </c>
      <c r="P12" s="47" t="s">
        <v>53</v>
      </c>
      <c r="Q12" s="48" t="s">
        <v>75</v>
      </c>
      <c r="R12" s="48" t="s">
        <v>76</v>
      </c>
      <c r="S12" s="48" t="s">
        <v>74</v>
      </c>
      <c r="T12" s="48" t="s">
        <v>93</v>
      </c>
      <c r="U12" s="48" t="s">
        <v>81</v>
      </c>
      <c r="V12" s="48" t="s">
        <v>47</v>
      </c>
      <c r="W12" s="48" t="s">
        <v>48</v>
      </c>
      <c r="X12" s="48" t="s">
        <v>52</v>
      </c>
      <c r="Y12" s="48" t="s">
        <v>77</v>
      </c>
      <c r="Z12" s="40" t="s">
        <v>107</v>
      </c>
      <c r="AA12" s="40" t="s">
        <v>108</v>
      </c>
      <c r="AB12" s="40" t="s">
        <v>109</v>
      </c>
      <c r="AC12" s="40" t="s">
        <v>114</v>
      </c>
      <c r="AD12" s="40" t="s">
        <v>115</v>
      </c>
      <c r="AE12" s="40" t="s">
        <v>116</v>
      </c>
      <c r="AF12" s="40" t="s">
        <v>119</v>
      </c>
      <c r="AG12" s="40" t="s">
        <v>1385</v>
      </c>
      <c r="AH12" s="48" t="s">
        <v>54</v>
      </c>
    </row>
    <row r="13" spans="1:34" x14ac:dyDescent="0.25">
      <c r="A13" s="41" t="s">
        <v>81</v>
      </c>
      <c r="B13" s="43">
        <v>-35.209999999999994</v>
      </c>
      <c r="C13" s="43">
        <f>COUNTIFS(Positions_Demo!$Q:$Q,$A13,Positions_Demo!$N:$N,"W")</f>
        <v>29</v>
      </c>
      <c r="D13" s="43">
        <f>COUNTIFS(Positions_Demo!$Q:$Q,$A13,Positions_Demo!$N:$N,"L")</f>
        <v>40</v>
      </c>
      <c r="E13" s="44">
        <f t="shared" si="0"/>
        <v>0.42028985507246375</v>
      </c>
      <c r="G13" s="41" t="s">
        <v>81</v>
      </c>
      <c r="H13" s="43">
        <v>-28.550000000000004</v>
      </c>
      <c r="I13" s="43">
        <f>COUNTIFS(Positions_Demo!$Q:$Q,$A13,Positions_Demo!$N:$N,"W")</f>
        <v>29</v>
      </c>
      <c r="J13" s="43">
        <f>COUNTIFS(Positions_Demo!$Q:$Q,$A13,Positions_Demo!$N:$N,"L")</f>
        <v>40</v>
      </c>
      <c r="K13" s="44">
        <f t="shared" si="1"/>
        <v>0.42028985507246375</v>
      </c>
      <c r="M13" s="41" t="s">
        <v>73</v>
      </c>
      <c r="N13" s="40">
        <v>-32.900000000000006</v>
      </c>
      <c r="P13" s="49" t="s">
        <v>86</v>
      </c>
      <c r="Q13" s="48">
        <v>-3.09</v>
      </c>
      <c r="R13" s="48">
        <v>-3.02</v>
      </c>
      <c r="S13" s="48">
        <v>-3.05</v>
      </c>
      <c r="T13" s="48"/>
      <c r="U13" s="48">
        <v>-3.62</v>
      </c>
      <c r="V13" s="48">
        <v>0.5600000000000005</v>
      </c>
      <c r="W13" s="48">
        <v>1.5099999999999998</v>
      </c>
      <c r="X13" s="48">
        <v>0.8100000000000005</v>
      </c>
      <c r="Y13" s="48">
        <v>3.09</v>
      </c>
      <c r="Z13" s="48"/>
      <c r="AA13" s="48">
        <v>3.1000000000000005</v>
      </c>
      <c r="AB13" s="48">
        <v>4.6199999999999992</v>
      </c>
      <c r="AC13" s="48">
        <v>-2.33</v>
      </c>
      <c r="AD13" s="48">
        <v>-0.18000000000000016</v>
      </c>
      <c r="AE13" s="48">
        <v>1.0600000000000005</v>
      </c>
      <c r="AF13" s="48">
        <v>-2.99</v>
      </c>
      <c r="AG13" s="48"/>
      <c r="AH13" s="48">
        <v>-3.5300000000000007</v>
      </c>
    </row>
    <row r="14" spans="1:34" x14ac:dyDescent="0.25">
      <c r="A14" s="41" t="s">
        <v>47</v>
      </c>
      <c r="B14" s="43">
        <v>-4.1800000000000015</v>
      </c>
      <c r="C14" s="43">
        <f>COUNTIFS(Positions_Demo!$Q:$Q,$A14,Positions_Demo!$N:$N,"W")</f>
        <v>100</v>
      </c>
      <c r="D14" s="43">
        <f>COUNTIFS(Positions_Demo!$Q:$Q,$A14,Positions_Demo!$N:$N,"L")</f>
        <v>71</v>
      </c>
      <c r="E14" s="44">
        <f t="shared" si="0"/>
        <v>0.58479532163742687</v>
      </c>
      <c r="G14" s="45" t="s">
        <v>47</v>
      </c>
      <c r="H14" s="43">
        <v>29.639999999999976</v>
      </c>
      <c r="I14" s="43">
        <f>COUNTIFS(Positions_Demo!$Q:$Q,$A14,Positions_Demo!$N:$N,"W")</f>
        <v>100</v>
      </c>
      <c r="J14" s="43">
        <f>COUNTIFS(Positions_Demo!$Q:$Q,$A14,Positions_Demo!$N:$N,"L")</f>
        <v>71</v>
      </c>
      <c r="K14" s="44">
        <f t="shared" si="1"/>
        <v>0.58479532163742687</v>
      </c>
      <c r="M14" s="41" t="s">
        <v>87</v>
      </c>
      <c r="N14" s="40">
        <v>-10.430000000000048</v>
      </c>
      <c r="P14" s="49" t="s">
        <v>71</v>
      </c>
      <c r="Q14" s="48">
        <v>6.8100000000000005</v>
      </c>
      <c r="R14" s="48">
        <v>11.75</v>
      </c>
      <c r="S14" s="48">
        <v>8.6100000000000012</v>
      </c>
      <c r="T14" s="48">
        <v>-2.98</v>
      </c>
      <c r="U14" s="48"/>
      <c r="V14" s="48">
        <v>9.11</v>
      </c>
      <c r="W14" s="48">
        <v>12.95</v>
      </c>
      <c r="X14" s="48">
        <v>8.42</v>
      </c>
      <c r="Y14" s="48">
        <v>9.11</v>
      </c>
      <c r="Z14" s="48">
        <v>1.54</v>
      </c>
      <c r="AA14" s="48"/>
      <c r="AB14" s="48">
        <v>-1.57</v>
      </c>
      <c r="AC14" s="48"/>
      <c r="AD14" s="48"/>
      <c r="AE14" s="48">
        <v>1.25</v>
      </c>
      <c r="AF14" s="48">
        <v>2.64</v>
      </c>
      <c r="AG14" s="48"/>
      <c r="AH14" s="48">
        <v>67.64</v>
      </c>
    </row>
    <row r="15" spans="1:34" x14ac:dyDescent="0.25">
      <c r="A15" s="41" t="s">
        <v>48</v>
      </c>
      <c r="B15" s="43">
        <v>-9.0999999999999979</v>
      </c>
      <c r="C15" s="43">
        <f>COUNTIFS(Positions_Demo!$Q:$Q,$A15,Positions_Demo!$N:$N,"W")</f>
        <v>102</v>
      </c>
      <c r="D15" s="43">
        <f>COUNTIFS(Positions_Demo!$Q:$Q,$A15,Positions_Demo!$N:$N,"L")</f>
        <v>79</v>
      </c>
      <c r="E15" s="44">
        <f>C15/(C15+D15)</f>
        <v>0.56353591160220995</v>
      </c>
      <c r="G15" s="41" t="s">
        <v>48</v>
      </c>
      <c r="H15" s="43">
        <v>11.659999999999986</v>
      </c>
      <c r="I15" s="43">
        <f>COUNTIFS(Positions_Demo!$Q:$Q,$A15,Positions_Demo!$N:$N,"W")</f>
        <v>102</v>
      </c>
      <c r="J15" s="43">
        <f>COUNTIFS(Positions_Demo!$Q:$Q,$A15,Positions_Demo!$N:$N,"L")</f>
        <v>79</v>
      </c>
      <c r="K15" s="44">
        <f>I15/(I15+J15)</f>
        <v>0.56353591160220995</v>
      </c>
      <c r="M15" s="41" t="s">
        <v>118</v>
      </c>
      <c r="N15" s="40">
        <v>-42.789999999999978</v>
      </c>
      <c r="P15" s="49" t="s">
        <v>69</v>
      </c>
      <c r="Q15" s="48">
        <v>-3</v>
      </c>
      <c r="R15" s="48">
        <v>-3.01</v>
      </c>
      <c r="S15" s="48">
        <v>-3.01</v>
      </c>
      <c r="T15" s="48">
        <v>-3.07</v>
      </c>
      <c r="U15" s="48">
        <v>-3.07</v>
      </c>
      <c r="V15" s="48">
        <v>8.69</v>
      </c>
      <c r="W15" s="48">
        <v>9.1900000000000013</v>
      </c>
      <c r="X15" s="48">
        <v>11.18</v>
      </c>
      <c r="Y15" s="48">
        <v>4.92</v>
      </c>
      <c r="Z15" s="48">
        <v>-3</v>
      </c>
      <c r="AA15" s="48">
        <v>-3.05</v>
      </c>
      <c r="AB15" s="48">
        <v>-1.52</v>
      </c>
      <c r="AC15" s="48">
        <v>-3.07</v>
      </c>
      <c r="AD15" s="48">
        <v>-3.01</v>
      </c>
      <c r="AE15" s="48">
        <v>-3.08</v>
      </c>
      <c r="AF15" s="48">
        <v>-2.96</v>
      </c>
      <c r="AG15" s="48"/>
      <c r="AH15" s="48">
        <v>-0.87000000000000011</v>
      </c>
    </row>
    <row r="16" spans="1:34" x14ac:dyDescent="0.25">
      <c r="A16" s="41" t="s">
        <v>52</v>
      </c>
      <c r="B16" s="43">
        <v>-2.5999999999999894</v>
      </c>
      <c r="C16" s="43">
        <f>COUNTIFS(Positions_Demo!$Q:$Q,$A16,Positions_Demo!$N:$N,"W")</f>
        <v>100</v>
      </c>
      <c r="D16" s="43">
        <f>COUNTIFS(Positions_Demo!$Q:$Q,$A16,Positions_Demo!$N:$N,"L")</f>
        <v>70</v>
      </c>
      <c r="E16" s="44">
        <f>C16/(C16+D16)</f>
        <v>0.58823529411764708</v>
      </c>
      <c r="G16" s="45" t="s">
        <v>52</v>
      </c>
      <c r="H16" s="43">
        <v>30.11000000000001</v>
      </c>
      <c r="I16" s="43">
        <f>COUNTIFS(Positions_Demo!$Q:$Q,$A16,Positions_Demo!$N:$N,"W")</f>
        <v>100</v>
      </c>
      <c r="J16" s="43">
        <f>COUNTIFS(Positions_Demo!$Q:$Q,$A16,Positions_Demo!$N:$N,"L")</f>
        <v>70</v>
      </c>
      <c r="K16" s="44">
        <f>I16/(I16+J16)</f>
        <v>0.58823529411764708</v>
      </c>
      <c r="M16" s="41" t="s">
        <v>54</v>
      </c>
      <c r="N16" s="40">
        <v>-86.120000000000033</v>
      </c>
      <c r="P16" s="49" t="s">
        <v>70</v>
      </c>
      <c r="Q16" s="48"/>
      <c r="R16" s="48"/>
      <c r="S16" s="48"/>
      <c r="T16" s="48"/>
      <c r="U16" s="48">
        <v>1.6899999999999995</v>
      </c>
      <c r="V16" s="48">
        <v>-7.9600000000000009</v>
      </c>
      <c r="W16" s="48">
        <v>-6.2</v>
      </c>
      <c r="X16" s="48">
        <v>-7.73</v>
      </c>
      <c r="Y16" s="48">
        <v>-10.959999999999999</v>
      </c>
      <c r="Z16" s="48"/>
      <c r="AA16" s="48">
        <v>-3.15</v>
      </c>
      <c r="AB16" s="48">
        <v>-5.0000000000000044E-2</v>
      </c>
      <c r="AC16" s="48">
        <v>-3.13</v>
      </c>
      <c r="AD16" s="48">
        <v>-3.05</v>
      </c>
      <c r="AE16" s="48">
        <v>1.27</v>
      </c>
      <c r="AF16" s="48">
        <v>2.2599999999999998</v>
      </c>
      <c r="AG16" s="48"/>
      <c r="AH16" s="48">
        <v>-37.01</v>
      </c>
    </row>
    <row r="17" spans="1:34" x14ac:dyDescent="0.25">
      <c r="A17" s="45" t="s">
        <v>77</v>
      </c>
      <c r="B17" s="43">
        <v>19.790000000000003</v>
      </c>
      <c r="C17" s="43">
        <f>COUNTIFS(Positions_Demo!$Q:$Q,$A17,Positions_Demo!$N:$N,"W")</f>
        <v>122</v>
      </c>
      <c r="D17" s="43">
        <f>COUNTIFS(Positions_Demo!$Q:$Q,$A17,Positions_Demo!$N:$N,"L")</f>
        <v>57</v>
      </c>
      <c r="E17" s="44">
        <f t="shared" ref="E17:E20" si="2">C17/(C17+D17)</f>
        <v>0.68156424581005581</v>
      </c>
      <c r="G17" s="45" t="s">
        <v>77</v>
      </c>
      <c r="H17" s="43">
        <v>26.949999999999985</v>
      </c>
      <c r="I17" s="43">
        <f>COUNTIFS(Positions_Demo!$Q:$Q,$A17,Positions_Demo!$N:$N,"W")</f>
        <v>122</v>
      </c>
      <c r="J17" s="43">
        <f>COUNTIFS(Positions_Demo!$Q:$Q,$A17,Positions_Demo!$N:$N,"L")</f>
        <v>57</v>
      </c>
      <c r="K17" s="44">
        <f t="shared" ref="K17:K22" si="3">I17/(I17+J17)</f>
        <v>0.68156424581005581</v>
      </c>
      <c r="P17" s="49" t="s">
        <v>99</v>
      </c>
      <c r="Q17" s="48"/>
      <c r="R17" s="48"/>
      <c r="S17" s="48">
        <v>-3.02</v>
      </c>
      <c r="T17" s="48">
        <v>-3.07</v>
      </c>
      <c r="U17" s="48">
        <v>-3</v>
      </c>
      <c r="V17" s="48">
        <v>-3.4</v>
      </c>
      <c r="W17" s="48">
        <v>-5.0999999999999996</v>
      </c>
      <c r="X17" s="48">
        <v>-3.4799999999999995</v>
      </c>
      <c r="Y17" s="48">
        <v>4.1900000000000004</v>
      </c>
      <c r="Z17" s="48">
        <v>3.53</v>
      </c>
      <c r="AA17" s="48"/>
      <c r="AB17" s="48">
        <v>1.58</v>
      </c>
      <c r="AC17" s="48"/>
      <c r="AD17" s="48"/>
      <c r="AE17" s="48">
        <v>-3.39</v>
      </c>
      <c r="AF17" s="48">
        <v>-3.37</v>
      </c>
      <c r="AG17" s="48"/>
      <c r="AH17" s="48">
        <v>-18.53</v>
      </c>
    </row>
    <row r="18" spans="1:34" x14ac:dyDescent="0.25">
      <c r="A18" s="41" t="s">
        <v>107</v>
      </c>
      <c r="B18" s="43">
        <v>-3.7199999999999998</v>
      </c>
      <c r="C18" s="43">
        <f>COUNTIFS(Positions_Demo!$Q:$Q,$A18,Positions_Demo!$N:$N,"W")</f>
        <v>19</v>
      </c>
      <c r="D18" s="43">
        <f>COUNTIFS(Positions_Demo!$Q:$Q,$A18,Positions_Demo!$N:$N,"L")</f>
        <v>20</v>
      </c>
      <c r="E18" s="44">
        <f t="shared" si="2"/>
        <v>0.48717948717948717</v>
      </c>
      <c r="G18" s="41" t="s">
        <v>107</v>
      </c>
      <c r="H18" s="43">
        <v>4.7100000000000009</v>
      </c>
      <c r="I18" s="43">
        <f>COUNTIFS(Positions_Demo!$Q:$Q,$A18,Positions_Demo!$N:$N,"W")</f>
        <v>19</v>
      </c>
      <c r="J18" s="43">
        <f>COUNTIFS(Positions_Demo!$Q:$Q,$A18,Positions_Demo!$N:$N,"L")</f>
        <v>20</v>
      </c>
      <c r="K18" s="44">
        <f t="shared" si="3"/>
        <v>0.48717948717948717</v>
      </c>
      <c r="P18" s="49" t="s">
        <v>94</v>
      </c>
      <c r="Q18" s="48">
        <v>-3.8099999999999996</v>
      </c>
      <c r="R18" s="48">
        <v>-3.87</v>
      </c>
      <c r="S18" s="48">
        <v>-6.0600000000000005</v>
      </c>
      <c r="T18" s="48">
        <v>1.41</v>
      </c>
      <c r="U18" s="48">
        <v>1.41</v>
      </c>
      <c r="V18" s="48">
        <v>5.51</v>
      </c>
      <c r="W18" s="48">
        <v>-3.9999999999999591E-2</v>
      </c>
      <c r="X18" s="48">
        <v>5.9700000000000006</v>
      </c>
      <c r="Y18" s="48">
        <v>1.8300000000000003</v>
      </c>
      <c r="Z18" s="48"/>
      <c r="AA18" s="48">
        <v>3.24</v>
      </c>
      <c r="AB18" s="48">
        <v>-9.9999999999999867E-2</v>
      </c>
      <c r="AC18" s="48">
        <v>3.59</v>
      </c>
      <c r="AD18" s="48">
        <v>3.51</v>
      </c>
      <c r="AE18" s="48">
        <v>-1.32</v>
      </c>
      <c r="AF18" s="48">
        <v>-0.29999999999999982</v>
      </c>
      <c r="AG18" s="48"/>
      <c r="AH18" s="48">
        <v>10.970000000000002</v>
      </c>
    </row>
    <row r="19" spans="1:34" x14ac:dyDescent="0.25">
      <c r="A19" s="41" t="s">
        <v>108</v>
      </c>
      <c r="B19" s="43">
        <v>0.44000000000000661</v>
      </c>
      <c r="C19" s="43">
        <f>COUNTIFS(Positions_Demo!$Q:$Q,$A19,Positions_Demo!$N:$N,"W")</f>
        <v>65</v>
      </c>
      <c r="D19" s="43">
        <f>COUNTIFS(Positions_Demo!$Q:$Q,$A19,Positions_Demo!$N:$N,"L")</f>
        <v>31</v>
      </c>
      <c r="E19" s="44">
        <f t="shared" si="2"/>
        <v>0.67708333333333337</v>
      </c>
      <c r="G19" s="41" t="s">
        <v>108</v>
      </c>
      <c r="H19" s="43">
        <v>5.5300000000000011</v>
      </c>
      <c r="I19" s="43">
        <f>COUNTIFS(Positions_Demo!$Q:$Q,$A19,Positions_Demo!$N:$N,"W")</f>
        <v>65</v>
      </c>
      <c r="J19" s="43">
        <f>COUNTIFS(Positions_Demo!$Q:$Q,$A19,Positions_Demo!$N:$N,"L")</f>
        <v>31</v>
      </c>
      <c r="K19" s="44">
        <f t="shared" si="3"/>
        <v>0.67708333333333337</v>
      </c>
      <c r="P19" s="49" t="s">
        <v>98</v>
      </c>
      <c r="Q19" s="48">
        <v>-3.04</v>
      </c>
      <c r="R19" s="48">
        <v>-3.04</v>
      </c>
      <c r="S19" s="48">
        <v>-3.03</v>
      </c>
      <c r="T19" s="48">
        <v>-4.3900000000000006</v>
      </c>
      <c r="U19" s="48">
        <v>-4.3900000000000006</v>
      </c>
      <c r="V19" s="48">
        <v>-1.9799999999999998</v>
      </c>
      <c r="W19" s="48">
        <v>2.14</v>
      </c>
      <c r="X19" s="48">
        <v>-0.94999999999999929</v>
      </c>
      <c r="Y19" s="48">
        <v>-2.8499999999999996</v>
      </c>
      <c r="Z19" s="48">
        <v>3.59</v>
      </c>
      <c r="AA19" s="48">
        <v>-2.97</v>
      </c>
      <c r="AB19" s="48">
        <v>0.66000000000000014</v>
      </c>
      <c r="AC19" s="48">
        <v>-3.01</v>
      </c>
      <c r="AD19" s="48">
        <v>-3.07</v>
      </c>
      <c r="AE19" s="48">
        <v>-3.07</v>
      </c>
      <c r="AF19" s="48"/>
      <c r="AG19" s="48"/>
      <c r="AH19" s="48">
        <v>-29.4</v>
      </c>
    </row>
    <row r="20" spans="1:34" x14ac:dyDescent="0.25">
      <c r="A20" s="41" t="s">
        <v>109</v>
      </c>
      <c r="B20" s="43">
        <v>-4.0400000000000027</v>
      </c>
      <c r="C20" s="43">
        <f>COUNTIFS(Positions_Demo!$Q:$Q,$A20,Positions_Demo!$N:$N,"W")</f>
        <v>56</v>
      </c>
      <c r="D20" s="43">
        <f>COUNTIFS(Positions_Demo!$Q:$Q,$A20,Positions_Demo!$N:$N,"L")</f>
        <v>59</v>
      </c>
      <c r="E20" s="44">
        <f t="shared" si="2"/>
        <v>0.48695652173913045</v>
      </c>
      <c r="G20" s="41" t="s">
        <v>109</v>
      </c>
      <c r="H20" s="43">
        <v>-4.6599999999999993</v>
      </c>
      <c r="I20" s="43">
        <f>COUNTIFS(Positions_Demo!$Q:$Q,$A20,Positions_Demo!$N:$N,"W")</f>
        <v>56</v>
      </c>
      <c r="J20" s="43">
        <f>COUNTIFS(Positions_Demo!$Q:$Q,$A20,Positions_Demo!$N:$N,"L")</f>
        <v>59</v>
      </c>
      <c r="K20" s="44">
        <f t="shared" si="3"/>
        <v>0.48695652173913045</v>
      </c>
      <c r="P20" s="49" t="s">
        <v>97</v>
      </c>
      <c r="Q20" s="48">
        <v>-3.04</v>
      </c>
      <c r="R20" s="48">
        <v>-1.29</v>
      </c>
      <c r="S20" s="48">
        <v>-1.5599999999999998</v>
      </c>
      <c r="T20" s="48">
        <v>0.45000000000000018</v>
      </c>
      <c r="U20" s="48">
        <v>-2.63</v>
      </c>
      <c r="V20" s="48">
        <v>2.6000000000000005</v>
      </c>
      <c r="W20" s="48">
        <v>4.0199999999999996</v>
      </c>
      <c r="X20" s="48">
        <v>3.8700000000000006</v>
      </c>
      <c r="Y20" s="48">
        <v>2.0299999999999998</v>
      </c>
      <c r="Z20" s="48">
        <v>-3</v>
      </c>
      <c r="AA20" s="48">
        <v>-1.35</v>
      </c>
      <c r="AB20" s="48">
        <v>2.09</v>
      </c>
      <c r="AC20" s="48">
        <v>-0.46000000000000041</v>
      </c>
      <c r="AD20" s="48">
        <v>-6.02</v>
      </c>
      <c r="AE20" s="48">
        <v>-2.0599999999999992</v>
      </c>
      <c r="AF20" s="48">
        <v>-5.99</v>
      </c>
      <c r="AG20" s="48"/>
      <c r="AH20" s="48">
        <v>-12.34</v>
      </c>
    </row>
    <row r="21" spans="1:34" x14ac:dyDescent="0.25">
      <c r="A21" s="41" t="s">
        <v>114</v>
      </c>
      <c r="B21" s="40">
        <v>-4.1099999999999994</v>
      </c>
      <c r="C21" s="43">
        <f>COUNTIFS(Positions_Demo!$Q:$Q,$A21,Positions_Demo!$N:$N,"W")</f>
        <v>26</v>
      </c>
      <c r="D21" s="43">
        <f>COUNTIFS(Positions_Demo!$Q:$Q,$A21,Positions_Demo!$N:$N,"L")</f>
        <v>28</v>
      </c>
      <c r="E21" s="44">
        <f t="shared" ref="E21" si="4">C21/(C21+D21)</f>
        <v>0.48148148148148145</v>
      </c>
      <c r="G21" s="41" t="s">
        <v>114</v>
      </c>
      <c r="H21" s="40">
        <v>-3.0299999999999994</v>
      </c>
      <c r="I21" s="43">
        <f>COUNTIFS(Positions_Demo!$Q:$Q,$A21,Positions_Demo!$N:$N,"W")</f>
        <v>26</v>
      </c>
      <c r="J21" s="43">
        <f>COUNTIFS(Positions_Demo!$Q:$Q,$A21,Positions_Demo!$N:$N,"L")</f>
        <v>28</v>
      </c>
      <c r="K21" s="44">
        <f t="shared" si="3"/>
        <v>0.48148148148148145</v>
      </c>
      <c r="P21" s="49" t="s">
        <v>100</v>
      </c>
      <c r="Q21" s="48">
        <v>2.14</v>
      </c>
      <c r="R21" s="48">
        <v>5.99</v>
      </c>
      <c r="S21" s="48">
        <v>4.62</v>
      </c>
      <c r="T21" s="48"/>
      <c r="U21" s="48">
        <v>-7.51</v>
      </c>
      <c r="V21" s="48">
        <v>-8.7799999999999994</v>
      </c>
      <c r="W21" s="48">
        <v>-11.920000000000002</v>
      </c>
      <c r="X21" s="48">
        <v>-10.41</v>
      </c>
      <c r="Y21" s="48">
        <v>-9.41</v>
      </c>
      <c r="Z21" s="48">
        <v>-3.09</v>
      </c>
      <c r="AA21" s="48">
        <v>-4.79</v>
      </c>
      <c r="AB21" s="48">
        <v>-1.61</v>
      </c>
      <c r="AC21" s="48">
        <v>-6.05</v>
      </c>
      <c r="AD21" s="48">
        <v>-1.8700000000000006</v>
      </c>
      <c r="AE21" s="48">
        <v>11.740000000000002</v>
      </c>
      <c r="AF21" s="48">
        <v>9.93</v>
      </c>
      <c r="AG21" s="48"/>
      <c r="AH21" s="48">
        <v>-31.019999999999996</v>
      </c>
    </row>
    <row r="22" spans="1:34" x14ac:dyDescent="0.25">
      <c r="A22" s="41" t="s">
        <v>115</v>
      </c>
      <c r="B22" s="40">
        <v>-12.199999999999998</v>
      </c>
      <c r="C22" s="43">
        <f>COUNTIFS(Positions_Demo!$Q:$Q,$A22,Positions_Demo!$N:$N,"W")</f>
        <v>41</v>
      </c>
      <c r="D22" s="43">
        <f>COUNTIFS(Positions_Demo!$Q:$Q,$A22,Positions_Demo!$N:$N,"L")</f>
        <v>40</v>
      </c>
      <c r="E22" s="44">
        <f t="shared" ref="E22:E26" si="5">C22/(C22+D22)</f>
        <v>0.50617283950617287</v>
      </c>
      <c r="G22" s="41" t="s">
        <v>115</v>
      </c>
      <c r="H22" s="40">
        <v>-8.3599999999999977</v>
      </c>
      <c r="I22" s="43">
        <f>COUNTIFS(Positions_Demo!$Q:$Q,$A22,Positions_Demo!$N:$N,"W")</f>
        <v>41</v>
      </c>
      <c r="J22" s="43">
        <f>COUNTIFS(Positions_Demo!$Q:$Q,$A22,Positions_Demo!$N:$N,"L")</f>
        <v>40</v>
      </c>
      <c r="K22" s="44">
        <f t="shared" si="3"/>
        <v>0.50617283950617287</v>
      </c>
      <c r="P22" s="49" t="s">
        <v>96</v>
      </c>
      <c r="Q22" s="48"/>
      <c r="R22" s="48"/>
      <c r="S22" s="48"/>
      <c r="T22" s="48">
        <v>-1.39</v>
      </c>
      <c r="U22" s="48">
        <v>1.68</v>
      </c>
      <c r="V22" s="48">
        <v>4.07</v>
      </c>
      <c r="W22" s="48">
        <v>-0.1599999999999997</v>
      </c>
      <c r="X22" s="48">
        <v>5.1899999999999995</v>
      </c>
      <c r="Y22" s="48">
        <v>4.1400000000000006</v>
      </c>
      <c r="Z22" s="48">
        <v>3.9</v>
      </c>
      <c r="AA22" s="48">
        <v>-0.54999999999999982</v>
      </c>
      <c r="AB22" s="48">
        <v>-1.72</v>
      </c>
      <c r="AC22" s="48">
        <v>0.22999999999999998</v>
      </c>
      <c r="AD22" s="48">
        <v>4.08</v>
      </c>
      <c r="AE22" s="48">
        <v>0.85999999999999988</v>
      </c>
      <c r="AF22" s="48">
        <v>1.54</v>
      </c>
      <c r="AG22" s="48"/>
      <c r="AH22" s="48">
        <v>21.869999999999997</v>
      </c>
    </row>
    <row r="23" spans="1:34" x14ac:dyDescent="0.25">
      <c r="A23" s="45" t="s">
        <v>116</v>
      </c>
      <c r="B23" s="40">
        <v>-8.2399999999999949</v>
      </c>
      <c r="C23" s="43">
        <f>COUNTIFS(Positions_Demo!$Q:$Q,$A23,Positions_Demo!$N:$N,"W")</f>
        <v>70</v>
      </c>
      <c r="D23" s="43">
        <f>COUNTIFS(Positions_Demo!$Q:$Q,$A23,Positions_Demo!$N:$N,"L")</f>
        <v>40</v>
      </c>
      <c r="E23" s="44">
        <f t="shared" si="5"/>
        <v>0.63636363636363635</v>
      </c>
      <c r="G23" s="45" t="s">
        <v>116</v>
      </c>
      <c r="H23" s="40">
        <v>-1.5300000000000022</v>
      </c>
      <c r="I23" s="43">
        <f>COUNTIFS(Positions_Demo!$Q:$Q,$A23,Positions_Demo!$N:$N,"W")</f>
        <v>70</v>
      </c>
      <c r="J23" s="43">
        <f>COUNTIFS(Positions_Demo!$Q:$Q,$A23,Positions_Demo!$N:$N,"L")</f>
        <v>40</v>
      </c>
      <c r="K23" s="44">
        <f t="shared" ref="K23:K26" si="6">I23/(I23+J23)</f>
        <v>0.63636363636363635</v>
      </c>
      <c r="P23" s="49" t="s">
        <v>95</v>
      </c>
      <c r="Q23" s="48"/>
      <c r="R23" s="48"/>
      <c r="S23" s="48"/>
      <c r="T23" s="48">
        <v>-6.04</v>
      </c>
      <c r="U23" s="48">
        <v>-2.6400000000000006</v>
      </c>
      <c r="V23" s="48">
        <v>3.41</v>
      </c>
      <c r="W23" s="48">
        <v>3.8200000000000003</v>
      </c>
      <c r="X23" s="48">
        <v>3.9299999999999997</v>
      </c>
      <c r="Y23" s="48">
        <v>8.629999999999999</v>
      </c>
      <c r="Z23" s="48">
        <v>3.48</v>
      </c>
      <c r="AA23" s="48">
        <v>4.59</v>
      </c>
      <c r="AB23" s="48">
        <v>1.65</v>
      </c>
      <c r="AC23" s="48">
        <v>5.26</v>
      </c>
      <c r="AD23" s="48">
        <v>7.1899999999999995</v>
      </c>
      <c r="AE23" s="48">
        <v>8.0500000000000007</v>
      </c>
      <c r="AF23" s="48">
        <v>8.7900000000000009</v>
      </c>
      <c r="AG23" s="48"/>
      <c r="AH23" s="48">
        <v>50.12</v>
      </c>
    </row>
    <row r="24" spans="1:34" x14ac:dyDescent="0.25">
      <c r="A24" s="41" t="s">
        <v>119</v>
      </c>
      <c r="B24" s="40">
        <v>0.1399999999999979</v>
      </c>
      <c r="C24" s="43">
        <f>COUNTIFS(Positions_Demo!$Q:$Q,$A24,Positions_Demo!$N:$N,"W")</f>
        <v>30</v>
      </c>
      <c r="D24" s="43">
        <f>COUNTIFS(Positions_Demo!$Q:$Q,$A24,Positions_Demo!$N:$N,"L")</f>
        <v>34</v>
      </c>
      <c r="E24" s="44">
        <f t="shared" si="5"/>
        <v>0.46875</v>
      </c>
      <c r="G24" s="41" t="s">
        <v>119</v>
      </c>
      <c r="H24" s="40">
        <v>2.3100000000000027</v>
      </c>
      <c r="I24" s="43">
        <f>COUNTIFS(Positions_Demo!$Q:$Q,$A24,Positions_Demo!$N:$N,"W")</f>
        <v>30</v>
      </c>
      <c r="J24" s="43">
        <f>COUNTIFS(Positions_Demo!$Q:$Q,$A24,Positions_Demo!$N:$N,"L")</f>
        <v>34</v>
      </c>
      <c r="K24" s="44">
        <f t="shared" si="6"/>
        <v>0.46875</v>
      </c>
      <c r="P24" s="49" t="s">
        <v>110</v>
      </c>
      <c r="Q24" s="48">
        <v>3.8600000000000003</v>
      </c>
      <c r="R24" s="48">
        <v>4</v>
      </c>
      <c r="S24" s="48">
        <v>3.77</v>
      </c>
      <c r="T24" s="48">
        <v>3.48</v>
      </c>
      <c r="U24" s="48">
        <v>0.51999999999999957</v>
      </c>
      <c r="V24" s="48">
        <v>4.88</v>
      </c>
      <c r="W24" s="48">
        <v>4.9000000000000004</v>
      </c>
      <c r="X24" s="48">
        <v>3.92</v>
      </c>
      <c r="Y24" s="48">
        <v>4.58</v>
      </c>
      <c r="Z24" s="48">
        <v>-3</v>
      </c>
      <c r="AA24" s="48">
        <v>1.5</v>
      </c>
      <c r="AB24" s="48">
        <v>-3.05</v>
      </c>
      <c r="AC24" s="48">
        <v>-3.01</v>
      </c>
      <c r="AD24" s="48">
        <v>-3.01</v>
      </c>
      <c r="AE24" s="48">
        <v>0.97</v>
      </c>
      <c r="AF24" s="48">
        <v>-3.06</v>
      </c>
      <c r="AG24" s="48"/>
      <c r="AH24" s="48">
        <v>21.250000000000004</v>
      </c>
    </row>
    <row r="25" spans="1:34" x14ac:dyDescent="0.25">
      <c r="A25" s="41" t="s">
        <v>1385</v>
      </c>
      <c r="B25" s="40">
        <v>-7.18</v>
      </c>
      <c r="C25" s="43">
        <f>COUNTIFS(Positions_Demo!$Q:$Q,$A25,Positions_Demo!$N:$N,"W")</f>
        <v>32</v>
      </c>
      <c r="D25" s="43">
        <f>COUNTIFS(Positions_Demo!$Q:$Q,$A25,Positions_Demo!$N:$N,"L")</f>
        <v>19</v>
      </c>
      <c r="E25" s="44">
        <f t="shared" si="5"/>
        <v>0.62745098039215685</v>
      </c>
      <c r="G25" s="41" t="s">
        <v>1385</v>
      </c>
      <c r="H25" s="40">
        <v>-8.759999999999998</v>
      </c>
      <c r="I25" s="43">
        <f>COUNTIFS(Positions_Demo!$Q:$Q,$A25,Positions_Demo!$N:$N,"W")</f>
        <v>32</v>
      </c>
      <c r="J25" s="43">
        <f>COUNTIFS(Positions_Demo!$Q:$Q,$A25,Positions_Demo!$N:$N,"L")</f>
        <v>19</v>
      </c>
      <c r="K25" s="44">
        <f t="shared" si="6"/>
        <v>0.62745098039215685</v>
      </c>
      <c r="P25" s="49" t="s">
        <v>111</v>
      </c>
      <c r="Q25" s="48"/>
      <c r="R25" s="48"/>
      <c r="S25" s="48"/>
      <c r="T25" s="48">
        <v>-6.0299999999999994</v>
      </c>
      <c r="U25" s="48">
        <v>-3</v>
      </c>
      <c r="V25" s="48">
        <v>4.9499999999999993</v>
      </c>
      <c r="W25" s="48">
        <v>0.74999999999999911</v>
      </c>
      <c r="X25" s="48">
        <v>2.9899999999999989</v>
      </c>
      <c r="Y25" s="48">
        <v>2.7899999999999996</v>
      </c>
      <c r="Z25" s="48"/>
      <c r="AA25" s="48">
        <v>7.84</v>
      </c>
      <c r="AB25" s="48">
        <v>1.64</v>
      </c>
      <c r="AC25" s="48">
        <v>3.54</v>
      </c>
      <c r="AD25" s="48">
        <v>7.13</v>
      </c>
      <c r="AE25" s="48">
        <v>-3.59</v>
      </c>
      <c r="AF25" s="48">
        <v>7.58</v>
      </c>
      <c r="AG25" s="48"/>
      <c r="AH25" s="48">
        <v>26.589999999999996</v>
      </c>
    </row>
    <row r="26" spans="1:34" x14ac:dyDescent="0.25">
      <c r="A26" s="41" t="s">
        <v>1946</v>
      </c>
      <c r="B26" s="40">
        <v>-4.9800000000000004</v>
      </c>
      <c r="C26" s="43">
        <f>COUNTIFS(Positions_Demo!$Q:$Q,$A26,Positions_Demo!$N:$N,"W")</f>
        <v>1</v>
      </c>
      <c r="D26" s="43">
        <f>COUNTIFS(Positions_Demo!$Q:$Q,$A26,Positions_Demo!$N:$N,"L")</f>
        <v>2</v>
      </c>
      <c r="E26" s="44">
        <f t="shared" si="5"/>
        <v>0.33333333333333331</v>
      </c>
      <c r="G26" s="41" t="s">
        <v>1946</v>
      </c>
      <c r="H26" s="40">
        <v>-4.9799999999999995</v>
      </c>
      <c r="I26" s="43">
        <f>COUNTIFS(Positions_Demo!$Q:$Q,$A26,Positions_Demo!$N:$N,"W")</f>
        <v>1</v>
      </c>
      <c r="J26" s="43">
        <f>COUNTIFS(Positions_Demo!$Q:$Q,$A26,Positions_Demo!$N:$N,"L")</f>
        <v>2</v>
      </c>
      <c r="K26" s="44">
        <f t="shared" si="6"/>
        <v>0.33333333333333331</v>
      </c>
      <c r="P26" s="49" t="s">
        <v>112</v>
      </c>
      <c r="Q26" s="48"/>
      <c r="R26" s="48"/>
      <c r="S26" s="48"/>
      <c r="T26" s="48">
        <v>4</v>
      </c>
      <c r="U26" s="48">
        <v>1.33</v>
      </c>
      <c r="V26" s="48">
        <v>0.81999999999999984</v>
      </c>
      <c r="W26" s="48">
        <v>-8.82</v>
      </c>
      <c r="X26" s="48">
        <v>-1.1899999999999991</v>
      </c>
      <c r="Y26" s="48">
        <v>1.4200000000000004</v>
      </c>
      <c r="Z26" s="48">
        <v>-5.73</v>
      </c>
      <c r="AA26" s="48">
        <v>4.5</v>
      </c>
      <c r="AB26" s="48">
        <v>-4.47</v>
      </c>
      <c r="AC26" s="48">
        <v>4</v>
      </c>
      <c r="AD26" s="48">
        <v>-12.32</v>
      </c>
      <c r="AE26" s="48">
        <v>-8.82</v>
      </c>
      <c r="AF26" s="48">
        <v>-12.41</v>
      </c>
      <c r="AG26" s="48">
        <v>-2.88</v>
      </c>
      <c r="AH26" s="48">
        <v>-40.57</v>
      </c>
    </row>
    <row r="27" spans="1:34" x14ac:dyDescent="0.25">
      <c r="A27" s="41" t="s">
        <v>1973</v>
      </c>
      <c r="B27" s="40">
        <v>1.41</v>
      </c>
      <c r="C27" s="43">
        <f>COUNTIFS(Positions_Demo!$Q:$Q,$A26,Positions_Demo!$N:$N,"W")</f>
        <v>1</v>
      </c>
      <c r="D27" s="43">
        <f>COUNTIFS(Positions_Demo!$Q:$Q,$A26,Positions_Demo!$N:$N,"L")</f>
        <v>2</v>
      </c>
      <c r="E27" s="44">
        <f>C27/(C27+D27)</f>
        <v>0.33333333333333331</v>
      </c>
      <c r="G27" s="41" t="s">
        <v>1973</v>
      </c>
      <c r="H27" s="40">
        <v>1.41</v>
      </c>
      <c r="I27" s="43">
        <f>COUNTIFS(Positions_Demo!$Q:$Q,$A26,Positions_Demo!$N:$N,"W")</f>
        <v>1</v>
      </c>
      <c r="J27" s="43">
        <f>COUNTIFS(Positions_Demo!$Q:$Q,$A26,Positions_Demo!$N:$N,"L")</f>
        <v>2</v>
      </c>
      <c r="K27" s="44">
        <f>I27/(I27+J27)</f>
        <v>0.33333333333333331</v>
      </c>
      <c r="P27" s="49" t="s">
        <v>113</v>
      </c>
      <c r="Q27" s="48"/>
      <c r="R27" s="48"/>
      <c r="S27" s="48"/>
      <c r="T27" s="48">
        <v>-3.01</v>
      </c>
      <c r="U27" s="48">
        <v>-9.0500000000000007</v>
      </c>
      <c r="V27" s="48">
        <v>3.0400000000000009</v>
      </c>
      <c r="W27" s="48">
        <v>3.9000000000000004</v>
      </c>
      <c r="X27" s="48">
        <v>4.4699999999999989</v>
      </c>
      <c r="Y27" s="48">
        <v>-0.19999999999999973</v>
      </c>
      <c r="Z27" s="48">
        <v>-3</v>
      </c>
      <c r="AA27" s="48">
        <v>-1.45</v>
      </c>
      <c r="AB27" s="48">
        <v>-3.05</v>
      </c>
      <c r="AC27" s="48">
        <v>0.65000000000000036</v>
      </c>
      <c r="AD27" s="48">
        <v>-2.02</v>
      </c>
      <c r="AE27" s="48">
        <v>-2.6399999999999992</v>
      </c>
      <c r="AF27" s="48">
        <v>-2.42</v>
      </c>
      <c r="AG27" s="48">
        <v>-0.18000000000000016</v>
      </c>
      <c r="AH27" s="48">
        <v>-14.959999999999997</v>
      </c>
    </row>
    <row r="28" spans="1:34" x14ac:dyDescent="0.25">
      <c r="A28" s="41" t="s">
        <v>54</v>
      </c>
      <c r="B28" s="40">
        <v>-62.899999999999977</v>
      </c>
      <c r="C28" s="42">
        <f>SUM(C14:C25)</f>
        <v>763</v>
      </c>
      <c r="D28" s="42">
        <f>SUM(D14:D25)</f>
        <v>548</v>
      </c>
      <c r="E28" s="46">
        <f>C28/(C28+D28)</f>
        <v>0.58199847444698705</v>
      </c>
      <c r="G28" s="41" t="s">
        <v>54</v>
      </c>
      <c r="H28" s="40">
        <v>65.159999999999968</v>
      </c>
      <c r="I28" s="42">
        <f>SUM(I14:I25)</f>
        <v>763</v>
      </c>
      <c r="J28" s="42">
        <f>SUM(J14:J25)</f>
        <v>548</v>
      </c>
      <c r="K28" s="46">
        <f>I28/(I28+J28)</f>
        <v>0.58199847444698705</v>
      </c>
      <c r="P28" s="49" t="s">
        <v>103</v>
      </c>
      <c r="Q28" s="48"/>
      <c r="R28" s="48"/>
      <c r="S28" s="48"/>
      <c r="T28" s="48">
        <v>-1.5400000000000003</v>
      </c>
      <c r="U28" s="48">
        <v>5.0999999999999996</v>
      </c>
      <c r="V28" s="48">
        <v>3.47</v>
      </c>
      <c r="W28" s="48">
        <v>4</v>
      </c>
      <c r="X28" s="48">
        <v>3.7600000000000007</v>
      </c>
      <c r="Y28" s="48">
        <v>4.9800000000000004</v>
      </c>
      <c r="Z28" s="48">
        <v>0.56000000000000005</v>
      </c>
      <c r="AA28" s="48">
        <v>4.92</v>
      </c>
      <c r="AB28" s="48">
        <v>6.37</v>
      </c>
      <c r="AC28" s="48">
        <v>4.01</v>
      </c>
      <c r="AD28" s="48">
        <v>2.95</v>
      </c>
      <c r="AE28" s="48">
        <v>1.3599999999999999</v>
      </c>
      <c r="AF28" s="48">
        <v>2.0099999999999998</v>
      </c>
      <c r="AG28" s="48">
        <v>-0.61999999999999988</v>
      </c>
      <c r="AH28" s="48">
        <v>41.330000000000005</v>
      </c>
    </row>
    <row r="29" spans="1:34" ht="17.100000000000001" customHeight="1" x14ac:dyDescent="0.25">
      <c r="P29" s="49" t="s">
        <v>104</v>
      </c>
      <c r="Q29" s="48"/>
      <c r="R29" s="48"/>
      <c r="S29" s="48"/>
      <c r="T29" s="48">
        <v>0.37999999999999989</v>
      </c>
      <c r="U29" s="48">
        <v>0.48999999999999977</v>
      </c>
      <c r="V29" s="48">
        <v>3.09</v>
      </c>
      <c r="W29" s="48">
        <v>3.7399999999999998</v>
      </c>
      <c r="X29" s="48">
        <v>1.0499999999999989</v>
      </c>
      <c r="Y29" s="48">
        <v>4.3999999999999995</v>
      </c>
      <c r="Z29" s="48">
        <v>0.48999999999999977</v>
      </c>
      <c r="AA29" s="48">
        <v>2.3199999999999998</v>
      </c>
      <c r="AB29" s="48">
        <v>4.0000000000000258E-2</v>
      </c>
      <c r="AC29" s="48"/>
      <c r="AD29" s="48"/>
      <c r="AE29" s="48">
        <v>0.86</v>
      </c>
      <c r="AF29" s="48"/>
      <c r="AG29" s="48">
        <v>0.82</v>
      </c>
      <c r="AH29" s="48">
        <v>17.68</v>
      </c>
    </row>
    <row r="30" spans="1:34" ht="17.100000000000001" customHeight="1" x14ac:dyDescent="0.25">
      <c r="P30" s="49" t="s">
        <v>101</v>
      </c>
      <c r="Q30" s="48"/>
      <c r="R30" s="48"/>
      <c r="S30" s="48"/>
      <c r="T30" s="48"/>
      <c r="U30" s="48"/>
      <c r="V30" s="48">
        <v>-2.9699999999999998</v>
      </c>
      <c r="W30" s="48">
        <v>-1.9900000000000002</v>
      </c>
      <c r="X30" s="48">
        <v>-2.57</v>
      </c>
      <c r="Y30" s="48">
        <v>-4.54</v>
      </c>
      <c r="Z30" s="48"/>
      <c r="AA30" s="48">
        <v>-4.5199999999999996</v>
      </c>
      <c r="AB30" s="48">
        <v>-3.1100000000000003</v>
      </c>
      <c r="AC30" s="48"/>
      <c r="AD30" s="48"/>
      <c r="AE30" s="48"/>
      <c r="AF30" s="48"/>
      <c r="AG30" s="48"/>
      <c r="AH30" s="48">
        <v>-19.7</v>
      </c>
    </row>
    <row r="31" spans="1:34" x14ac:dyDescent="0.25">
      <c r="P31" s="49" t="s">
        <v>102</v>
      </c>
      <c r="Q31" s="48"/>
      <c r="R31" s="48"/>
      <c r="S31" s="48"/>
      <c r="T31" s="48"/>
      <c r="U31" s="48"/>
      <c r="V31" s="48">
        <v>-8.9600000000000009</v>
      </c>
      <c r="W31" s="48">
        <v>-7.53</v>
      </c>
      <c r="X31" s="48">
        <v>-8.9600000000000009</v>
      </c>
      <c r="Y31" s="48">
        <v>-8.7899999999999991</v>
      </c>
      <c r="Z31" s="48"/>
      <c r="AA31" s="48">
        <v>-5.98</v>
      </c>
      <c r="AB31" s="48">
        <v>-3.1100000000000003</v>
      </c>
      <c r="AC31" s="48"/>
      <c r="AD31" s="48"/>
      <c r="AE31" s="48"/>
      <c r="AF31" s="48"/>
      <c r="AG31" s="48"/>
      <c r="AH31" s="48">
        <v>-43.33</v>
      </c>
    </row>
    <row r="32" spans="1:34" x14ac:dyDescent="0.25">
      <c r="P32" s="49" t="s">
        <v>82</v>
      </c>
      <c r="Q32" s="48">
        <v>-1.8699999999999999</v>
      </c>
      <c r="R32" s="48">
        <v>-1.92</v>
      </c>
      <c r="S32" s="48">
        <v>-5.88</v>
      </c>
      <c r="T32" s="48"/>
      <c r="U32" s="48"/>
      <c r="V32" s="48">
        <v>-6.21</v>
      </c>
      <c r="W32" s="48">
        <v>-5.1100000000000003</v>
      </c>
      <c r="X32" s="48">
        <v>-6.11</v>
      </c>
      <c r="Y32" s="48">
        <v>-3.17</v>
      </c>
      <c r="Z32" s="48"/>
      <c r="AA32" s="48">
        <v>-3.17</v>
      </c>
      <c r="AB32" s="48">
        <v>-1.75</v>
      </c>
      <c r="AC32" s="48"/>
      <c r="AD32" s="48"/>
      <c r="AE32" s="48"/>
      <c r="AF32" s="48"/>
      <c r="AG32" s="48"/>
      <c r="AH32" s="48">
        <v>-35.19</v>
      </c>
    </row>
    <row r="33" spans="1:34" x14ac:dyDescent="0.25">
      <c r="P33" s="49" t="s">
        <v>83</v>
      </c>
      <c r="Q33" s="48">
        <v>6.61</v>
      </c>
      <c r="R33" s="48">
        <v>8.51</v>
      </c>
      <c r="S33" s="48">
        <v>6.6899999999999995</v>
      </c>
      <c r="T33" s="48">
        <v>3.52</v>
      </c>
      <c r="U33" s="48">
        <v>-2.5099999999999998</v>
      </c>
      <c r="V33" s="48">
        <v>-9.0100000000000016</v>
      </c>
      <c r="W33" s="48">
        <v>-6.51</v>
      </c>
      <c r="X33" s="48">
        <v>-8.14</v>
      </c>
      <c r="Y33" s="48">
        <v>0.35999999999999988</v>
      </c>
      <c r="Z33" s="48">
        <v>-5.99</v>
      </c>
      <c r="AA33" s="48">
        <v>-1.1499999999999997</v>
      </c>
      <c r="AB33" s="48">
        <v>-9.9999999999999867E-2</v>
      </c>
      <c r="AC33" s="48">
        <v>-2.4600000000000004</v>
      </c>
      <c r="AD33" s="48">
        <v>-5.7</v>
      </c>
      <c r="AE33" s="48"/>
      <c r="AF33" s="48"/>
      <c r="AG33" s="48"/>
      <c r="AH33" s="48">
        <v>-15.880000000000003</v>
      </c>
    </row>
    <row r="34" spans="1:34" x14ac:dyDescent="0.25">
      <c r="P34" s="49" t="s">
        <v>84</v>
      </c>
      <c r="Q34" s="48">
        <v>2.96</v>
      </c>
      <c r="R34" s="48">
        <v>2.8499999999999996</v>
      </c>
      <c r="S34" s="48">
        <v>1.04</v>
      </c>
      <c r="T34" s="48"/>
      <c r="U34" s="48">
        <v>-6.59</v>
      </c>
      <c r="V34" s="48">
        <v>-2.52</v>
      </c>
      <c r="W34" s="48">
        <v>-1.5600000000000005</v>
      </c>
      <c r="X34" s="48">
        <v>-2.08</v>
      </c>
      <c r="Y34" s="48">
        <v>3.5500000000000007</v>
      </c>
      <c r="Z34" s="48">
        <v>-3.5599999999999996</v>
      </c>
      <c r="AA34" s="48">
        <v>0.12000000000000033</v>
      </c>
      <c r="AB34" s="48">
        <v>1.49</v>
      </c>
      <c r="AC34" s="48">
        <v>-2.84</v>
      </c>
      <c r="AD34" s="48">
        <v>-4.3599999999999985</v>
      </c>
      <c r="AE34" s="48">
        <v>1.2800000000000005</v>
      </c>
      <c r="AF34" s="48"/>
      <c r="AG34" s="48"/>
      <c r="AH34" s="48">
        <v>-10.219999999999995</v>
      </c>
    </row>
    <row r="35" spans="1:34" x14ac:dyDescent="0.25">
      <c r="P35" s="49" t="s">
        <v>85</v>
      </c>
      <c r="Q35" s="48">
        <v>-3.03</v>
      </c>
      <c r="R35" s="48">
        <v>-3.03</v>
      </c>
      <c r="S35" s="48">
        <v>0.92</v>
      </c>
      <c r="T35" s="48"/>
      <c r="U35" s="48">
        <v>-6.18</v>
      </c>
      <c r="V35" s="48">
        <v>-6.0299999999999994</v>
      </c>
      <c r="W35" s="48">
        <v>-1.7600000000000002</v>
      </c>
      <c r="X35" s="48">
        <v>-7.59</v>
      </c>
      <c r="Y35" s="48">
        <v>-3.11</v>
      </c>
      <c r="Z35" s="48"/>
      <c r="AA35" s="48">
        <v>1.46</v>
      </c>
      <c r="AB35" s="48">
        <v>-1.52</v>
      </c>
      <c r="AC35" s="48">
        <v>1.44</v>
      </c>
      <c r="AD35" s="48">
        <v>-1.5000000000000002</v>
      </c>
      <c r="AE35" s="48">
        <v>-1.0900000000000001</v>
      </c>
      <c r="AF35" s="48"/>
      <c r="AG35" s="48"/>
      <c r="AH35" s="48">
        <v>-31.02</v>
      </c>
    </row>
    <row r="36" spans="1:34" x14ac:dyDescent="0.25">
      <c r="P36" s="49" t="s">
        <v>54</v>
      </c>
      <c r="Q36" s="48">
        <v>1.5000000000000031</v>
      </c>
      <c r="R36" s="48">
        <v>13.920000000000003</v>
      </c>
      <c r="S36" s="48">
        <v>4.0000000000000147E-2</v>
      </c>
      <c r="T36" s="48">
        <v>-18.279999999999994</v>
      </c>
      <c r="U36" s="48">
        <v>-41.970000000000006</v>
      </c>
      <c r="V36" s="48">
        <v>-3.6200000000000032</v>
      </c>
      <c r="W36" s="48">
        <v>-5.7800000000000047</v>
      </c>
      <c r="X36" s="48">
        <v>-3.6500000000000039</v>
      </c>
      <c r="Y36" s="48">
        <v>16.989999999999998</v>
      </c>
      <c r="Z36" s="48">
        <v>-13.280000000000001</v>
      </c>
      <c r="AA36" s="48">
        <v>1.46</v>
      </c>
      <c r="AB36" s="48">
        <v>-6.59</v>
      </c>
      <c r="AC36" s="48">
        <v>-3.6400000000000019</v>
      </c>
      <c r="AD36" s="48">
        <v>-21.25</v>
      </c>
      <c r="AE36" s="48">
        <v>-0.35999999999999444</v>
      </c>
      <c r="AF36" s="48">
        <v>1.25</v>
      </c>
      <c r="AG36" s="48">
        <v>-2.86</v>
      </c>
      <c r="AH36" s="48">
        <v>-86.119999999999962</v>
      </c>
    </row>
    <row r="37" spans="1:34" x14ac:dyDescent="0.25">
      <c r="P37" s="49" t="s">
        <v>78</v>
      </c>
      <c r="Q37" s="48">
        <f>COUNTIF(Q13:Q35,"&gt;0.0")</f>
        <v>5</v>
      </c>
      <c r="R37" s="48">
        <f t="shared" ref="R37:AC37" si="7">COUNTIF(R13:R35,"&gt;0.0")</f>
        <v>5</v>
      </c>
      <c r="S37" s="48">
        <f t="shared" si="7"/>
        <v>6</v>
      </c>
      <c r="T37" s="48">
        <f t="shared" si="7"/>
        <v>6</v>
      </c>
      <c r="U37" s="48">
        <f t="shared" si="7"/>
        <v>7</v>
      </c>
      <c r="V37" s="48">
        <f t="shared" si="7"/>
        <v>13</v>
      </c>
      <c r="W37" s="48">
        <f t="shared" si="7"/>
        <v>11</v>
      </c>
      <c r="X37" s="48">
        <f t="shared" si="7"/>
        <v>12</v>
      </c>
      <c r="Y37" s="48">
        <f t="shared" si="7"/>
        <v>15</v>
      </c>
      <c r="Z37" s="48">
        <f t="shared" si="7"/>
        <v>7</v>
      </c>
      <c r="AA37" s="48">
        <f t="shared" si="7"/>
        <v>10</v>
      </c>
      <c r="AB37" s="48">
        <f t="shared" si="7"/>
        <v>9</v>
      </c>
      <c r="AC37" s="48">
        <f t="shared" si="7"/>
        <v>8</v>
      </c>
      <c r="AD37" s="48">
        <f t="shared" ref="AD37:AF37" si="8">COUNTIF(AD13:AD35,"&gt;0.0")</f>
        <v>5</v>
      </c>
      <c r="AE37" s="48">
        <f t="shared" si="8"/>
        <v>10</v>
      </c>
      <c r="AF37" s="48">
        <f t="shared" si="8"/>
        <v>7</v>
      </c>
      <c r="AG37" s="48">
        <f t="shared" ref="AG37:AH37" si="9">COUNTIF(AG13:AG35,"&gt;0.0")</f>
        <v>1</v>
      </c>
      <c r="AH37" s="48">
        <f t="shared" si="9"/>
        <v>8</v>
      </c>
    </row>
    <row r="38" spans="1:34" x14ac:dyDescent="0.25">
      <c r="P38" s="49" t="s">
        <v>79</v>
      </c>
      <c r="Q38" s="48">
        <f>COUNTIF(Q13:Q35,"&lt;0.0")</f>
        <v>7</v>
      </c>
      <c r="R38" s="48">
        <f t="shared" ref="R38:AC38" si="10">COUNTIF(R13:R35,"&lt;0.0")</f>
        <v>7</v>
      </c>
      <c r="S38" s="48">
        <f t="shared" si="10"/>
        <v>7</v>
      </c>
      <c r="T38" s="48">
        <f t="shared" si="10"/>
        <v>9</v>
      </c>
      <c r="U38" s="48">
        <f t="shared" si="10"/>
        <v>12</v>
      </c>
      <c r="V38" s="48">
        <f t="shared" si="10"/>
        <v>10</v>
      </c>
      <c r="W38" s="48">
        <f t="shared" si="10"/>
        <v>12</v>
      </c>
      <c r="X38" s="48">
        <f t="shared" si="10"/>
        <v>11</v>
      </c>
      <c r="Y38" s="48">
        <f t="shared" si="10"/>
        <v>8</v>
      </c>
      <c r="Z38" s="48">
        <f t="shared" si="10"/>
        <v>8</v>
      </c>
      <c r="AA38" s="48">
        <f t="shared" si="10"/>
        <v>11</v>
      </c>
      <c r="AB38" s="48">
        <f t="shared" si="10"/>
        <v>14</v>
      </c>
      <c r="AC38" s="48">
        <f t="shared" si="10"/>
        <v>9</v>
      </c>
      <c r="AD38" s="48">
        <f t="shared" ref="AD38:AF38" si="11">COUNTIF(AD13:AD35,"&lt;0.0")</f>
        <v>12</v>
      </c>
      <c r="AE38" s="48">
        <f t="shared" si="11"/>
        <v>9</v>
      </c>
      <c r="AF38" s="48">
        <f t="shared" si="11"/>
        <v>8</v>
      </c>
      <c r="AG38" s="48">
        <f t="shared" ref="AG38:AH38" si="12">COUNTIF(AG13:AG35,"&lt;0.0")</f>
        <v>3</v>
      </c>
      <c r="AH38" s="48">
        <f t="shared" si="12"/>
        <v>15</v>
      </c>
    </row>
    <row r="39" spans="1:34" x14ac:dyDescent="0.25">
      <c r="P39" s="51" t="s">
        <v>64</v>
      </c>
      <c r="Q39" s="52">
        <f>Q37/(Q37+Q38)</f>
        <v>0.41666666666666669</v>
      </c>
      <c r="R39" s="52">
        <f t="shared" ref="R39:AC39" si="13">R37/(R37+R38)</f>
        <v>0.41666666666666669</v>
      </c>
      <c r="S39" s="52">
        <f t="shared" si="13"/>
        <v>0.46153846153846156</v>
      </c>
      <c r="T39" s="52">
        <f t="shared" si="13"/>
        <v>0.4</v>
      </c>
      <c r="U39" s="52">
        <f t="shared" si="13"/>
        <v>0.36842105263157893</v>
      </c>
      <c r="V39" s="52">
        <f t="shared" si="13"/>
        <v>0.56521739130434778</v>
      </c>
      <c r="W39" s="52">
        <f t="shared" si="13"/>
        <v>0.47826086956521741</v>
      </c>
      <c r="X39" s="52">
        <f t="shared" si="13"/>
        <v>0.52173913043478259</v>
      </c>
      <c r="Y39" s="52">
        <f t="shared" si="13"/>
        <v>0.65217391304347827</v>
      </c>
      <c r="Z39" s="52">
        <f t="shared" si="13"/>
        <v>0.46666666666666667</v>
      </c>
      <c r="AA39" s="52">
        <f t="shared" si="13"/>
        <v>0.47619047619047616</v>
      </c>
      <c r="AB39" s="52">
        <f t="shared" si="13"/>
        <v>0.39130434782608697</v>
      </c>
      <c r="AC39" s="52">
        <f t="shared" si="13"/>
        <v>0.47058823529411764</v>
      </c>
      <c r="AD39" s="52">
        <f t="shared" ref="AD39:AF39" si="14">AD37/(AD37+AD38)</f>
        <v>0.29411764705882354</v>
      </c>
      <c r="AE39" s="52">
        <f t="shared" si="14"/>
        <v>0.52631578947368418</v>
      </c>
      <c r="AF39" s="52">
        <f t="shared" si="14"/>
        <v>0.46666666666666667</v>
      </c>
      <c r="AG39" s="52">
        <f t="shared" ref="AG39:AH39" si="15">AG37/(AG37+AG38)</f>
        <v>0.25</v>
      </c>
      <c r="AH39" s="52">
        <f t="shared" si="15"/>
        <v>0.34782608695652173</v>
      </c>
    </row>
    <row r="40" spans="1:34" x14ac:dyDescent="0.25"/>
    <row r="41" spans="1:34" x14ac:dyDescent="0.25"/>
    <row r="42" spans="1:34" x14ac:dyDescent="0.25"/>
    <row r="43" spans="1:34" x14ac:dyDescent="0.25"/>
    <row r="44" spans="1:34" x14ac:dyDescent="0.25">
      <c r="A44" s="54" t="s">
        <v>1442</v>
      </c>
      <c r="B44" s="50" t="s">
        <v>89</v>
      </c>
    </row>
    <row r="45" spans="1:34" x14ac:dyDescent="0.25">
      <c r="A45" s="27" t="s">
        <v>106</v>
      </c>
    </row>
    <row r="46" spans="1:34" s="29" customFormat="1" x14ac:dyDescent="0.25">
      <c r="A46" s="54" t="s">
        <v>55</v>
      </c>
      <c r="B46" s="54" t="s">
        <v>105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</row>
    <row r="47" spans="1:34" s="29" customFormat="1" ht="25.5" x14ac:dyDescent="0.25">
      <c r="A47" s="54" t="s">
        <v>53</v>
      </c>
      <c r="B47" s="53" t="s">
        <v>75</v>
      </c>
      <c r="C47" s="53" t="s">
        <v>76</v>
      </c>
      <c r="D47" s="53" t="s">
        <v>74</v>
      </c>
      <c r="E47" s="53" t="s">
        <v>93</v>
      </c>
      <c r="F47" s="53" t="s">
        <v>81</v>
      </c>
      <c r="G47" s="63" t="s">
        <v>47</v>
      </c>
      <c r="H47" s="53" t="s">
        <v>48</v>
      </c>
      <c r="I47" s="53" t="s">
        <v>52</v>
      </c>
      <c r="J47" s="56" t="s">
        <v>77</v>
      </c>
      <c r="K47" s="57" t="s">
        <v>107</v>
      </c>
      <c r="L47" s="57" t="s">
        <v>108</v>
      </c>
      <c r="M47" s="57" t="s">
        <v>109</v>
      </c>
      <c r="N47" s="50" t="s">
        <v>114</v>
      </c>
      <c r="O47" s="50" t="s">
        <v>115</v>
      </c>
      <c r="P47" s="50" t="s">
        <v>116</v>
      </c>
      <c r="Q47" s="50" t="s">
        <v>119</v>
      </c>
      <c r="R47" s="50" t="s">
        <v>1385</v>
      </c>
      <c r="S47" s="50" t="s">
        <v>1946</v>
      </c>
      <c r="T47" s="50" t="s">
        <v>1973</v>
      </c>
      <c r="U47" s="53" t="s">
        <v>54</v>
      </c>
    </row>
    <row r="48" spans="1:34" s="29" customFormat="1" x14ac:dyDescent="0.25">
      <c r="A48" s="55" t="s">
        <v>61</v>
      </c>
      <c r="B48" s="43">
        <v>6.5400000000000009</v>
      </c>
      <c r="C48" s="43">
        <v>8.33</v>
      </c>
      <c r="D48" s="43">
        <v>8.65</v>
      </c>
      <c r="E48" s="43"/>
      <c r="F48" s="43"/>
      <c r="G48" s="43">
        <v>-20.53</v>
      </c>
      <c r="H48" s="43">
        <v>-13.970000000000002</v>
      </c>
      <c r="I48" s="43">
        <v>-20.32</v>
      </c>
      <c r="J48" s="43">
        <v>-1.5999999999999999</v>
      </c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>
        <v>-32.9</v>
      </c>
    </row>
    <row r="49" spans="1:21" s="29" customFormat="1" x14ac:dyDescent="0.25">
      <c r="A49" s="55" t="s">
        <v>88</v>
      </c>
      <c r="B49" s="43">
        <v>-1.0499999999999994</v>
      </c>
      <c r="C49" s="43">
        <v>7.7100000000000009</v>
      </c>
      <c r="D49" s="43">
        <v>-0.71999999999999886</v>
      </c>
      <c r="E49" s="43">
        <v>-2.6199999999999997</v>
      </c>
      <c r="F49" s="43">
        <v>-27.07</v>
      </c>
      <c r="G49" s="43">
        <v>15.229999999999999</v>
      </c>
      <c r="H49" s="43">
        <v>16.489999999999981</v>
      </c>
      <c r="I49" s="43">
        <v>12.960000000000012</v>
      </c>
      <c r="J49" s="43">
        <v>8</v>
      </c>
      <c r="K49" s="43">
        <v>-8.0500000000000007</v>
      </c>
      <c r="L49" s="43">
        <v>-11.29</v>
      </c>
      <c r="M49" s="43">
        <v>-4.7899999999999991</v>
      </c>
      <c r="N49" s="43">
        <v>-3.8600000000000008</v>
      </c>
      <c r="O49" s="43">
        <v>-11.559999999999997</v>
      </c>
      <c r="P49" s="43">
        <v>0.19000000000000039</v>
      </c>
      <c r="Q49" s="43"/>
      <c r="R49" s="43"/>
      <c r="S49" s="43"/>
      <c r="T49" s="43"/>
      <c r="U49" s="43">
        <v>-10.430000000000003</v>
      </c>
    </row>
    <row r="50" spans="1:21" s="29" customFormat="1" x14ac:dyDescent="0.25">
      <c r="A50" s="55" t="s">
        <v>117</v>
      </c>
      <c r="B50" s="43">
        <v>-8.27</v>
      </c>
      <c r="C50" s="43">
        <v>-6.419999999999999</v>
      </c>
      <c r="D50" s="43">
        <v>-14.45</v>
      </c>
      <c r="E50" s="43">
        <v>-18.560000000000002</v>
      </c>
      <c r="F50" s="43">
        <v>-11.870000000000006</v>
      </c>
      <c r="G50" s="43">
        <v>-3.0000000000000004</v>
      </c>
      <c r="H50" s="43">
        <v>-12.34</v>
      </c>
      <c r="I50" s="43">
        <v>1.6400000000000046</v>
      </c>
      <c r="J50" s="43">
        <v>9.7500000000000018</v>
      </c>
      <c r="K50" s="43">
        <v>-5.1599999999999993</v>
      </c>
      <c r="L50" s="43">
        <v>13.659999999999997</v>
      </c>
      <c r="M50" s="43">
        <v>0.51000000000000068</v>
      </c>
      <c r="N50" s="43">
        <v>-1.0099999999999985</v>
      </c>
      <c r="O50" s="43">
        <v>-4.9200000000000008</v>
      </c>
      <c r="P50" s="43">
        <v>-9.6699999999999946</v>
      </c>
      <c r="Q50" s="43">
        <v>-2.9300000000000024</v>
      </c>
      <c r="R50" s="43">
        <v>-1.4799999999999991</v>
      </c>
      <c r="S50" s="43"/>
      <c r="T50" s="43"/>
      <c r="U50" s="43">
        <v>-74.520000000000024</v>
      </c>
    </row>
    <row r="51" spans="1:21" x14ac:dyDescent="0.25">
      <c r="A51" s="55" t="s">
        <v>1825</v>
      </c>
      <c r="B51" s="43">
        <v>11.6</v>
      </c>
      <c r="C51" s="43">
        <v>6.5</v>
      </c>
      <c r="D51" s="43">
        <v>6.8999999999999995</v>
      </c>
      <c r="E51" s="43">
        <v>6.74</v>
      </c>
      <c r="F51" s="43">
        <v>3.73</v>
      </c>
      <c r="G51" s="43">
        <v>4.12</v>
      </c>
      <c r="H51" s="43">
        <v>0.71999999999999931</v>
      </c>
      <c r="I51" s="43">
        <v>3.1199999999999992</v>
      </c>
      <c r="J51" s="43">
        <v>3.6399999999999997</v>
      </c>
      <c r="K51" s="43">
        <v>9.49</v>
      </c>
      <c r="L51" s="43">
        <v>-1.9300000000000006</v>
      </c>
      <c r="M51" s="43">
        <v>0.23999999999999955</v>
      </c>
      <c r="N51" s="43">
        <v>0.76000000000000023</v>
      </c>
      <c r="O51" s="43">
        <v>4.28</v>
      </c>
      <c r="P51" s="43">
        <v>1.2399999999999998</v>
      </c>
      <c r="Q51" s="43">
        <v>3.0700000000000012</v>
      </c>
      <c r="R51" s="43">
        <v>-5.7000000000000011</v>
      </c>
      <c r="S51" s="43">
        <v>-4.9800000000000004</v>
      </c>
      <c r="T51" s="43">
        <v>1.41</v>
      </c>
      <c r="U51" s="43">
        <v>54.949999999999989</v>
      </c>
    </row>
    <row r="52" spans="1:21" x14ac:dyDescent="0.25">
      <c r="A52" s="55" t="s">
        <v>54</v>
      </c>
      <c r="B52" s="43">
        <v>8.8200000000000021</v>
      </c>
      <c r="C52" s="43">
        <v>16.12</v>
      </c>
      <c r="D52" s="43">
        <v>0.38000000000000167</v>
      </c>
      <c r="E52" s="43">
        <v>-14.440000000000003</v>
      </c>
      <c r="F52" s="43">
        <v>-35.210000000000008</v>
      </c>
      <c r="G52" s="43">
        <v>-4.1800000000000024</v>
      </c>
      <c r="H52" s="43">
        <v>-9.1000000000000227</v>
      </c>
      <c r="I52" s="43">
        <v>-2.5999999999999854</v>
      </c>
      <c r="J52" s="43">
        <v>19.790000000000003</v>
      </c>
      <c r="K52" s="43">
        <v>-3.7200000000000006</v>
      </c>
      <c r="L52" s="43">
        <v>0.43999999999999684</v>
      </c>
      <c r="M52" s="43">
        <v>-4.0399999999999991</v>
      </c>
      <c r="N52" s="43">
        <v>-4.1099999999999994</v>
      </c>
      <c r="O52" s="43">
        <v>-12.199999999999996</v>
      </c>
      <c r="P52" s="43">
        <v>-8.2399999999999931</v>
      </c>
      <c r="Q52" s="43">
        <v>0.13999999999999879</v>
      </c>
      <c r="R52" s="43">
        <v>-7.18</v>
      </c>
      <c r="S52" s="43">
        <v>-4.9800000000000004</v>
      </c>
      <c r="T52" s="43">
        <v>1.41</v>
      </c>
      <c r="U52" s="43">
        <v>-62.900000000000034</v>
      </c>
    </row>
    <row r="53" spans="1:21" x14ac:dyDescent="0.25"/>
    <row r="54" spans="1:21" x14ac:dyDescent="0.25"/>
    <row r="55" spans="1:21" x14ac:dyDescent="0.25"/>
    <row r="56" spans="1:21" x14ac:dyDescent="0.25"/>
    <row r="57" spans="1:21" x14ac:dyDescent="0.25"/>
    <row r="58" spans="1:21" x14ac:dyDescent="0.25"/>
    <row r="59" spans="1:21" x14ac:dyDescent="0.25"/>
    <row r="60" spans="1:21" x14ac:dyDescent="0.25"/>
    <row r="61" spans="1:21" x14ac:dyDescent="0.25"/>
    <row r="62" spans="1:21" x14ac:dyDescent="0.25"/>
    <row r="63" spans="1:21" x14ac:dyDescent="0.25"/>
    <row r="64" spans="1:21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U49">
    <cfRule type="cellIs" dxfId="85" priority="15" operator="lessThan">
      <formula>0</formula>
    </cfRule>
    <cfRule type="cellIs" dxfId="84" priority="16" operator="greaterThan">
      <formula>0</formula>
    </cfRule>
  </conditionalFormatting>
  <conditionalFormatting pivot="1" sqref="B9:B20">
    <cfRule type="cellIs" dxfId="83" priority="13" operator="lessThan">
      <formula>0</formula>
    </cfRule>
    <cfRule type="cellIs" dxfId="82" priority="14" operator="greaterThan">
      <formula>0</formula>
    </cfRule>
  </conditionalFormatting>
  <conditionalFormatting pivot="1" sqref="Q13:U23 W13:Y23 Q32:U35 W32:Y35">
    <cfRule type="cellIs" dxfId="81" priority="12" operator="greaterThan">
      <formula>0</formula>
    </cfRule>
  </conditionalFormatting>
  <conditionalFormatting pivot="1" sqref="Q13:U23 W13:Y23 Q32:U35 W32:Y35">
    <cfRule type="cellIs" dxfId="80" priority="11" operator="lessThan">
      <formula>0</formula>
    </cfRule>
  </conditionalFormatting>
  <conditionalFormatting pivot="1" sqref="V13:V35">
    <cfRule type="cellIs" dxfId="79" priority="10" operator="greaterThan">
      <formula>0</formula>
    </cfRule>
  </conditionalFormatting>
  <conditionalFormatting pivot="1" sqref="V13:V35">
    <cfRule type="cellIs" dxfId="78" priority="9" operator="lessThan">
      <formula>0</formula>
    </cfRule>
  </conditionalFormatting>
  <conditionalFormatting pivot="1" sqref="B50:U50">
    <cfRule type="cellIs" dxfId="77" priority="7" operator="lessThan">
      <formula>0</formula>
    </cfRule>
    <cfRule type="cellIs" dxfId="76" priority="8" operator="greaterThan">
      <formula>0</formula>
    </cfRule>
  </conditionalFormatting>
  <conditionalFormatting pivot="1" sqref="H9:H15">
    <cfRule type="cellIs" dxfId="75" priority="5" operator="lessThan">
      <formula>0</formula>
    </cfRule>
    <cfRule type="cellIs" dxfId="74" priority="6" operator="greaterThan">
      <formula>0</formula>
    </cfRule>
  </conditionalFormatting>
  <conditionalFormatting pivot="1" sqref="H16:H25">
    <cfRule type="cellIs" dxfId="73" priority="3" operator="lessThan">
      <formula>0</formula>
    </cfRule>
    <cfRule type="cellIs" dxfId="72" priority="4" operator="greaterThan">
      <formula>0</formula>
    </cfRule>
  </conditionalFormatting>
  <conditionalFormatting pivot="1" sqref="B51:U51">
    <cfRule type="cellIs" dxfId="71" priority="1" operator="lessThan">
      <formula>0</formula>
    </cfRule>
    <cfRule type="cellIs" dxfId="70" priority="2" operator="greaterThan">
      <formula>0</formula>
    </cfRule>
  </conditionalFormatting>
  <pageMargins left="0.7" right="0.7" top="0.75" bottom="0.75" header="0.3" footer="0.3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381D4-ED07-419D-887E-F32F79A32D54}">
  <dimension ref="A1:AA12"/>
  <sheetViews>
    <sheetView workbookViewId="0">
      <selection activeCell="A12" sqref="A12"/>
    </sheetView>
  </sheetViews>
  <sheetFormatPr defaultRowHeight="15" x14ac:dyDescent="0.25"/>
  <cols>
    <col min="1" max="1" width="21.5703125" customWidth="1"/>
    <col min="2" max="2" width="10.5703125" bestFit="1" customWidth="1"/>
    <col min="3" max="3" width="9.85546875" bestFit="1" customWidth="1"/>
    <col min="4" max="4" width="9.28515625" bestFit="1" customWidth="1"/>
    <col min="5" max="5" width="10.28515625" bestFit="1" customWidth="1"/>
    <col min="6" max="8" width="9.28515625" bestFit="1" customWidth="1"/>
    <col min="9" max="9" width="18" bestFit="1" customWidth="1"/>
    <col min="10" max="10" width="9.28515625" bestFit="1" customWidth="1"/>
    <col min="11" max="11" width="14.140625" bestFit="1" customWidth="1"/>
    <col min="12" max="14" width="9.28515625" bestFit="1" customWidth="1"/>
    <col min="15" max="15" width="10.7109375" bestFit="1" customWidth="1"/>
    <col min="16" max="16" width="9.28515625" bestFit="1" customWidth="1"/>
    <col min="17" max="17" width="17.5703125" bestFit="1" customWidth="1"/>
    <col min="18" max="18" width="9.28515625" bestFit="1" customWidth="1"/>
    <col min="19" max="19" width="21.42578125" bestFit="1" customWidth="1"/>
    <col min="20" max="20" width="28.7109375" bestFit="1" customWidth="1"/>
    <col min="21" max="21" width="22.85546875" bestFit="1" customWidth="1"/>
    <col min="22" max="22" width="24" bestFit="1" customWidth="1"/>
    <col min="23" max="23" width="22" bestFit="1" customWidth="1"/>
    <col min="24" max="25" width="25.28515625" bestFit="1" customWidth="1"/>
    <col min="26" max="26" width="26.28515625" bestFit="1" customWidth="1"/>
    <col min="27" max="27" width="19.85546875" bestFit="1" customWidth="1"/>
  </cols>
  <sheetData>
    <row r="1" spans="1:27" x14ac:dyDescent="0.25">
      <c r="A1" s="27" t="s">
        <v>1985</v>
      </c>
    </row>
    <row r="3" spans="1:27" x14ac:dyDescent="0.2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1983</v>
      </c>
      <c r="J3" t="s">
        <v>1984</v>
      </c>
      <c r="K3" t="s">
        <v>23</v>
      </c>
      <c r="L3" t="s">
        <v>24</v>
      </c>
      <c r="M3" t="s">
        <v>25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49</v>
      </c>
      <c r="Y3" t="s">
        <v>50</v>
      </c>
      <c r="Z3" t="s">
        <v>51</v>
      </c>
      <c r="AA3" t="s">
        <v>68</v>
      </c>
    </row>
    <row r="4" spans="1:27" x14ac:dyDescent="0.25">
      <c r="A4" s="64">
        <v>45919.203819444447</v>
      </c>
      <c r="B4">
        <v>443616338</v>
      </c>
      <c r="C4" t="s">
        <v>36</v>
      </c>
      <c r="D4" t="s">
        <v>38</v>
      </c>
      <c r="E4" t="s">
        <v>120</v>
      </c>
      <c r="F4">
        <v>3639.41</v>
      </c>
      <c r="G4">
        <v>3642.48</v>
      </c>
      <c r="H4">
        <v>3637.98</v>
      </c>
      <c r="I4" t="s">
        <v>585</v>
      </c>
      <c r="J4">
        <v>3642.48</v>
      </c>
      <c r="K4">
        <v>0</v>
      </c>
      <c r="L4">
        <v>0</v>
      </c>
      <c r="M4">
        <v>-3.07</v>
      </c>
      <c r="N4" t="s">
        <v>79</v>
      </c>
      <c r="O4" s="65">
        <v>45919</v>
      </c>
      <c r="P4" t="s">
        <v>99</v>
      </c>
      <c r="Q4" t="s">
        <v>77</v>
      </c>
      <c r="R4" t="s">
        <v>118</v>
      </c>
      <c r="S4" s="64">
        <v>45919.203819444447</v>
      </c>
      <c r="T4" s="64">
        <v>45919.412152777775</v>
      </c>
      <c r="U4" t="s">
        <v>117</v>
      </c>
      <c r="V4" t="s">
        <v>100</v>
      </c>
      <c r="W4" t="s">
        <v>118</v>
      </c>
      <c r="X4">
        <v>-0.307</v>
      </c>
      <c r="Y4">
        <v>-0.61399999999999999</v>
      </c>
      <c r="Z4">
        <v>-0.92099999999999993</v>
      </c>
      <c r="AA4">
        <v>-3</v>
      </c>
    </row>
    <row r="5" spans="1:27" x14ac:dyDescent="0.25">
      <c r="A5" s="64">
        <v>45919.182858796295</v>
      </c>
      <c r="B5">
        <v>443608450</v>
      </c>
      <c r="C5" t="s">
        <v>36</v>
      </c>
      <c r="D5" t="s">
        <v>37</v>
      </c>
      <c r="E5" t="s">
        <v>120</v>
      </c>
      <c r="F5">
        <v>3648.99</v>
      </c>
      <c r="G5">
        <v>3646</v>
      </c>
      <c r="H5">
        <v>3650.5</v>
      </c>
      <c r="I5" t="s">
        <v>576</v>
      </c>
      <c r="J5">
        <v>3645.67</v>
      </c>
      <c r="K5">
        <v>0</v>
      </c>
      <c r="L5">
        <v>0</v>
      </c>
      <c r="M5">
        <v>-3.32</v>
      </c>
      <c r="N5" t="s">
        <v>79</v>
      </c>
      <c r="O5" s="65">
        <v>45919</v>
      </c>
      <c r="P5" t="s">
        <v>99</v>
      </c>
      <c r="Q5" t="s">
        <v>77</v>
      </c>
      <c r="R5" t="s">
        <v>118</v>
      </c>
      <c r="S5" s="64">
        <v>45919.182858796295</v>
      </c>
      <c r="T5" s="64">
        <v>45919.391192129631</v>
      </c>
      <c r="U5" t="s">
        <v>117</v>
      </c>
      <c r="V5" t="s">
        <v>100</v>
      </c>
      <c r="W5" t="s">
        <v>118</v>
      </c>
      <c r="X5">
        <v>-0.33200000000000002</v>
      </c>
      <c r="Y5">
        <v>-0.66400000000000003</v>
      </c>
      <c r="Z5">
        <v>-0.99599999999999989</v>
      </c>
      <c r="AA5">
        <v>-3</v>
      </c>
    </row>
    <row r="6" spans="1:27" x14ac:dyDescent="0.25">
      <c r="A6" s="64">
        <v>45919.17523148148</v>
      </c>
      <c r="B6">
        <v>443606267</v>
      </c>
      <c r="C6" t="s">
        <v>36</v>
      </c>
      <c r="D6" t="s">
        <v>37</v>
      </c>
      <c r="E6" t="s">
        <v>120</v>
      </c>
      <c r="F6">
        <v>3648.53</v>
      </c>
      <c r="G6">
        <v>3645.36</v>
      </c>
      <c r="H6">
        <v>3649.86</v>
      </c>
      <c r="I6" t="s">
        <v>571</v>
      </c>
      <c r="J6">
        <v>3649.92</v>
      </c>
      <c r="K6">
        <v>0</v>
      </c>
      <c r="L6">
        <v>0</v>
      </c>
      <c r="M6">
        <v>1.39</v>
      </c>
      <c r="N6" t="s">
        <v>78</v>
      </c>
      <c r="O6" s="65">
        <v>45919</v>
      </c>
      <c r="P6" t="s">
        <v>99</v>
      </c>
      <c r="Q6" t="s">
        <v>77</v>
      </c>
      <c r="R6" t="s">
        <v>118</v>
      </c>
      <c r="S6" s="64">
        <v>45919.17523148148</v>
      </c>
      <c r="T6" s="64">
        <v>45919.383564814816</v>
      </c>
      <c r="U6" t="s">
        <v>117</v>
      </c>
      <c r="V6" t="s">
        <v>100</v>
      </c>
      <c r="W6" t="s">
        <v>118</v>
      </c>
      <c r="X6">
        <v>0.13899999999999998</v>
      </c>
      <c r="Y6">
        <v>0.27799999999999997</v>
      </c>
      <c r="Z6">
        <v>0.41699999999999998</v>
      </c>
      <c r="AA6">
        <v>-3</v>
      </c>
    </row>
    <row r="7" spans="1:27" x14ac:dyDescent="0.25">
      <c r="A7" s="64">
        <v>45918.193391203706</v>
      </c>
      <c r="B7">
        <v>443182825</v>
      </c>
      <c r="C7" t="s">
        <v>36</v>
      </c>
      <c r="D7" t="s">
        <v>38</v>
      </c>
      <c r="E7" t="s">
        <v>120</v>
      </c>
      <c r="F7">
        <v>3654.48</v>
      </c>
      <c r="G7">
        <v>3657.29</v>
      </c>
      <c r="H7">
        <v>3652.79</v>
      </c>
      <c r="I7" t="s">
        <v>270</v>
      </c>
      <c r="J7">
        <v>3657.46</v>
      </c>
      <c r="K7">
        <v>0</v>
      </c>
      <c r="L7">
        <v>0</v>
      </c>
      <c r="M7">
        <v>-2.98</v>
      </c>
      <c r="N7" t="s">
        <v>79</v>
      </c>
      <c r="O7" s="65">
        <v>45918</v>
      </c>
      <c r="P7" t="s">
        <v>99</v>
      </c>
      <c r="Q7" t="s">
        <v>77</v>
      </c>
      <c r="R7" t="s">
        <v>87</v>
      </c>
      <c r="S7" s="64">
        <v>45918.193391203706</v>
      </c>
      <c r="T7" s="64">
        <v>45918.401724537034</v>
      </c>
      <c r="U7" t="s">
        <v>88</v>
      </c>
      <c r="V7" t="s">
        <v>100</v>
      </c>
      <c r="W7" t="s">
        <v>87</v>
      </c>
      <c r="X7">
        <v>-0.29799999999999999</v>
      </c>
      <c r="Y7">
        <v>-0.59599999999999997</v>
      </c>
      <c r="Z7">
        <v>-0.89400000000000002</v>
      </c>
      <c r="AA7">
        <v>-3</v>
      </c>
    </row>
    <row r="8" spans="1:27" x14ac:dyDescent="0.25">
      <c r="A8" s="64">
        <v>45918.189918981479</v>
      </c>
      <c r="B8">
        <v>443181766</v>
      </c>
      <c r="C8" t="s">
        <v>36</v>
      </c>
      <c r="D8" t="s">
        <v>38</v>
      </c>
      <c r="E8" t="s">
        <v>120</v>
      </c>
      <c r="F8">
        <v>3654.48</v>
      </c>
      <c r="G8">
        <v>3657.46</v>
      </c>
      <c r="H8">
        <v>3652.96</v>
      </c>
      <c r="I8" t="s">
        <v>268</v>
      </c>
      <c r="J8">
        <v>3652.8</v>
      </c>
      <c r="K8">
        <v>0</v>
      </c>
      <c r="L8">
        <v>0</v>
      </c>
      <c r="M8">
        <v>1.68</v>
      </c>
      <c r="N8" t="s">
        <v>78</v>
      </c>
      <c r="O8" s="65">
        <v>45918</v>
      </c>
      <c r="P8" t="s">
        <v>99</v>
      </c>
      <c r="Q8" t="s">
        <v>77</v>
      </c>
      <c r="R8" t="s">
        <v>87</v>
      </c>
      <c r="S8" s="64">
        <v>45918.189918981479</v>
      </c>
      <c r="T8" s="64">
        <v>45918.398252314815</v>
      </c>
      <c r="U8" t="s">
        <v>88</v>
      </c>
      <c r="V8" t="s">
        <v>100</v>
      </c>
      <c r="W8" t="s">
        <v>87</v>
      </c>
      <c r="X8">
        <v>0.16800000000000001</v>
      </c>
      <c r="Y8">
        <v>0.33600000000000002</v>
      </c>
      <c r="Z8">
        <v>0.504</v>
      </c>
      <c r="AA8">
        <v>-3</v>
      </c>
    </row>
    <row r="9" spans="1:27" x14ac:dyDescent="0.25">
      <c r="A9" s="64">
        <v>45918.186793981484</v>
      </c>
      <c r="B9">
        <v>443180410</v>
      </c>
      <c r="C9" t="s">
        <v>36</v>
      </c>
      <c r="D9" t="s">
        <v>38</v>
      </c>
      <c r="E9" t="s">
        <v>120</v>
      </c>
      <c r="F9">
        <v>3655.94</v>
      </c>
      <c r="G9">
        <v>3658.94</v>
      </c>
      <c r="H9">
        <v>3654.44</v>
      </c>
      <c r="I9" t="s">
        <v>265</v>
      </c>
      <c r="J9">
        <v>3654.37</v>
      </c>
      <c r="K9">
        <v>0</v>
      </c>
      <c r="L9">
        <v>0</v>
      </c>
      <c r="M9">
        <v>1.57</v>
      </c>
      <c r="N9" t="s">
        <v>78</v>
      </c>
      <c r="O9" s="65">
        <v>45918</v>
      </c>
      <c r="P9" t="s">
        <v>99</v>
      </c>
      <c r="Q9" t="s">
        <v>77</v>
      </c>
      <c r="R9" t="s">
        <v>87</v>
      </c>
      <c r="S9" s="64">
        <v>45918.186793981484</v>
      </c>
      <c r="T9" s="64">
        <v>45918.395127314812</v>
      </c>
      <c r="U9" t="s">
        <v>88</v>
      </c>
      <c r="V9" t="s">
        <v>100</v>
      </c>
      <c r="W9" t="s">
        <v>87</v>
      </c>
      <c r="X9">
        <v>0.15700000000000003</v>
      </c>
      <c r="Y9">
        <v>0.31400000000000006</v>
      </c>
      <c r="Z9">
        <v>0.47099999999999997</v>
      </c>
      <c r="AA9">
        <v>-3</v>
      </c>
    </row>
    <row r="10" spans="1:27" x14ac:dyDescent="0.25">
      <c r="A10" s="64">
        <v>45918.184131944443</v>
      </c>
      <c r="B10">
        <v>443179581</v>
      </c>
      <c r="C10" t="s">
        <v>36</v>
      </c>
      <c r="D10" t="s">
        <v>38</v>
      </c>
      <c r="E10" t="s">
        <v>120</v>
      </c>
      <c r="F10">
        <v>3654.67</v>
      </c>
      <c r="G10">
        <v>3657.77</v>
      </c>
      <c r="H10">
        <v>3653.27</v>
      </c>
      <c r="I10" t="s">
        <v>262</v>
      </c>
      <c r="J10">
        <v>3657.9</v>
      </c>
      <c r="K10">
        <v>0</v>
      </c>
      <c r="L10">
        <v>0</v>
      </c>
      <c r="M10">
        <v>-3.23</v>
      </c>
      <c r="N10" t="s">
        <v>79</v>
      </c>
      <c r="O10" s="65">
        <v>45918</v>
      </c>
      <c r="P10" t="s">
        <v>99</v>
      </c>
      <c r="Q10" t="s">
        <v>77</v>
      </c>
      <c r="R10" t="s">
        <v>87</v>
      </c>
      <c r="S10" s="64">
        <v>45918.184131944443</v>
      </c>
      <c r="T10" s="64">
        <v>45918.392465277779</v>
      </c>
      <c r="U10" t="s">
        <v>88</v>
      </c>
      <c r="V10" t="s">
        <v>100</v>
      </c>
      <c r="W10" t="s">
        <v>87</v>
      </c>
      <c r="X10">
        <v>-0.32300000000000001</v>
      </c>
      <c r="Y10">
        <v>-0.64600000000000002</v>
      </c>
      <c r="Z10">
        <v>-0.96899999999999997</v>
      </c>
      <c r="AA10">
        <v>-3</v>
      </c>
    </row>
    <row r="11" spans="1:27" x14ac:dyDescent="0.25">
      <c r="A11" s="64">
        <v>45918.175219907411</v>
      </c>
      <c r="B11">
        <v>443176844</v>
      </c>
      <c r="C11" t="s">
        <v>36</v>
      </c>
      <c r="D11" t="s">
        <v>38</v>
      </c>
      <c r="E11" t="s">
        <v>120</v>
      </c>
      <c r="F11">
        <v>3658.85</v>
      </c>
      <c r="G11">
        <v>3661.85</v>
      </c>
      <c r="H11">
        <v>3657.35</v>
      </c>
      <c r="I11" t="s">
        <v>258</v>
      </c>
      <c r="J11">
        <v>3657.29</v>
      </c>
      <c r="K11">
        <v>0</v>
      </c>
      <c r="L11">
        <v>0</v>
      </c>
      <c r="M11">
        <v>1.56</v>
      </c>
      <c r="N11" t="s">
        <v>78</v>
      </c>
      <c r="O11" s="65">
        <v>45918</v>
      </c>
      <c r="P11" t="s">
        <v>99</v>
      </c>
      <c r="Q11" t="s">
        <v>77</v>
      </c>
      <c r="R11" t="s">
        <v>87</v>
      </c>
      <c r="S11" s="64">
        <v>45918.175219907411</v>
      </c>
      <c r="T11" s="64">
        <v>45918.383553240739</v>
      </c>
      <c r="U11" t="s">
        <v>88</v>
      </c>
      <c r="V11" t="s">
        <v>100</v>
      </c>
      <c r="W11" t="s">
        <v>87</v>
      </c>
      <c r="X11">
        <v>0.15600000000000003</v>
      </c>
      <c r="Y11">
        <v>0.31200000000000006</v>
      </c>
      <c r="Z11">
        <v>0.46799999999999997</v>
      </c>
      <c r="AA11">
        <v>-3</v>
      </c>
    </row>
    <row r="12" spans="1:27" x14ac:dyDescent="0.25">
      <c r="A12" s="64">
        <v>45918.16815972222</v>
      </c>
      <c r="B12">
        <v>443173042</v>
      </c>
      <c r="C12" t="s">
        <v>36</v>
      </c>
      <c r="D12" t="s">
        <v>37</v>
      </c>
      <c r="E12" t="s">
        <v>120</v>
      </c>
      <c r="F12">
        <v>3666</v>
      </c>
      <c r="G12">
        <v>3662.99</v>
      </c>
      <c r="H12">
        <v>3667.49</v>
      </c>
      <c r="I12" t="s">
        <v>252</v>
      </c>
      <c r="J12">
        <v>3662.99</v>
      </c>
      <c r="K12">
        <v>0</v>
      </c>
      <c r="L12">
        <v>0</v>
      </c>
      <c r="M12">
        <v>-3.01</v>
      </c>
      <c r="N12" t="s">
        <v>79</v>
      </c>
      <c r="O12" s="65">
        <v>45918</v>
      </c>
      <c r="P12" t="s">
        <v>99</v>
      </c>
      <c r="Q12" t="s">
        <v>77</v>
      </c>
      <c r="R12" t="s">
        <v>87</v>
      </c>
      <c r="S12" s="64">
        <v>45918.16815972222</v>
      </c>
      <c r="T12" s="64">
        <v>45918.376493055555</v>
      </c>
      <c r="U12" t="s">
        <v>88</v>
      </c>
      <c r="V12" t="s">
        <v>100</v>
      </c>
      <c r="W12" t="s">
        <v>87</v>
      </c>
      <c r="X12">
        <v>-0.30099999999999999</v>
      </c>
      <c r="Y12">
        <v>-0.60199999999999998</v>
      </c>
      <c r="Z12">
        <v>-0.90299999999999991</v>
      </c>
      <c r="AA12">
        <v>-3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206"/>
  <sheetViews>
    <sheetView showGridLines="0" topLeftCell="A178" workbookViewId="0">
      <selection activeCell="G124" sqref="G124"/>
    </sheetView>
  </sheetViews>
  <sheetFormatPr defaultRowHeight="15" zeroHeight="1" x14ac:dyDescent="0.25"/>
  <cols>
    <col min="2" max="2" width="13.140625" bestFit="1" customWidth="1"/>
    <col min="3" max="3" width="13.28515625" bestFit="1" customWidth="1"/>
    <col min="4" max="4" width="16.7109375" bestFit="1" customWidth="1"/>
    <col min="5" max="5" width="14.7109375" bestFit="1" customWidth="1"/>
    <col min="6" max="6" width="16.28515625" bestFit="1" customWidth="1"/>
    <col min="7" max="9" width="3" bestFit="1" customWidth="1"/>
    <col min="10" max="13" width="2" bestFit="1" customWidth="1"/>
    <col min="14" max="14" width="11.28515625" bestFit="1" customWidth="1"/>
    <col min="15" max="15" width="3" bestFit="1" customWidth="1"/>
    <col min="16" max="16" width="2" bestFit="1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2" spans="2:14" x14ac:dyDescent="0.25"/>
    <row r="3" spans="2:14" x14ac:dyDescent="0.25"/>
    <row r="4" spans="2:14" x14ac:dyDescent="0.25">
      <c r="B4" s="28" t="s">
        <v>62</v>
      </c>
      <c r="C4" s="29"/>
      <c r="D4" s="30"/>
      <c r="E4" s="30"/>
      <c r="I4" s="62"/>
    </row>
    <row r="5" spans="2:14" x14ac:dyDescent="0.25">
      <c r="B5" s="31" t="s">
        <v>63</v>
      </c>
      <c r="C5" s="32">
        <f>MEDIAN(C22:C61)</f>
        <v>1.5049999999999999</v>
      </c>
      <c r="E5" s="21" t="s">
        <v>1980</v>
      </c>
      <c r="F5" s="21" t="s">
        <v>105</v>
      </c>
    </row>
    <row r="6" spans="2:14" x14ac:dyDescent="0.25">
      <c r="B6" s="31" t="s">
        <v>65</v>
      </c>
      <c r="C6" s="32">
        <f>AVERAGE(C22:C61)</f>
        <v>0.19724999999999998</v>
      </c>
      <c r="D6" s="30"/>
      <c r="E6" s="21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-3.28</v>
      </c>
      <c r="D7" s="30"/>
      <c r="E7" s="1" t="s">
        <v>79</v>
      </c>
      <c r="F7" s="67">
        <v>39</v>
      </c>
      <c r="G7" s="67">
        <v>11</v>
      </c>
      <c r="H7" s="67">
        <v>4</v>
      </c>
      <c r="I7" s="67">
        <v>1</v>
      </c>
      <c r="J7" s="67">
        <v>1</v>
      </c>
      <c r="K7" s="67">
        <v>1</v>
      </c>
      <c r="L7" s="67"/>
      <c r="M7" s="67"/>
      <c r="N7" s="67">
        <v>57</v>
      </c>
    </row>
    <row r="8" spans="2:14" x14ac:dyDescent="0.25">
      <c r="B8" s="31" t="s">
        <v>67</v>
      </c>
      <c r="C8" s="32">
        <f>MAX(C22:C61)</f>
        <v>6.21</v>
      </c>
      <c r="D8" s="30"/>
      <c r="E8" s="1" t="s">
        <v>78</v>
      </c>
      <c r="F8" s="67">
        <v>39</v>
      </c>
      <c r="G8" s="67">
        <v>28</v>
      </c>
      <c r="H8" s="67">
        <v>19</v>
      </c>
      <c r="I8" s="67">
        <v>14</v>
      </c>
      <c r="J8" s="67">
        <v>7</v>
      </c>
      <c r="K8" s="67">
        <v>7</v>
      </c>
      <c r="L8" s="67">
        <v>6</v>
      </c>
      <c r="M8" s="67">
        <v>2</v>
      </c>
      <c r="N8" s="67">
        <v>122</v>
      </c>
    </row>
    <row r="9" spans="2:14" x14ac:dyDescent="0.25">
      <c r="B9" s="31" t="s">
        <v>64</v>
      </c>
      <c r="C9" s="33">
        <f>COUNTIF(E:E,"W")/(COUNTIF(E:E,"W")+COUNTIF(E:E,"L"))</f>
        <v>0.6795580110497238</v>
      </c>
      <c r="D9" s="30"/>
      <c r="E9" s="1" t="s">
        <v>54</v>
      </c>
      <c r="F9" s="67">
        <v>78</v>
      </c>
      <c r="G9" s="67">
        <v>39</v>
      </c>
      <c r="H9" s="67">
        <v>23</v>
      </c>
      <c r="I9" s="67">
        <v>15</v>
      </c>
      <c r="J9" s="67">
        <v>8</v>
      </c>
      <c r="K9" s="67">
        <v>8</v>
      </c>
      <c r="L9" s="67">
        <v>6</v>
      </c>
      <c r="M9" s="67">
        <v>2</v>
      </c>
      <c r="N9" s="67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s="21" t="s">
        <v>53</v>
      </c>
      <c r="C13" t="s">
        <v>1981</v>
      </c>
    </row>
    <row r="14" spans="2:14" x14ac:dyDescent="0.25">
      <c r="B14" s="1" t="s">
        <v>79</v>
      </c>
      <c r="C14" s="66">
        <v>6</v>
      </c>
    </row>
    <row r="15" spans="2:14" x14ac:dyDescent="0.25">
      <c r="B15" s="1" t="s">
        <v>78</v>
      </c>
      <c r="C15" s="66">
        <v>8</v>
      </c>
      <c r="E15" s="30"/>
    </row>
    <row r="16" spans="2:14" x14ac:dyDescent="0.25">
      <c r="B16" s="1" t="s">
        <v>54</v>
      </c>
      <c r="C16" s="66">
        <v>8</v>
      </c>
      <c r="D16" s="30"/>
      <c r="E16" s="30"/>
    </row>
    <row r="17" spans="2:18" x14ac:dyDescent="0.25"/>
    <row r="18" spans="2:18" x14ac:dyDescent="0.25">
      <c r="B18" s="27" t="s">
        <v>59</v>
      </c>
      <c r="I18" s="27" t="s">
        <v>60</v>
      </c>
      <c r="Q18" s="27" t="s">
        <v>1982</v>
      </c>
    </row>
    <row r="19" spans="2:18" x14ac:dyDescent="0.25">
      <c r="B19" s="21" t="s">
        <v>29</v>
      </c>
      <c r="C19" t="s">
        <v>77</v>
      </c>
      <c r="I19" s="21" t="s">
        <v>29</v>
      </c>
      <c r="J19" t="s">
        <v>77</v>
      </c>
      <c r="Q19" s="21" t="s">
        <v>29</v>
      </c>
      <c r="R19" t="s">
        <v>77</v>
      </c>
    </row>
    <row r="20" spans="2:18" x14ac:dyDescent="0.25"/>
    <row r="21" spans="2:18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45917.993252314816</v>
      </c>
      <c r="C22">
        <v>1.51</v>
      </c>
      <c r="D22" s="25">
        <f>$M$1+C22</f>
        <v>33.76</v>
      </c>
      <c r="E22" s="24" t="str">
        <f>IF(OR(C22="",B22="Grand Total"),"",IF(C22&lt;0,"L","W"))</f>
        <v>W</v>
      </c>
      <c r="F22">
        <v>1</v>
      </c>
      <c r="I22" s="1" t="s">
        <v>61</v>
      </c>
      <c r="J22">
        <v>-1.5999999999999999</v>
      </c>
      <c r="K22" s="25">
        <f>$M$1+J22</f>
        <v>30.65</v>
      </c>
      <c r="L22" s="24" t="str">
        <f>IF(OR(J22="",I22="Grand Total"),"",IF(J22&lt;0,"L","W"))</f>
        <v>L</v>
      </c>
      <c r="M22">
        <v>1</v>
      </c>
      <c r="Q22" s="1" t="s">
        <v>73</v>
      </c>
      <c r="R22">
        <v>-1.5999999999999999</v>
      </c>
    </row>
    <row r="23" spans="2:18" x14ac:dyDescent="0.25">
      <c r="B23" s="22">
        <v>45917.997650462959</v>
      </c>
      <c r="C23">
        <v>-3.11</v>
      </c>
      <c r="D23" s="25">
        <f t="shared" ref="D23:D63" si="0">IF(OR(B23="Grand Total",B23=""),"",D22+C23)</f>
        <v>30.65</v>
      </c>
      <c r="E23" s="24" t="str">
        <f t="shared" ref="E23:E63" si="1">IF(OR(C23="",B23="Grand Total"),"",IF(C23&lt;0,"L","W"))</f>
        <v>L</v>
      </c>
      <c r="F23">
        <f>IF(E23="","",IF(E23=E22,F22+1,1))</f>
        <v>1</v>
      </c>
      <c r="I23" s="1" t="s">
        <v>88</v>
      </c>
      <c r="J23">
        <v>8</v>
      </c>
      <c r="K23" s="25">
        <f t="shared" ref="K23:K62" si="2">IF(OR(I23="Grand Total",I23=""),"",K22+J23)</f>
        <v>38.65</v>
      </c>
      <c r="L23" s="24" t="str">
        <f t="shared" ref="L23:L62" si="3">IF(OR(J23="",I23="Grand Total"),"",IF(J23&lt;0,"L","W"))</f>
        <v>W</v>
      </c>
      <c r="M23">
        <f>IF(L23="","",IF(L23=L22,M22+1,1))</f>
        <v>1</v>
      </c>
      <c r="Q23" s="1" t="s">
        <v>87</v>
      </c>
      <c r="R23">
        <v>8</v>
      </c>
    </row>
    <row r="24" spans="2:18" x14ac:dyDescent="0.25">
      <c r="B24" s="22">
        <v>45918.004710648151</v>
      </c>
      <c r="C24">
        <v>1.52</v>
      </c>
      <c r="D24" s="25">
        <f t="shared" si="0"/>
        <v>32.17</v>
      </c>
      <c r="E24" s="24" t="str">
        <f t="shared" si="1"/>
        <v>W</v>
      </c>
      <c r="F24">
        <f t="shared" ref="F24:F63" si="4">IF(E24="","",IF(E24=E23,F23+1,1))</f>
        <v>1</v>
      </c>
      <c r="I24" s="1" t="s">
        <v>117</v>
      </c>
      <c r="J24">
        <v>9.7500000000000071</v>
      </c>
      <c r="K24" s="25">
        <f t="shared" si="2"/>
        <v>48.400000000000006</v>
      </c>
      <c r="L24" s="24" t="str">
        <f t="shared" si="3"/>
        <v>W</v>
      </c>
      <c r="M24">
        <f t="shared" ref="M24:M62" si="5">IF(L24="","",IF(L24=L23,M23+1,1))</f>
        <v>2</v>
      </c>
      <c r="Q24" s="1" t="s">
        <v>118</v>
      </c>
      <c r="R24">
        <v>9.7500000000000071</v>
      </c>
    </row>
    <row r="25" spans="2:18" x14ac:dyDescent="0.25">
      <c r="B25" s="22">
        <v>45918.018368055556</v>
      </c>
      <c r="C25">
        <v>-3.08</v>
      </c>
      <c r="D25" s="25">
        <f t="shared" si="0"/>
        <v>29.090000000000003</v>
      </c>
      <c r="E25" s="24" t="str">
        <f t="shared" si="1"/>
        <v>L</v>
      </c>
      <c r="F25">
        <f t="shared" si="4"/>
        <v>1</v>
      </c>
      <c r="I25" s="1" t="s">
        <v>1825</v>
      </c>
      <c r="J25">
        <v>3.6400000000000019</v>
      </c>
      <c r="K25" s="25">
        <f t="shared" si="2"/>
        <v>52.040000000000006</v>
      </c>
      <c r="L25" s="24" t="str">
        <f t="shared" si="3"/>
        <v>W</v>
      </c>
      <c r="M25">
        <f t="shared" si="5"/>
        <v>3</v>
      </c>
      <c r="Q25" s="1" t="s">
        <v>1979</v>
      </c>
      <c r="R25">
        <v>3.6400000000000019</v>
      </c>
    </row>
    <row r="26" spans="2:18" x14ac:dyDescent="0.25">
      <c r="B26" s="22">
        <v>45918.040601851855</v>
      </c>
      <c r="C26">
        <v>1.56</v>
      </c>
      <c r="D26" s="25">
        <f t="shared" si="0"/>
        <v>30.650000000000002</v>
      </c>
      <c r="E26" s="24" t="str">
        <f t="shared" si="1"/>
        <v>W</v>
      </c>
      <c r="F26">
        <f t="shared" si="4"/>
        <v>1</v>
      </c>
      <c r="I26" s="1" t="s">
        <v>54</v>
      </c>
      <c r="J26">
        <v>19.790000000000006</v>
      </c>
      <c r="K26" s="25" t="str">
        <f t="shared" si="2"/>
        <v/>
      </c>
      <c r="L26" s="24" t="str">
        <f t="shared" si="3"/>
        <v/>
      </c>
      <c r="M26" t="str">
        <f t="shared" si="5"/>
        <v/>
      </c>
      <c r="Q26" s="1" t="s">
        <v>54</v>
      </c>
      <c r="R26">
        <v>19.790000000000006</v>
      </c>
    </row>
    <row r="27" spans="2:18" x14ac:dyDescent="0.25">
      <c r="B27" s="22">
        <v>45918.045914351853</v>
      </c>
      <c r="C27">
        <v>1.5</v>
      </c>
      <c r="D27" s="25">
        <f t="shared" si="0"/>
        <v>32.150000000000006</v>
      </c>
      <c r="E27" s="24" t="str">
        <f t="shared" si="1"/>
        <v>W</v>
      </c>
      <c r="F27">
        <f t="shared" si="4"/>
        <v>2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45918.058067129627</v>
      </c>
      <c r="C28">
        <v>-3.11</v>
      </c>
      <c r="D28" s="25">
        <f t="shared" si="0"/>
        <v>29.040000000000006</v>
      </c>
      <c r="E28" s="24" t="str">
        <f t="shared" si="1"/>
        <v>L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45918.068715277775</v>
      </c>
      <c r="C29">
        <v>1.47</v>
      </c>
      <c r="D29" s="25">
        <f t="shared" si="0"/>
        <v>30.510000000000005</v>
      </c>
      <c r="E29" s="24" t="str">
        <f t="shared" si="1"/>
        <v>W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45918.077627314815</v>
      </c>
      <c r="C30">
        <v>1.54</v>
      </c>
      <c r="D30" s="25">
        <f t="shared" si="0"/>
        <v>32.050000000000004</v>
      </c>
      <c r="E30" s="24" t="str">
        <f t="shared" si="1"/>
        <v>W</v>
      </c>
      <c r="F30">
        <f t="shared" si="4"/>
        <v>2</v>
      </c>
      <c r="J30" s="62"/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45918.081562500003</v>
      </c>
      <c r="C31">
        <v>6.21</v>
      </c>
      <c r="D31" s="25">
        <f t="shared" si="0"/>
        <v>38.260000000000005</v>
      </c>
      <c r="E31" s="24" t="str">
        <f t="shared" si="1"/>
        <v>W</v>
      </c>
      <c r="F31">
        <f t="shared" si="4"/>
        <v>3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45918.091747685183</v>
      </c>
      <c r="C32">
        <v>-3.05</v>
      </c>
      <c r="D32" s="25">
        <f t="shared" si="0"/>
        <v>35.210000000000008</v>
      </c>
      <c r="E32" s="24" t="str">
        <f t="shared" si="1"/>
        <v>L</v>
      </c>
      <c r="F32">
        <f t="shared" si="4"/>
        <v>1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45918.100659722222</v>
      </c>
      <c r="C33">
        <v>1.56</v>
      </c>
      <c r="D33" s="25">
        <f t="shared" si="0"/>
        <v>36.77000000000001</v>
      </c>
      <c r="E33" s="24" t="str">
        <f t="shared" si="1"/>
        <v>W</v>
      </c>
      <c r="F33">
        <f t="shared" si="4"/>
        <v>1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45918.101006944446</v>
      </c>
      <c r="C34">
        <v>1.41</v>
      </c>
      <c r="D34" s="25">
        <f t="shared" si="0"/>
        <v>38.180000000000007</v>
      </c>
      <c r="E34" s="24" t="str">
        <f t="shared" si="1"/>
        <v>W</v>
      </c>
      <c r="F34">
        <f t="shared" si="4"/>
        <v>2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45918.103784722225</v>
      </c>
      <c r="C35">
        <v>1.44</v>
      </c>
      <c r="D35" s="25">
        <f t="shared" si="0"/>
        <v>39.620000000000005</v>
      </c>
      <c r="E35" s="24" t="str">
        <f t="shared" si="1"/>
        <v>W</v>
      </c>
      <c r="F35">
        <f t="shared" si="4"/>
        <v>3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45918.104363425926</v>
      </c>
      <c r="C36">
        <v>1.81</v>
      </c>
      <c r="D36" s="25">
        <f t="shared" si="0"/>
        <v>41.430000000000007</v>
      </c>
      <c r="E36" s="24" t="str">
        <f t="shared" si="1"/>
        <v>W</v>
      </c>
      <c r="F36">
        <f t="shared" si="4"/>
        <v>4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77</v>
      </c>
    </row>
    <row r="37" spans="2:18" x14ac:dyDescent="0.25">
      <c r="B37" s="22">
        <v>45918.112002314818</v>
      </c>
      <c r="C37">
        <v>1.7</v>
      </c>
      <c r="D37" s="25">
        <f t="shared" si="0"/>
        <v>43.13000000000001</v>
      </c>
      <c r="E37" s="24" t="str">
        <f t="shared" si="1"/>
        <v>W</v>
      </c>
      <c r="F37">
        <f t="shared" si="4"/>
        <v>5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45918.116620370369</v>
      </c>
      <c r="C38">
        <v>1.59</v>
      </c>
      <c r="D38" s="25">
        <f t="shared" si="0"/>
        <v>44.720000000000013</v>
      </c>
      <c r="E38" s="24" t="str">
        <f t="shared" si="1"/>
        <v>W</v>
      </c>
      <c r="F38">
        <f t="shared" si="4"/>
        <v>6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53</v>
      </c>
      <c r="R38" t="s">
        <v>55</v>
      </c>
    </row>
    <row r="39" spans="2:18" x14ac:dyDescent="0.25">
      <c r="B39" s="22">
        <v>45918.116967592592</v>
      </c>
      <c r="C39">
        <v>1.4</v>
      </c>
      <c r="D39" s="25">
        <f t="shared" si="0"/>
        <v>46.120000000000012</v>
      </c>
      <c r="E39" s="24" t="str">
        <f t="shared" si="1"/>
        <v>W</v>
      </c>
      <c r="F39">
        <f t="shared" si="4"/>
        <v>7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>
        <v>-0.25999999999999979</v>
      </c>
    </row>
    <row r="40" spans="2:18" x14ac:dyDescent="0.25">
      <c r="B40" s="22">
        <v>45918.122303240743</v>
      </c>
      <c r="C40">
        <v>1.64</v>
      </c>
      <c r="D40" s="25">
        <f t="shared" si="0"/>
        <v>47.760000000000012</v>
      </c>
      <c r="E40" s="24" t="str">
        <f t="shared" si="1"/>
        <v>W</v>
      </c>
      <c r="F40">
        <f t="shared" si="4"/>
        <v>8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>
        <v>13.82</v>
      </c>
    </row>
    <row r="41" spans="2:18" x14ac:dyDescent="0.25">
      <c r="B41" s="22">
        <v>45918.124027777776</v>
      </c>
      <c r="C41">
        <v>-3.24</v>
      </c>
      <c r="D41" s="25">
        <f t="shared" si="0"/>
        <v>44.52000000000001</v>
      </c>
      <c r="E41" s="24" t="str">
        <f t="shared" si="1"/>
        <v>L</v>
      </c>
      <c r="F41">
        <f t="shared" si="4"/>
        <v>1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>
        <v>8.6900000000000013</v>
      </c>
    </row>
    <row r="42" spans="2:18" x14ac:dyDescent="0.25">
      <c r="B42" s="22">
        <v>45918.124374999999</v>
      </c>
      <c r="C42">
        <v>1.74</v>
      </c>
      <c r="D42" s="25">
        <f t="shared" si="0"/>
        <v>46.260000000000012</v>
      </c>
      <c r="E42" s="24" t="str">
        <f t="shared" si="1"/>
        <v>W</v>
      </c>
      <c r="F42">
        <f t="shared" si="4"/>
        <v>1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70</v>
      </c>
      <c r="R42">
        <v>-10.96</v>
      </c>
    </row>
    <row r="43" spans="2:18" x14ac:dyDescent="0.25">
      <c r="B43" s="22">
        <v>45918.126458333332</v>
      </c>
      <c r="C43">
        <v>-3.28</v>
      </c>
      <c r="D43" s="25">
        <f t="shared" si="0"/>
        <v>42.980000000000011</v>
      </c>
      <c r="E43" s="24" t="str">
        <f t="shared" si="1"/>
        <v>L</v>
      </c>
      <c r="F43">
        <f t="shared" si="4"/>
        <v>1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99</v>
      </c>
      <c r="R43">
        <v>2.7</v>
      </c>
    </row>
    <row r="44" spans="2:18" x14ac:dyDescent="0.25">
      <c r="B44" s="22">
        <v>45918.147916666669</v>
      </c>
      <c r="C44">
        <v>-3.02</v>
      </c>
      <c r="D44" s="25">
        <f t="shared" si="0"/>
        <v>39.960000000000008</v>
      </c>
      <c r="E44" s="24" t="str">
        <f t="shared" si="1"/>
        <v>L</v>
      </c>
      <c r="F44">
        <f t="shared" si="4"/>
        <v>2</v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94</v>
      </c>
      <c r="R44">
        <v>1.83</v>
      </c>
    </row>
    <row r="45" spans="2:18" x14ac:dyDescent="0.25">
      <c r="B45" s="22">
        <v>45918.162037037036</v>
      </c>
      <c r="C45">
        <v>-3.06</v>
      </c>
      <c r="D45" s="25">
        <f t="shared" si="0"/>
        <v>36.900000000000006</v>
      </c>
      <c r="E45" s="24" t="str">
        <f t="shared" si="1"/>
        <v>L</v>
      </c>
      <c r="F45">
        <f t="shared" si="4"/>
        <v>3</v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98</v>
      </c>
      <c r="R45">
        <v>-2.8499999999999996</v>
      </c>
    </row>
    <row r="46" spans="2:18" x14ac:dyDescent="0.25">
      <c r="B46" s="22">
        <v>45918.179386574076</v>
      </c>
      <c r="C46">
        <v>1.61</v>
      </c>
      <c r="D46" s="25">
        <f t="shared" si="0"/>
        <v>38.510000000000005</v>
      </c>
      <c r="E46" s="24" t="str">
        <f t="shared" si="1"/>
        <v>W</v>
      </c>
      <c r="F46">
        <f t="shared" si="4"/>
        <v>1</v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97</v>
      </c>
      <c r="R46">
        <v>2.0300000000000002</v>
      </c>
    </row>
    <row r="47" spans="2:18" x14ac:dyDescent="0.25">
      <c r="B47" s="22">
        <v>45918.183553240742</v>
      </c>
      <c r="C47">
        <v>2.58</v>
      </c>
      <c r="D47" s="25">
        <f t="shared" si="0"/>
        <v>41.09</v>
      </c>
      <c r="E47" s="24" t="str">
        <f t="shared" si="1"/>
        <v>W</v>
      </c>
      <c r="F47">
        <f t="shared" si="4"/>
        <v>2</v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100</v>
      </c>
      <c r="R47">
        <v>-9.41</v>
      </c>
    </row>
    <row r="48" spans="2:18" x14ac:dyDescent="0.25">
      <c r="B48" s="22">
        <v>45918.26295138889</v>
      </c>
      <c r="C48">
        <v>1.6</v>
      </c>
      <c r="D48" s="25">
        <f t="shared" si="0"/>
        <v>42.690000000000005</v>
      </c>
      <c r="E48" s="24" t="str">
        <f t="shared" si="1"/>
        <v>W</v>
      </c>
      <c r="F48">
        <f t="shared" si="4"/>
        <v>3</v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96</v>
      </c>
      <c r="R48">
        <v>4.1399999999999997</v>
      </c>
    </row>
    <row r="49" spans="2:18" x14ac:dyDescent="0.25">
      <c r="B49" s="22">
        <v>45918.269548611112</v>
      </c>
      <c r="C49">
        <v>-3.01</v>
      </c>
      <c r="D49" s="25">
        <f t="shared" si="0"/>
        <v>39.680000000000007</v>
      </c>
      <c r="E49" s="24" t="str">
        <f t="shared" si="1"/>
        <v>L</v>
      </c>
      <c r="F49">
        <f t="shared" si="4"/>
        <v>1</v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95</v>
      </c>
      <c r="R49">
        <v>8.629999999999999</v>
      </c>
    </row>
    <row r="50" spans="2:18" x14ac:dyDescent="0.25">
      <c r="B50" s="22">
        <v>45918.296631944446</v>
      </c>
      <c r="C50">
        <v>1.36</v>
      </c>
      <c r="D50" s="25">
        <f t="shared" si="0"/>
        <v>41.040000000000006</v>
      </c>
      <c r="E50" s="24" t="str">
        <f t="shared" si="1"/>
        <v>W</v>
      </c>
      <c r="F50">
        <f t="shared" si="4"/>
        <v>1</v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110</v>
      </c>
      <c r="R50">
        <v>4.58</v>
      </c>
    </row>
    <row r="51" spans="2:18" x14ac:dyDescent="0.25">
      <c r="B51" s="22">
        <v>45918.304618055554</v>
      </c>
      <c r="C51">
        <v>1.75</v>
      </c>
      <c r="D51" s="25">
        <f t="shared" si="0"/>
        <v>42.790000000000006</v>
      </c>
      <c r="E51" s="24" t="str">
        <f t="shared" si="1"/>
        <v>W</v>
      </c>
      <c r="F51">
        <f t="shared" si="4"/>
        <v>2</v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111</v>
      </c>
      <c r="R51">
        <v>2.7900000000000009</v>
      </c>
    </row>
    <row r="52" spans="2:18" x14ac:dyDescent="0.25">
      <c r="B52" s="22">
        <v>45918.31144675926</v>
      </c>
      <c r="C52">
        <v>-2.95</v>
      </c>
      <c r="D52" s="25">
        <f t="shared" si="0"/>
        <v>39.840000000000003</v>
      </c>
      <c r="E52" s="24" t="str">
        <f t="shared" si="1"/>
        <v>L</v>
      </c>
      <c r="F52">
        <f t="shared" si="4"/>
        <v>1</v>
      </c>
      <c r="K52" s="25" t="str">
        <f t="shared" si="2"/>
        <v/>
      </c>
      <c r="L52" s="24" t="str">
        <f t="shared" si="3"/>
        <v/>
      </c>
      <c r="M52" t="str">
        <f t="shared" si="5"/>
        <v/>
      </c>
      <c r="Q52" s="1" t="s">
        <v>112</v>
      </c>
      <c r="R52">
        <v>1.4200000000000004</v>
      </c>
    </row>
    <row r="53" spans="2:18" x14ac:dyDescent="0.25">
      <c r="B53" s="22">
        <v>45918.337372685186</v>
      </c>
      <c r="C53">
        <v>1.74</v>
      </c>
      <c r="D53" s="25">
        <f t="shared" si="0"/>
        <v>41.580000000000005</v>
      </c>
      <c r="E53" s="24" t="str">
        <f t="shared" si="1"/>
        <v>W</v>
      </c>
      <c r="F53">
        <f t="shared" si="4"/>
        <v>1</v>
      </c>
      <c r="K53" s="25" t="str">
        <f t="shared" si="2"/>
        <v/>
      </c>
      <c r="L53" s="24" t="str">
        <f t="shared" si="3"/>
        <v/>
      </c>
      <c r="M53" t="str">
        <f t="shared" si="5"/>
        <v/>
      </c>
      <c r="Q53" s="1" t="s">
        <v>113</v>
      </c>
      <c r="R53">
        <v>-0.19999999999999951</v>
      </c>
    </row>
    <row r="54" spans="2:18" x14ac:dyDescent="0.25">
      <c r="B54" s="22">
        <v>45918.342118055552</v>
      </c>
      <c r="C54">
        <v>1.5</v>
      </c>
      <c r="D54" s="25">
        <f t="shared" si="0"/>
        <v>43.080000000000005</v>
      </c>
      <c r="E54" s="24" t="str">
        <f t="shared" si="1"/>
        <v>W</v>
      </c>
      <c r="F54">
        <f t="shared" si="4"/>
        <v>2</v>
      </c>
      <c r="K54" s="25" t="str">
        <f t="shared" si="2"/>
        <v/>
      </c>
      <c r="L54" s="24" t="str">
        <f t="shared" si="3"/>
        <v/>
      </c>
      <c r="M54" t="str">
        <f t="shared" si="5"/>
        <v/>
      </c>
      <c r="Q54" s="1" t="s">
        <v>103</v>
      </c>
      <c r="R54">
        <v>4.9800000000000004</v>
      </c>
    </row>
    <row r="55" spans="2:18" x14ac:dyDescent="0.25">
      <c r="B55" s="22">
        <v>45918.349756944444</v>
      </c>
      <c r="C55">
        <v>1.57</v>
      </c>
      <c r="D55" s="25">
        <f t="shared" si="0"/>
        <v>44.650000000000006</v>
      </c>
      <c r="E55" s="24" t="str">
        <f t="shared" si="1"/>
        <v>W</v>
      </c>
      <c r="F55">
        <f t="shared" si="4"/>
        <v>3</v>
      </c>
      <c r="K55" s="25" t="str">
        <f t="shared" si="2"/>
        <v/>
      </c>
      <c r="L55" s="24" t="str">
        <f t="shared" si="3"/>
        <v/>
      </c>
      <c r="M55" t="str">
        <f t="shared" si="5"/>
        <v/>
      </c>
      <c r="Q55" s="1" t="s">
        <v>104</v>
      </c>
      <c r="R55">
        <v>1.39</v>
      </c>
    </row>
    <row r="56" spans="2:18" x14ac:dyDescent="0.25">
      <c r="B56" s="22">
        <v>45918.352881944447</v>
      </c>
      <c r="C56">
        <v>1.69</v>
      </c>
      <c r="D56" s="25">
        <f t="shared" si="0"/>
        <v>46.34</v>
      </c>
      <c r="E56" s="24" t="str">
        <f t="shared" si="1"/>
        <v>W</v>
      </c>
      <c r="F56">
        <f t="shared" si="4"/>
        <v>4</v>
      </c>
      <c r="K56" s="25" t="str">
        <f t="shared" si="2"/>
        <v/>
      </c>
      <c r="L56" s="24" t="str">
        <f t="shared" si="3"/>
        <v/>
      </c>
      <c r="M56" t="str">
        <f t="shared" si="5"/>
        <v/>
      </c>
      <c r="Q56" s="1" t="s">
        <v>101</v>
      </c>
      <c r="R56">
        <v>-3.05</v>
      </c>
    </row>
    <row r="57" spans="2:18" x14ac:dyDescent="0.25">
      <c r="B57" s="22">
        <v>45918.363993055558</v>
      </c>
      <c r="C57">
        <v>-3.09</v>
      </c>
      <c r="D57" s="25">
        <f t="shared" si="0"/>
        <v>43.25</v>
      </c>
      <c r="E57" s="24" t="str">
        <f t="shared" si="1"/>
        <v>L</v>
      </c>
      <c r="F57">
        <f t="shared" si="4"/>
        <v>1</v>
      </c>
      <c r="K57" s="25" t="str">
        <f t="shared" si="2"/>
        <v/>
      </c>
      <c r="L57" s="24" t="str">
        <f t="shared" si="3"/>
        <v/>
      </c>
      <c r="M57" t="str">
        <f t="shared" si="5"/>
        <v/>
      </c>
      <c r="Q57" s="1" t="s">
        <v>102</v>
      </c>
      <c r="R57">
        <v>-2.58</v>
      </c>
    </row>
    <row r="58" spans="2:18" x14ac:dyDescent="0.25">
      <c r="B58" s="22">
        <v>45918.376493055555</v>
      </c>
      <c r="C58">
        <v>-3.01</v>
      </c>
      <c r="D58" s="25">
        <f t="shared" si="0"/>
        <v>40.24</v>
      </c>
      <c r="E58" s="24" t="str">
        <f t="shared" si="1"/>
        <v>L</v>
      </c>
      <c r="F58">
        <f t="shared" si="4"/>
        <v>2</v>
      </c>
      <c r="K58" s="25" t="str">
        <f t="shared" si="2"/>
        <v/>
      </c>
      <c r="L58" s="24" t="str">
        <f t="shared" si="3"/>
        <v/>
      </c>
      <c r="M58" t="str">
        <f t="shared" si="5"/>
        <v/>
      </c>
      <c r="Q58" s="1" t="s">
        <v>82</v>
      </c>
      <c r="R58">
        <v>-7.55</v>
      </c>
    </row>
    <row r="59" spans="2:18" x14ac:dyDescent="0.25">
      <c r="B59" s="22">
        <v>45918.383553240739</v>
      </c>
      <c r="C59">
        <v>1.56</v>
      </c>
      <c r="D59" s="25">
        <f t="shared" si="0"/>
        <v>41.800000000000004</v>
      </c>
      <c r="E59" s="24" t="str">
        <f t="shared" si="1"/>
        <v>W</v>
      </c>
      <c r="F59">
        <f t="shared" si="4"/>
        <v>1</v>
      </c>
      <c r="K59" s="25" t="str">
        <f t="shared" si="2"/>
        <v/>
      </c>
      <c r="L59" s="24" t="str">
        <f t="shared" si="3"/>
        <v/>
      </c>
      <c r="M59" t="str">
        <f t="shared" si="5"/>
        <v/>
      </c>
      <c r="Q59" s="1" t="s">
        <v>83</v>
      </c>
      <c r="R59">
        <v>3.5000000000000009</v>
      </c>
    </row>
    <row r="60" spans="2:18" x14ac:dyDescent="0.25">
      <c r="B60" s="22">
        <v>45918.392465277779</v>
      </c>
      <c r="C60">
        <v>-3.23</v>
      </c>
      <c r="D60" s="25">
        <f t="shared" si="0"/>
        <v>38.570000000000007</v>
      </c>
      <c r="E60" s="24" t="str">
        <f t="shared" si="1"/>
        <v>L</v>
      </c>
      <c r="F60">
        <f t="shared" si="4"/>
        <v>1</v>
      </c>
      <c r="K60" s="25" t="str">
        <f t="shared" si="2"/>
        <v/>
      </c>
      <c r="L60" s="24" t="str">
        <f t="shared" si="3"/>
        <v/>
      </c>
      <c r="M60" t="str">
        <f t="shared" si="5"/>
        <v/>
      </c>
      <c r="Q60" s="1" t="s">
        <v>84</v>
      </c>
      <c r="R60">
        <v>3.6899999999999995</v>
      </c>
    </row>
    <row r="61" spans="2:18" x14ac:dyDescent="0.25">
      <c r="B61" s="22">
        <v>45918.395127314812</v>
      </c>
      <c r="C61">
        <v>1.57</v>
      </c>
      <c r="D61" s="25">
        <f t="shared" si="0"/>
        <v>40.140000000000008</v>
      </c>
      <c r="E61" s="24" t="str">
        <f t="shared" si="1"/>
        <v>W</v>
      </c>
      <c r="F61">
        <f t="shared" si="4"/>
        <v>1</v>
      </c>
      <c r="K61" s="25" t="str">
        <f t="shared" si="2"/>
        <v/>
      </c>
      <c r="L61" s="24" t="str">
        <f t="shared" si="3"/>
        <v/>
      </c>
      <c r="M61" t="str">
        <f t="shared" si="5"/>
        <v/>
      </c>
      <c r="Q61" s="1" t="s">
        <v>85</v>
      </c>
      <c r="R61">
        <v>-7.5399999999999991</v>
      </c>
    </row>
    <row r="62" spans="2:18" x14ac:dyDescent="0.25">
      <c r="B62" s="22">
        <v>45918.398252314815</v>
      </c>
      <c r="C62">
        <v>1.68</v>
      </c>
      <c r="D62" s="25">
        <f t="shared" si="0"/>
        <v>41.820000000000007</v>
      </c>
      <c r="E62" s="24" t="str">
        <f t="shared" si="1"/>
        <v>W</v>
      </c>
      <c r="F62">
        <f t="shared" si="4"/>
        <v>2</v>
      </c>
      <c r="K62" s="25" t="str">
        <f t="shared" si="2"/>
        <v/>
      </c>
      <c r="L62" s="24" t="str">
        <f t="shared" si="3"/>
        <v/>
      </c>
      <c r="M62" t="str">
        <f t="shared" si="5"/>
        <v/>
      </c>
      <c r="Q62" s="1" t="s">
        <v>54</v>
      </c>
      <c r="R62">
        <v>19.79</v>
      </c>
    </row>
    <row r="63" spans="2:18" x14ac:dyDescent="0.25">
      <c r="B63" s="22">
        <v>45918.401724537034</v>
      </c>
      <c r="C63">
        <v>-2.98</v>
      </c>
      <c r="D63" s="25">
        <f t="shared" si="0"/>
        <v>38.840000000000011</v>
      </c>
      <c r="E63" s="24" t="str">
        <f t="shared" si="1"/>
        <v>L</v>
      </c>
      <c r="F63">
        <f t="shared" si="4"/>
        <v>1</v>
      </c>
    </row>
    <row r="64" spans="2:18" x14ac:dyDescent="0.25">
      <c r="B64" s="22">
        <v>45918.419548611113</v>
      </c>
      <c r="C64">
        <v>1.54</v>
      </c>
      <c r="D64" s="25">
        <f t="shared" ref="D64:D127" si="6">IF(OR(B64="Grand Total",B64=""),"",D63+C64)</f>
        <v>40.38000000000001</v>
      </c>
      <c r="E64" s="24" t="str">
        <f t="shared" ref="E64:E127" si="7">IF(OR(C64="",B64="Grand Total"),"",IF(C64&lt;0,"L","W"))</f>
        <v>W</v>
      </c>
      <c r="F64">
        <f t="shared" ref="F64:F127" si="8">IF(E64="","",IF(E64=E63,F63+1,1))</f>
        <v>1</v>
      </c>
    </row>
    <row r="65" spans="2:6" x14ac:dyDescent="0.25">
      <c r="B65" s="22">
        <v>45918.428217592591</v>
      </c>
      <c r="C65">
        <v>1.53</v>
      </c>
      <c r="D65" s="25">
        <f t="shared" si="6"/>
        <v>41.910000000000011</v>
      </c>
      <c r="E65" s="24" t="str">
        <f t="shared" si="7"/>
        <v>W</v>
      </c>
      <c r="F65">
        <f t="shared" si="8"/>
        <v>2</v>
      </c>
    </row>
    <row r="66" spans="2:6" x14ac:dyDescent="0.25">
      <c r="B66" s="22">
        <v>45918.436319444445</v>
      </c>
      <c r="C66">
        <v>1.51</v>
      </c>
      <c r="D66" s="25">
        <f t="shared" si="6"/>
        <v>43.420000000000009</v>
      </c>
      <c r="E66" s="24" t="str">
        <f t="shared" si="7"/>
        <v>W</v>
      </c>
      <c r="F66">
        <f t="shared" si="8"/>
        <v>3</v>
      </c>
    </row>
    <row r="67" spans="2:6" x14ac:dyDescent="0.25">
      <c r="B67" s="22">
        <v>45918.452870370369</v>
      </c>
      <c r="C67">
        <v>1.59</v>
      </c>
      <c r="D67" s="25">
        <f t="shared" si="6"/>
        <v>45.010000000000012</v>
      </c>
      <c r="E67" s="24" t="str">
        <f t="shared" si="7"/>
        <v>W</v>
      </c>
      <c r="F67">
        <f t="shared" si="8"/>
        <v>4</v>
      </c>
    </row>
    <row r="68" spans="2:6" x14ac:dyDescent="0.25">
      <c r="B68" s="22">
        <v>45918.457962962966</v>
      </c>
      <c r="C68">
        <v>-3</v>
      </c>
      <c r="D68" s="25">
        <f t="shared" si="6"/>
        <v>42.010000000000012</v>
      </c>
      <c r="E68" s="24" t="str">
        <f t="shared" si="7"/>
        <v>L</v>
      </c>
      <c r="F68">
        <f t="shared" si="8"/>
        <v>1</v>
      </c>
    </row>
    <row r="69" spans="2:6" x14ac:dyDescent="0.25">
      <c r="B69" s="22">
        <v>45918.465138888889</v>
      </c>
      <c r="C69">
        <v>0.17</v>
      </c>
      <c r="D69" s="25">
        <f t="shared" si="6"/>
        <v>42.180000000000014</v>
      </c>
      <c r="E69" s="24" t="str">
        <f t="shared" si="7"/>
        <v>W</v>
      </c>
      <c r="F69">
        <f t="shared" si="8"/>
        <v>1</v>
      </c>
    </row>
    <row r="70" spans="2:6" x14ac:dyDescent="0.25">
      <c r="B70" s="22">
        <v>45918.476030092592</v>
      </c>
      <c r="C70">
        <v>0.61</v>
      </c>
      <c r="D70" s="25">
        <f t="shared" si="6"/>
        <v>42.790000000000013</v>
      </c>
      <c r="E70" s="24" t="str">
        <f t="shared" si="7"/>
        <v>W</v>
      </c>
      <c r="F70">
        <f t="shared" si="8"/>
        <v>2</v>
      </c>
    </row>
    <row r="71" spans="2:6" x14ac:dyDescent="0.25">
      <c r="B71" s="22">
        <v>45918.490254629629</v>
      </c>
      <c r="C71">
        <v>1.5</v>
      </c>
      <c r="D71" s="25">
        <f t="shared" si="6"/>
        <v>44.290000000000013</v>
      </c>
      <c r="E71" s="24" t="str">
        <f t="shared" si="7"/>
        <v>W</v>
      </c>
      <c r="F71">
        <f t="shared" si="8"/>
        <v>3</v>
      </c>
    </row>
    <row r="72" spans="2:6" x14ac:dyDescent="0.25">
      <c r="B72" s="22">
        <v>45918.496157407404</v>
      </c>
      <c r="C72">
        <v>1.56</v>
      </c>
      <c r="D72" s="25">
        <f t="shared" si="6"/>
        <v>45.850000000000016</v>
      </c>
      <c r="E72" s="24" t="str">
        <f t="shared" si="7"/>
        <v>W</v>
      </c>
      <c r="F72">
        <f t="shared" si="8"/>
        <v>4</v>
      </c>
    </row>
    <row r="73" spans="2:6" x14ac:dyDescent="0.25">
      <c r="B73" s="22">
        <v>45918.504502314812</v>
      </c>
      <c r="C73">
        <v>1.51</v>
      </c>
      <c r="D73" s="25">
        <f t="shared" si="6"/>
        <v>47.360000000000014</v>
      </c>
      <c r="E73" s="24" t="str">
        <f t="shared" si="7"/>
        <v>W</v>
      </c>
      <c r="F73">
        <f t="shared" si="8"/>
        <v>5</v>
      </c>
    </row>
    <row r="74" spans="2:6" x14ac:dyDescent="0.25">
      <c r="B74" s="22">
        <v>45918.526944444442</v>
      </c>
      <c r="C74">
        <v>1.56</v>
      </c>
      <c r="D74" s="25">
        <f t="shared" si="6"/>
        <v>48.920000000000016</v>
      </c>
      <c r="E74" s="24" t="str">
        <f t="shared" si="7"/>
        <v>W</v>
      </c>
      <c r="F74">
        <f t="shared" si="8"/>
        <v>6</v>
      </c>
    </row>
    <row r="75" spans="2:6" x14ac:dyDescent="0.25">
      <c r="B75" s="22">
        <v>45918.543842592589</v>
      </c>
      <c r="C75">
        <v>1.65</v>
      </c>
      <c r="D75" s="25">
        <f t="shared" si="6"/>
        <v>50.570000000000014</v>
      </c>
      <c r="E75" s="24" t="str">
        <f t="shared" si="7"/>
        <v>W</v>
      </c>
      <c r="F75">
        <f t="shared" si="8"/>
        <v>7</v>
      </c>
    </row>
    <row r="76" spans="2:6" x14ac:dyDescent="0.25">
      <c r="B76" s="22">
        <v>45918.551018518519</v>
      </c>
      <c r="C76">
        <v>-3.03</v>
      </c>
      <c r="D76" s="25">
        <f t="shared" si="6"/>
        <v>47.540000000000013</v>
      </c>
      <c r="E76" s="24" t="str">
        <f t="shared" si="7"/>
        <v>L</v>
      </c>
      <c r="F76">
        <f t="shared" si="8"/>
        <v>1</v>
      </c>
    </row>
    <row r="77" spans="2:6" x14ac:dyDescent="0.25">
      <c r="B77" s="22">
        <v>45918.561898148146</v>
      </c>
      <c r="C77">
        <v>-2.99</v>
      </c>
      <c r="D77" s="25">
        <f t="shared" si="6"/>
        <v>44.550000000000011</v>
      </c>
      <c r="E77" s="24" t="str">
        <f t="shared" si="7"/>
        <v>L</v>
      </c>
      <c r="F77">
        <f t="shared" si="8"/>
        <v>2</v>
      </c>
    </row>
    <row r="78" spans="2:6" x14ac:dyDescent="0.25">
      <c r="B78" s="22">
        <v>45918.572314814817</v>
      </c>
      <c r="C78">
        <v>0.31</v>
      </c>
      <c r="D78" s="25">
        <f t="shared" si="6"/>
        <v>44.860000000000014</v>
      </c>
      <c r="E78" s="24" t="str">
        <f t="shared" si="7"/>
        <v>W</v>
      </c>
      <c r="F78">
        <f t="shared" si="8"/>
        <v>1</v>
      </c>
    </row>
    <row r="79" spans="2:6" x14ac:dyDescent="0.25">
      <c r="B79" s="22">
        <v>45918.577638888892</v>
      </c>
      <c r="C79">
        <v>1.99</v>
      </c>
      <c r="D79" s="25">
        <f t="shared" si="6"/>
        <v>46.850000000000016</v>
      </c>
      <c r="E79" s="24" t="str">
        <f t="shared" si="7"/>
        <v>W</v>
      </c>
      <c r="F79">
        <f t="shared" si="8"/>
        <v>2</v>
      </c>
    </row>
    <row r="80" spans="2:6" x14ac:dyDescent="0.25">
      <c r="B80" s="22">
        <v>45918.580648148149</v>
      </c>
      <c r="C80">
        <v>1.52</v>
      </c>
      <c r="D80" s="25">
        <f t="shared" si="6"/>
        <v>48.370000000000019</v>
      </c>
      <c r="E80" s="24" t="str">
        <f t="shared" si="7"/>
        <v>W</v>
      </c>
      <c r="F80">
        <f t="shared" si="8"/>
        <v>3</v>
      </c>
    </row>
    <row r="81" spans="2:6" x14ac:dyDescent="0.25">
      <c r="B81" s="22">
        <v>45918.594548611109</v>
      </c>
      <c r="C81">
        <v>1.63</v>
      </c>
      <c r="D81" s="25">
        <f t="shared" si="6"/>
        <v>50.000000000000021</v>
      </c>
      <c r="E81" s="24" t="str">
        <f t="shared" si="7"/>
        <v>W</v>
      </c>
      <c r="F81">
        <f t="shared" si="8"/>
        <v>4</v>
      </c>
    </row>
    <row r="82" spans="2:6" x14ac:dyDescent="0.25">
      <c r="B82" s="22">
        <v>45918.596273148149</v>
      </c>
      <c r="C82">
        <v>1.52</v>
      </c>
      <c r="D82" s="25">
        <f t="shared" si="6"/>
        <v>51.520000000000024</v>
      </c>
      <c r="E82" s="24" t="str">
        <f t="shared" si="7"/>
        <v>W</v>
      </c>
      <c r="F82">
        <f t="shared" si="8"/>
        <v>5</v>
      </c>
    </row>
    <row r="83" spans="2:6" x14ac:dyDescent="0.25">
      <c r="B83" s="22">
        <v>45918.597083333334</v>
      </c>
      <c r="C83">
        <v>1.73</v>
      </c>
      <c r="D83" s="25">
        <f t="shared" si="6"/>
        <v>53.250000000000021</v>
      </c>
      <c r="E83" s="24" t="str">
        <f t="shared" si="7"/>
        <v>W</v>
      </c>
      <c r="F83">
        <f t="shared" si="8"/>
        <v>6</v>
      </c>
    </row>
    <row r="84" spans="2:6" x14ac:dyDescent="0.25">
      <c r="B84" s="22">
        <v>45918.599756944444</v>
      </c>
      <c r="C84">
        <v>1.19</v>
      </c>
      <c r="D84" s="25">
        <f t="shared" si="6"/>
        <v>54.440000000000019</v>
      </c>
      <c r="E84" s="24" t="str">
        <f t="shared" si="7"/>
        <v>W</v>
      </c>
      <c r="F84">
        <f t="shared" si="8"/>
        <v>7</v>
      </c>
    </row>
    <row r="85" spans="2:6" x14ac:dyDescent="0.25">
      <c r="B85" s="22">
        <v>45918.601018518515</v>
      </c>
      <c r="C85">
        <v>-3.04</v>
      </c>
      <c r="D85" s="25">
        <f t="shared" si="6"/>
        <v>51.40000000000002</v>
      </c>
      <c r="E85" s="24" t="str">
        <f t="shared" si="7"/>
        <v>L</v>
      </c>
      <c r="F85">
        <f t="shared" si="8"/>
        <v>1</v>
      </c>
    </row>
    <row r="86" spans="2:6" x14ac:dyDescent="0.25">
      <c r="B86" s="22">
        <v>45918.613287037035</v>
      </c>
      <c r="C86">
        <v>-3.05</v>
      </c>
      <c r="D86" s="25">
        <f t="shared" si="6"/>
        <v>48.350000000000023</v>
      </c>
      <c r="E86" s="24" t="str">
        <f t="shared" si="7"/>
        <v>L</v>
      </c>
      <c r="F86">
        <f t="shared" si="8"/>
        <v>2</v>
      </c>
    </row>
    <row r="87" spans="2:6" x14ac:dyDescent="0.25">
      <c r="B87" s="22">
        <v>45918.641064814816</v>
      </c>
      <c r="C87">
        <v>1.19</v>
      </c>
      <c r="D87" s="25">
        <f t="shared" si="6"/>
        <v>49.54000000000002</v>
      </c>
      <c r="E87" s="24" t="str">
        <f t="shared" si="7"/>
        <v>W</v>
      </c>
      <c r="F87">
        <f t="shared" si="8"/>
        <v>1</v>
      </c>
    </row>
    <row r="88" spans="2:6" x14ac:dyDescent="0.25">
      <c r="B88" s="22">
        <v>45918.649629629632</v>
      </c>
      <c r="C88">
        <v>1.53</v>
      </c>
      <c r="D88" s="25">
        <f t="shared" si="6"/>
        <v>51.070000000000022</v>
      </c>
      <c r="E88" s="24" t="str">
        <f t="shared" si="7"/>
        <v>W</v>
      </c>
      <c r="F88">
        <f t="shared" si="8"/>
        <v>2</v>
      </c>
    </row>
    <row r="89" spans="2:6" x14ac:dyDescent="0.25">
      <c r="B89" s="22">
        <v>45918.658541666664</v>
      </c>
      <c r="C89">
        <v>1.6</v>
      </c>
      <c r="D89" s="25">
        <f t="shared" si="6"/>
        <v>52.670000000000023</v>
      </c>
      <c r="E89" s="24" t="str">
        <f t="shared" si="7"/>
        <v>W</v>
      </c>
      <c r="F89">
        <f t="shared" si="8"/>
        <v>3</v>
      </c>
    </row>
    <row r="90" spans="2:6" x14ac:dyDescent="0.25">
      <c r="B90" s="22">
        <v>45918.660162037035</v>
      </c>
      <c r="C90">
        <v>-3.1</v>
      </c>
      <c r="D90" s="25">
        <f t="shared" si="6"/>
        <v>49.570000000000022</v>
      </c>
      <c r="E90" s="24" t="str">
        <f t="shared" si="7"/>
        <v>L</v>
      </c>
      <c r="F90">
        <f t="shared" si="8"/>
        <v>1</v>
      </c>
    </row>
    <row r="91" spans="2:6" x14ac:dyDescent="0.25">
      <c r="B91" s="22">
        <v>45918.675787037035</v>
      </c>
      <c r="C91">
        <v>-3</v>
      </c>
      <c r="D91" s="25">
        <f t="shared" si="6"/>
        <v>46.570000000000022</v>
      </c>
      <c r="E91" s="24" t="str">
        <f t="shared" si="7"/>
        <v>L</v>
      </c>
      <c r="F91">
        <f t="shared" si="8"/>
        <v>2</v>
      </c>
    </row>
    <row r="92" spans="2:6" x14ac:dyDescent="0.25">
      <c r="B92" s="22">
        <v>45918.699513888889</v>
      </c>
      <c r="C92">
        <v>1.69</v>
      </c>
      <c r="D92" s="25">
        <f t="shared" si="6"/>
        <v>48.260000000000019</v>
      </c>
      <c r="E92" s="24" t="str">
        <f t="shared" si="7"/>
        <v>W</v>
      </c>
      <c r="F92">
        <f t="shared" si="8"/>
        <v>1</v>
      </c>
    </row>
    <row r="93" spans="2:6" x14ac:dyDescent="0.25">
      <c r="B93" s="22">
        <v>45918.704837962963</v>
      </c>
      <c r="C93">
        <v>1.61</v>
      </c>
      <c r="D93" s="25">
        <f t="shared" si="6"/>
        <v>49.870000000000019</v>
      </c>
      <c r="E93" s="24" t="str">
        <f t="shared" si="7"/>
        <v>W</v>
      </c>
      <c r="F93">
        <f t="shared" si="8"/>
        <v>2</v>
      </c>
    </row>
    <row r="94" spans="2:6" x14ac:dyDescent="0.25">
      <c r="B94" s="22">
        <v>45918.708645833336</v>
      </c>
      <c r="C94">
        <v>1.4</v>
      </c>
      <c r="D94" s="25">
        <f t="shared" si="6"/>
        <v>51.270000000000017</v>
      </c>
      <c r="E94" s="24" t="str">
        <f t="shared" si="7"/>
        <v>W</v>
      </c>
      <c r="F94">
        <f t="shared" si="8"/>
        <v>3</v>
      </c>
    </row>
    <row r="95" spans="2:6" x14ac:dyDescent="0.25">
      <c r="B95" s="22">
        <v>45918.712013888886</v>
      </c>
      <c r="C95">
        <v>1.56</v>
      </c>
      <c r="D95" s="25">
        <f t="shared" si="6"/>
        <v>52.83000000000002</v>
      </c>
      <c r="E95" s="24" t="str">
        <f t="shared" si="7"/>
        <v>W</v>
      </c>
      <c r="F95">
        <f t="shared" si="8"/>
        <v>4</v>
      </c>
    </row>
    <row r="96" spans="2:6" x14ac:dyDescent="0.25">
      <c r="B96" s="22">
        <v>45918.713287037041</v>
      </c>
      <c r="C96">
        <v>1.43</v>
      </c>
      <c r="D96" s="25">
        <f t="shared" si="6"/>
        <v>54.260000000000019</v>
      </c>
      <c r="E96" s="24" t="str">
        <f t="shared" si="7"/>
        <v>W</v>
      </c>
      <c r="F96">
        <f t="shared" si="8"/>
        <v>5</v>
      </c>
    </row>
    <row r="97" spans="2:8" x14ac:dyDescent="0.25">
      <c r="B97" s="22">
        <v>45918.718032407407</v>
      </c>
      <c r="C97">
        <v>1.51</v>
      </c>
      <c r="D97" s="25">
        <f t="shared" si="6"/>
        <v>55.770000000000017</v>
      </c>
      <c r="E97" s="24" t="str">
        <f t="shared" si="7"/>
        <v>W</v>
      </c>
      <c r="F97">
        <f t="shared" si="8"/>
        <v>6</v>
      </c>
    </row>
    <row r="98" spans="2:8" x14ac:dyDescent="0.25">
      <c r="B98" s="22">
        <v>45918.728796296295</v>
      </c>
      <c r="C98">
        <v>-3.02</v>
      </c>
      <c r="D98" s="25">
        <f t="shared" si="6"/>
        <v>52.750000000000014</v>
      </c>
      <c r="E98" s="24" t="str">
        <f t="shared" si="7"/>
        <v>L</v>
      </c>
      <c r="F98">
        <f t="shared" si="8"/>
        <v>1</v>
      </c>
    </row>
    <row r="99" spans="2:8" x14ac:dyDescent="0.25">
      <c r="B99" s="22">
        <v>45918.758425925924</v>
      </c>
      <c r="C99">
        <v>1.51</v>
      </c>
      <c r="D99" s="25">
        <f t="shared" si="6"/>
        <v>54.260000000000012</v>
      </c>
      <c r="E99" s="24" t="str">
        <f t="shared" si="7"/>
        <v>W</v>
      </c>
      <c r="F99">
        <f t="shared" si="8"/>
        <v>1</v>
      </c>
    </row>
    <row r="100" spans="2:8" x14ac:dyDescent="0.25">
      <c r="B100" s="22">
        <v>45918.764085648145</v>
      </c>
      <c r="C100">
        <v>-3.02</v>
      </c>
      <c r="D100" s="25">
        <f t="shared" si="6"/>
        <v>51.240000000000009</v>
      </c>
      <c r="E100" s="24" t="str">
        <f t="shared" si="7"/>
        <v>L</v>
      </c>
      <c r="F100" s="25">
        <f t="shared" si="8"/>
        <v>1</v>
      </c>
      <c r="H100" t="s">
        <v>1986</v>
      </c>
    </row>
    <row r="101" spans="2:8" x14ac:dyDescent="0.25">
      <c r="B101" s="22">
        <v>45918.778090277781</v>
      </c>
      <c r="C101">
        <v>-3.03</v>
      </c>
      <c r="D101" s="25">
        <f t="shared" si="6"/>
        <v>48.210000000000008</v>
      </c>
      <c r="E101" s="24" t="str">
        <f t="shared" si="7"/>
        <v>L</v>
      </c>
      <c r="F101" s="25">
        <f t="shared" si="8"/>
        <v>2</v>
      </c>
      <c r="H101" t="s">
        <v>1987</v>
      </c>
    </row>
    <row r="102" spans="2:8" x14ac:dyDescent="0.25">
      <c r="B102" s="22">
        <v>45918.807141203702</v>
      </c>
      <c r="C102">
        <v>-2.96</v>
      </c>
      <c r="D102" s="25">
        <f t="shared" si="6"/>
        <v>45.250000000000007</v>
      </c>
      <c r="E102" s="24" t="str">
        <f t="shared" si="7"/>
        <v>L</v>
      </c>
      <c r="F102" s="25">
        <f t="shared" si="8"/>
        <v>3</v>
      </c>
      <c r="H102" t="s">
        <v>1988</v>
      </c>
    </row>
    <row r="103" spans="2:8" x14ac:dyDescent="0.25">
      <c r="B103" s="22">
        <v>45918.816053240742</v>
      </c>
      <c r="C103">
        <v>-2.83</v>
      </c>
      <c r="D103" s="25">
        <f t="shared" si="6"/>
        <v>42.420000000000009</v>
      </c>
      <c r="E103" s="24" t="str">
        <f t="shared" si="7"/>
        <v>L</v>
      </c>
      <c r="F103" s="25">
        <f t="shared" si="8"/>
        <v>4</v>
      </c>
    </row>
    <row r="104" spans="2:8" x14ac:dyDescent="0.25">
      <c r="B104" s="22">
        <v>45918.825428240743</v>
      </c>
      <c r="C104">
        <v>-3</v>
      </c>
      <c r="D104" s="25">
        <f t="shared" si="6"/>
        <v>39.420000000000009</v>
      </c>
      <c r="E104" s="24" t="str">
        <f t="shared" si="7"/>
        <v>L</v>
      </c>
      <c r="F104" s="25">
        <f t="shared" si="8"/>
        <v>5</v>
      </c>
    </row>
    <row r="105" spans="2:8" x14ac:dyDescent="0.25">
      <c r="B105" s="22">
        <v>45918.851701388892</v>
      </c>
      <c r="C105">
        <v>-3.17</v>
      </c>
      <c r="D105" s="25">
        <f t="shared" si="6"/>
        <v>36.250000000000007</v>
      </c>
      <c r="E105" s="24" t="str">
        <f t="shared" si="7"/>
        <v>L</v>
      </c>
      <c r="F105" s="25">
        <f t="shared" si="8"/>
        <v>6</v>
      </c>
    </row>
    <row r="106" spans="2:8" x14ac:dyDescent="0.25">
      <c r="B106" s="22">
        <v>45918.877858796295</v>
      </c>
      <c r="C106">
        <v>1.84</v>
      </c>
      <c r="D106" s="25">
        <f t="shared" si="6"/>
        <v>38.090000000000011</v>
      </c>
      <c r="E106" s="24" t="str">
        <f t="shared" si="7"/>
        <v>W</v>
      </c>
      <c r="F106">
        <f t="shared" si="8"/>
        <v>1</v>
      </c>
    </row>
    <row r="107" spans="2:8" x14ac:dyDescent="0.25">
      <c r="B107" s="22">
        <v>45918.882847222223</v>
      </c>
      <c r="C107">
        <v>1.62</v>
      </c>
      <c r="D107" s="25">
        <f t="shared" si="6"/>
        <v>39.710000000000008</v>
      </c>
      <c r="E107" s="24" t="str">
        <f t="shared" si="7"/>
        <v>W</v>
      </c>
      <c r="F107">
        <f t="shared" si="8"/>
        <v>2</v>
      </c>
    </row>
    <row r="108" spans="2:8" x14ac:dyDescent="0.25">
      <c r="B108" s="22">
        <v>45918.884687500002</v>
      </c>
      <c r="C108">
        <v>-3.09</v>
      </c>
      <c r="D108" s="25">
        <f t="shared" si="6"/>
        <v>36.620000000000005</v>
      </c>
      <c r="E108" s="24" t="str">
        <f t="shared" si="7"/>
        <v>L</v>
      </c>
      <c r="F108">
        <f t="shared" si="8"/>
        <v>1</v>
      </c>
    </row>
    <row r="109" spans="2:8" x14ac:dyDescent="0.25">
      <c r="B109" s="22">
        <v>45918.888622685183</v>
      </c>
      <c r="C109">
        <v>1.58</v>
      </c>
      <c r="D109" s="25">
        <f t="shared" si="6"/>
        <v>38.200000000000003</v>
      </c>
      <c r="E109" s="24" t="str">
        <f t="shared" si="7"/>
        <v>W</v>
      </c>
      <c r="F109">
        <f t="shared" si="8"/>
        <v>1</v>
      </c>
    </row>
    <row r="110" spans="2:8" x14ac:dyDescent="0.25">
      <c r="B110" s="22">
        <v>45918.908067129632</v>
      </c>
      <c r="C110">
        <v>1.3</v>
      </c>
      <c r="D110" s="25">
        <f t="shared" si="6"/>
        <v>39.5</v>
      </c>
      <c r="E110" s="24" t="str">
        <f t="shared" si="7"/>
        <v>W</v>
      </c>
      <c r="F110">
        <f t="shared" si="8"/>
        <v>2</v>
      </c>
    </row>
    <row r="111" spans="2:8" x14ac:dyDescent="0.25">
      <c r="B111" s="22">
        <v>45918.908530092594</v>
      </c>
      <c r="C111">
        <v>-2.89</v>
      </c>
      <c r="D111" s="25">
        <f t="shared" si="6"/>
        <v>36.61</v>
      </c>
      <c r="E111" s="24" t="str">
        <f t="shared" si="7"/>
        <v>L</v>
      </c>
      <c r="F111">
        <f t="shared" si="8"/>
        <v>1</v>
      </c>
    </row>
    <row r="112" spans="2:8" x14ac:dyDescent="0.25">
      <c r="B112" s="22">
        <v>45918.929942129631</v>
      </c>
      <c r="C112">
        <v>1.79</v>
      </c>
      <c r="D112" s="25">
        <f t="shared" si="6"/>
        <v>38.4</v>
      </c>
      <c r="E112" s="24" t="str">
        <f t="shared" si="7"/>
        <v>W</v>
      </c>
      <c r="F112">
        <f t="shared" si="8"/>
        <v>1</v>
      </c>
    </row>
    <row r="113" spans="2:6" x14ac:dyDescent="0.25">
      <c r="B113" s="22">
        <v>45918.931215277778</v>
      </c>
      <c r="C113">
        <v>1.69</v>
      </c>
      <c r="D113" s="25">
        <f t="shared" si="6"/>
        <v>40.089999999999996</v>
      </c>
      <c r="E113" s="24" t="str">
        <f t="shared" si="7"/>
        <v>W</v>
      </c>
      <c r="F113">
        <f t="shared" si="8"/>
        <v>2</v>
      </c>
    </row>
    <row r="114" spans="2:6" x14ac:dyDescent="0.25">
      <c r="B114" s="22">
        <v>45918.934340277781</v>
      </c>
      <c r="C114">
        <v>1.58</v>
      </c>
      <c r="D114" s="25">
        <f t="shared" si="6"/>
        <v>41.669999999999995</v>
      </c>
      <c r="E114" s="24" t="str">
        <f t="shared" si="7"/>
        <v>W</v>
      </c>
      <c r="F114">
        <f t="shared" si="8"/>
        <v>3</v>
      </c>
    </row>
    <row r="115" spans="2:6" x14ac:dyDescent="0.25">
      <c r="B115" s="22">
        <v>45918.937337962961</v>
      </c>
      <c r="C115">
        <v>-3.02</v>
      </c>
      <c r="D115" s="25">
        <f t="shared" si="6"/>
        <v>38.649999999999991</v>
      </c>
      <c r="E115" s="24" t="str">
        <f t="shared" si="7"/>
        <v>L</v>
      </c>
      <c r="F115">
        <f t="shared" si="8"/>
        <v>1</v>
      </c>
    </row>
    <row r="116" spans="2:6" x14ac:dyDescent="0.25">
      <c r="B116" s="22">
        <v>45918.946377314816</v>
      </c>
      <c r="C116">
        <v>1.51</v>
      </c>
      <c r="D116" s="25">
        <f t="shared" si="6"/>
        <v>40.159999999999989</v>
      </c>
      <c r="E116" s="24" t="str">
        <f t="shared" si="7"/>
        <v>W</v>
      </c>
      <c r="F116">
        <f t="shared" si="8"/>
        <v>1</v>
      </c>
    </row>
    <row r="117" spans="2:6" x14ac:dyDescent="0.25">
      <c r="B117" s="22">
        <v>45918.959224537037</v>
      </c>
      <c r="C117">
        <v>1.49</v>
      </c>
      <c r="D117" s="25">
        <f t="shared" si="6"/>
        <v>41.649999999999991</v>
      </c>
      <c r="E117" s="24" t="str">
        <f t="shared" si="7"/>
        <v>W</v>
      </c>
      <c r="F117">
        <f t="shared" si="8"/>
        <v>2</v>
      </c>
    </row>
    <row r="118" spans="2:6" x14ac:dyDescent="0.25">
      <c r="B118" s="22">
        <v>45918.966620370367</v>
      </c>
      <c r="C118">
        <v>-3</v>
      </c>
      <c r="D118" s="25">
        <f t="shared" si="6"/>
        <v>38.649999999999991</v>
      </c>
      <c r="E118" s="24" t="str">
        <f t="shared" si="7"/>
        <v>L</v>
      </c>
      <c r="F118">
        <f t="shared" si="8"/>
        <v>1</v>
      </c>
    </row>
    <row r="119" spans="2:6" x14ac:dyDescent="0.25">
      <c r="B119" s="22">
        <v>45919.002615740741</v>
      </c>
      <c r="C119">
        <v>1.55</v>
      </c>
      <c r="D119" s="25">
        <f t="shared" si="6"/>
        <v>40.199999999999989</v>
      </c>
      <c r="E119" s="24" t="str">
        <f t="shared" si="7"/>
        <v>W</v>
      </c>
      <c r="F119">
        <f t="shared" si="8"/>
        <v>1</v>
      </c>
    </row>
    <row r="120" spans="2:6" x14ac:dyDescent="0.25">
      <c r="B120" s="22">
        <v>45919.004942129628</v>
      </c>
      <c r="C120">
        <v>1.45</v>
      </c>
      <c r="D120" s="25">
        <f t="shared" si="6"/>
        <v>41.649999999999991</v>
      </c>
      <c r="E120" s="24" t="str">
        <f t="shared" si="7"/>
        <v>W</v>
      </c>
      <c r="F120">
        <f t="shared" si="8"/>
        <v>2</v>
      </c>
    </row>
    <row r="121" spans="2:6" x14ac:dyDescent="0.25">
      <c r="B121" s="22">
        <v>45919.010254629633</v>
      </c>
      <c r="C121">
        <v>1.5</v>
      </c>
      <c r="D121" s="25">
        <f t="shared" si="6"/>
        <v>43.149999999999991</v>
      </c>
      <c r="E121" s="24" t="str">
        <f t="shared" si="7"/>
        <v>W</v>
      </c>
      <c r="F121">
        <f t="shared" si="8"/>
        <v>3</v>
      </c>
    </row>
    <row r="122" spans="2:6" x14ac:dyDescent="0.25">
      <c r="B122" s="22">
        <v>45919.013495370367</v>
      </c>
      <c r="C122">
        <v>1.58</v>
      </c>
      <c r="D122" s="25">
        <f t="shared" si="6"/>
        <v>44.72999999999999</v>
      </c>
      <c r="E122" s="24" t="str">
        <f t="shared" si="7"/>
        <v>W</v>
      </c>
      <c r="F122">
        <f t="shared" si="8"/>
        <v>4</v>
      </c>
    </row>
    <row r="123" spans="2:6" x14ac:dyDescent="0.25">
      <c r="B123" s="22">
        <v>45919.039652777778</v>
      </c>
      <c r="C123">
        <v>-2.99</v>
      </c>
      <c r="D123" s="25">
        <f t="shared" si="6"/>
        <v>41.739999999999988</v>
      </c>
      <c r="E123" s="24" t="str">
        <f t="shared" si="7"/>
        <v>L</v>
      </c>
      <c r="F123">
        <f t="shared" si="8"/>
        <v>1</v>
      </c>
    </row>
    <row r="124" spans="2:6" x14ac:dyDescent="0.25">
      <c r="B124" s="22">
        <v>45919.082013888888</v>
      </c>
      <c r="C124">
        <v>1.5</v>
      </c>
      <c r="D124" s="25">
        <f t="shared" si="6"/>
        <v>43.239999999999988</v>
      </c>
      <c r="E124" s="24" t="str">
        <f t="shared" si="7"/>
        <v>W</v>
      </c>
      <c r="F124">
        <f t="shared" si="8"/>
        <v>1</v>
      </c>
    </row>
    <row r="125" spans="2:6" x14ac:dyDescent="0.25">
      <c r="B125" s="22">
        <v>45919.087685185186</v>
      </c>
      <c r="C125">
        <v>-3.08</v>
      </c>
      <c r="D125" s="25">
        <f t="shared" si="6"/>
        <v>40.159999999999989</v>
      </c>
      <c r="E125" s="24" t="str">
        <f t="shared" si="7"/>
        <v>L</v>
      </c>
      <c r="F125">
        <f t="shared" si="8"/>
        <v>1</v>
      </c>
    </row>
    <row r="126" spans="2:6" x14ac:dyDescent="0.25">
      <c r="B126" s="22">
        <v>45919.161111111112</v>
      </c>
      <c r="C126">
        <v>1.5</v>
      </c>
      <c r="D126" s="25">
        <f t="shared" si="6"/>
        <v>41.659999999999989</v>
      </c>
      <c r="E126" s="24" t="str">
        <f t="shared" si="7"/>
        <v>W</v>
      </c>
      <c r="F126">
        <f t="shared" si="8"/>
        <v>1</v>
      </c>
    </row>
    <row r="127" spans="2:6" x14ac:dyDescent="0.25">
      <c r="B127" s="22">
        <v>45919.165393518517</v>
      </c>
      <c r="C127">
        <v>-3.1</v>
      </c>
      <c r="D127" s="25">
        <f t="shared" si="6"/>
        <v>38.559999999999988</v>
      </c>
      <c r="E127" s="24" t="str">
        <f t="shared" si="7"/>
        <v>L</v>
      </c>
      <c r="F127">
        <f t="shared" si="8"/>
        <v>1</v>
      </c>
    </row>
    <row r="128" spans="2:6" x14ac:dyDescent="0.25">
      <c r="B128" s="22">
        <v>45919.257048611114</v>
      </c>
      <c r="C128">
        <v>1.56</v>
      </c>
      <c r="D128" s="25">
        <f t="shared" ref="D128:D191" si="9">IF(OR(B128="Grand Total",B128=""),"",D127+C128)</f>
        <v>40.11999999999999</v>
      </c>
      <c r="E128" s="24" t="str">
        <f t="shared" ref="E128:E191" si="10">IF(OR(C128="",B128="Grand Total"),"",IF(C128&lt;0,"L","W"))</f>
        <v>W</v>
      </c>
      <c r="F128">
        <f t="shared" ref="F128:F191" si="11">IF(E128="","",IF(E128=E127,F127+1,1))</f>
        <v>1</v>
      </c>
    </row>
    <row r="129" spans="2:6" x14ac:dyDescent="0.25">
      <c r="B129" s="22">
        <v>45919.291655092595</v>
      </c>
      <c r="C129">
        <v>1.68</v>
      </c>
      <c r="D129" s="25">
        <f t="shared" si="9"/>
        <v>41.79999999999999</v>
      </c>
      <c r="E129" s="24" t="str">
        <f t="shared" si="10"/>
        <v>W</v>
      </c>
      <c r="F129">
        <f t="shared" si="11"/>
        <v>2</v>
      </c>
    </row>
    <row r="130" spans="2:6" x14ac:dyDescent="0.25">
      <c r="B130" s="22">
        <v>45919.314803240741</v>
      </c>
      <c r="C130">
        <v>-3.01</v>
      </c>
      <c r="D130" s="25">
        <f t="shared" si="9"/>
        <v>38.789999999999992</v>
      </c>
      <c r="E130" s="24" t="str">
        <f t="shared" si="10"/>
        <v>L</v>
      </c>
      <c r="F130">
        <f t="shared" si="11"/>
        <v>1</v>
      </c>
    </row>
    <row r="131" spans="2:6" x14ac:dyDescent="0.25">
      <c r="B131" s="22">
        <v>45919.336909722224</v>
      </c>
      <c r="C131">
        <v>-3.2</v>
      </c>
      <c r="D131" s="25">
        <f t="shared" si="9"/>
        <v>35.589999999999989</v>
      </c>
      <c r="E131" s="24" t="str">
        <f t="shared" si="10"/>
        <v>L</v>
      </c>
      <c r="F131">
        <f t="shared" si="11"/>
        <v>2</v>
      </c>
    </row>
    <row r="132" spans="2:6" x14ac:dyDescent="0.25">
      <c r="B132" s="22">
        <v>45919.343854166669</v>
      </c>
      <c r="C132">
        <v>1.8</v>
      </c>
      <c r="D132" s="25">
        <f t="shared" si="9"/>
        <v>37.389999999999986</v>
      </c>
      <c r="E132" s="24" t="str">
        <f t="shared" si="10"/>
        <v>W</v>
      </c>
      <c r="F132">
        <f t="shared" si="11"/>
        <v>1</v>
      </c>
    </row>
    <row r="133" spans="2:6" x14ac:dyDescent="0.25">
      <c r="B133" s="22">
        <v>45919.347673611112</v>
      </c>
      <c r="C133">
        <v>1.5</v>
      </c>
      <c r="D133" s="25">
        <f t="shared" si="9"/>
        <v>38.889999999999986</v>
      </c>
      <c r="E133" s="24" t="str">
        <f t="shared" si="10"/>
        <v>W</v>
      </c>
      <c r="F133">
        <f t="shared" si="11"/>
        <v>2</v>
      </c>
    </row>
    <row r="134" spans="2:6" x14ac:dyDescent="0.25">
      <c r="B134" s="22">
        <v>45919.353229166663</v>
      </c>
      <c r="C134">
        <v>-3.02</v>
      </c>
      <c r="D134" s="25">
        <f t="shared" si="9"/>
        <v>35.869999999999983</v>
      </c>
      <c r="E134" s="24" t="str">
        <f t="shared" si="10"/>
        <v>L</v>
      </c>
      <c r="F134">
        <f t="shared" si="11"/>
        <v>1</v>
      </c>
    </row>
    <row r="135" spans="2:6" x14ac:dyDescent="0.25">
      <c r="B135" s="22">
        <v>45919.373831018522</v>
      </c>
      <c r="C135">
        <v>1.54</v>
      </c>
      <c r="D135" s="25">
        <f t="shared" si="9"/>
        <v>37.409999999999982</v>
      </c>
      <c r="E135" s="24" t="str">
        <f t="shared" si="10"/>
        <v>W</v>
      </c>
      <c r="F135">
        <f t="shared" si="11"/>
        <v>1</v>
      </c>
    </row>
    <row r="136" spans="2:6" x14ac:dyDescent="0.25">
      <c r="B136" s="22">
        <v>45919.383564814816</v>
      </c>
      <c r="C136">
        <v>1.39</v>
      </c>
      <c r="D136" s="25">
        <f t="shared" si="9"/>
        <v>38.799999999999983</v>
      </c>
      <c r="E136" s="24" t="str">
        <f t="shared" si="10"/>
        <v>W</v>
      </c>
      <c r="F136">
        <f t="shared" si="11"/>
        <v>2</v>
      </c>
    </row>
    <row r="137" spans="2:6" x14ac:dyDescent="0.25">
      <c r="B137" s="22">
        <v>45919.391192129631</v>
      </c>
      <c r="C137">
        <v>-3.32</v>
      </c>
      <c r="D137" s="25">
        <f t="shared" si="9"/>
        <v>35.479999999999983</v>
      </c>
      <c r="E137" s="24" t="str">
        <f t="shared" si="10"/>
        <v>L</v>
      </c>
      <c r="F137">
        <f t="shared" si="11"/>
        <v>1</v>
      </c>
    </row>
    <row r="138" spans="2:6" x14ac:dyDescent="0.25">
      <c r="B138" s="22">
        <v>45919.412152777775</v>
      </c>
      <c r="C138">
        <v>-3.07</v>
      </c>
      <c r="D138" s="25">
        <f t="shared" si="9"/>
        <v>32.409999999999982</v>
      </c>
      <c r="E138" s="24" t="str">
        <f t="shared" si="10"/>
        <v>L</v>
      </c>
      <c r="F138">
        <f t="shared" si="11"/>
        <v>2</v>
      </c>
    </row>
    <row r="139" spans="2:6" x14ac:dyDescent="0.25">
      <c r="B139" s="22">
        <v>45919.428356481483</v>
      </c>
      <c r="C139">
        <v>1.56</v>
      </c>
      <c r="D139" s="25">
        <f t="shared" si="9"/>
        <v>33.969999999999985</v>
      </c>
      <c r="E139" s="24" t="str">
        <f t="shared" si="10"/>
        <v>W</v>
      </c>
      <c r="F139">
        <f t="shared" si="11"/>
        <v>1</v>
      </c>
    </row>
    <row r="140" spans="2:6" x14ac:dyDescent="0.25">
      <c r="B140" s="22">
        <v>45919.435393518521</v>
      </c>
      <c r="C140">
        <v>1.52</v>
      </c>
      <c r="D140" s="25">
        <f t="shared" si="9"/>
        <v>35.489999999999988</v>
      </c>
      <c r="E140" s="24" t="str">
        <f t="shared" si="10"/>
        <v>W</v>
      </c>
      <c r="F140">
        <f t="shared" si="11"/>
        <v>2</v>
      </c>
    </row>
    <row r="141" spans="2:6" x14ac:dyDescent="0.25">
      <c r="B141" s="22">
        <v>45919.446620370371</v>
      </c>
      <c r="C141">
        <v>1.49</v>
      </c>
      <c r="D141" s="25">
        <f t="shared" si="9"/>
        <v>36.97999999999999</v>
      </c>
      <c r="E141" s="24" t="str">
        <f t="shared" si="10"/>
        <v>W</v>
      </c>
      <c r="F141">
        <f t="shared" si="11"/>
        <v>3</v>
      </c>
    </row>
    <row r="142" spans="2:6" x14ac:dyDescent="0.25">
      <c r="B142" s="22">
        <v>45919.45045138889</v>
      </c>
      <c r="C142">
        <v>-3.6</v>
      </c>
      <c r="D142" s="25">
        <f t="shared" si="9"/>
        <v>33.379999999999988</v>
      </c>
      <c r="E142" s="24" t="str">
        <f t="shared" si="10"/>
        <v>L</v>
      </c>
      <c r="F142">
        <f t="shared" si="11"/>
        <v>1</v>
      </c>
    </row>
    <row r="143" spans="2:6" x14ac:dyDescent="0.25">
      <c r="B143" s="22">
        <v>45919.476504629631</v>
      </c>
      <c r="C143">
        <v>1.74</v>
      </c>
      <c r="D143" s="25">
        <f t="shared" si="9"/>
        <v>35.11999999999999</v>
      </c>
      <c r="E143" s="24" t="str">
        <f t="shared" si="10"/>
        <v>W</v>
      </c>
      <c r="F143">
        <f t="shared" si="11"/>
        <v>1</v>
      </c>
    </row>
    <row r="144" spans="2:6" x14ac:dyDescent="0.25">
      <c r="B144" s="22">
        <v>45919.481226851851</v>
      </c>
      <c r="C144">
        <v>1.51</v>
      </c>
      <c r="D144" s="25">
        <f t="shared" si="9"/>
        <v>36.629999999999988</v>
      </c>
      <c r="E144" s="24" t="str">
        <f t="shared" si="10"/>
        <v>W</v>
      </c>
      <c r="F144">
        <f t="shared" si="11"/>
        <v>2</v>
      </c>
    </row>
    <row r="145" spans="2:6" x14ac:dyDescent="0.25">
      <c r="B145" s="22">
        <v>45919.491076388891</v>
      </c>
      <c r="C145">
        <v>1.54</v>
      </c>
      <c r="D145" s="25">
        <f t="shared" si="9"/>
        <v>38.169999999999987</v>
      </c>
      <c r="E145" s="24" t="str">
        <f t="shared" si="10"/>
        <v>W</v>
      </c>
      <c r="F145">
        <f t="shared" si="11"/>
        <v>3</v>
      </c>
    </row>
    <row r="146" spans="2:6" x14ac:dyDescent="0.25">
      <c r="B146" s="22">
        <v>45919.508912037039</v>
      </c>
      <c r="C146">
        <v>1.51</v>
      </c>
      <c r="D146" s="25">
        <f t="shared" si="9"/>
        <v>39.679999999999986</v>
      </c>
      <c r="E146" s="24" t="str">
        <f t="shared" si="10"/>
        <v>W</v>
      </c>
      <c r="F146">
        <f t="shared" si="11"/>
        <v>4</v>
      </c>
    </row>
    <row r="147" spans="2:6" x14ac:dyDescent="0.25">
      <c r="B147" s="22">
        <v>45919.545231481483</v>
      </c>
      <c r="C147">
        <v>-3.04</v>
      </c>
      <c r="D147" s="25">
        <f t="shared" si="9"/>
        <v>36.639999999999986</v>
      </c>
      <c r="E147" s="24" t="str">
        <f t="shared" si="10"/>
        <v>L</v>
      </c>
      <c r="F147">
        <f t="shared" si="11"/>
        <v>1</v>
      </c>
    </row>
    <row r="148" spans="2:6" x14ac:dyDescent="0.25">
      <c r="B148" s="22">
        <v>45919.560752314814</v>
      </c>
      <c r="C148">
        <v>1.57</v>
      </c>
      <c r="D148" s="25">
        <f t="shared" si="9"/>
        <v>38.209999999999987</v>
      </c>
      <c r="E148" s="24" t="str">
        <f t="shared" si="10"/>
        <v>W</v>
      </c>
      <c r="F148">
        <f t="shared" si="11"/>
        <v>1</v>
      </c>
    </row>
    <row r="149" spans="2:6" x14ac:dyDescent="0.25">
      <c r="B149" s="22">
        <v>45919.56826388889</v>
      </c>
      <c r="C149">
        <v>1.66</v>
      </c>
      <c r="D149" s="25">
        <f t="shared" si="9"/>
        <v>39.869999999999983</v>
      </c>
      <c r="E149" s="24" t="str">
        <f t="shared" si="10"/>
        <v>W</v>
      </c>
      <c r="F149">
        <f t="shared" si="11"/>
        <v>2</v>
      </c>
    </row>
    <row r="150" spans="2:6" x14ac:dyDescent="0.25">
      <c r="B150" s="22">
        <v>45919.569884259261</v>
      </c>
      <c r="C150">
        <v>1.57</v>
      </c>
      <c r="D150" s="25">
        <f t="shared" si="9"/>
        <v>41.439999999999984</v>
      </c>
      <c r="E150" s="24" t="str">
        <f t="shared" si="10"/>
        <v>W</v>
      </c>
      <c r="F150">
        <f t="shared" si="11"/>
        <v>3</v>
      </c>
    </row>
    <row r="151" spans="2:6" x14ac:dyDescent="0.25">
      <c r="B151" s="22">
        <v>45919.571620370371</v>
      </c>
      <c r="C151">
        <v>1.58</v>
      </c>
      <c r="D151" s="25">
        <f t="shared" si="9"/>
        <v>43.019999999999982</v>
      </c>
      <c r="E151" s="24" t="str">
        <f t="shared" si="10"/>
        <v>W</v>
      </c>
      <c r="F151">
        <f t="shared" si="11"/>
        <v>4</v>
      </c>
    </row>
    <row r="152" spans="2:6" x14ac:dyDescent="0.25">
      <c r="B152" s="22">
        <v>45919.586099537039</v>
      </c>
      <c r="C152">
        <v>1.47</v>
      </c>
      <c r="D152" s="25">
        <f t="shared" si="9"/>
        <v>44.489999999999981</v>
      </c>
      <c r="E152" s="24" t="str">
        <f t="shared" si="10"/>
        <v>W</v>
      </c>
      <c r="F152">
        <f t="shared" si="11"/>
        <v>5</v>
      </c>
    </row>
    <row r="153" spans="2:6" x14ac:dyDescent="0.25">
      <c r="B153" s="22">
        <v>45919.600208333337</v>
      </c>
      <c r="C153">
        <v>1.59</v>
      </c>
      <c r="D153" s="25">
        <f t="shared" si="9"/>
        <v>46.079999999999984</v>
      </c>
      <c r="E153" s="24" t="str">
        <f t="shared" si="10"/>
        <v>W</v>
      </c>
      <c r="F153">
        <f t="shared" si="11"/>
        <v>6</v>
      </c>
    </row>
    <row r="154" spans="2:6" x14ac:dyDescent="0.25">
      <c r="B154" s="22">
        <v>45919.609814814816</v>
      </c>
      <c r="C154">
        <v>1.49</v>
      </c>
      <c r="D154" s="25">
        <f t="shared" si="9"/>
        <v>47.569999999999986</v>
      </c>
      <c r="E154" s="24" t="str">
        <f t="shared" si="10"/>
        <v>W</v>
      </c>
      <c r="F154">
        <f t="shared" si="11"/>
        <v>7</v>
      </c>
    </row>
    <row r="155" spans="2:6" x14ac:dyDescent="0.25">
      <c r="B155" s="22">
        <v>45919.619768518518</v>
      </c>
      <c r="C155">
        <v>-3.11</v>
      </c>
      <c r="D155" s="25">
        <f t="shared" si="9"/>
        <v>44.459999999999987</v>
      </c>
      <c r="E155" s="24" t="str">
        <f t="shared" si="10"/>
        <v>L</v>
      </c>
      <c r="F155">
        <f t="shared" si="11"/>
        <v>1</v>
      </c>
    </row>
    <row r="156" spans="2:6" x14ac:dyDescent="0.25">
      <c r="B156" s="22">
        <v>45919.643159722225</v>
      </c>
      <c r="C156">
        <v>1.62</v>
      </c>
      <c r="D156" s="25">
        <f t="shared" si="9"/>
        <v>46.079999999999984</v>
      </c>
      <c r="E156" s="24" t="str">
        <f t="shared" si="10"/>
        <v>W</v>
      </c>
      <c r="F156">
        <f t="shared" si="11"/>
        <v>1</v>
      </c>
    </row>
    <row r="157" spans="2:6" x14ac:dyDescent="0.25">
      <c r="B157" s="22">
        <v>45919.662141203706</v>
      </c>
      <c r="C157">
        <v>-3.04</v>
      </c>
      <c r="D157" s="25">
        <f t="shared" si="9"/>
        <v>43.039999999999985</v>
      </c>
      <c r="E157" s="24" t="str">
        <f t="shared" si="10"/>
        <v>L</v>
      </c>
      <c r="F157">
        <f t="shared" si="11"/>
        <v>1</v>
      </c>
    </row>
    <row r="158" spans="2:6" x14ac:dyDescent="0.25">
      <c r="B158" s="22">
        <v>45919.675335648149</v>
      </c>
      <c r="C158">
        <v>1.51</v>
      </c>
      <c r="D158" s="25">
        <f t="shared" si="9"/>
        <v>44.549999999999983</v>
      </c>
      <c r="E158" s="24" t="str">
        <f t="shared" si="10"/>
        <v>W</v>
      </c>
      <c r="F158">
        <f t="shared" si="11"/>
        <v>1</v>
      </c>
    </row>
    <row r="159" spans="2:6" x14ac:dyDescent="0.25">
      <c r="B159" s="22">
        <v>45919.678101851852</v>
      </c>
      <c r="C159">
        <v>1.57</v>
      </c>
      <c r="D159" s="25">
        <f t="shared" si="9"/>
        <v>46.119999999999983</v>
      </c>
      <c r="E159" s="24" t="str">
        <f t="shared" si="10"/>
        <v>W</v>
      </c>
      <c r="F159">
        <f t="shared" si="11"/>
        <v>2</v>
      </c>
    </row>
    <row r="160" spans="2:6" x14ac:dyDescent="0.25">
      <c r="B160" s="22">
        <v>45919.692812499998</v>
      </c>
      <c r="C160">
        <v>1.6</v>
      </c>
      <c r="D160" s="25">
        <f t="shared" si="9"/>
        <v>47.719999999999985</v>
      </c>
      <c r="E160" s="24" t="str">
        <f t="shared" si="10"/>
        <v>W</v>
      </c>
      <c r="F160">
        <f t="shared" si="11"/>
        <v>3</v>
      </c>
    </row>
    <row r="161" spans="2:6" x14ac:dyDescent="0.25">
      <c r="B161" s="22">
        <v>45919.714097222219</v>
      </c>
      <c r="C161">
        <v>1.52</v>
      </c>
      <c r="D161" s="25">
        <f t="shared" si="9"/>
        <v>49.239999999999988</v>
      </c>
      <c r="E161" s="24" t="str">
        <f t="shared" si="10"/>
        <v>W</v>
      </c>
      <c r="F161">
        <f t="shared" si="11"/>
        <v>4</v>
      </c>
    </row>
    <row r="162" spans="2:6" x14ac:dyDescent="0.25">
      <c r="B162" s="22">
        <v>45919.723009259258</v>
      </c>
      <c r="C162">
        <v>-3.01</v>
      </c>
      <c r="D162" s="25">
        <f t="shared" si="9"/>
        <v>46.22999999999999</v>
      </c>
      <c r="E162" s="24" t="str">
        <f t="shared" si="10"/>
        <v>L</v>
      </c>
      <c r="F162">
        <f t="shared" si="11"/>
        <v>1</v>
      </c>
    </row>
    <row r="163" spans="2:6" x14ac:dyDescent="0.25">
      <c r="B163" s="22">
        <v>45919.77648148148</v>
      </c>
      <c r="C163">
        <v>1.49</v>
      </c>
      <c r="D163" s="25">
        <f t="shared" si="9"/>
        <v>47.719999999999992</v>
      </c>
      <c r="E163" s="24" t="str">
        <f t="shared" si="10"/>
        <v>W</v>
      </c>
      <c r="F163">
        <f t="shared" si="11"/>
        <v>1</v>
      </c>
    </row>
    <row r="164" spans="2:6" x14ac:dyDescent="0.25">
      <c r="B164" s="22">
        <v>45919.79383101852</v>
      </c>
      <c r="C164">
        <v>1.51</v>
      </c>
      <c r="D164" s="25">
        <f t="shared" si="9"/>
        <v>49.22999999999999</v>
      </c>
      <c r="E164" s="24" t="str">
        <f t="shared" si="10"/>
        <v>W</v>
      </c>
      <c r="F164">
        <f t="shared" si="11"/>
        <v>2</v>
      </c>
    </row>
    <row r="165" spans="2:6" x14ac:dyDescent="0.25">
      <c r="B165" s="22">
        <v>45919.800196759257</v>
      </c>
      <c r="C165">
        <v>1.53</v>
      </c>
      <c r="D165" s="25">
        <f t="shared" si="9"/>
        <v>50.759999999999991</v>
      </c>
      <c r="E165" s="24" t="str">
        <f t="shared" si="10"/>
        <v>W</v>
      </c>
      <c r="F165">
        <f t="shared" si="11"/>
        <v>3</v>
      </c>
    </row>
    <row r="166" spans="2:6" x14ac:dyDescent="0.25">
      <c r="B166" s="22">
        <v>45919.803553240738</v>
      </c>
      <c r="C166">
        <v>1.72</v>
      </c>
      <c r="D166" s="25">
        <f t="shared" si="9"/>
        <v>52.47999999999999</v>
      </c>
      <c r="E166" s="24" t="str">
        <f t="shared" si="10"/>
        <v>W</v>
      </c>
      <c r="F166">
        <f t="shared" si="11"/>
        <v>4</v>
      </c>
    </row>
    <row r="167" spans="2:6" x14ac:dyDescent="0.25">
      <c r="B167" s="22">
        <v>45919.811192129629</v>
      </c>
      <c r="C167">
        <v>1.61</v>
      </c>
      <c r="D167" s="25">
        <f t="shared" si="9"/>
        <v>54.089999999999989</v>
      </c>
      <c r="E167" s="24" t="str">
        <f t="shared" si="10"/>
        <v>W</v>
      </c>
      <c r="F167">
        <f t="shared" si="11"/>
        <v>5</v>
      </c>
    </row>
    <row r="168" spans="2:6" x14ac:dyDescent="0.25">
      <c r="B168" s="22">
        <v>45919.815474537034</v>
      </c>
      <c r="C168">
        <v>1.47</v>
      </c>
      <c r="D168" s="25">
        <f t="shared" si="9"/>
        <v>55.559999999999988</v>
      </c>
      <c r="E168" s="24" t="str">
        <f t="shared" si="10"/>
        <v>W</v>
      </c>
      <c r="F168">
        <f t="shared" si="11"/>
        <v>6</v>
      </c>
    </row>
    <row r="169" spans="2:6" x14ac:dyDescent="0.25">
      <c r="B169" s="22">
        <v>45919.823692129627</v>
      </c>
      <c r="C169">
        <v>1.55</v>
      </c>
      <c r="D169" s="25">
        <f t="shared" si="9"/>
        <v>57.109999999999985</v>
      </c>
      <c r="E169" s="24" t="str">
        <f t="shared" si="10"/>
        <v>W</v>
      </c>
      <c r="F169">
        <f t="shared" si="11"/>
        <v>7</v>
      </c>
    </row>
    <row r="170" spans="2:6" x14ac:dyDescent="0.25">
      <c r="B170" s="22">
        <v>45919.831793981481</v>
      </c>
      <c r="C170">
        <v>-3.18</v>
      </c>
      <c r="D170" s="25">
        <f t="shared" si="9"/>
        <v>53.929999999999986</v>
      </c>
      <c r="E170" s="24" t="str">
        <f t="shared" si="10"/>
        <v>L</v>
      </c>
      <c r="F170">
        <f t="shared" si="11"/>
        <v>1</v>
      </c>
    </row>
    <row r="171" spans="2:6" x14ac:dyDescent="0.25">
      <c r="B171" s="22">
        <v>45919.84579861111</v>
      </c>
      <c r="C171">
        <v>-3.05</v>
      </c>
      <c r="D171" s="25">
        <f t="shared" si="9"/>
        <v>50.879999999999988</v>
      </c>
      <c r="E171" s="24" t="str">
        <f t="shared" si="10"/>
        <v>L</v>
      </c>
      <c r="F171">
        <f t="shared" si="11"/>
        <v>2</v>
      </c>
    </row>
    <row r="172" spans="2:6" x14ac:dyDescent="0.25">
      <c r="B172" s="22">
        <v>45919.863969907405</v>
      </c>
      <c r="C172">
        <v>1.68</v>
      </c>
      <c r="D172" s="25">
        <f t="shared" si="9"/>
        <v>52.559999999999988</v>
      </c>
      <c r="E172" s="24" t="str">
        <f t="shared" si="10"/>
        <v>W</v>
      </c>
      <c r="F172">
        <f t="shared" si="11"/>
        <v>1</v>
      </c>
    </row>
    <row r="173" spans="2:6" x14ac:dyDescent="0.25">
      <c r="B173" s="22">
        <v>45919.869293981479</v>
      </c>
      <c r="C173">
        <v>-3.01</v>
      </c>
      <c r="D173" s="25">
        <f t="shared" si="9"/>
        <v>49.54999999999999</v>
      </c>
      <c r="E173" s="24" t="str">
        <f t="shared" si="10"/>
        <v>L</v>
      </c>
      <c r="F173">
        <f t="shared" si="11"/>
        <v>1</v>
      </c>
    </row>
    <row r="174" spans="2:6" x14ac:dyDescent="0.25">
      <c r="B174" s="22">
        <v>45919.881331018521</v>
      </c>
      <c r="C174">
        <v>-3.04</v>
      </c>
      <c r="D174" s="25">
        <f t="shared" si="9"/>
        <v>46.509999999999991</v>
      </c>
      <c r="E174" s="24" t="str">
        <f t="shared" si="10"/>
        <v>L</v>
      </c>
      <c r="F174">
        <f t="shared" si="11"/>
        <v>2</v>
      </c>
    </row>
    <row r="175" spans="2:6" x14ac:dyDescent="0.25">
      <c r="B175" s="22">
        <v>45919.888969907406</v>
      </c>
      <c r="C175">
        <v>-0.35</v>
      </c>
      <c r="D175" s="25">
        <f t="shared" si="9"/>
        <v>46.159999999999989</v>
      </c>
      <c r="E175" s="24" t="str">
        <f t="shared" si="10"/>
        <v>L</v>
      </c>
      <c r="F175">
        <f t="shared" si="11"/>
        <v>3</v>
      </c>
    </row>
    <row r="176" spans="2:6" x14ac:dyDescent="0.25">
      <c r="B176" s="22">
        <v>45919.892569444448</v>
      </c>
      <c r="C176">
        <v>1.53</v>
      </c>
      <c r="D176" s="25">
        <f t="shared" si="9"/>
        <v>47.689999999999991</v>
      </c>
      <c r="E176" s="24" t="str">
        <f t="shared" si="10"/>
        <v>W</v>
      </c>
      <c r="F176">
        <f t="shared" si="11"/>
        <v>1</v>
      </c>
    </row>
    <row r="177" spans="2:6" x14ac:dyDescent="0.25">
      <c r="B177" s="22">
        <v>45919.896493055552</v>
      </c>
      <c r="C177">
        <v>1.64</v>
      </c>
      <c r="D177" s="25">
        <f t="shared" si="9"/>
        <v>49.329999999999991</v>
      </c>
      <c r="E177" s="24" t="str">
        <f t="shared" si="10"/>
        <v>W</v>
      </c>
      <c r="F177">
        <f t="shared" si="11"/>
        <v>2</v>
      </c>
    </row>
    <row r="178" spans="2:6" x14ac:dyDescent="0.25">
      <c r="B178" s="22">
        <v>45919.898344907408</v>
      </c>
      <c r="C178">
        <v>1.71</v>
      </c>
      <c r="D178" s="25">
        <f t="shared" si="9"/>
        <v>51.039999999999992</v>
      </c>
      <c r="E178" s="24" t="str">
        <f t="shared" si="10"/>
        <v>W</v>
      </c>
      <c r="F178">
        <f t="shared" si="11"/>
        <v>3</v>
      </c>
    </row>
    <row r="179" spans="2:6" x14ac:dyDescent="0.25">
      <c r="B179" s="22">
        <v>45919.901365740741</v>
      </c>
      <c r="C179">
        <v>1.65</v>
      </c>
      <c r="D179" s="25">
        <f t="shared" si="9"/>
        <v>52.689999999999991</v>
      </c>
      <c r="E179" s="24" t="str">
        <f t="shared" si="10"/>
        <v>W</v>
      </c>
      <c r="F179">
        <f t="shared" si="11"/>
        <v>4</v>
      </c>
    </row>
    <row r="180" spans="2:6" x14ac:dyDescent="0.25">
      <c r="B180" s="22">
        <v>45919.918368055558</v>
      </c>
      <c r="C180">
        <v>-3.3</v>
      </c>
      <c r="D180" s="25">
        <f t="shared" si="9"/>
        <v>49.389999999999993</v>
      </c>
      <c r="E180" s="24" t="str">
        <f t="shared" si="10"/>
        <v>L</v>
      </c>
      <c r="F180">
        <f t="shared" si="11"/>
        <v>1</v>
      </c>
    </row>
    <row r="181" spans="2:6" x14ac:dyDescent="0.25">
      <c r="B181" s="22">
        <v>45919.930868055555</v>
      </c>
      <c r="C181">
        <v>1.69</v>
      </c>
      <c r="D181" s="25">
        <f t="shared" si="9"/>
        <v>51.079999999999991</v>
      </c>
      <c r="E181" s="24" t="str">
        <f t="shared" si="10"/>
        <v>W</v>
      </c>
      <c r="F181">
        <f t="shared" si="11"/>
        <v>1</v>
      </c>
    </row>
    <row r="182" spans="2:6" x14ac:dyDescent="0.25">
      <c r="B182" s="22">
        <v>45919.932372685187</v>
      </c>
      <c r="C182">
        <v>-3.1</v>
      </c>
      <c r="D182" s="25">
        <f t="shared" si="9"/>
        <v>47.97999999999999</v>
      </c>
      <c r="E182" s="24" t="str">
        <f t="shared" si="10"/>
        <v>L</v>
      </c>
      <c r="F182">
        <f t="shared" si="11"/>
        <v>1</v>
      </c>
    </row>
    <row r="183" spans="2:6" x14ac:dyDescent="0.25">
      <c r="B183" s="22">
        <v>45919.939664351848</v>
      </c>
      <c r="C183">
        <v>1.73</v>
      </c>
      <c r="D183" s="25">
        <f t="shared" si="9"/>
        <v>49.709999999999987</v>
      </c>
      <c r="E183" s="24" t="str">
        <f t="shared" si="10"/>
        <v>W</v>
      </c>
      <c r="F183">
        <f t="shared" si="11"/>
        <v>1</v>
      </c>
    </row>
    <row r="184" spans="2:6" x14ac:dyDescent="0.25">
      <c r="B184" s="22">
        <v>45919.945335648146</v>
      </c>
      <c r="C184">
        <v>1.54</v>
      </c>
      <c r="D184" s="25">
        <f t="shared" si="9"/>
        <v>51.249999999999986</v>
      </c>
      <c r="E184" s="24" t="str">
        <f t="shared" si="10"/>
        <v>W</v>
      </c>
      <c r="F184">
        <f t="shared" si="11"/>
        <v>2</v>
      </c>
    </row>
    <row r="185" spans="2:6" x14ac:dyDescent="0.25">
      <c r="B185" s="22">
        <v>45919.958067129628</v>
      </c>
      <c r="C185">
        <v>1.58</v>
      </c>
      <c r="D185" s="25">
        <f t="shared" si="9"/>
        <v>52.829999999999984</v>
      </c>
      <c r="E185" s="24" t="str">
        <f t="shared" si="10"/>
        <v>W</v>
      </c>
      <c r="F185">
        <f t="shared" si="11"/>
        <v>3</v>
      </c>
    </row>
    <row r="186" spans="2:6" x14ac:dyDescent="0.25">
      <c r="B186" s="22">
        <v>45919.963275462964</v>
      </c>
      <c r="C186">
        <v>1.56</v>
      </c>
      <c r="D186" s="25">
        <f t="shared" si="9"/>
        <v>54.389999999999986</v>
      </c>
      <c r="E186" s="24" t="str">
        <f t="shared" si="10"/>
        <v>W</v>
      </c>
      <c r="F186">
        <f t="shared" si="11"/>
        <v>4</v>
      </c>
    </row>
    <row r="187" spans="2:6" x14ac:dyDescent="0.25">
      <c r="B187" s="22">
        <v>45919.976238425923</v>
      </c>
      <c r="C187">
        <v>-3.01</v>
      </c>
      <c r="D187" s="25">
        <f t="shared" si="9"/>
        <v>51.379999999999988</v>
      </c>
      <c r="E187" s="24" t="str">
        <f t="shared" si="10"/>
        <v>L</v>
      </c>
      <c r="F187">
        <f t="shared" si="11"/>
        <v>1</v>
      </c>
    </row>
    <row r="188" spans="2:6" x14ac:dyDescent="0.25">
      <c r="B188" s="22">
        <v>45919.986527777779</v>
      </c>
      <c r="C188">
        <v>-2.98</v>
      </c>
      <c r="D188" s="25">
        <f t="shared" si="9"/>
        <v>48.399999999999991</v>
      </c>
      <c r="E188" s="24" t="str">
        <f t="shared" si="10"/>
        <v>L</v>
      </c>
      <c r="F188">
        <f t="shared" si="11"/>
        <v>2</v>
      </c>
    </row>
    <row r="189" spans="2:6" x14ac:dyDescent="0.25">
      <c r="B189" s="22">
        <v>45920.005624999998</v>
      </c>
      <c r="C189">
        <v>-3.14</v>
      </c>
      <c r="D189" s="25">
        <f t="shared" si="9"/>
        <v>45.259999999999991</v>
      </c>
      <c r="E189" s="24" t="str">
        <f t="shared" si="10"/>
        <v>L</v>
      </c>
      <c r="F189">
        <f t="shared" si="11"/>
        <v>3</v>
      </c>
    </row>
    <row r="190" spans="2:6" x14ac:dyDescent="0.25">
      <c r="B190" s="22">
        <v>45920.013275462959</v>
      </c>
      <c r="C190">
        <v>1.47</v>
      </c>
      <c r="D190" s="25">
        <f t="shared" si="9"/>
        <v>46.72999999999999</v>
      </c>
      <c r="E190" s="24" t="str">
        <f t="shared" si="10"/>
        <v>W</v>
      </c>
      <c r="F190">
        <f t="shared" si="11"/>
        <v>1</v>
      </c>
    </row>
    <row r="191" spans="2:6" x14ac:dyDescent="0.25">
      <c r="B191" s="22">
        <v>45920.018946759257</v>
      </c>
      <c r="C191">
        <v>-3.18</v>
      </c>
      <c r="D191" s="25">
        <f t="shared" si="9"/>
        <v>43.54999999999999</v>
      </c>
      <c r="E191" s="24" t="str">
        <f t="shared" si="10"/>
        <v>L</v>
      </c>
      <c r="F191">
        <f t="shared" si="11"/>
        <v>1</v>
      </c>
    </row>
    <row r="192" spans="2:6" x14ac:dyDescent="0.25">
      <c r="B192" s="22">
        <v>45920.032361111109</v>
      </c>
      <c r="C192">
        <v>1.5</v>
      </c>
      <c r="D192" s="25">
        <f t="shared" ref="D192:D201" si="12">IF(OR(B192="Grand Total",B192=""),"",D191+C192)</f>
        <v>45.04999999999999</v>
      </c>
      <c r="E192" s="24" t="str">
        <f t="shared" ref="E192:E201" si="13">IF(OR(C192="",B192="Grand Total"),"",IF(C192&lt;0,"L","W"))</f>
        <v>W</v>
      </c>
      <c r="F192">
        <f t="shared" ref="F192:F201" si="14">IF(E192="","",IF(E192=E191,F191+1,1))</f>
        <v>1</v>
      </c>
    </row>
    <row r="193" spans="2:6" x14ac:dyDescent="0.25">
      <c r="B193" s="22">
        <v>45920.05678240741</v>
      </c>
      <c r="C193">
        <v>1.54</v>
      </c>
      <c r="D193" s="25">
        <f t="shared" si="12"/>
        <v>46.589999999999989</v>
      </c>
      <c r="E193" s="24" t="str">
        <f t="shared" si="13"/>
        <v>W</v>
      </c>
      <c r="F193">
        <f t="shared" si="14"/>
        <v>2</v>
      </c>
    </row>
    <row r="194" spans="2:6" x14ac:dyDescent="0.25">
      <c r="B194" s="22">
        <v>45920.070902777778</v>
      </c>
      <c r="C194">
        <v>1.81</v>
      </c>
      <c r="D194" s="25">
        <f t="shared" si="12"/>
        <v>48.399999999999991</v>
      </c>
      <c r="E194" s="24" t="str">
        <f t="shared" si="13"/>
        <v>W</v>
      </c>
      <c r="F194">
        <f t="shared" si="14"/>
        <v>3</v>
      </c>
    </row>
    <row r="195" spans="2:6" x14ac:dyDescent="0.25">
      <c r="B195" s="22">
        <v>45920.081562500003</v>
      </c>
      <c r="C195">
        <v>1.36</v>
      </c>
      <c r="D195" s="25">
        <f t="shared" si="12"/>
        <v>49.759999999999991</v>
      </c>
      <c r="E195" s="24" t="str">
        <f t="shared" si="13"/>
        <v>W</v>
      </c>
      <c r="F195">
        <f t="shared" si="14"/>
        <v>4</v>
      </c>
    </row>
    <row r="196" spans="2:6" x14ac:dyDescent="0.25">
      <c r="B196" s="22">
        <v>45920.093124999999</v>
      </c>
      <c r="C196">
        <v>1.57</v>
      </c>
      <c r="D196" s="25">
        <f t="shared" si="12"/>
        <v>51.329999999999991</v>
      </c>
      <c r="E196" s="24" t="str">
        <f t="shared" si="13"/>
        <v>W</v>
      </c>
      <c r="F196">
        <f t="shared" si="14"/>
        <v>5</v>
      </c>
    </row>
    <row r="197" spans="2:6" x14ac:dyDescent="0.25">
      <c r="B197" s="22">
        <v>45920.101134259261</v>
      </c>
      <c r="C197">
        <v>1.61</v>
      </c>
      <c r="D197" s="25">
        <f t="shared" si="12"/>
        <v>52.939999999999991</v>
      </c>
      <c r="E197" s="24" t="str">
        <f t="shared" si="13"/>
        <v>W</v>
      </c>
      <c r="F197">
        <f t="shared" si="14"/>
        <v>6</v>
      </c>
    </row>
    <row r="198" spans="2:6" x14ac:dyDescent="0.25">
      <c r="B198" s="22">
        <v>45920.124722222223</v>
      </c>
      <c r="C198">
        <v>0.59</v>
      </c>
      <c r="D198" s="25">
        <f t="shared" si="12"/>
        <v>53.529999999999994</v>
      </c>
      <c r="E198" s="24" t="str">
        <f t="shared" si="13"/>
        <v>W</v>
      </c>
      <c r="F198">
        <f t="shared" si="14"/>
        <v>7</v>
      </c>
    </row>
    <row r="199" spans="2:6" x14ac:dyDescent="0.25">
      <c r="B199" s="22">
        <v>45920.171018518522</v>
      </c>
      <c r="C199">
        <v>1.51</v>
      </c>
      <c r="D199" s="25">
        <f t="shared" si="12"/>
        <v>55.039999999999992</v>
      </c>
      <c r="E199" s="24" t="str">
        <f t="shared" si="13"/>
        <v>W</v>
      </c>
      <c r="F199">
        <f t="shared" si="14"/>
        <v>8</v>
      </c>
    </row>
    <row r="200" spans="2:6" x14ac:dyDescent="0.25">
      <c r="B200" s="22">
        <v>45920.179236111115</v>
      </c>
      <c r="C200">
        <v>-3</v>
      </c>
      <c r="D200" s="25">
        <f t="shared" si="12"/>
        <v>52.039999999999992</v>
      </c>
      <c r="E200" s="24" t="str">
        <f t="shared" si="13"/>
        <v>L</v>
      </c>
      <c r="F200">
        <f t="shared" si="14"/>
        <v>1</v>
      </c>
    </row>
    <row r="201" spans="2:6" x14ac:dyDescent="0.25">
      <c r="B201" s="1" t="s">
        <v>54</v>
      </c>
      <c r="C201">
        <v>19.790000000000003</v>
      </c>
      <c r="D201" s="25" t="str">
        <f t="shared" si="12"/>
        <v/>
      </c>
      <c r="E201" s="24" t="str">
        <f t="shared" si="13"/>
        <v/>
      </c>
      <c r="F201" t="str">
        <f t="shared" si="14"/>
        <v/>
      </c>
    </row>
    <row r="202" spans="2:6" x14ac:dyDescent="0.25">
      <c r="E202" s="24"/>
    </row>
    <row r="203" spans="2:6" x14ac:dyDescent="0.25">
      <c r="E203" s="24"/>
    </row>
    <row r="204" spans="2:6" x14ac:dyDescent="0.25">
      <c r="E204" s="24"/>
    </row>
    <row r="205" spans="2:6" x14ac:dyDescent="0.25">
      <c r="E205" s="24"/>
    </row>
    <row r="206" spans="2:6" x14ac:dyDescent="0.25">
      <c r="E206" s="24"/>
    </row>
  </sheetData>
  <conditionalFormatting sqref="K22:K62">
    <cfRule type="cellIs" dxfId="69" priority="30" operator="greaterThan">
      <formula>$M$1</formula>
    </cfRule>
    <cfRule type="cellIs" dxfId="68" priority="31" operator="greaterThan">
      <formula>"31.555$G$1"</formula>
    </cfRule>
  </conditionalFormatting>
  <conditionalFormatting sqref="K22:K62">
    <cfRule type="cellIs" dxfId="67" priority="29" operator="lessThan">
      <formula>0</formula>
    </cfRule>
  </conditionalFormatting>
  <conditionalFormatting sqref="K22:K62">
    <cfRule type="cellIs" dxfId="66" priority="28" operator="lessThan">
      <formula>0</formula>
    </cfRule>
  </conditionalFormatting>
  <conditionalFormatting sqref="D22">
    <cfRule type="cellIs" dxfId="65" priority="26" operator="greaterThan">
      <formula>$M$1</formula>
    </cfRule>
    <cfRule type="cellIs" dxfId="64" priority="27" operator="greaterThan">
      <formula>"31.555$G$1"</formula>
    </cfRule>
  </conditionalFormatting>
  <conditionalFormatting sqref="D22">
    <cfRule type="cellIs" dxfId="63" priority="25" operator="lessThan">
      <formula>0</formula>
    </cfRule>
  </conditionalFormatting>
  <conditionalFormatting sqref="D22">
    <cfRule type="cellIs" dxfId="62" priority="24" operator="lessThan">
      <formula>0</formula>
    </cfRule>
  </conditionalFormatting>
  <conditionalFormatting sqref="D23:D201">
    <cfRule type="cellIs" dxfId="61" priority="22" operator="greaterThan">
      <formula>$M$1</formula>
    </cfRule>
    <cfRule type="cellIs" dxfId="60" priority="23" operator="greaterThan">
      <formula>"31.555$G$1"</formula>
    </cfRule>
  </conditionalFormatting>
  <conditionalFormatting sqref="D23:D201">
    <cfRule type="cellIs" dxfId="59" priority="21" operator="lessThan">
      <formula>0</formula>
    </cfRule>
  </conditionalFormatting>
  <conditionalFormatting sqref="D23:D201">
    <cfRule type="cellIs" dxfId="58" priority="20" operator="lessThan">
      <formula>0</formula>
    </cfRule>
  </conditionalFormatting>
  <conditionalFormatting pivot="1">
    <cfRule type="cellIs" dxfId="57" priority="15" operator="greaterThan">
      <formula>0</formula>
    </cfRule>
  </conditionalFormatting>
  <conditionalFormatting pivot="1">
    <cfRule type="cellIs" dxfId="56" priority="14" operator="lessThan">
      <formula>0</formula>
    </cfRule>
  </conditionalFormatting>
  <conditionalFormatting pivot="1" sqref="J22:J23">
    <cfRule type="cellIs" dxfId="55" priority="9" operator="greaterThan">
      <formula>0</formula>
    </cfRule>
  </conditionalFormatting>
  <conditionalFormatting pivot="1" sqref="J22:J23">
    <cfRule type="cellIs" dxfId="54" priority="8" operator="lessThan">
      <formula>0</formula>
    </cfRule>
  </conditionalFormatting>
  <conditionalFormatting pivot="1" sqref="R22:R23">
    <cfRule type="cellIs" dxfId="53" priority="7" operator="greaterThan">
      <formula>0</formula>
    </cfRule>
  </conditionalFormatting>
  <conditionalFormatting pivot="1" sqref="R22:R23">
    <cfRule type="cellIs" dxfId="52" priority="6" operator="lessThan">
      <formula>0</formula>
    </cfRule>
  </conditionalFormatting>
  <conditionalFormatting pivot="1" sqref="R39:R40 R44 R47 R59:R61">
    <cfRule type="cellIs" dxfId="51" priority="5" operator="greaterThan">
      <formula>0</formula>
    </cfRule>
  </conditionalFormatting>
  <conditionalFormatting pivot="1" sqref="R39:R40 R44 R47 R59:R61">
    <cfRule type="cellIs" dxfId="50" priority="4" operator="lessThan">
      <formula>0</formula>
    </cfRule>
  </conditionalFormatting>
  <conditionalFormatting sqref="E22:E201">
    <cfRule type="cellIs" dxfId="49" priority="2" operator="equal">
      <formula>"L"</formula>
    </cfRule>
    <cfRule type="cellIs" dxfId="48" priority="3" operator="equal">
      <formula>"W"</formula>
    </cfRule>
  </conditionalFormatting>
  <conditionalFormatting sqref="F22:F201">
    <cfRule type="cellIs" dxfId="47" priority="1" operator="equal">
      <formula>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97CA1-432E-4FFF-9EC9-4851B265B9E4}">
  <sheetPr codeName="Sheet5"/>
  <dimension ref="B1:R206"/>
  <sheetViews>
    <sheetView showGridLines="0" topLeftCell="A13" workbookViewId="0">
      <selection activeCell="G34" sqref="E30:G34"/>
    </sheetView>
  </sheetViews>
  <sheetFormatPr defaultRowHeight="15" zeroHeight="1" x14ac:dyDescent="0.25"/>
  <cols>
    <col min="2" max="2" width="13.140625" bestFit="1" customWidth="1"/>
    <col min="3" max="3" width="13.28515625" bestFit="1" customWidth="1"/>
    <col min="4" max="4" width="16.7109375" bestFit="1" customWidth="1"/>
    <col min="5" max="5" width="14.7109375" bestFit="1" customWidth="1"/>
    <col min="6" max="6" width="16.28515625" bestFit="1" customWidth="1"/>
    <col min="7" max="9" width="3" bestFit="1" customWidth="1"/>
    <col min="10" max="13" width="2" bestFit="1" customWidth="1"/>
    <col min="14" max="14" width="11.28515625" bestFit="1" customWidth="1"/>
    <col min="15" max="15" width="3" bestFit="1" customWidth="1"/>
    <col min="16" max="16" width="2" bestFit="1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2" spans="2:14" x14ac:dyDescent="0.25"/>
    <row r="3" spans="2:14" x14ac:dyDescent="0.25"/>
    <row r="4" spans="2:14" x14ac:dyDescent="0.25">
      <c r="B4" s="28" t="s">
        <v>62</v>
      </c>
      <c r="C4" s="29"/>
      <c r="D4" s="30"/>
      <c r="E4" s="30"/>
      <c r="I4" s="62"/>
    </row>
    <row r="5" spans="2:14" x14ac:dyDescent="0.25">
      <c r="B5" s="31" t="s">
        <v>63</v>
      </c>
      <c r="C5" s="32">
        <f>MEDIAN(C22:C61)</f>
        <v>1.48</v>
      </c>
      <c r="E5" s="21" t="s">
        <v>1980</v>
      </c>
      <c r="F5" s="21" t="s">
        <v>105</v>
      </c>
    </row>
    <row r="6" spans="2:14" x14ac:dyDescent="0.25">
      <c r="B6" s="31" t="s">
        <v>65</v>
      </c>
      <c r="C6" s="32">
        <f>AVERAGE(C22:C61)</f>
        <v>-0.43</v>
      </c>
      <c r="D6" s="30"/>
      <c r="E6" s="21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-3.23</v>
      </c>
      <c r="D7" s="30"/>
      <c r="E7" s="1" t="s">
        <v>79</v>
      </c>
      <c r="F7" s="67">
        <v>39</v>
      </c>
      <c r="G7" s="67">
        <v>11</v>
      </c>
      <c r="H7" s="67">
        <v>4</v>
      </c>
      <c r="I7" s="67">
        <v>1</v>
      </c>
      <c r="J7" s="67">
        <v>1</v>
      </c>
      <c r="K7" s="67">
        <v>1</v>
      </c>
      <c r="L7" s="67"/>
      <c r="M7" s="67"/>
      <c r="N7" s="67">
        <v>57</v>
      </c>
    </row>
    <row r="8" spans="2:14" x14ac:dyDescent="0.25">
      <c r="B8" s="31" t="s">
        <v>67</v>
      </c>
      <c r="C8" s="32">
        <f>MAX(C22:C61)</f>
        <v>1.76</v>
      </c>
      <c r="D8" s="30"/>
      <c r="E8" s="1" t="s">
        <v>78</v>
      </c>
      <c r="F8" s="67">
        <v>39</v>
      </c>
      <c r="G8" s="67">
        <v>28</v>
      </c>
      <c r="H8" s="67">
        <v>19</v>
      </c>
      <c r="I8" s="67">
        <v>14</v>
      </c>
      <c r="J8" s="67">
        <v>7</v>
      </c>
      <c r="K8" s="67">
        <v>7</v>
      </c>
      <c r="L8" s="67">
        <v>6</v>
      </c>
      <c r="M8" s="67">
        <v>2</v>
      </c>
      <c r="N8" s="67">
        <v>122</v>
      </c>
    </row>
    <row r="9" spans="2:14" x14ac:dyDescent="0.25">
      <c r="B9" s="31" t="s">
        <v>64</v>
      </c>
      <c r="C9" s="33">
        <f>COUNTIF(E:E,"W")/(COUNTIF(E:E,"W")+COUNTIF(E:E,"L"))</f>
        <v>0.67346938775510201</v>
      </c>
      <c r="D9" s="30"/>
      <c r="E9" s="1" t="s">
        <v>54</v>
      </c>
      <c r="F9" s="67">
        <v>78</v>
      </c>
      <c r="G9" s="67">
        <v>39</v>
      </c>
      <c r="H9" s="67">
        <v>23</v>
      </c>
      <c r="I9" s="67">
        <v>15</v>
      </c>
      <c r="J9" s="67">
        <v>8</v>
      </c>
      <c r="K9" s="67">
        <v>8</v>
      </c>
      <c r="L9" s="67">
        <v>6</v>
      </c>
      <c r="M9" s="67">
        <v>2</v>
      </c>
      <c r="N9" s="67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s="21" t="s">
        <v>53</v>
      </c>
      <c r="C13" t="s">
        <v>1981</v>
      </c>
    </row>
    <row r="14" spans="2:14" x14ac:dyDescent="0.25">
      <c r="B14" s="1" t="s">
        <v>79</v>
      </c>
      <c r="C14" s="66">
        <v>6</v>
      </c>
    </row>
    <row r="15" spans="2:14" x14ac:dyDescent="0.25">
      <c r="B15" s="1" t="s">
        <v>78</v>
      </c>
      <c r="C15" s="66">
        <v>8</v>
      </c>
      <c r="E15" s="30"/>
    </row>
    <row r="16" spans="2:14" x14ac:dyDescent="0.25">
      <c r="B16" s="1" t="s">
        <v>54</v>
      </c>
      <c r="C16" s="66">
        <v>8</v>
      </c>
      <c r="D16" s="30"/>
      <c r="E16" s="30"/>
    </row>
    <row r="17" spans="2:18" x14ac:dyDescent="0.25"/>
    <row r="18" spans="2:18" x14ac:dyDescent="0.25">
      <c r="B18" s="27" t="s">
        <v>59</v>
      </c>
      <c r="I18" s="27" t="s">
        <v>60</v>
      </c>
      <c r="Q18" s="27" t="s">
        <v>1982</v>
      </c>
    </row>
    <row r="19" spans="2:18" x14ac:dyDescent="0.25">
      <c r="B19" s="21" t="s">
        <v>29</v>
      </c>
      <c r="C19" t="s">
        <v>108</v>
      </c>
      <c r="I19" s="21" t="s">
        <v>29</v>
      </c>
      <c r="J19" t="s">
        <v>108</v>
      </c>
      <c r="Q19" s="21" t="s">
        <v>29</v>
      </c>
      <c r="R19" t="s">
        <v>108</v>
      </c>
    </row>
    <row r="20" spans="2:18" x14ac:dyDescent="0.25"/>
    <row r="21" spans="2:18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45918.675787037035</v>
      </c>
      <c r="C22">
        <v>-3</v>
      </c>
      <c r="D22" s="25">
        <f>$M$1+C22</f>
        <v>29.25</v>
      </c>
      <c r="E22" s="24" t="str">
        <f>IF(OR(C22="",B22="Grand Total"),"",IF(C22&lt;0,"L","W"))</f>
        <v>L</v>
      </c>
      <c r="F22">
        <v>1</v>
      </c>
      <c r="I22" s="1" t="s">
        <v>88</v>
      </c>
      <c r="J22">
        <v>-11.29</v>
      </c>
      <c r="K22" s="25">
        <f>$M$1+J22</f>
        <v>20.96</v>
      </c>
      <c r="L22" s="24" t="str">
        <f>IF(OR(J22="",I22="Grand Total"),"",IF(J22&lt;0,"L","W"))</f>
        <v>L</v>
      </c>
      <c r="M22">
        <v>1</v>
      </c>
      <c r="Q22" s="1" t="s">
        <v>87</v>
      </c>
      <c r="R22">
        <v>-11.29</v>
      </c>
    </row>
    <row r="23" spans="2:18" x14ac:dyDescent="0.25">
      <c r="B23" s="22">
        <v>45918.699513888889</v>
      </c>
      <c r="C23">
        <v>1.69</v>
      </c>
      <c r="D23" s="25">
        <f t="shared" ref="D23:D86" si="0">IF(OR(B23="Grand Total",B23=""),"",D22+C23)</f>
        <v>30.94</v>
      </c>
      <c r="E23" s="24" t="str">
        <f t="shared" ref="E23:E86" si="1">IF(OR(C23="",B23="Grand Total"),"",IF(C23&lt;0,"L","W"))</f>
        <v>W</v>
      </c>
      <c r="F23">
        <f>IF(E23="","",IF(E23=E22,F22+1,1))</f>
        <v>1</v>
      </c>
      <c r="I23" s="1" t="s">
        <v>117</v>
      </c>
      <c r="J23">
        <v>13.660000000000011</v>
      </c>
      <c r="K23" s="25">
        <f t="shared" ref="K23:K62" si="2">IF(OR(I23="Grand Total",I23=""),"",K22+J23)</f>
        <v>34.620000000000012</v>
      </c>
      <c r="L23" s="24" t="str">
        <f t="shared" ref="L23:L62" si="3">IF(OR(J23="",I23="Grand Total"),"",IF(J23&lt;0,"L","W"))</f>
        <v>W</v>
      </c>
      <c r="M23">
        <f>IF(L23="","",IF(L23=L22,M22+1,1))</f>
        <v>1</v>
      </c>
      <c r="Q23" s="1" t="s">
        <v>118</v>
      </c>
      <c r="R23">
        <v>13.660000000000011</v>
      </c>
    </row>
    <row r="24" spans="2:18" x14ac:dyDescent="0.25">
      <c r="B24" s="22">
        <v>45918.704826388886</v>
      </c>
      <c r="C24">
        <v>1.61</v>
      </c>
      <c r="D24" s="25">
        <f t="shared" si="0"/>
        <v>32.550000000000004</v>
      </c>
      <c r="E24" s="24" t="str">
        <f t="shared" si="1"/>
        <v>W</v>
      </c>
      <c r="F24">
        <f t="shared" ref="F24:F87" si="4">IF(E24="","",IF(E24=E23,F23+1,1))</f>
        <v>2</v>
      </c>
      <c r="I24" s="1" t="s">
        <v>1825</v>
      </c>
      <c r="J24">
        <v>-1.9299999999999995</v>
      </c>
      <c r="K24" s="25">
        <f t="shared" si="2"/>
        <v>32.690000000000012</v>
      </c>
      <c r="L24" s="24" t="str">
        <f t="shared" si="3"/>
        <v>L</v>
      </c>
      <c r="M24">
        <f t="shared" ref="M24:M62" si="5">IF(L24="","",IF(L24=L23,M23+1,1))</f>
        <v>1</v>
      </c>
      <c r="Q24" s="1" t="s">
        <v>1979</v>
      </c>
      <c r="R24">
        <v>-1.9299999999999995</v>
      </c>
    </row>
    <row r="25" spans="2:18" x14ac:dyDescent="0.25">
      <c r="B25" s="22">
        <v>45918.708657407406</v>
      </c>
      <c r="C25">
        <v>1.57</v>
      </c>
      <c r="D25" s="25">
        <f t="shared" si="0"/>
        <v>34.120000000000005</v>
      </c>
      <c r="E25" s="24" t="str">
        <f t="shared" si="1"/>
        <v>W</v>
      </c>
      <c r="F25">
        <f t="shared" si="4"/>
        <v>3</v>
      </c>
      <c r="I25" s="1" t="s">
        <v>54</v>
      </c>
      <c r="J25">
        <v>0.44000000000001216</v>
      </c>
      <c r="K25" s="25" t="str">
        <f t="shared" si="2"/>
        <v/>
      </c>
      <c r="L25" s="24" t="str">
        <f t="shared" si="3"/>
        <v/>
      </c>
      <c r="M25" t="str">
        <f t="shared" si="5"/>
        <v/>
      </c>
      <c r="Q25" s="1" t="s">
        <v>54</v>
      </c>
      <c r="R25">
        <v>0.44000000000001216</v>
      </c>
    </row>
    <row r="26" spans="2:18" x14ac:dyDescent="0.25">
      <c r="B26" s="22">
        <v>45918.713275462964</v>
      </c>
      <c r="C26">
        <v>1.59</v>
      </c>
      <c r="D26" s="25">
        <f t="shared" si="0"/>
        <v>35.710000000000008</v>
      </c>
      <c r="E26" s="24" t="str">
        <f t="shared" si="1"/>
        <v>W</v>
      </c>
      <c r="F26">
        <f t="shared" si="4"/>
        <v>4</v>
      </c>
      <c r="K26" s="25" t="str">
        <f t="shared" si="2"/>
        <v/>
      </c>
      <c r="L26" s="24" t="str">
        <f t="shared" si="3"/>
        <v/>
      </c>
      <c r="M26" t="str">
        <f t="shared" si="5"/>
        <v/>
      </c>
    </row>
    <row r="27" spans="2:18" x14ac:dyDescent="0.25">
      <c r="B27" s="22">
        <v>45918.71802083333</v>
      </c>
      <c r="C27">
        <v>1.51</v>
      </c>
      <c r="D27" s="25">
        <f t="shared" si="0"/>
        <v>37.220000000000006</v>
      </c>
      <c r="E27" s="24" t="str">
        <f t="shared" si="1"/>
        <v>W</v>
      </c>
      <c r="F27">
        <f t="shared" si="4"/>
        <v>5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45918.728796296295</v>
      </c>
      <c r="C28">
        <v>-3.02</v>
      </c>
      <c r="D28" s="25">
        <f t="shared" si="0"/>
        <v>34.200000000000003</v>
      </c>
      <c r="E28" s="24" t="str">
        <f t="shared" si="1"/>
        <v>L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45918.758414351854</v>
      </c>
      <c r="C29">
        <v>1.52</v>
      </c>
      <c r="D29" s="25">
        <f t="shared" si="0"/>
        <v>35.720000000000006</v>
      </c>
      <c r="E29" s="24" t="str">
        <f t="shared" si="1"/>
        <v>W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45918.764097222222</v>
      </c>
      <c r="C30">
        <v>-3.02</v>
      </c>
      <c r="D30" s="25">
        <f t="shared" si="0"/>
        <v>32.700000000000003</v>
      </c>
      <c r="E30" s="24" t="str">
        <f t="shared" si="1"/>
        <v>L</v>
      </c>
      <c r="F30">
        <f t="shared" si="4"/>
        <v>1</v>
      </c>
      <c r="J30" s="62"/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45918.782835648148</v>
      </c>
      <c r="C31">
        <v>-3.02</v>
      </c>
      <c r="D31" s="25">
        <f t="shared" si="0"/>
        <v>29.680000000000003</v>
      </c>
      <c r="E31" s="24" t="str">
        <f t="shared" si="1"/>
        <v>L</v>
      </c>
      <c r="F31">
        <f t="shared" si="4"/>
        <v>2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45918.807141203702</v>
      </c>
      <c r="C32">
        <v>-2.99</v>
      </c>
      <c r="D32" s="25">
        <f t="shared" si="0"/>
        <v>26.690000000000005</v>
      </c>
      <c r="E32" s="24" t="str">
        <f t="shared" si="1"/>
        <v>L</v>
      </c>
      <c r="F32">
        <f t="shared" si="4"/>
        <v>3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45918.816053240742</v>
      </c>
      <c r="C33">
        <v>-2.99</v>
      </c>
      <c r="D33" s="25">
        <f t="shared" si="0"/>
        <v>23.700000000000003</v>
      </c>
      <c r="E33" s="24" t="str">
        <f t="shared" si="1"/>
        <v>L</v>
      </c>
      <c r="F33">
        <f t="shared" si="4"/>
        <v>4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45918.851701388892</v>
      </c>
      <c r="C34">
        <v>-3.17</v>
      </c>
      <c r="D34" s="25">
        <f t="shared" si="0"/>
        <v>20.53</v>
      </c>
      <c r="E34" s="24" t="str">
        <f t="shared" si="1"/>
        <v>L</v>
      </c>
      <c r="F34">
        <f t="shared" si="4"/>
        <v>5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45918.877858796295</v>
      </c>
      <c r="C35">
        <v>1.74</v>
      </c>
      <c r="D35" s="25">
        <f t="shared" si="0"/>
        <v>22.27</v>
      </c>
      <c r="E35" s="24" t="str">
        <f t="shared" si="1"/>
        <v>W</v>
      </c>
      <c r="F35">
        <f t="shared" si="4"/>
        <v>1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45918.882847222223</v>
      </c>
      <c r="C36">
        <v>1.58</v>
      </c>
      <c r="D36" s="25">
        <f t="shared" si="0"/>
        <v>23.85</v>
      </c>
      <c r="E36" s="24" t="str">
        <f t="shared" si="1"/>
        <v>W</v>
      </c>
      <c r="F36">
        <f t="shared" si="4"/>
        <v>2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t="s">
        <v>29</v>
      </c>
      <c r="R36" t="s">
        <v>77</v>
      </c>
    </row>
    <row r="37" spans="2:18" x14ac:dyDescent="0.25">
      <c r="B37" s="22">
        <v>45918.884687500002</v>
      </c>
      <c r="C37">
        <v>-3.04</v>
      </c>
      <c r="D37" s="25">
        <f t="shared" si="0"/>
        <v>20.810000000000002</v>
      </c>
      <c r="E37" s="24" t="str">
        <f t="shared" si="1"/>
        <v>L</v>
      </c>
      <c r="F37">
        <f t="shared" si="4"/>
        <v>1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45918.908067129632</v>
      </c>
      <c r="C38">
        <v>1.57</v>
      </c>
      <c r="D38" s="25">
        <f t="shared" si="0"/>
        <v>22.380000000000003</v>
      </c>
      <c r="E38" s="24" t="str">
        <f t="shared" si="1"/>
        <v>W</v>
      </c>
      <c r="F38">
        <f t="shared" si="4"/>
        <v>1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t="s">
        <v>53</v>
      </c>
      <c r="R38" t="s">
        <v>55</v>
      </c>
    </row>
    <row r="39" spans="2:18" x14ac:dyDescent="0.25">
      <c r="B39" s="22">
        <v>45918.908530092594</v>
      </c>
      <c r="C39">
        <v>-3</v>
      </c>
      <c r="D39" s="25">
        <f t="shared" si="0"/>
        <v>19.380000000000003</v>
      </c>
      <c r="E39" s="24" t="str">
        <f t="shared" si="1"/>
        <v>L</v>
      </c>
      <c r="F39">
        <f t="shared" si="4"/>
        <v>1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>
        <v>-0.25999999999999979</v>
      </c>
    </row>
    <row r="40" spans="2:18" x14ac:dyDescent="0.25">
      <c r="B40" s="22">
        <v>45918.920682870368</v>
      </c>
      <c r="C40">
        <v>-3.03</v>
      </c>
      <c r="D40" s="25">
        <f t="shared" si="0"/>
        <v>16.350000000000001</v>
      </c>
      <c r="E40" s="24" t="str">
        <f t="shared" si="1"/>
        <v>L</v>
      </c>
      <c r="F40">
        <f t="shared" si="4"/>
        <v>2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>
        <v>13.82</v>
      </c>
    </row>
    <row r="41" spans="2:18" x14ac:dyDescent="0.25">
      <c r="B41" s="22">
        <v>45918.934328703705</v>
      </c>
      <c r="C41">
        <v>1.61</v>
      </c>
      <c r="D41" s="25">
        <f t="shared" si="0"/>
        <v>17.96</v>
      </c>
      <c r="E41" s="24" t="str">
        <f t="shared" si="1"/>
        <v>W</v>
      </c>
      <c r="F41">
        <f t="shared" si="4"/>
        <v>1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>
        <v>8.6900000000000013</v>
      </c>
    </row>
    <row r="42" spans="2:18" x14ac:dyDescent="0.25">
      <c r="B42" s="22">
        <v>45918.946377314816</v>
      </c>
      <c r="C42">
        <v>1.54</v>
      </c>
      <c r="D42" s="25">
        <f t="shared" si="0"/>
        <v>19.5</v>
      </c>
      <c r="E42" s="24" t="str">
        <f t="shared" si="1"/>
        <v>W</v>
      </c>
      <c r="F42">
        <f t="shared" si="4"/>
        <v>2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70</v>
      </c>
      <c r="R42">
        <v>-10.96</v>
      </c>
    </row>
    <row r="43" spans="2:18" x14ac:dyDescent="0.25">
      <c r="B43" s="22">
        <v>45918.95921296296</v>
      </c>
      <c r="C43">
        <v>1.46</v>
      </c>
      <c r="D43" s="25">
        <f t="shared" si="0"/>
        <v>20.96</v>
      </c>
      <c r="E43" s="24" t="str">
        <f t="shared" si="1"/>
        <v>W</v>
      </c>
      <c r="F43">
        <f t="shared" si="4"/>
        <v>3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99</v>
      </c>
      <c r="R43">
        <v>2.7</v>
      </c>
    </row>
    <row r="44" spans="2:18" x14ac:dyDescent="0.25">
      <c r="B44" s="22">
        <v>45919.002615740741</v>
      </c>
      <c r="C44">
        <v>1.55</v>
      </c>
      <c r="D44" s="25">
        <f t="shared" si="0"/>
        <v>22.51</v>
      </c>
      <c r="E44" s="24" t="str">
        <f t="shared" si="1"/>
        <v>W</v>
      </c>
      <c r="F44">
        <f t="shared" si="4"/>
        <v>4</v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94</v>
      </c>
      <c r="R44">
        <v>1.83</v>
      </c>
    </row>
    <row r="45" spans="2:18" x14ac:dyDescent="0.25">
      <c r="B45" s="22">
        <v>45919.004930555559</v>
      </c>
      <c r="C45">
        <v>1.56</v>
      </c>
      <c r="D45" s="25">
        <f t="shared" si="0"/>
        <v>24.07</v>
      </c>
      <c r="E45" s="24" t="str">
        <f t="shared" si="1"/>
        <v>W</v>
      </c>
      <c r="F45">
        <f t="shared" si="4"/>
        <v>5</v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98</v>
      </c>
      <c r="R45">
        <v>-2.8499999999999996</v>
      </c>
    </row>
    <row r="46" spans="2:18" x14ac:dyDescent="0.25">
      <c r="B46" s="22">
        <v>45919.010254629633</v>
      </c>
      <c r="C46">
        <v>1.5</v>
      </c>
      <c r="D46" s="25">
        <f t="shared" si="0"/>
        <v>25.57</v>
      </c>
      <c r="E46" s="24" t="str">
        <f t="shared" si="1"/>
        <v>W</v>
      </c>
      <c r="F46">
        <f t="shared" si="4"/>
        <v>6</v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97</v>
      </c>
      <c r="R46">
        <v>2.0300000000000002</v>
      </c>
    </row>
    <row r="47" spans="2:18" x14ac:dyDescent="0.25">
      <c r="B47" s="22">
        <v>45919.013495370367</v>
      </c>
      <c r="C47">
        <v>1.58</v>
      </c>
      <c r="D47" s="25">
        <f t="shared" si="0"/>
        <v>27.15</v>
      </c>
      <c r="E47" s="24" t="str">
        <f t="shared" si="1"/>
        <v>W</v>
      </c>
      <c r="F47">
        <f t="shared" si="4"/>
        <v>7</v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100</v>
      </c>
      <c r="R47">
        <v>-9.41</v>
      </c>
    </row>
    <row r="48" spans="2:18" x14ac:dyDescent="0.25">
      <c r="B48" s="22">
        <v>45919.039652777778</v>
      </c>
      <c r="C48">
        <v>-3.09</v>
      </c>
      <c r="D48" s="25">
        <f t="shared" si="0"/>
        <v>24.06</v>
      </c>
      <c r="E48" s="24" t="str">
        <f t="shared" si="1"/>
        <v>L</v>
      </c>
      <c r="F48">
        <f t="shared" si="4"/>
        <v>1</v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96</v>
      </c>
      <c r="R48">
        <v>4.1399999999999997</v>
      </c>
    </row>
    <row r="49" spans="2:18" x14ac:dyDescent="0.25">
      <c r="B49" s="22">
        <v>45919.087696759256</v>
      </c>
      <c r="C49">
        <v>-3.05</v>
      </c>
      <c r="D49" s="25">
        <f t="shared" si="0"/>
        <v>21.009999999999998</v>
      </c>
      <c r="E49" s="24" t="str">
        <f t="shared" si="1"/>
        <v>L</v>
      </c>
      <c r="F49">
        <f t="shared" si="4"/>
        <v>2</v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95</v>
      </c>
      <c r="R49">
        <v>8.629999999999999</v>
      </c>
    </row>
    <row r="50" spans="2:18" x14ac:dyDescent="0.25">
      <c r="B50" s="22">
        <v>45919.165393518517</v>
      </c>
      <c r="C50">
        <v>-3.15</v>
      </c>
      <c r="D50" s="25">
        <f t="shared" si="0"/>
        <v>17.86</v>
      </c>
      <c r="E50" s="24" t="str">
        <f t="shared" si="1"/>
        <v>L</v>
      </c>
      <c r="F50">
        <f t="shared" si="4"/>
        <v>3</v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110</v>
      </c>
      <c r="R50">
        <v>4.58</v>
      </c>
    </row>
    <row r="51" spans="2:18" x14ac:dyDescent="0.25">
      <c r="B51" s="22">
        <v>45919.257060185184</v>
      </c>
      <c r="C51">
        <v>1.56</v>
      </c>
      <c r="D51" s="25">
        <f t="shared" si="0"/>
        <v>19.419999999999998</v>
      </c>
      <c r="E51" s="24" t="str">
        <f t="shared" si="1"/>
        <v>W</v>
      </c>
      <c r="F51">
        <f t="shared" si="4"/>
        <v>1</v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111</v>
      </c>
      <c r="R51">
        <v>2.7900000000000009</v>
      </c>
    </row>
    <row r="52" spans="2:18" x14ac:dyDescent="0.25">
      <c r="B52" s="22">
        <v>45919.291655092595</v>
      </c>
      <c r="C52">
        <v>1.68</v>
      </c>
      <c r="D52" s="25">
        <f t="shared" si="0"/>
        <v>21.099999999999998</v>
      </c>
      <c r="E52" s="24" t="str">
        <f t="shared" si="1"/>
        <v>W</v>
      </c>
      <c r="F52">
        <f t="shared" si="4"/>
        <v>2</v>
      </c>
      <c r="K52" s="25" t="str">
        <f t="shared" si="2"/>
        <v/>
      </c>
      <c r="L52" s="24" t="str">
        <f t="shared" si="3"/>
        <v/>
      </c>
      <c r="M52" t="str">
        <f t="shared" si="5"/>
        <v/>
      </c>
      <c r="Q52" s="1" t="s">
        <v>112</v>
      </c>
      <c r="R52">
        <v>1.4200000000000004</v>
      </c>
    </row>
    <row r="53" spans="2:18" x14ac:dyDescent="0.25">
      <c r="B53" s="22">
        <v>45919.314803240741</v>
      </c>
      <c r="C53">
        <v>-2.97</v>
      </c>
      <c r="D53" s="25">
        <f t="shared" si="0"/>
        <v>18.13</v>
      </c>
      <c r="E53" s="24" t="str">
        <f t="shared" si="1"/>
        <v>L</v>
      </c>
      <c r="F53">
        <f t="shared" si="4"/>
        <v>1</v>
      </c>
      <c r="K53" s="25" t="str">
        <f t="shared" si="2"/>
        <v/>
      </c>
      <c r="L53" s="24" t="str">
        <f t="shared" si="3"/>
        <v/>
      </c>
      <c r="M53" t="str">
        <f t="shared" si="5"/>
        <v/>
      </c>
      <c r="Q53" s="1" t="s">
        <v>113</v>
      </c>
      <c r="R53">
        <v>-0.19999999999999951</v>
      </c>
    </row>
    <row r="54" spans="2:18" x14ac:dyDescent="0.25">
      <c r="B54" s="22">
        <v>45919.336909722224</v>
      </c>
      <c r="C54">
        <v>-3.2</v>
      </c>
      <c r="D54" s="25">
        <f t="shared" si="0"/>
        <v>14.93</v>
      </c>
      <c r="E54" s="24" t="str">
        <f t="shared" si="1"/>
        <v>L</v>
      </c>
      <c r="F54">
        <f t="shared" si="4"/>
        <v>2</v>
      </c>
      <c r="K54" s="25" t="str">
        <f t="shared" si="2"/>
        <v/>
      </c>
      <c r="L54" s="24" t="str">
        <f t="shared" si="3"/>
        <v/>
      </c>
      <c r="M54" t="str">
        <f t="shared" si="5"/>
        <v/>
      </c>
      <c r="Q54" s="1" t="s">
        <v>103</v>
      </c>
      <c r="R54">
        <v>4.9800000000000004</v>
      </c>
    </row>
    <row r="55" spans="2:18" x14ac:dyDescent="0.25">
      <c r="B55" s="22">
        <v>45919.343865740739</v>
      </c>
      <c r="C55">
        <v>1.76</v>
      </c>
      <c r="D55" s="25">
        <f t="shared" si="0"/>
        <v>16.690000000000001</v>
      </c>
      <c r="E55" s="24" t="str">
        <f t="shared" si="1"/>
        <v>W</v>
      </c>
      <c r="F55">
        <f t="shared" si="4"/>
        <v>1</v>
      </c>
      <c r="K55" s="25" t="str">
        <f t="shared" si="2"/>
        <v/>
      </c>
      <c r="L55" s="24" t="str">
        <f t="shared" si="3"/>
        <v/>
      </c>
      <c r="M55" t="str">
        <f t="shared" si="5"/>
        <v/>
      </c>
      <c r="Q55" s="1" t="s">
        <v>104</v>
      </c>
      <c r="R55">
        <v>1.39</v>
      </c>
    </row>
    <row r="56" spans="2:18" x14ac:dyDescent="0.25">
      <c r="B56" s="22">
        <v>45919.347673611112</v>
      </c>
      <c r="C56">
        <v>1.5</v>
      </c>
      <c r="D56" s="25">
        <f t="shared" si="0"/>
        <v>18.190000000000001</v>
      </c>
      <c r="E56" s="24" t="str">
        <f t="shared" si="1"/>
        <v>W</v>
      </c>
      <c r="F56">
        <f t="shared" si="4"/>
        <v>2</v>
      </c>
      <c r="K56" s="25" t="str">
        <f t="shared" si="2"/>
        <v/>
      </c>
      <c r="L56" s="24" t="str">
        <f t="shared" si="3"/>
        <v/>
      </c>
      <c r="M56" t="str">
        <f t="shared" si="5"/>
        <v/>
      </c>
      <c r="Q56" s="1" t="s">
        <v>101</v>
      </c>
      <c r="R56">
        <v>-3.05</v>
      </c>
    </row>
    <row r="57" spans="2:18" x14ac:dyDescent="0.25">
      <c r="B57" s="22">
        <v>45919.353229166663</v>
      </c>
      <c r="C57">
        <v>-3.01</v>
      </c>
      <c r="D57" s="25">
        <f t="shared" si="0"/>
        <v>15.180000000000001</v>
      </c>
      <c r="E57" s="24" t="str">
        <f t="shared" si="1"/>
        <v>L</v>
      </c>
      <c r="F57">
        <f t="shared" si="4"/>
        <v>1</v>
      </c>
      <c r="K57" s="25" t="str">
        <f t="shared" si="2"/>
        <v/>
      </c>
      <c r="L57" s="24" t="str">
        <f t="shared" si="3"/>
        <v/>
      </c>
      <c r="M57" t="str">
        <f t="shared" si="5"/>
        <v/>
      </c>
      <c r="Q57" s="1" t="s">
        <v>102</v>
      </c>
      <c r="R57">
        <v>-2.58</v>
      </c>
    </row>
    <row r="58" spans="2:18" x14ac:dyDescent="0.25">
      <c r="B58" s="22">
        <v>45919.373831018522</v>
      </c>
      <c r="C58">
        <v>1.6</v>
      </c>
      <c r="D58" s="25">
        <f t="shared" si="0"/>
        <v>16.78</v>
      </c>
      <c r="E58" s="24" t="str">
        <f t="shared" si="1"/>
        <v>W</v>
      </c>
      <c r="F58">
        <f t="shared" si="4"/>
        <v>1</v>
      </c>
      <c r="K58" s="25" t="str">
        <f t="shared" si="2"/>
        <v/>
      </c>
      <c r="L58" s="24" t="str">
        <f t="shared" si="3"/>
        <v/>
      </c>
      <c r="M58" t="str">
        <f t="shared" si="5"/>
        <v/>
      </c>
      <c r="Q58" s="1" t="s">
        <v>82</v>
      </c>
      <c r="R58">
        <v>-7.55</v>
      </c>
    </row>
    <row r="59" spans="2:18" x14ac:dyDescent="0.25">
      <c r="B59" s="22">
        <v>45919.383564814816</v>
      </c>
      <c r="C59">
        <v>1.39</v>
      </c>
      <c r="D59" s="25">
        <f t="shared" si="0"/>
        <v>18.170000000000002</v>
      </c>
      <c r="E59" s="24" t="str">
        <f t="shared" si="1"/>
        <v>W</v>
      </c>
      <c r="F59">
        <f t="shared" si="4"/>
        <v>2</v>
      </c>
      <c r="K59" s="25" t="str">
        <f t="shared" si="2"/>
        <v/>
      </c>
      <c r="L59" s="24" t="str">
        <f t="shared" si="3"/>
        <v/>
      </c>
      <c r="M59" t="str">
        <f t="shared" si="5"/>
        <v/>
      </c>
      <c r="Q59" s="1" t="s">
        <v>83</v>
      </c>
      <c r="R59">
        <v>3.5000000000000009</v>
      </c>
    </row>
    <row r="60" spans="2:18" x14ac:dyDescent="0.25">
      <c r="B60" s="22">
        <v>45919.391203703701</v>
      </c>
      <c r="C60">
        <v>-3.23</v>
      </c>
      <c r="D60" s="25">
        <f t="shared" si="0"/>
        <v>14.940000000000001</v>
      </c>
      <c r="E60" s="24" t="str">
        <f t="shared" si="1"/>
        <v>L</v>
      </c>
      <c r="F60">
        <f t="shared" si="4"/>
        <v>1</v>
      </c>
      <c r="K60" s="25" t="str">
        <f t="shared" si="2"/>
        <v/>
      </c>
      <c r="L60" s="24" t="str">
        <f t="shared" si="3"/>
        <v/>
      </c>
      <c r="M60" t="str">
        <f t="shared" si="5"/>
        <v/>
      </c>
      <c r="Q60" s="1" t="s">
        <v>84</v>
      </c>
      <c r="R60">
        <v>3.6899999999999995</v>
      </c>
    </row>
    <row r="61" spans="2:18" x14ac:dyDescent="0.25">
      <c r="B61" s="22">
        <v>45919.412141203706</v>
      </c>
      <c r="C61">
        <v>0.11</v>
      </c>
      <c r="D61" s="25">
        <f t="shared" si="0"/>
        <v>15.05</v>
      </c>
      <c r="E61" s="24" t="str">
        <f t="shared" si="1"/>
        <v>W</v>
      </c>
      <c r="F61">
        <f t="shared" si="4"/>
        <v>1</v>
      </c>
      <c r="K61" s="25" t="str">
        <f t="shared" si="2"/>
        <v/>
      </c>
      <c r="L61" s="24" t="str">
        <f t="shared" si="3"/>
        <v/>
      </c>
      <c r="M61" t="str">
        <f t="shared" si="5"/>
        <v/>
      </c>
      <c r="Q61" s="1" t="s">
        <v>85</v>
      </c>
      <c r="R61">
        <v>-7.5399999999999991</v>
      </c>
    </row>
    <row r="62" spans="2:18" x14ac:dyDescent="0.25">
      <c r="B62" s="22">
        <v>45919.415960648148</v>
      </c>
      <c r="C62">
        <v>-3.06</v>
      </c>
      <c r="D62" s="25">
        <f t="shared" si="0"/>
        <v>11.99</v>
      </c>
      <c r="E62" s="24" t="str">
        <f t="shared" si="1"/>
        <v>L</v>
      </c>
      <c r="F62">
        <f t="shared" si="4"/>
        <v>1</v>
      </c>
      <c r="K62" s="25" t="str">
        <f t="shared" si="2"/>
        <v/>
      </c>
      <c r="L62" s="24" t="str">
        <f t="shared" si="3"/>
        <v/>
      </c>
      <c r="M62" t="str">
        <f t="shared" si="5"/>
        <v/>
      </c>
      <c r="Q62" s="1" t="s">
        <v>54</v>
      </c>
      <c r="R62">
        <v>19.79</v>
      </c>
    </row>
    <row r="63" spans="2:18" x14ac:dyDescent="0.25">
      <c r="B63" s="22">
        <v>45919.428344907406</v>
      </c>
      <c r="C63">
        <v>1.46</v>
      </c>
      <c r="D63" s="25">
        <f t="shared" si="0"/>
        <v>13.45</v>
      </c>
      <c r="E63" s="24" t="str">
        <f t="shared" si="1"/>
        <v>W</v>
      </c>
      <c r="F63">
        <f t="shared" si="4"/>
        <v>1</v>
      </c>
    </row>
    <row r="64" spans="2:18" x14ac:dyDescent="0.25">
      <c r="B64" s="22">
        <v>45919.43540509259</v>
      </c>
      <c r="C64">
        <v>1.56</v>
      </c>
      <c r="D64" s="25">
        <f t="shared" si="0"/>
        <v>15.01</v>
      </c>
      <c r="E64" s="24" t="str">
        <f t="shared" si="1"/>
        <v>W</v>
      </c>
      <c r="F64">
        <f t="shared" si="4"/>
        <v>2</v>
      </c>
    </row>
    <row r="65" spans="2:6" x14ac:dyDescent="0.25">
      <c r="B65" s="22">
        <v>45919.45045138889</v>
      </c>
      <c r="C65">
        <v>-3.57</v>
      </c>
      <c r="D65" s="25">
        <f t="shared" si="0"/>
        <v>11.44</v>
      </c>
      <c r="E65" s="24" t="str">
        <f t="shared" si="1"/>
        <v>L</v>
      </c>
      <c r="F65">
        <f t="shared" si="4"/>
        <v>1</v>
      </c>
    </row>
    <row r="66" spans="2:6" x14ac:dyDescent="0.25">
      <c r="B66" s="22">
        <v>45919.476493055554</v>
      </c>
      <c r="C66">
        <v>1.57</v>
      </c>
      <c r="D66" s="25">
        <f t="shared" si="0"/>
        <v>13.01</v>
      </c>
      <c r="E66" s="24" t="str">
        <f t="shared" si="1"/>
        <v>W</v>
      </c>
      <c r="F66">
        <f t="shared" si="4"/>
        <v>1</v>
      </c>
    </row>
    <row r="67" spans="2:6" x14ac:dyDescent="0.25">
      <c r="B67" s="22">
        <v>45919.481238425928</v>
      </c>
      <c r="C67">
        <v>1.51</v>
      </c>
      <c r="D67" s="25">
        <f t="shared" si="0"/>
        <v>14.52</v>
      </c>
      <c r="E67" s="24" t="str">
        <f t="shared" si="1"/>
        <v>W</v>
      </c>
      <c r="F67">
        <f t="shared" si="4"/>
        <v>2</v>
      </c>
    </row>
    <row r="68" spans="2:6" x14ac:dyDescent="0.25">
      <c r="B68" s="22">
        <v>45919.491064814814</v>
      </c>
      <c r="C68">
        <v>1.51</v>
      </c>
      <c r="D68" s="25">
        <f t="shared" si="0"/>
        <v>16.03</v>
      </c>
      <c r="E68" s="24" t="str">
        <f t="shared" si="1"/>
        <v>W</v>
      </c>
      <c r="F68">
        <f t="shared" si="4"/>
        <v>3</v>
      </c>
    </row>
    <row r="69" spans="2:6" x14ac:dyDescent="0.25">
      <c r="B69" s="22">
        <v>45919.508900462963</v>
      </c>
      <c r="C69">
        <v>1.5</v>
      </c>
      <c r="D69" s="25">
        <f t="shared" si="0"/>
        <v>17.53</v>
      </c>
      <c r="E69" s="24" t="str">
        <f t="shared" si="1"/>
        <v>W</v>
      </c>
      <c r="F69">
        <f t="shared" si="4"/>
        <v>4</v>
      </c>
    </row>
    <row r="70" spans="2:6" x14ac:dyDescent="0.25">
      <c r="B70" s="22">
        <v>45919.553449074076</v>
      </c>
      <c r="C70">
        <v>1.5</v>
      </c>
      <c r="D70" s="25">
        <f t="shared" si="0"/>
        <v>19.03</v>
      </c>
      <c r="E70" s="24" t="str">
        <f t="shared" si="1"/>
        <v>W</v>
      </c>
      <c r="F70">
        <f t="shared" si="4"/>
        <v>5</v>
      </c>
    </row>
    <row r="71" spans="2:6" x14ac:dyDescent="0.25">
      <c r="B71" s="22">
        <v>45919.560740740744</v>
      </c>
      <c r="C71">
        <v>1.59</v>
      </c>
      <c r="D71" s="25">
        <f t="shared" si="0"/>
        <v>20.62</v>
      </c>
      <c r="E71" s="24" t="str">
        <f t="shared" si="1"/>
        <v>W</v>
      </c>
      <c r="F71">
        <f t="shared" si="4"/>
        <v>6</v>
      </c>
    </row>
    <row r="72" spans="2:6" x14ac:dyDescent="0.25">
      <c r="B72" s="22">
        <v>45919.56826388889</v>
      </c>
      <c r="C72">
        <v>1.62</v>
      </c>
      <c r="D72" s="25">
        <f t="shared" si="0"/>
        <v>22.240000000000002</v>
      </c>
      <c r="E72" s="24" t="str">
        <f t="shared" si="1"/>
        <v>W</v>
      </c>
      <c r="F72">
        <f t="shared" si="4"/>
        <v>7</v>
      </c>
    </row>
    <row r="73" spans="2:6" x14ac:dyDescent="0.25">
      <c r="B73" s="22">
        <v>45919.569884259261</v>
      </c>
      <c r="C73">
        <v>1.57</v>
      </c>
      <c r="D73" s="25">
        <f t="shared" si="0"/>
        <v>23.810000000000002</v>
      </c>
      <c r="E73" s="24" t="str">
        <f t="shared" si="1"/>
        <v>W</v>
      </c>
      <c r="F73">
        <f t="shared" si="4"/>
        <v>8</v>
      </c>
    </row>
    <row r="74" spans="2:6" x14ac:dyDescent="0.25">
      <c r="B74" s="22">
        <v>45919.571620370371</v>
      </c>
      <c r="C74">
        <v>1.56</v>
      </c>
      <c r="D74" s="25">
        <f t="shared" si="0"/>
        <v>25.37</v>
      </c>
      <c r="E74" s="24" t="str">
        <f t="shared" si="1"/>
        <v>W</v>
      </c>
      <c r="F74">
        <f t="shared" si="4"/>
        <v>9</v>
      </c>
    </row>
    <row r="75" spans="2:6" x14ac:dyDescent="0.25">
      <c r="B75" s="22">
        <v>45919.586087962962</v>
      </c>
      <c r="C75">
        <v>1.45</v>
      </c>
      <c r="D75" s="25">
        <f t="shared" si="0"/>
        <v>26.82</v>
      </c>
      <c r="E75" s="24" t="str">
        <f t="shared" si="1"/>
        <v>W</v>
      </c>
      <c r="F75">
        <f t="shared" si="4"/>
        <v>10</v>
      </c>
    </row>
    <row r="76" spans="2:6" x14ac:dyDescent="0.25">
      <c r="B76" s="22">
        <v>45919.600219907406</v>
      </c>
      <c r="C76">
        <v>1.52</v>
      </c>
      <c r="D76" s="25">
        <f t="shared" si="0"/>
        <v>28.34</v>
      </c>
      <c r="E76" s="24" t="str">
        <f t="shared" si="1"/>
        <v>W</v>
      </c>
      <c r="F76">
        <f t="shared" si="4"/>
        <v>11</v>
      </c>
    </row>
    <row r="77" spans="2:6" x14ac:dyDescent="0.25">
      <c r="B77" s="22">
        <v>45919.609814814816</v>
      </c>
      <c r="C77">
        <v>1.53</v>
      </c>
      <c r="D77" s="25">
        <f t="shared" si="0"/>
        <v>29.87</v>
      </c>
      <c r="E77" s="24" t="str">
        <f t="shared" si="1"/>
        <v>W</v>
      </c>
      <c r="F77">
        <f t="shared" si="4"/>
        <v>12</v>
      </c>
    </row>
    <row r="78" spans="2:6" x14ac:dyDescent="0.25">
      <c r="B78" s="22">
        <v>45919.643159722225</v>
      </c>
      <c r="C78">
        <v>1.59</v>
      </c>
      <c r="D78" s="25">
        <f t="shared" si="0"/>
        <v>31.46</v>
      </c>
      <c r="E78" s="24" t="str">
        <f t="shared" si="1"/>
        <v>W</v>
      </c>
      <c r="F78">
        <f t="shared" si="4"/>
        <v>13</v>
      </c>
    </row>
    <row r="79" spans="2:6" x14ac:dyDescent="0.25">
      <c r="B79" s="22">
        <v>45919.662141203706</v>
      </c>
      <c r="C79">
        <v>-3.04</v>
      </c>
      <c r="D79" s="25">
        <f t="shared" si="0"/>
        <v>28.42</v>
      </c>
      <c r="E79" s="24" t="str">
        <f t="shared" si="1"/>
        <v>L</v>
      </c>
      <c r="F79">
        <f t="shared" si="4"/>
        <v>1</v>
      </c>
    </row>
    <row r="80" spans="2:6" x14ac:dyDescent="0.25">
      <c r="B80" s="22">
        <v>45919.675335648149</v>
      </c>
      <c r="C80">
        <v>1.47</v>
      </c>
      <c r="D80" s="25">
        <f t="shared" si="0"/>
        <v>29.89</v>
      </c>
      <c r="E80" s="24" t="str">
        <f t="shared" si="1"/>
        <v>W</v>
      </c>
      <c r="F80">
        <f t="shared" si="4"/>
        <v>1</v>
      </c>
    </row>
    <row r="81" spans="2:6" x14ac:dyDescent="0.25">
      <c r="B81" s="22">
        <v>45919.678101851852</v>
      </c>
      <c r="C81">
        <v>1.57</v>
      </c>
      <c r="D81" s="25">
        <f t="shared" si="0"/>
        <v>31.46</v>
      </c>
      <c r="E81" s="24" t="str">
        <f t="shared" si="1"/>
        <v>W</v>
      </c>
      <c r="F81">
        <f t="shared" si="4"/>
        <v>2</v>
      </c>
    </row>
    <row r="82" spans="2:6" x14ac:dyDescent="0.25">
      <c r="B82" s="22">
        <v>45919.692800925928</v>
      </c>
      <c r="C82">
        <v>1.58</v>
      </c>
      <c r="D82" s="25">
        <f t="shared" si="0"/>
        <v>33.04</v>
      </c>
      <c r="E82" s="24" t="str">
        <f t="shared" si="1"/>
        <v>W</v>
      </c>
      <c r="F82">
        <f t="shared" si="4"/>
        <v>3</v>
      </c>
    </row>
    <row r="83" spans="2:6" x14ac:dyDescent="0.25">
      <c r="B83" s="22">
        <v>45919.714085648149</v>
      </c>
      <c r="C83">
        <v>0.67</v>
      </c>
      <c r="D83" s="25">
        <f t="shared" si="0"/>
        <v>33.71</v>
      </c>
      <c r="E83" s="24" t="str">
        <f t="shared" si="1"/>
        <v>W</v>
      </c>
      <c r="F83">
        <f t="shared" si="4"/>
        <v>4</v>
      </c>
    </row>
    <row r="84" spans="2:6" x14ac:dyDescent="0.25">
      <c r="B84" s="22">
        <v>45919.725543981483</v>
      </c>
      <c r="C84">
        <v>-3.03</v>
      </c>
      <c r="D84" s="25">
        <f t="shared" si="0"/>
        <v>30.68</v>
      </c>
      <c r="E84" s="24" t="str">
        <f t="shared" si="1"/>
        <v>L</v>
      </c>
      <c r="F84">
        <f t="shared" si="4"/>
        <v>1</v>
      </c>
    </row>
    <row r="85" spans="2:6" x14ac:dyDescent="0.25">
      <c r="B85" s="22">
        <v>45919.77648148148</v>
      </c>
      <c r="C85">
        <v>1.49</v>
      </c>
      <c r="D85" s="25">
        <f t="shared" si="0"/>
        <v>32.17</v>
      </c>
      <c r="E85" s="24" t="str">
        <f t="shared" si="1"/>
        <v>W</v>
      </c>
      <c r="F85">
        <f t="shared" si="4"/>
        <v>1</v>
      </c>
    </row>
    <row r="86" spans="2:6" x14ac:dyDescent="0.25">
      <c r="B86" s="22">
        <v>45919.800208333334</v>
      </c>
      <c r="C86">
        <v>1.53</v>
      </c>
      <c r="D86" s="25">
        <f t="shared" si="0"/>
        <v>33.700000000000003</v>
      </c>
      <c r="E86" s="24" t="str">
        <f t="shared" si="1"/>
        <v>W</v>
      </c>
      <c r="F86">
        <f t="shared" si="4"/>
        <v>2</v>
      </c>
    </row>
    <row r="87" spans="2:6" x14ac:dyDescent="0.25">
      <c r="B87" s="22">
        <v>45919.803553240738</v>
      </c>
      <c r="C87">
        <v>1.72</v>
      </c>
      <c r="D87" s="25">
        <f t="shared" ref="D87:D150" si="6">IF(OR(B87="Grand Total",B87=""),"",D86+C87)</f>
        <v>35.42</v>
      </c>
      <c r="E87" s="24" t="str">
        <f t="shared" ref="E87:E150" si="7">IF(OR(C87="",B87="Grand Total"),"",IF(C87&lt;0,"L","W"))</f>
        <v>W</v>
      </c>
      <c r="F87">
        <f t="shared" si="4"/>
        <v>3</v>
      </c>
    </row>
    <row r="88" spans="2:6" x14ac:dyDescent="0.25">
      <c r="B88" s="22">
        <v>45919.811192129629</v>
      </c>
      <c r="C88">
        <v>1.63</v>
      </c>
      <c r="D88" s="25">
        <f t="shared" si="6"/>
        <v>37.050000000000004</v>
      </c>
      <c r="E88" s="24" t="str">
        <f t="shared" si="7"/>
        <v>W</v>
      </c>
      <c r="F88">
        <f t="shared" ref="F88:F151" si="8">IF(E88="","",IF(E88=E87,F87+1,1))</f>
        <v>4</v>
      </c>
    </row>
    <row r="89" spans="2:6" x14ac:dyDescent="0.25">
      <c r="B89" s="22">
        <v>45919.815486111111</v>
      </c>
      <c r="C89">
        <v>1.58</v>
      </c>
      <c r="D89" s="25">
        <f t="shared" si="6"/>
        <v>38.630000000000003</v>
      </c>
      <c r="E89" s="24" t="str">
        <f t="shared" si="7"/>
        <v>W</v>
      </c>
      <c r="F89">
        <f t="shared" si="8"/>
        <v>5</v>
      </c>
    </row>
    <row r="90" spans="2:6" x14ac:dyDescent="0.25">
      <c r="B90" s="22">
        <v>45919.823692129627</v>
      </c>
      <c r="C90">
        <v>1.56</v>
      </c>
      <c r="D90" s="25">
        <f t="shared" si="6"/>
        <v>40.190000000000005</v>
      </c>
      <c r="E90" s="24" t="str">
        <f t="shared" si="7"/>
        <v>W</v>
      </c>
      <c r="F90">
        <f t="shared" si="8"/>
        <v>6</v>
      </c>
    </row>
    <row r="91" spans="2:6" x14ac:dyDescent="0.25">
      <c r="B91" s="22">
        <v>45919.832025462965</v>
      </c>
      <c r="C91">
        <v>-3</v>
      </c>
      <c r="D91" s="25">
        <f t="shared" si="6"/>
        <v>37.190000000000005</v>
      </c>
      <c r="E91" s="24" t="str">
        <f t="shared" si="7"/>
        <v>L</v>
      </c>
      <c r="F91">
        <f t="shared" si="8"/>
        <v>1</v>
      </c>
    </row>
    <row r="92" spans="2:6" x14ac:dyDescent="0.25">
      <c r="B92" s="22">
        <v>45919.845810185187</v>
      </c>
      <c r="C92">
        <v>-3.16</v>
      </c>
      <c r="D92" s="25">
        <f t="shared" si="6"/>
        <v>34.03</v>
      </c>
      <c r="E92" s="24" t="str">
        <f t="shared" si="7"/>
        <v>L</v>
      </c>
      <c r="F92">
        <f t="shared" si="8"/>
        <v>2</v>
      </c>
    </row>
    <row r="93" spans="2:6" x14ac:dyDescent="0.25">
      <c r="B93" s="22">
        <v>45919.888969907406</v>
      </c>
      <c r="C93">
        <v>1.4</v>
      </c>
      <c r="D93" s="25">
        <f t="shared" si="6"/>
        <v>35.43</v>
      </c>
      <c r="E93" s="24" t="str">
        <f t="shared" si="7"/>
        <v>W</v>
      </c>
      <c r="F93">
        <f t="shared" si="8"/>
        <v>1</v>
      </c>
    </row>
    <row r="94" spans="2:6" x14ac:dyDescent="0.25">
      <c r="B94" s="22">
        <v>45919.896493055552</v>
      </c>
      <c r="C94">
        <v>1.62</v>
      </c>
      <c r="D94" s="25">
        <f t="shared" si="6"/>
        <v>37.049999999999997</v>
      </c>
      <c r="E94" s="24" t="str">
        <f t="shared" si="7"/>
        <v>W</v>
      </c>
      <c r="F94">
        <f t="shared" si="8"/>
        <v>2</v>
      </c>
    </row>
    <row r="95" spans="2:6" x14ac:dyDescent="0.25">
      <c r="B95" s="22">
        <v>45919.898344907408</v>
      </c>
      <c r="C95">
        <v>1.67</v>
      </c>
      <c r="D95" s="25">
        <f t="shared" si="6"/>
        <v>38.72</v>
      </c>
      <c r="E95" s="24" t="str">
        <f t="shared" si="7"/>
        <v>W</v>
      </c>
      <c r="F95">
        <f t="shared" si="8"/>
        <v>3</v>
      </c>
    </row>
    <row r="96" spans="2:6" x14ac:dyDescent="0.25">
      <c r="B96" s="22">
        <v>45919.901354166665</v>
      </c>
      <c r="C96">
        <v>1.58</v>
      </c>
      <c r="D96" s="25">
        <f t="shared" si="6"/>
        <v>40.299999999999997</v>
      </c>
      <c r="E96" s="24" t="str">
        <f t="shared" si="7"/>
        <v>W</v>
      </c>
      <c r="F96">
        <f t="shared" si="8"/>
        <v>4</v>
      </c>
    </row>
    <row r="97" spans="2:8" x14ac:dyDescent="0.25">
      <c r="B97" s="22">
        <v>45919.918379629627</v>
      </c>
      <c r="C97">
        <v>-3.16</v>
      </c>
      <c r="D97" s="25">
        <f t="shared" si="6"/>
        <v>37.14</v>
      </c>
      <c r="E97" s="24" t="str">
        <f t="shared" si="7"/>
        <v>L</v>
      </c>
      <c r="F97">
        <f t="shared" si="8"/>
        <v>1</v>
      </c>
    </row>
    <row r="98" spans="2:8" x14ac:dyDescent="0.25">
      <c r="B98" s="22">
        <v>45919.930868055555</v>
      </c>
      <c r="C98">
        <v>1.55</v>
      </c>
      <c r="D98" s="25">
        <f t="shared" si="6"/>
        <v>38.69</v>
      </c>
      <c r="E98" s="24" t="str">
        <f t="shared" si="7"/>
        <v>W</v>
      </c>
      <c r="F98">
        <f t="shared" si="8"/>
        <v>1</v>
      </c>
    </row>
    <row r="99" spans="2:8" x14ac:dyDescent="0.25">
      <c r="B99" s="22">
        <v>45919.932372685187</v>
      </c>
      <c r="C99">
        <v>-3.06</v>
      </c>
      <c r="D99" s="25">
        <f t="shared" si="6"/>
        <v>35.629999999999995</v>
      </c>
      <c r="E99" s="24" t="str">
        <f t="shared" si="7"/>
        <v>L</v>
      </c>
      <c r="F99">
        <f t="shared" si="8"/>
        <v>1</v>
      </c>
    </row>
    <row r="100" spans="2:8" x14ac:dyDescent="0.25">
      <c r="B100" s="22">
        <v>45919.939675925925</v>
      </c>
      <c r="C100">
        <v>1.72</v>
      </c>
      <c r="D100" s="25">
        <f t="shared" si="6"/>
        <v>37.349999999999994</v>
      </c>
      <c r="E100" s="24" t="str">
        <f t="shared" si="7"/>
        <v>W</v>
      </c>
      <c r="F100" s="25">
        <f t="shared" si="8"/>
        <v>1</v>
      </c>
      <c r="H100" t="s">
        <v>1986</v>
      </c>
    </row>
    <row r="101" spans="2:8" x14ac:dyDescent="0.25">
      <c r="B101" s="22">
        <v>45919.945324074077</v>
      </c>
      <c r="C101">
        <v>1.52</v>
      </c>
      <c r="D101" s="25">
        <f t="shared" si="6"/>
        <v>38.869999999999997</v>
      </c>
      <c r="E101" s="24" t="str">
        <f t="shared" si="7"/>
        <v>W</v>
      </c>
      <c r="F101" s="25">
        <f t="shared" si="8"/>
        <v>2</v>
      </c>
      <c r="H101" t="s">
        <v>1987</v>
      </c>
    </row>
    <row r="102" spans="2:8" x14ac:dyDescent="0.25">
      <c r="B102" s="22">
        <v>45919.95853009259</v>
      </c>
      <c r="C102">
        <v>1.49</v>
      </c>
      <c r="D102" s="25">
        <f t="shared" si="6"/>
        <v>40.36</v>
      </c>
      <c r="E102" s="24" t="str">
        <f t="shared" si="7"/>
        <v>W</v>
      </c>
      <c r="F102" s="25">
        <f t="shared" si="8"/>
        <v>3</v>
      </c>
      <c r="H102" t="s">
        <v>1988</v>
      </c>
    </row>
    <row r="103" spans="2:8" x14ac:dyDescent="0.25">
      <c r="B103" s="22">
        <v>45919.976238425923</v>
      </c>
      <c r="C103">
        <v>-3.06</v>
      </c>
      <c r="D103" s="25">
        <f t="shared" si="6"/>
        <v>37.299999999999997</v>
      </c>
      <c r="E103" s="24" t="str">
        <f t="shared" si="7"/>
        <v>L</v>
      </c>
      <c r="F103" s="25">
        <f t="shared" si="8"/>
        <v>1</v>
      </c>
    </row>
    <row r="104" spans="2:8" x14ac:dyDescent="0.25">
      <c r="B104" s="22">
        <v>45919.982951388891</v>
      </c>
      <c r="C104">
        <v>0.28000000000000003</v>
      </c>
      <c r="D104" s="25">
        <f t="shared" si="6"/>
        <v>37.58</v>
      </c>
      <c r="E104" s="24" t="str">
        <f t="shared" si="7"/>
        <v>W</v>
      </c>
      <c r="F104" s="25">
        <f t="shared" si="8"/>
        <v>1</v>
      </c>
    </row>
    <row r="105" spans="2:8" x14ac:dyDescent="0.25">
      <c r="B105" s="22">
        <v>45919.986539351848</v>
      </c>
      <c r="C105">
        <v>-2.96</v>
      </c>
      <c r="D105" s="25">
        <f t="shared" si="6"/>
        <v>34.619999999999997</v>
      </c>
      <c r="E105" s="24" t="str">
        <f t="shared" si="7"/>
        <v>L</v>
      </c>
      <c r="F105" s="25">
        <f t="shared" si="8"/>
        <v>1</v>
      </c>
    </row>
    <row r="106" spans="2:8" x14ac:dyDescent="0.25">
      <c r="B106" s="22">
        <v>45920.005624999998</v>
      </c>
      <c r="C106">
        <v>-3.14</v>
      </c>
      <c r="D106" s="25">
        <f t="shared" si="6"/>
        <v>31.479999999999997</v>
      </c>
      <c r="E106" s="24" t="str">
        <f t="shared" si="7"/>
        <v>L</v>
      </c>
      <c r="F106">
        <f t="shared" si="8"/>
        <v>2</v>
      </c>
    </row>
    <row r="107" spans="2:8" x14ac:dyDescent="0.25">
      <c r="B107" s="22">
        <v>45920.013275462959</v>
      </c>
      <c r="C107">
        <v>1.47</v>
      </c>
      <c r="D107" s="25">
        <f t="shared" si="6"/>
        <v>32.949999999999996</v>
      </c>
      <c r="E107" s="24" t="str">
        <f t="shared" si="7"/>
        <v>W</v>
      </c>
      <c r="F107">
        <f t="shared" si="8"/>
        <v>1</v>
      </c>
    </row>
    <row r="108" spans="2:8" x14ac:dyDescent="0.25">
      <c r="B108" s="22">
        <v>45920.018935185188</v>
      </c>
      <c r="C108">
        <v>-3.07</v>
      </c>
      <c r="D108" s="25">
        <f t="shared" si="6"/>
        <v>29.879999999999995</v>
      </c>
      <c r="E108" s="24" t="str">
        <f t="shared" si="7"/>
        <v>L</v>
      </c>
      <c r="F108">
        <f t="shared" si="8"/>
        <v>1</v>
      </c>
    </row>
    <row r="109" spans="2:8" x14ac:dyDescent="0.25">
      <c r="B109" s="22">
        <v>45920.04105324074</v>
      </c>
      <c r="C109">
        <v>-3.01</v>
      </c>
      <c r="D109" s="25">
        <f t="shared" si="6"/>
        <v>26.869999999999997</v>
      </c>
      <c r="E109" s="24" t="str">
        <f t="shared" si="7"/>
        <v>L</v>
      </c>
      <c r="F109">
        <f t="shared" si="8"/>
        <v>2</v>
      </c>
    </row>
    <row r="110" spans="2:8" x14ac:dyDescent="0.25">
      <c r="B110" s="22">
        <v>45920.050763888888</v>
      </c>
      <c r="C110">
        <v>0.67</v>
      </c>
      <c r="D110" s="25">
        <f t="shared" si="6"/>
        <v>27.54</v>
      </c>
      <c r="E110" s="24" t="str">
        <f t="shared" si="7"/>
        <v>W</v>
      </c>
      <c r="F110">
        <f t="shared" si="8"/>
        <v>1</v>
      </c>
    </row>
    <row r="111" spans="2:8" x14ac:dyDescent="0.25">
      <c r="B111" s="22">
        <v>45920.067430555559</v>
      </c>
      <c r="C111">
        <v>1.52</v>
      </c>
      <c r="D111" s="25">
        <f t="shared" si="6"/>
        <v>29.06</v>
      </c>
      <c r="E111" s="24" t="str">
        <f t="shared" si="7"/>
        <v>W</v>
      </c>
      <c r="F111">
        <f t="shared" si="8"/>
        <v>2</v>
      </c>
    </row>
    <row r="112" spans="2:8" x14ac:dyDescent="0.25">
      <c r="B112" s="22">
        <v>45920.081562500003</v>
      </c>
      <c r="C112">
        <v>1.47</v>
      </c>
      <c r="D112" s="25">
        <f t="shared" si="6"/>
        <v>30.529999999999998</v>
      </c>
      <c r="E112" s="24" t="str">
        <f t="shared" si="7"/>
        <v>W</v>
      </c>
      <c r="F112">
        <f t="shared" si="8"/>
        <v>3</v>
      </c>
    </row>
    <row r="113" spans="2:6" x14ac:dyDescent="0.25">
      <c r="B113" s="22">
        <v>45920.093124999999</v>
      </c>
      <c r="C113">
        <v>1.5</v>
      </c>
      <c r="D113" s="25">
        <f t="shared" si="6"/>
        <v>32.03</v>
      </c>
      <c r="E113" s="24" t="str">
        <f t="shared" si="7"/>
        <v>W</v>
      </c>
      <c r="F113">
        <f t="shared" si="8"/>
        <v>4</v>
      </c>
    </row>
    <row r="114" spans="2:6" x14ac:dyDescent="0.25">
      <c r="B114" s="22">
        <v>45920.101122685184</v>
      </c>
      <c r="C114">
        <v>1.61</v>
      </c>
      <c r="D114" s="25">
        <f t="shared" si="6"/>
        <v>33.64</v>
      </c>
      <c r="E114" s="24" t="str">
        <f t="shared" si="7"/>
        <v>W</v>
      </c>
      <c r="F114">
        <f t="shared" si="8"/>
        <v>5</v>
      </c>
    </row>
    <row r="115" spans="2:6" x14ac:dyDescent="0.25">
      <c r="B115" s="22">
        <v>45920.124722222223</v>
      </c>
      <c r="C115">
        <v>0.59</v>
      </c>
      <c r="D115" s="25">
        <f t="shared" si="6"/>
        <v>34.230000000000004</v>
      </c>
      <c r="E115" s="24" t="str">
        <f t="shared" si="7"/>
        <v>W</v>
      </c>
      <c r="F115">
        <f t="shared" si="8"/>
        <v>6</v>
      </c>
    </row>
    <row r="116" spans="2:6" x14ac:dyDescent="0.25">
      <c r="B116" s="22">
        <v>45920.170439814814</v>
      </c>
      <c r="C116">
        <v>1.51</v>
      </c>
      <c r="D116" s="25">
        <f t="shared" si="6"/>
        <v>35.74</v>
      </c>
      <c r="E116" s="24" t="str">
        <f t="shared" si="7"/>
        <v>W</v>
      </c>
      <c r="F116">
        <f t="shared" si="8"/>
        <v>7</v>
      </c>
    </row>
    <row r="117" spans="2:6" x14ac:dyDescent="0.25">
      <c r="B117" s="22">
        <v>45920.177615740744</v>
      </c>
      <c r="C117">
        <v>-3.05</v>
      </c>
      <c r="D117" s="25">
        <f t="shared" si="6"/>
        <v>32.690000000000005</v>
      </c>
      <c r="E117" s="24" t="str">
        <f t="shared" si="7"/>
        <v>L</v>
      </c>
      <c r="F117">
        <f t="shared" si="8"/>
        <v>1</v>
      </c>
    </row>
    <row r="118" spans="2:6" x14ac:dyDescent="0.25">
      <c r="B118" s="1" t="s">
        <v>54</v>
      </c>
      <c r="C118">
        <v>0.44000000000000661</v>
      </c>
      <c r="D118" s="25" t="str">
        <f t="shared" si="6"/>
        <v/>
      </c>
      <c r="E118" s="24" t="str">
        <f t="shared" si="7"/>
        <v/>
      </c>
      <c r="F118" t="str">
        <f t="shared" si="8"/>
        <v/>
      </c>
    </row>
    <row r="119" spans="2:6" x14ac:dyDescent="0.25">
      <c r="D119" s="25" t="str">
        <f t="shared" si="6"/>
        <v/>
      </c>
      <c r="E119" s="24" t="str">
        <f t="shared" si="7"/>
        <v/>
      </c>
      <c r="F119" t="str">
        <f t="shared" si="8"/>
        <v/>
      </c>
    </row>
    <row r="120" spans="2:6" x14ac:dyDescent="0.25">
      <c r="D120" s="25" t="str">
        <f t="shared" si="6"/>
        <v/>
      </c>
      <c r="E120" s="24" t="str">
        <f t="shared" si="7"/>
        <v/>
      </c>
      <c r="F120" t="str">
        <f t="shared" si="8"/>
        <v/>
      </c>
    </row>
    <row r="121" spans="2:6" x14ac:dyDescent="0.25">
      <c r="D121" s="25" t="str">
        <f t="shared" si="6"/>
        <v/>
      </c>
      <c r="E121" s="24" t="str">
        <f t="shared" si="7"/>
        <v/>
      </c>
      <c r="F121" t="str">
        <f t="shared" si="8"/>
        <v/>
      </c>
    </row>
    <row r="122" spans="2:6" x14ac:dyDescent="0.25">
      <c r="D122" s="25" t="str">
        <f t="shared" si="6"/>
        <v/>
      </c>
      <c r="E122" s="24" t="str">
        <f t="shared" si="7"/>
        <v/>
      </c>
      <c r="F122" t="str">
        <f t="shared" si="8"/>
        <v/>
      </c>
    </row>
    <row r="123" spans="2:6" x14ac:dyDescent="0.25">
      <c r="D123" s="25" t="str">
        <f t="shared" si="6"/>
        <v/>
      </c>
      <c r="E123" s="24" t="str">
        <f t="shared" si="7"/>
        <v/>
      </c>
      <c r="F123" t="str">
        <f t="shared" si="8"/>
        <v/>
      </c>
    </row>
    <row r="124" spans="2:6" x14ac:dyDescent="0.25">
      <c r="D124" s="25" t="str">
        <f t="shared" si="6"/>
        <v/>
      </c>
      <c r="E124" s="24" t="str">
        <f t="shared" si="7"/>
        <v/>
      </c>
      <c r="F124" t="str">
        <f t="shared" si="8"/>
        <v/>
      </c>
    </row>
    <row r="125" spans="2:6" x14ac:dyDescent="0.25">
      <c r="D125" s="25" t="str">
        <f t="shared" si="6"/>
        <v/>
      </c>
      <c r="E125" s="24" t="str">
        <f t="shared" si="7"/>
        <v/>
      </c>
      <c r="F125" t="str">
        <f t="shared" si="8"/>
        <v/>
      </c>
    </row>
    <row r="126" spans="2:6" x14ac:dyDescent="0.25">
      <c r="D126" s="25" t="str">
        <f t="shared" si="6"/>
        <v/>
      </c>
      <c r="E126" s="24" t="str">
        <f t="shared" si="7"/>
        <v/>
      </c>
      <c r="F126" t="str">
        <f t="shared" si="8"/>
        <v/>
      </c>
    </row>
    <row r="127" spans="2:6" x14ac:dyDescent="0.25">
      <c r="D127" s="25" t="str">
        <f t="shared" si="6"/>
        <v/>
      </c>
      <c r="E127" s="24" t="str">
        <f t="shared" si="7"/>
        <v/>
      </c>
      <c r="F127" t="str">
        <f t="shared" si="8"/>
        <v/>
      </c>
    </row>
    <row r="128" spans="2:6" x14ac:dyDescent="0.25">
      <c r="D128" s="25" t="str">
        <f t="shared" si="6"/>
        <v/>
      </c>
      <c r="E128" s="24" t="str">
        <f t="shared" si="7"/>
        <v/>
      </c>
      <c r="F128" t="str">
        <f t="shared" si="8"/>
        <v/>
      </c>
    </row>
    <row r="129" spans="4:6" x14ac:dyDescent="0.25">
      <c r="D129" s="25" t="str">
        <f t="shared" si="6"/>
        <v/>
      </c>
      <c r="E129" s="24" t="str">
        <f t="shared" si="7"/>
        <v/>
      </c>
      <c r="F129" t="str">
        <f t="shared" si="8"/>
        <v/>
      </c>
    </row>
    <row r="130" spans="4:6" x14ac:dyDescent="0.25">
      <c r="D130" s="25" t="str">
        <f t="shared" si="6"/>
        <v/>
      </c>
      <c r="E130" s="24" t="str">
        <f t="shared" si="7"/>
        <v/>
      </c>
      <c r="F130" t="str">
        <f t="shared" si="8"/>
        <v/>
      </c>
    </row>
    <row r="131" spans="4:6" x14ac:dyDescent="0.25">
      <c r="D131" s="25" t="str">
        <f t="shared" si="6"/>
        <v/>
      </c>
      <c r="E131" s="24" t="str">
        <f t="shared" si="7"/>
        <v/>
      </c>
      <c r="F131" t="str">
        <f t="shared" si="8"/>
        <v/>
      </c>
    </row>
    <row r="132" spans="4:6" x14ac:dyDescent="0.25">
      <c r="D132" s="25" t="str">
        <f t="shared" si="6"/>
        <v/>
      </c>
      <c r="E132" s="24" t="str">
        <f t="shared" si="7"/>
        <v/>
      </c>
      <c r="F132" t="str">
        <f t="shared" si="8"/>
        <v/>
      </c>
    </row>
    <row r="133" spans="4:6" x14ac:dyDescent="0.25">
      <c r="D133" s="25" t="str">
        <f t="shared" si="6"/>
        <v/>
      </c>
      <c r="E133" s="24" t="str">
        <f t="shared" si="7"/>
        <v/>
      </c>
      <c r="F133" t="str">
        <f t="shared" si="8"/>
        <v/>
      </c>
    </row>
    <row r="134" spans="4:6" x14ac:dyDescent="0.25">
      <c r="D134" s="25" t="str">
        <f t="shared" si="6"/>
        <v/>
      </c>
      <c r="E134" s="24" t="str">
        <f t="shared" si="7"/>
        <v/>
      </c>
      <c r="F134" t="str">
        <f t="shared" si="8"/>
        <v/>
      </c>
    </row>
    <row r="135" spans="4:6" x14ac:dyDescent="0.25">
      <c r="D135" s="25" t="str">
        <f t="shared" si="6"/>
        <v/>
      </c>
      <c r="E135" s="24" t="str">
        <f t="shared" si="7"/>
        <v/>
      </c>
      <c r="F135" t="str">
        <f t="shared" si="8"/>
        <v/>
      </c>
    </row>
    <row r="136" spans="4:6" x14ac:dyDescent="0.25">
      <c r="D136" s="25" t="str">
        <f t="shared" si="6"/>
        <v/>
      </c>
      <c r="E136" s="24" t="str">
        <f t="shared" si="7"/>
        <v/>
      </c>
      <c r="F136" t="str">
        <f t="shared" si="8"/>
        <v/>
      </c>
    </row>
    <row r="137" spans="4:6" x14ac:dyDescent="0.25">
      <c r="D137" s="25" t="str">
        <f t="shared" si="6"/>
        <v/>
      </c>
      <c r="E137" s="24" t="str">
        <f t="shared" si="7"/>
        <v/>
      </c>
      <c r="F137" t="str">
        <f t="shared" si="8"/>
        <v/>
      </c>
    </row>
    <row r="138" spans="4:6" x14ac:dyDescent="0.25">
      <c r="D138" s="25" t="str">
        <f t="shared" si="6"/>
        <v/>
      </c>
      <c r="E138" s="24" t="str">
        <f t="shared" si="7"/>
        <v/>
      </c>
      <c r="F138" t="str">
        <f t="shared" si="8"/>
        <v/>
      </c>
    </row>
    <row r="139" spans="4:6" x14ac:dyDescent="0.25">
      <c r="D139" s="25" t="str">
        <f t="shared" si="6"/>
        <v/>
      </c>
      <c r="E139" s="24" t="str">
        <f t="shared" si="7"/>
        <v/>
      </c>
      <c r="F139" t="str">
        <f t="shared" si="8"/>
        <v/>
      </c>
    </row>
    <row r="140" spans="4:6" x14ac:dyDescent="0.25">
      <c r="D140" s="25" t="str">
        <f t="shared" si="6"/>
        <v/>
      </c>
      <c r="E140" s="24" t="str">
        <f t="shared" si="7"/>
        <v/>
      </c>
      <c r="F140" t="str">
        <f t="shared" si="8"/>
        <v/>
      </c>
    </row>
    <row r="141" spans="4:6" x14ac:dyDescent="0.25">
      <c r="D141" s="25" t="str">
        <f t="shared" si="6"/>
        <v/>
      </c>
      <c r="E141" s="24" t="str">
        <f t="shared" si="7"/>
        <v/>
      </c>
      <c r="F141" t="str">
        <f t="shared" si="8"/>
        <v/>
      </c>
    </row>
    <row r="142" spans="4:6" x14ac:dyDescent="0.25">
      <c r="D142" s="25" t="str">
        <f t="shared" si="6"/>
        <v/>
      </c>
      <c r="E142" s="24" t="str">
        <f t="shared" si="7"/>
        <v/>
      </c>
      <c r="F142" t="str">
        <f t="shared" si="8"/>
        <v/>
      </c>
    </row>
    <row r="143" spans="4:6" x14ac:dyDescent="0.25">
      <c r="D143" s="25" t="str">
        <f t="shared" si="6"/>
        <v/>
      </c>
      <c r="E143" s="24" t="str">
        <f t="shared" si="7"/>
        <v/>
      </c>
      <c r="F143" t="str">
        <f t="shared" si="8"/>
        <v/>
      </c>
    </row>
    <row r="144" spans="4:6" x14ac:dyDescent="0.25">
      <c r="D144" s="25" t="str">
        <f t="shared" si="6"/>
        <v/>
      </c>
      <c r="E144" s="24" t="str">
        <f t="shared" si="7"/>
        <v/>
      </c>
      <c r="F144" t="str">
        <f t="shared" si="8"/>
        <v/>
      </c>
    </row>
    <row r="145" spans="4:6" x14ac:dyDescent="0.25">
      <c r="D145" s="25" t="str">
        <f t="shared" si="6"/>
        <v/>
      </c>
      <c r="E145" s="24" t="str">
        <f t="shared" si="7"/>
        <v/>
      </c>
      <c r="F145" t="str">
        <f t="shared" si="8"/>
        <v/>
      </c>
    </row>
    <row r="146" spans="4:6" x14ac:dyDescent="0.25">
      <c r="D146" s="25" t="str">
        <f t="shared" si="6"/>
        <v/>
      </c>
      <c r="E146" s="24" t="str">
        <f t="shared" si="7"/>
        <v/>
      </c>
      <c r="F146" t="str">
        <f t="shared" si="8"/>
        <v/>
      </c>
    </row>
    <row r="147" spans="4:6" x14ac:dyDescent="0.25">
      <c r="D147" s="25" t="str">
        <f t="shared" si="6"/>
        <v/>
      </c>
      <c r="E147" s="24" t="str">
        <f t="shared" si="7"/>
        <v/>
      </c>
      <c r="F147" t="str">
        <f t="shared" si="8"/>
        <v/>
      </c>
    </row>
    <row r="148" spans="4:6" x14ac:dyDescent="0.25">
      <c r="D148" s="25" t="str">
        <f t="shared" si="6"/>
        <v/>
      </c>
      <c r="E148" s="24" t="str">
        <f t="shared" si="7"/>
        <v/>
      </c>
      <c r="F148" t="str">
        <f t="shared" si="8"/>
        <v/>
      </c>
    </row>
    <row r="149" spans="4:6" x14ac:dyDescent="0.25">
      <c r="D149" s="25" t="str">
        <f t="shared" si="6"/>
        <v/>
      </c>
      <c r="E149" s="24" t="str">
        <f t="shared" si="7"/>
        <v/>
      </c>
      <c r="F149" t="str">
        <f t="shared" si="8"/>
        <v/>
      </c>
    </row>
    <row r="150" spans="4:6" x14ac:dyDescent="0.25">
      <c r="D150" s="25" t="str">
        <f t="shared" si="6"/>
        <v/>
      </c>
      <c r="E150" s="24" t="str">
        <f t="shared" si="7"/>
        <v/>
      </c>
      <c r="F150" t="str">
        <f t="shared" si="8"/>
        <v/>
      </c>
    </row>
    <row r="151" spans="4:6" x14ac:dyDescent="0.25">
      <c r="D151" s="25" t="str">
        <f t="shared" ref="D151:D201" si="9">IF(OR(B151="Grand Total",B151=""),"",D150+C151)</f>
        <v/>
      </c>
      <c r="E151" s="24" t="str">
        <f t="shared" ref="E151:E201" si="10">IF(OR(C151="",B151="Grand Total"),"",IF(C151&lt;0,"L","W"))</f>
        <v/>
      </c>
      <c r="F151" t="str">
        <f t="shared" si="8"/>
        <v/>
      </c>
    </row>
    <row r="152" spans="4:6" x14ac:dyDescent="0.25">
      <c r="D152" s="25" t="str">
        <f t="shared" si="9"/>
        <v/>
      </c>
      <c r="E152" s="24" t="str">
        <f t="shared" si="10"/>
        <v/>
      </c>
      <c r="F152" t="str">
        <f t="shared" ref="F152:F201" si="11">IF(E152="","",IF(E152=E151,F151+1,1))</f>
        <v/>
      </c>
    </row>
    <row r="153" spans="4:6" x14ac:dyDescent="0.25">
      <c r="D153" s="25" t="str">
        <f t="shared" si="9"/>
        <v/>
      </c>
      <c r="E153" s="24" t="str">
        <f t="shared" si="10"/>
        <v/>
      </c>
      <c r="F153" t="str">
        <f t="shared" si="11"/>
        <v/>
      </c>
    </row>
    <row r="154" spans="4:6" x14ac:dyDescent="0.25">
      <c r="D154" s="25" t="str">
        <f t="shared" si="9"/>
        <v/>
      </c>
      <c r="E154" s="24" t="str">
        <f t="shared" si="10"/>
        <v/>
      </c>
      <c r="F154" t="str">
        <f t="shared" si="11"/>
        <v/>
      </c>
    </row>
    <row r="155" spans="4:6" x14ac:dyDescent="0.25">
      <c r="D155" s="25" t="str">
        <f t="shared" si="9"/>
        <v/>
      </c>
      <c r="E155" s="24" t="str">
        <f t="shared" si="10"/>
        <v/>
      </c>
      <c r="F155" t="str">
        <f t="shared" si="11"/>
        <v/>
      </c>
    </row>
    <row r="156" spans="4:6" x14ac:dyDescent="0.25">
      <c r="D156" s="25" t="str">
        <f t="shared" si="9"/>
        <v/>
      </c>
      <c r="E156" s="24" t="str">
        <f t="shared" si="10"/>
        <v/>
      </c>
      <c r="F156" t="str">
        <f t="shared" si="11"/>
        <v/>
      </c>
    </row>
    <row r="157" spans="4:6" x14ac:dyDescent="0.25">
      <c r="D157" s="25" t="str">
        <f t="shared" si="9"/>
        <v/>
      </c>
      <c r="E157" s="24" t="str">
        <f t="shared" si="10"/>
        <v/>
      </c>
      <c r="F157" t="str">
        <f t="shared" si="11"/>
        <v/>
      </c>
    </row>
    <row r="158" spans="4:6" x14ac:dyDescent="0.25">
      <c r="D158" s="25" t="str">
        <f t="shared" si="9"/>
        <v/>
      </c>
      <c r="E158" s="24" t="str">
        <f t="shared" si="10"/>
        <v/>
      </c>
      <c r="F158" t="str">
        <f t="shared" si="11"/>
        <v/>
      </c>
    </row>
    <row r="159" spans="4:6" x14ac:dyDescent="0.25">
      <c r="D159" s="25" t="str">
        <f t="shared" si="9"/>
        <v/>
      </c>
      <c r="E159" s="24" t="str">
        <f t="shared" si="10"/>
        <v/>
      </c>
      <c r="F159" t="str">
        <f t="shared" si="11"/>
        <v/>
      </c>
    </row>
    <row r="160" spans="4:6" x14ac:dyDescent="0.25">
      <c r="D160" s="25" t="str">
        <f t="shared" si="9"/>
        <v/>
      </c>
      <c r="E160" s="24" t="str">
        <f t="shared" si="10"/>
        <v/>
      </c>
      <c r="F160" t="str">
        <f t="shared" si="11"/>
        <v/>
      </c>
    </row>
    <row r="161" spans="4:6" x14ac:dyDescent="0.25">
      <c r="D161" s="25" t="str">
        <f t="shared" si="9"/>
        <v/>
      </c>
      <c r="E161" s="24" t="str">
        <f t="shared" si="10"/>
        <v/>
      </c>
      <c r="F161" t="str">
        <f t="shared" si="11"/>
        <v/>
      </c>
    </row>
    <row r="162" spans="4:6" x14ac:dyDescent="0.25">
      <c r="D162" s="25" t="str">
        <f t="shared" si="9"/>
        <v/>
      </c>
      <c r="E162" s="24" t="str">
        <f t="shared" si="10"/>
        <v/>
      </c>
      <c r="F162" t="str">
        <f t="shared" si="11"/>
        <v/>
      </c>
    </row>
    <row r="163" spans="4:6" x14ac:dyDescent="0.25">
      <c r="D163" s="25" t="str">
        <f t="shared" si="9"/>
        <v/>
      </c>
      <c r="E163" s="24" t="str">
        <f t="shared" si="10"/>
        <v/>
      </c>
      <c r="F163" t="str">
        <f t="shared" si="11"/>
        <v/>
      </c>
    </row>
    <row r="164" spans="4:6" x14ac:dyDescent="0.25">
      <c r="D164" s="25" t="str">
        <f t="shared" si="9"/>
        <v/>
      </c>
      <c r="E164" s="24" t="str">
        <f t="shared" si="10"/>
        <v/>
      </c>
      <c r="F164" t="str">
        <f t="shared" si="11"/>
        <v/>
      </c>
    </row>
    <row r="165" spans="4:6" x14ac:dyDescent="0.25">
      <c r="D165" s="25" t="str">
        <f t="shared" si="9"/>
        <v/>
      </c>
      <c r="E165" s="24" t="str">
        <f t="shared" si="10"/>
        <v/>
      </c>
      <c r="F165" t="str">
        <f t="shared" si="11"/>
        <v/>
      </c>
    </row>
    <row r="166" spans="4:6" x14ac:dyDescent="0.25">
      <c r="D166" s="25" t="str">
        <f t="shared" si="9"/>
        <v/>
      </c>
      <c r="E166" s="24" t="str">
        <f t="shared" si="10"/>
        <v/>
      </c>
      <c r="F166" t="str">
        <f t="shared" si="11"/>
        <v/>
      </c>
    </row>
    <row r="167" spans="4:6" x14ac:dyDescent="0.25">
      <c r="D167" s="25" t="str">
        <f t="shared" si="9"/>
        <v/>
      </c>
      <c r="E167" s="24" t="str">
        <f t="shared" si="10"/>
        <v/>
      </c>
      <c r="F167" t="str">
        <f t="shared" si="11"/>
        <v/>
      </c>
    </row>
    <row r="168" spans="4:6" x14ac:dyDescent="0.25">
      <c r="D168" s="25" t="str">
        <f t="shared" si="9"/>
        <v/>
      </c>
      <c r="E168" s="24" t="str">
        <f t="shared" si="10"/>
        <v/>
      </c>
      <c r="F168" t="str">
        <f t="shared" si="11"/>
        <v/>
      </c>
    </row>
    <row r="169" spans="4:6" x14ac:dyDescent="0.25">
      <c r="D169" s="25" t="str">
        <f t="shared" si="9"/>
        <v/>
      </c>
      <c r="E169" s="24" t="str">
        <f t="shared" si="10"/>
        <v/>
      </c>
      <c r="F169" t="str">
        <f t="shared" si="11"/>
        <v/>
      </c>
    </row>
    <row r="170" spans="4:6" x14ac:dyDescent="0.25">
      <c r="D170" s="25" t="str">
        <f t="shared" si="9"/>
        <v/>
      </c>
      <c r="E170" s="24" t="str">
        <f t="shared" si="10"/>
        <v/>
      </c>
      <c r="F170" t="str">
        <f t="shared" si="11"/>
        <v/>
      </c>
    </row>
    <row r="171" spans="4:6" x14ac:dyDescent="0.25">
      <c r="D171" s="25" t="str">
        <f t="shared" si="9"/>
        <v/>
      </c>
      <c r="E171" s="24" t="str">
        <f t="shared" si="10"/>
        <v/>
      </c>
      <c r="F171" t="str">
        <f t="shared" si="11"/>
        <v/>
      </c>
    </row>
    <row r="172" spans="4:6" x14ac:dyDescent="0.25">
      <c r="D172" s="25" t="str">
        <f t="shared" si="9"/>
        <v/>
      </c>
      <c r="E172" s="24" t="str">
        <f t="shared" si="10"/>
        <v/>
      </c>
      <c r="F172" t="str">
        <f t="shared" si="11"/>
        <v/>
      </c>
    </row>
    <row r="173" spans="4:6" x14ac:dyDescent="0.25">
      <c r="D173" s="25" t="str">
        <f t="shared" si="9"/>
        <v/>
      </c>
      <c r="E173" s="24" t="str">
        <f t="shared" si="10"/>
        <v/>
      </c>
      <c r="F173" t="str">
        <f t="shared" si="11"/>
        <v/>
      </c>
    </row>
    <row r="174" spans="4:6" x14ac:dyDescent="0.25">
      <c r="D174" s="25" t="str">
        <f t="shared" si="9"/>
        <v/>
      </c>
      <c r="E174" s="24" t="str">
        <f t="shared" si="10"/>
        <v/>
      </c>
      <c r="F174" t="str">
        <f t="shared" si="11"/>
        <v/>
      </c>
    </row>
    <row r="175" spans="4:6" x14ac:dyDescent="0.25">
      <c r="D175" s="25" t="str">
        <f t="shared" si="9"/>
        <v/>
      </c>
      <c r="E175" s="24" t="str">
        <f t="shared" si="10"/>
        <v/>
      </c>
      <c r="F175" t="str">
        <f t="shared" si="11"/>
        <v/>
      </c>
    </row>
    <row r="176" spans="4:6" x14ac:dyDescent="0.25">
      <c r="D176" s="25" t="str">
        <f t="shared" si="9"/>
        <v/>
      </c>
      <c r="E176" s="24" t="str">
        <f t="shared" si="10"/>
        <v/>
      </c>
      <c r="F176" t="str">
        <f t="shared" si="11"/>
        <v/>
      </c>
    </row>
    <row r="177" spans="4:6" x14ac:dyDescent="0.25">
      <c r="D177" s="25" t="str">
        <f t="shared" si="9"/>
        <v/>
      </c>
      <c r="E177" s="24" t="str">
        <f t="shared" si="10"/>
        <v/>
      </c>
      <c r="F177" t="str">
        <f t="shared" si="11"/>
        <v/>
      </c>
    </row>
    <row r="178" spans="4:6" x14ac:dyDescent="0.25">
      <c r="D178" s="25" t="str">
        <f t="shared" si="9"/>
        <v/>
      </c>
      <c r="E178" s="24" t="str">
        <f t="shared" si="10"/>
        <v/>
      </c>
      <c r="F178" t="str">
        <f t="shared" si="11"/>
        <v/>
      </c>
    </row>
    <row r="179" spans="4:6" x14ac:dyDescent="0.25">
      <c r="D179" s="25" t="str">
        <f t="shared" si="9"/>
        <v/>
      </c>
      <c r="E179" s="24" t="str">
        <f t="shared" si="10"/>
        <v/>
      </c>
      <c r="F179" t="str">
        <f t="shared" si="11"/>
        <v/>
      </c>
    </row>
    <row r="180" spans="4:6" x14ac:dyDescent="0.25">
      <c r="D180" s="25" t="str">
        <f t="shared" si="9"/>
        <v/>
      </c>
      <c r="E180" s="24" t="str">
        <f t="shared" si="10"/>
        <v/>
      </c>
      <c r="F180" t="str">
        <f t="shared" si="11"/>
        <v/>
      </c>
    </row>
    <row r="181" spans="4:6" x14ac:dyDescent="0.25">
      <c r="D181" s="25" t="str">
        <f t="shared" si="9"/>
        <v/>
      </c>
      <c r="E181" s="24" t="str">
        <f t="shared" si="10"/>
        <v/>
      </c>
      <c r="F181" t="str">
        <f t="shared" si="11"/>
        <v/>
      </c>
    </row>
    <row r="182" spans="4:6" x14ac:dyDescent="0.25">
      <c r="D182" s="25" t="str">
        <f t="shared" si="9"/>
        <v/>
      </c>
      <c r="E182" s="24" t="str">
        <f t="shared" si="10"/>
        <v/>
      </c>
      <c r="F182" t="str">
        <f t="shared" si="11"/>
        <v/>
      </c>
    </row>
    <row r="183" spans="4:6" x14ac:dyDescent="0.25">
      <c r="D183" s="25" t="str">
        <f t="shared" si="9"/>
        <v/>
      </c>
      <c r="E183" s="24" t="str">
        <f t="shared" si="10"/>
        <v/>
      </c>
      <c r="F183" t="str">
        <f t="shared" si="11"/>
        <v/>
      </c>
    </row>
    <row r="184" spans="4:6" x14ac:dyDescent="0.25">
      <c r="D184" s="25" t="str">
        <f t="shared" si="9"/>
        <v/>
      </c>
      <c r="E184" s="24" t="str">
        <f t="shared" si="10"/>
        <v/>
      </c>
      <c r="F184" t="str">
        <f t="shared" si="11"/>
        <v/>
      </c>
    </row>
    <row r="185" spans="4:6" x14ac:dyDescent="0.25">
      <c r="D185" s="25" t="str">
        <f t="shared" si="9"/>
        <v/>
      </c>
      <c r="E185" s="24" t="str">
        <f t="shared" si="10"/>
        <v/>
      </c>
      <c r="F185" t="str">
        <f t="shared" si="11"/>
        <v/>
      </c>
    </row>
    <row r="186" spans="4:6" x14ac:dyDescent="0.25">
      <c r="D186" s="25" t="str">
        <f t="shared" si="9"/>
        <v/>
      </c>
      <c r="E186" s="24" t="str">
        <f t="shared" si="10"/>
        <v/>
      </c>
      <c r="F186" t="str">
        <f t="shared" si="11"/>
        <v/>
      </c>
    </row>
    <row r="187" spans="4:6" x14ac:dyDescent="0.25">
      <c r="D187" s="25" t="str">
        <f t="shared" si="9"/>
        <v/>
      </c>
      <c r="E187" s="24" t="str">
        <f t="shared" si="10"/>
        <v/>
      </c>
      <c r="F187" t="str">
        <f t="shared" si="11"/>
        <v/>
      </c>
    </row>
    <row r="188" spans="4:6" x14ac:dyDescent="0.25">
      <c r="D188" s="25" t="str">
        <f t="shared" si="9"/>
        <v/>
      </c>
      <c r="E188" s="24" t="str">
        <f t="shared" si="10"/>
        <v/>
      </c>
      <c r="F188" t="str">
        <f t="shared" si="11"/>
        <v/>
      </c>
    </row>
    <row r="189" spans="4:6" x14ac:dyDescent="0.25">
      <c r="D189" s="25" t="str">
        <f t="shared" si="9"/>
        <v/>
      </c>
      <c r="E189" s="24" t="str">
        <f t="shared" si="10"/>
        <v/>
      </c>
      <c r="F189" t="str">
        <f t="shared" si="11"/>
        <v/>
      </c>
    </row>
    <row r="190" spans="4:6" x14ac:dyDescent="0.25">
      <c r="D190" s="25" t="str">
        <f t="shared" si="9"/>
        <v/>
      </c>
      <c r="E190" s="24" t="str">
        <f t="shared" si="10"/>
        <v/>
      </c>
      <c r="F190" t="str">
        <f t="shared" si="11"/>
        <v/>
      </c>
    </row>
    <row r="191" spans="4:6" x14ac:dyDescent="0.25">
      <c r="D191" s="25" t="str">
        <f t="shared" si="9"/>
        <v/>
      </c>
      <c r="E191" s="24" t="str">
        <f t="shared" si="10"/>
        <v/>
      </c>
      <c r="F191" t="str">
        <f t="shared" si="11"/>
        <v/>
      </c>
    </row>
    <row r="192" spans="4:6" x14ac:dyDescent="0.25">
      <c r="D192" s="25" t="str">
        <f t="shared" si="9"/>
        <v/>
      </c>
      <c r="E192" s="24" t="str">
        <f t="shared" si="10"/>
        <v/>
      </c>
      <c r="F192" t="str">
        <f t="shared" si="11"/>
        <v/>
      </c>
    </row>
    <row r="193" spans="4:6" x14ac:dyDescent="0.25">
      <c r="D193" s="25" t="str">
        <f t="shared" si="9"/>
        <v/>
      </c>
      <c r="E193" s="24" t="str">
        <f t="shared" si="10"/>
        <v/>
      </c>
      <c r="F193" t="str">
        <f t="shared" si="11"/>
        <v/>
      </c>
    </row>
    <row r="194" spans="4:6" x14ac:dyDescent="0.25">
      <c r="D194" s="25" t="str">
        <f t="shared" si="9"/>
        <v/>
      </c>
      <c r="E194" s="24" t="str">
        <f t="shared" si="10"/>
        <v/>
      </c>
      <c r="F194" t="str">
        <f t="shared" si="11"/>
        <v/>
      </c>
    </row>
    <row r="195" spans="4:6" x14ac:dyDescent="0.25">
      <c r="D195" s="25" t="str">
        <f t="shared" si="9"/>
        <v/>
      </c>
      <c r="E195" s="24" t="str">
        <f t="shared" si="10"/>
        <v/>
      </c>
      <c r="F195" t="str">
        <f t="shared" si="11"/>
        <v/>
      </c>
    </row>
    <row r="196" spans="4:6" x14ac:dyDescent="0.25">
      <c r="D196" s="25" t="str">
        <f t="shared" si="9"/>
        <v/>
      </c>
      <c r="E196" s="24" t="str">
        <f t="shared" si="10"/>
        <v/>
      </c>
      <c r="F196" t="str">
        <f t="shared" si="11"/>
        <v/>
      </c>
    </row>
    <row r="197" spans="4:6" x14ac:dyDescent="0.25">
      <c r="D197" s="25" t="str">
        <f t="shared" si="9"/>
        <v/>
      </c>
      <c r="E197" s="24" t="str">
        <f t="shared" si="10"/>
        <v/>
      </c>
      <c r="F197" t="str">
        <f t="shared" si="11"/>
        <v/>
      </c>
    </row>
    <row r="198" spans="4:6" x14ac:dyDescent="0.25">
      <c r="D198" s="25" t="str">
        <f t="shared" si="9"/>
        <v/>
      </c>
      <c r="E198" s="24" t="str">
        <f t="shared" si="10"/>
        <v/>
      </c>
      <c r="F198" t="str">
        <f t="shared" si="11"/>
        <v/>
      </c>
    </row>
    <row r="199" spans="4:6" x14ac:dyDescent="0.25">
      <c r="D199" s="25" t="str">
        <f t="shared" si="9"/>
        <v/>
      </c>
      <c r="E199" s="24" t="str">
        <f t="shared" si="10"/>
        <v/>
      </c>
      <c r="F199" t="str">
        <f t="shared" si="11"/>
        <v/>
      </c>
    </row>
    <row r="200" spans="4:6" x14ac:dyDescent="0.25">
      <c r="D200" s="25" t="str">
        <f t="shared" si="9"/>
        <v/>
      </c>
      <c r="E200" s="24" t="str">
        <f t="shared" si="10"/>
        <v/>
      </c>
      <c r="F200" t="str">
        <f t="shared" si="11"/>
        <v/>
      </c>
    </row>
    <row r="201" spans="4:6" x14ac:dyDescent="0.25">
      <c r="D201" s="25" t="str">
        <f t="shared" si="9"/>
        <v/>
      </c>
      <c r="E201" s="24" t="str">
        <f t="shared" si="10"/>
        <v/>
      </c>
      <c r="F201" t="str">
        <f t="shared" si="11"/>
        <v/>
      </c>
    </row>
    <row r="202" spans="4:6" x14ac:dyDescent="0.25">
      <c r="E202" s="24"/>
    </row>
    <row r="203" spans="4:6" x14ac:dyDescent="0.25">
      <c r="E203" s="24"/>
    </row>
    <row r="204" spans="4:6" x14ac:dyDescent="0.25">
      <c r="E204" s="24"/>
    </row>
    <row r="205" spans="4:6" x14ac:dyDescent="0.25">
      <c r="E205" s="24"/>
    </row>
    <row r="206" spans="4:6" x14ac:dyDescent="0.25">
      <c r="E206" s="24"/>
    </row>
  </sheetData>
  <conditionalFormatting sqref="K22:K62">
    <cfRule type="cellIs" dxfId="46" priority="20" operator="greaterThan">
      <formula>$M$1</formula>
    </cfRule>
    <cfRule type="cellIs" dxfId="45" priority="21" operator="greaterThan">
      <formula>"31.555$G$1"</formula>
    </cfRule>
  </conditionalFormatting>
  <conditionalFormatting sqref="K22:K62">
    <cfRule type="cellIs" dxfId="44" priority="19" operator="lessThan">
      <formula>0</formula>
    </cfRule>
  </conditionalFormatting>
  <conditionalFormatting sqref="K22:K62">
    <cfRule type="cellIs" dxfId="43" priority="18" operator="lessThan">
      <formula>0</formula>
    </cfRule>
  </conditionalFormatting>
  <conditionalFormatting sqref="D22">
    <cfRule type="cellIs" dxfId="42" priority="16" operator="greaterThan">
      <formula>$M$1</formula>
    </cfRule>
    <cfRule type="cellIs" dxfId="41" priority="17" operator="greaterThan">
      <formula>"31.555$G$1"</formula>
    </cfRule>
  </conditionalFormatting>
  <conditionalFormatting sqref="D22">
    <cfRule type="cellIs" dxfId="40" priority="15" operator="lessThan">
      <formula>0</formula>
    </cfRule>
  </conditionalFormatting>
  <conditionalFormatting sqref="D22">
    <cfRule type="cellIs" dxfId="39" priority="14" operator="lessThan">
      <formula>0</formula>
    </cfRule>
  </conditionalFormatting>
  <conditionalFormatting sqref="D23:D201">
    <cfRule type="cellIs" dxfId="38" priority="12" operator="greaterThan">
      <formula>$M$1</formula>
    </cfRule>
    <cfRule type="cellIs" dxfId="37" priority="13" operator="greaterThan">
      <formula>"31.555$G$1"</formula>
    </cfRule>
  </conditionalFormatting>
  <conditionalFormatting sqref="D23:D201">
    <cfRule type="cellIs" dxfId="36" priority="11" operator="lessThan">
      <formula>0</formula>
    </cfRule>
  </conditionalFormatting>
  <conditionalFormatting sqref="D23:D201">
    <cfRule type="cellIs" dxfId="35" priority="10" operator="lessThan">
      <formula>0</formula>
    </cfRule>
  </conditionalFormatting>
  <conditionalFormatting pivot="1" sqref="J22">
    <cfRule type="cellIs" dxfId="34" priority="9" operator="greaterThan">
      <formula>0</formula>
    </cfRule>
  </conditionalFormatting>
  <conditionalFormatting pivot="1" sqref="J22">
    <cfRule type="cellIs" dxfId="33" priority="8" operator="lessThan">
      <formula>0</formula>
    </cfRule>
  </conditionalFormatting>
  <conditionalFormatting pivot="1" sqref="R22">
    <cfRule type="cellIs" dxfId="32" priority="7" operator="greaterThan">
      <formula>0</formula>
    </cfRule>
  </conditionalFormatting>
  <conditionalFormatting pivot="1" sqref="R22">
    <cfRule type="cellIs" dxfId="31" priority="6" operator="lessThan">
      <formula>0</formula>
    </cfRule>
  </conditionalFormatting>
  <conditionalFormatting pivot="1" sqref="R39:R40 R44 R47 R59:R61">
    <cfRule type="cellIs" dxfId="30" priority="5" operator="greaterThan">
      <formula>0</formula>
    </cfRule>
  </conditionalFormatting>
  <conditionalFormatting pivot="1" sqref="R39:R40 R44 R47 R59:R61">
    <cfRule type="cellIs" dxfId="29" priority="4" operator="lessThan">
      <formula>0</formula>
    </cfRule>
  </conditionalFormatting>
  <conditionalFormatting sqref="E22:E201">
    <cfRule type="cellIs" dxfId="28" priority="2" operator="equal">
      <formula>"L"</formula>
    </cfRule>
    <cfRule type="cellIs" dxfId="27" priority="3" operator="equal">
      <formula>"W"</formula>
    </cfRule>
  </conditionalFormatting>
  <conditionalFormatting sqref="F22:F201">
    <cfRule type="cellIs" dxfId="26" priority="1" operator="equal">
      <formula>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05F7-4DBE-45C5-92F6-30AAAFEB2F4C}">
  <dimension ref="A1:AA111"/>
  <sheetViews>
    <sheetView workbookViewId="0">
      <selection activeCell="C14" sqref="C14"/>
    </sheetView>
  </sheetViews>
  <sheetFormatPr defaultRowHeight="15" x14ac:dyDescent="0.25"/>
  <cols>
    <col min="1" max="1" width="15.85546875" bestFit="1" customWidth="1"/>
    <col min="2" max="2" width="10.5703125" bestFit="1" customWidth="1"/>
    <col min="3" max="3" width="9.85546875" bestFit="1" customWidth="1"/>
    <col min="4" max="4" width="9.28515625" bestFit="1" customWidth="1"/>
    <col min="5" max="5" width="10.28515625" bestFit="1" customWidth="1"/>
    <col min="6" max="8" width="9.28515625" bestFit="1" customWidth="1"/>
    <col min="9" max="9" width="18" bestFit="1" customWidth="1"/>
    <col min="10" max="10" width="9.28515625" bestFit="1" customWidth="1"/>
    <col min="11" max="11" width="14.140625" bestFit="1" customWidth="1"/>
    <col min="12" max="14" width="9.28515625" bestFit="1" customWidth="1"/>
    <col min="15" max="15" width="10.7109375" bestFit="1" customWidth="1"/>
    <col min="16" max="16" width="9.28515625" bestFit="1" customWidth="1"/>
    <col min="17" max="17" width="17.5703125" bestFit="1" customWidth="1"/>
    <col min="18" max="18" width="9.28515625" bestFit="1" customWidth="1"/>
    <col min="19" max="19" width="21.42578125" bestFit="1" customWidth="1"/>
    <col min="20" max="20" width="28.7109375" bestFit="1" customWidth="1"/>
    <col min="21" max="21" width="22.85546875" bestFit="1" customWidth="1"/>
    <col min="22" max="22" width="24" bestFit="1" customWidth="1"/>
    <col min="23" max="23" width="22" bestFit="1" customWidth="1"/>
    <col min="24" max="25" width="25.28515625" bestFit="1" customWidth="1"/>
    <col min="26" max="26" width="26.28515625" bestFit="1" customWidth="1"/>
    <col min="27" max="27" width="19.85546875" bestFit="1" customWidth="1"/>
  </cols>
  <sheetData>
    <row r="1" spans="1:27" x14ac:dyDescent="0.25">
      <c r="A1" s="27" t="s">
        <v>1990</v>
      </c>
    </row>
    <row r="3" spans="1:27" x14ac:dyDescent="0.2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1983</v>
      </c>
      <c r="J3" t="s">
        <v>1984</v>
      </c>
      <c r="K3" t="s">
        <v>23</v>
      </c>
      <c r="L3" t="s">
        <v>24</v>
      </c>
      <c r="M3" t="s">
        <v>25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49</v>
      </c>
      <c r="Y3" t="s">
        <v>50</v>
      </c>
      <c r="Z3" t="s">
        <v>51</v>
      </c>
      <c r="AA3" t="s">
        <v>68</v>
      </c>
    </row>
    <row r="4" spans="1:27" x14ac:dyDescent="0.25">
      <c r="A4" s="64">
        <v>45917.796377314815</v>
      </c>
      <c r="B4">
        <v>442965083</v>
      </c>
      <c r="C4" t="s">
        <v>36</v>
      </c>
      <c r="D4" t="s">
        <v>37</v>
      </c>
      <c r="E4" t="s">
        <v>120</v>
      </c>
      <c r="F4">
        <v>3685.92</v>
      </c>
      <c r="G4">
        <v>3687.48</v>
      </c>
      <c r="H4">
        <v>3689.42</v>
      </c>
      <c r="I4" t="s">
        <v>155</v>
      </c>
      <c r="J4">
        <v>3687.47</v>
      </c>
      <c r="K4">
        <v>0</v>
      </c>
      <c r="L4">
        <v>0</v>
      </c>
      <c r="M4">
        <v>1.55</v>
      </c>
      <c r="N4" t="s">
        <v>78</v>
      </c>
      <c r="O4" s="65">
        <v>45917</v>
      </c>
      <c r="P4" t="s">
        <v>102</v>
      </c>
      <c r="Q4" t="s">
        <v>52</v>
      </c>
      <c r="R4" t="s">
        <v>73</v>
      </c>
      <c r="S4" s="64">
        <v>45917.796377314815</v>
      </c>
      <c r="T4" s="64">
        <v>45918.004710648151</v>
      </c>
      <c r="U4" t="s">
        <v>88</v>
      </c>
      <c r="V4" t="s">
        <v>86</v>
      </c>
      <c r="W4" t="s">
        <v>87</v>
      </c>
      <c r="X4">
        <v>0.15500000000000003</v>
      </c>
      <c r="Y4">
        <v>0.31000000000000005</v>
      </c>
      <c r="Z4">
        <v>0.46499999999999997</v>
      </c>
      <c r="AA4">
        <v>-3</v>
      </c>
    </row>
    <row r="5" spans="1:27" x14ac:dyDescent="0.25">
      <c r="A5" s="64">
        <v>45917.813043981485</v>
      </c>
      <c r="B5">
        <v>442971545</v>
      </c>
      <c r="C5" t="s">
        <v>36</v>
      </c>
      <c r="D5" t="s">
        <v>37</v>
      </c>
      <c r="E5" t="s">
        <v>120</v>
      </c>
      <c r="F5">
        <v>3687.74</v>
      </c>
      <c r="G5">
        <v>3684.77</v>
      </c>
      <c r="H5">
        <v>3691.27</v>
      </c>
      <c r="I5" t="s">
        <v>158</v>
      </c>
      <c r="J5">
        <v>3684.71</v>
      </c>
      <c r="K5">
        <v>0</v>
      </c>
      <c r="L5">
        <v>0</v>
      </c>
      <c r="M5">
        <v>-3.03</v>
      </c>
      <c r="N5" t="s">
        <v>79</v>
      </c>
      <c r="O5" s="65">
        <v>45917</v>
      </c>
      <c r="P5" t="s">
        <v>102</v>
      </c>
      <c r="Q5" t="s">
        <v>52</v>
      </c>
      <c r="R5" t="s">
        <v>73</v>
      </c>
      <c r="S5" s="64">
        <v>45917.813043981485</v>
      </c>
      <c r="T5" s="64">
        <v>45918.021377314813</v>
      </c>
      <c r="U5" t="s">
        <v>88</v>
      </c>
      <c r="V5" t="s">
        <v>86</v>
      </c>
      <c r="W5" t="s">
        <v>87</v>
      </c>
      <c r="X5">
        <v>-0.30299999999999999</v>
      </c>
      <c r="Y5">
        <v>-0.60599999999999998</v>
      </c>
      <c r="Z5">
        <v>-0.90899999999999992</v>
      </c>
      <c r="AA5">
        <v>-3</v>
      </c>
    </row>
    <row r="6" spans="1:27" x14ac:dyDescent="0.25">
      <c r="A6" s="64">
        <v>45917.832256944443</v>
      </c>
      <c r="B6">
        <v>442977821</v>
      </c>
      <c r="C6" t="s">
        <v>36</v>
      </c>
      <c r="D6" t="s">
        <v>38</v>
      </c>
      <c r="E6" t="s">
        <v>120</v>
      </c>
      <c r="F6">
        <v>3684.65</v>
      </c>
      <c r="G6">
        <v>3683.62</v>
      </c>
      <c r="H6">
        <v>3681.15</v>
      </c>
      <c r="I6" t="s">
        <v>161</v>
      </c>
      <c r="J6">
        <v>3683.62</v>
      </c>
      <c r="K6">
        <v>0</v>
      </c>
      <c r="L6">
        <v>0</v>
      </c>
      <c r="M6">
        <v>1.03</v>
      </c>
      <c r="N6" t="s">
        <v>78</v>
      </c>
      <c r="O6" s="65">
        <v>45917</v>
      </c>
      <c r="P6" t="s">
        <v>102</v>
      </c>
      <c r="Q6" t="s">
        <v>52</v>
      </c>
      <c r="R6" t="s">
        <v>73</v>
      </c>
      <c r="S6" s="64">
        <v>45917.832256944443</v>
      </c>
      <c r="T6" s="64">
        <v>45918.040590277778</v>
      </c>
      <c r="U6" t="s">
        <v>88</v>
      </c>
      <c r="V6" t="s">
        <v>86</v>
      </c>
      <c r="W6" t="s">
        <v>87</v>
      </c>
      <c r="X6">
        <v>0.10300000000000001</v>
      </c>
      <c r="Y6">
        <v>0.20600000000000002</v>
      </c>
      <c r="Z6">
        <v>0.309</v>
      </c>
      <c r="AA6">
        <v>-3</v>
      </c>
    </row>
    <row r="7" spans="1:27" x14ac:dyDescent="0.25">
      <c r="A7" s="64">
        <v>45917.83792824074</v>
      </c>
      <c r="B7">
        <v>442981059</v>
      </c>
      <c r="C7" t="s">
        <v>36</v>
      </c>
      <c r="D7" t="s">
        <v>38</v>
      </c>
      <c r="E7" t="s">
        <v>120</v>
      </c>
      <c r="F7">
        <v>3683.38</v>
      </c>
      <c r="G7">
        <v>3682.47</v>
      </c>
      <c r="H7">
        <v>3679.88</v>
      </c>
      <c r="I7" t="s">
        <v>165</v>
      </c>
      <c r="J7">
        <v>3679.81</v>
      </c>
      <c r="K7">
        <v>0</v>
      </c>
      <c r="L7">
        <v>0</v>
      </c>
      <c r="M7">
        <v>3.57</v>
      </c>
      <c r="N7" t="s">
        <v>78</v>
      </c>
      <c r="O7" s="65">
        <v>45917</v>
      </c>
      <c r="P7" t="s">
        <v>82</v>
      </c>
      <c r="Q7" t="s">
        <v>52</v>
      </c>
      <c r="R7" t="s">
        <v>73</v>
      </c>
      <c r="S7" s="64">
        <v>45917.83792824074</v>
      </c>
      <c r="T7" s="64">
        <v>45918.046261574076</v>
      </c>
      <c r="U7" t="s">
        <v>88</v>
      </c>
      <c r="V7" t="s">
        <v>71</v>
      </c>
      <c r="W7" t="s">
        <v>87</v>
      </c>
      <c r="X7">
        <v>0.35699999999999998</v>
      </c>
      <c r="Y7">
        <v>0.71399999999999997</v>
      </c>
      <c r="Z7">
        <v>1.071</v>
      </c>
      <c r="AA7">
        <v>3.57</v>
      </c>
    </row>
    <row r="8" spans="1:27" x14ac:dyDescent="0.25">
      <c r="A8" s="64">
        <v>45917.849733796298</v>
      </c>
      <c r="B8">
        <v>442987088</v>
      </c>
      <c r="C8" t="s">
        <v>36</v>
      </c>
      <c r="D8" t="s">
        <v>38</v>
      </c>
      <c r="E8" t="s">
        <v>120</v>
      </c>
      <c r="F8">
        <v>3681.02</v>
      </c>
      <c r="G8">
        <v>3684.02</v>
      </c>
      <c r="H8">
        <v>3677.52</v>
      </c>
      <c r="I8" t="s">
        <v>167</v>
      </c>
      <c r="J8">
        <v>3684.13</v>
      </c>
      <c r="K8">
        <v>0</v>
      </c>
      <c r="L8">
        <v>0</v>
      </c>
      <c r="M8">
        <v>-3.11</v>
      </c>
      <c r="N8" t="s">
        <v>79</v>
      </c>
      <c r="O8" s="65">
        <v>45917</v>
      </c>
      <c r="P8" t="s">
        <v>82</v>
      </c>
      <c r="Q8" t="s">
        <v>52</v>
      </c>
      <c r="R8" t="s">
        <v>73</v>
      </c>
      <c r="S8" s="64">
        <v>45917.849733796298</v>
      </c>
      <c r="T8" s="64">
        <v>45918.058067129627</v>
      </c>
      <c r="U8" t="s">
        <v>88</v>
      </c>
      <c r="V8" t="s">
        <v>71</v>
      </c>
      <c r="W8" t="s">
        <v>87</v>
      </c>
      <c r="X8">
        <v>-0.311</v>
      </c>
      <c r="Y8">
        <v>-0.622</v>
      </c>
      <c r="Z8">
        <v>-0.93299999999999994</v>
      </c>
      <c r="AA8">
        <v>-3</v>
      </c>
    </row>
    <row r="9" spans="1:27" x14ac:dyDescent="0.25">
      <c r="A9" s="64">
        <v>45917.860381944447</v>
      </c>
      <c r="B9">
        <v>442993027</v>
      </c>
      <c r="C9" t="s">
        <v>36</v>
      </c>
      <c r="D9" t="s">
        <v>37</v>
      </c>
      <c r="E9" t="s">
        <v>120</v>
      </c>
      <c r="F9">
        <v>3684.53</v>
      </c>
      <c r="G9">
        <v>3686.44</v>
      </c>
      <c r="H9">
        <v>3688.03</v>
      </c>
      <c r="I9" t="s">
        <v>173</v>
      </c>
      <c r="J9">
        <v>3686.44</v>
      </c>
      <c r="K9">
        <v>0</v>
      </c>
      <c r="L9">
        <v>0</v>
      </c>
      <c r="M9">
        <v>1.91</v>
      </c>
      <c r="N9" t="s">
        <v>78</v>
      </c>
      <c r="O9" s="65">
        <v>45917</v>
      </c>
      <c r="P9" t="s">
        <v>82</v>
      </c>
      <c r="Q9" t="s">
        <v>52</v>
      </c>
      <c r="R9" t="s">
        <v>73</v>
      </c>
      <c r="S9" s="64">
        <v>45917.860381944447</v>
      </c>
      <c r="T9" s="64">
        <v>45918.068715277775</v>
      </c>
      <c r="U9" t="s">
        <v>88</v>
      </c>
      <c r="V9" t="s">
        <v>71</v>
      </c>
      <c r="W9" t="s">
        <v>87</v>
      </c>
      <c r="X9">
        <v>0.191</v>
      </c>
      <c r="Y9">
        <v>0.38200000000000001</v>
      </c>
      <c r="Z9">
        <v>0.57299999999999995</v>
      </c>
      <c r="AA9">
        <v>-3</v>
      </c>
    </row>
    <row r="10" spans="1:27" x14ac:dyDescent="0.25">
      <c r="A10" s="64">
        <v>45917.873692129629</v>
      </c>
      <c r="B10">
        <v>443000809</v>
      </c>
      <c r="C10" t="s">
        <v>36</v>
      </c>
      <c r="D10" t="s">
        <v>37</v>
      </c>
      <c r="E10" t="s">
        <v>120</v>
      </c>
      <c r="F10">
        <v>3686.88</v>
      </c>
      <c r="G10">
        <v>3683.8</v>
      </c>
      <c r="H10">
        <v>3690.3</v>
      </c>
      <c r="I10" t="s">
        <v>171</v>
      </c>
      <c r="J10">
        <v>3692.93</v>
      </c>
      <c r="K10">
        <v>0</v>
      </c>
      <c r="L10">
        <v>0</v>
      </c>
      <c r="M10">
        <v>6.05</v>
      </c>
      <c r="N10" t="s">
        <v>78</v>
      </c>
      <c r="O10" s="65">
        <v>45917</v>
      </c>
      <c r="P10" t="s">
        <v>82</v>
      </c>
      <c r="Q10" t="s">
        <v>52</v>
      </c>
      <c r="R10" t="s">
        <v>73</v>
      </c>
      <c r="S10" s="64">
        <v>45917.873692129629</v>
      </c>
      <c r="T10" s="64">
        <v>45918.082025462965</v>
      </c>
      <c r="U10" t="s">
        <v>88</v>
      </c>
      <c r="V10" t="s">
        <v>71</v>
      </c>
      <c r="W10" t="s">
        <v>87</v>
      </c>
      <c r="X10">
        <v>0.60499999999999998</v>
      </c>
      <c r="Y10">
        <v>1.21</v>
      </c>
      <c r="Z10">
        <v>1.8149999999999999</v>
      </c>
      <c r="AA10">
        <v>6.05</v>
      </c>
    </row>
    <row r="11" spans="1:27" x14ac:dyDescent="0.25">
      <c r="A11" s="64">
        <v>45917.883414351854</v>
      </c>
      <c r="B11">
        <v>443037880</v>
      </c>
      <c r="C11" t="s">
        <v>36</v>
      </c>
      <c r="D11" t="s">
        <v>37</v>
      </c>
      <c r="E11" t="s">
        <v>120</v>
      </c>
      <c r="F11">
        <v>3698.99</v>
      </c>
      <c r="G11">
        <v>3696.07</v>
      </c>
      <c r="H11">
        <v>3702.57</v>
      </c>
      <c r="I11" t="s">
        <v>175</v>
      </c>
      <c r="J11">
        <v>3696.02</v>
      </c>
      <c r="K11">
        <v>0</v>
      </c>
      <c r="L11">
        <v>0</v>
      </c>
      <c r="M11">
        <v>-2.97</v>
      </c>
      <c r="N11" t="s">
        <v>79</v>
      </c>
      <c r="O11" s="65">
        <v>45917</v>
      </c>
      <c r="P11" t="s">
        <v>83</v>
      </c>
      <c r="Q11" t="s">
        <v>52</v>
      </c>
      <c r="R11" t="s">
        <v>73</v>
      </c>
      <c r="S11" s="64">
        <v>45917.883414351854</v>
      </c>
      <c r="T11" s="64">
        <v>45918.091747685183</v>
      </c>
      <c r="U11" t="s">
        <v>88</v>
      </c>
      <c r="V11" t="s">
        <v>69</v>
      </c>
      <c r="W11" t="s">
        <v>87</v>
      </c>
      <c r="X11">
        <v>-0.29700000000000004</v>
      </c>
      <c r="Y11">
        <v>-0.59400000000000008</v>
      </c>
      <c r="Z11">
        <v>-0.89100000000000001</v>
      </c>
      <c r="AA11">
        <v>-3</v>
      </c>
    </row>
    <row r="12" spans="1:27" x14ac:dyDescent="0.25">
      <c r="A12" s="64">
        <v>45917.892326388886</v>
      </c>
      <c r="B12">
        <v>443055818</v>
      </c>
      <c r="C12" t="s">
        <v>36</v>
      </c>
      <c r="D12" t="s">
        <v>38</v>
      </c>
      <c r="E12" t="s">
        <v>120</v>
      </c>
      <c r="F12">
        <v>3685.96</v>
      </c>
      <c r="G12">
        <v>3685.68</v>
      </c>
      <c r="H12">
        <v>3682.43</v>
      </c>
      <c r="I12" t="s">
        <v>178</v>
      </c>
      <c r="J12">
        <v>3685.68</v>
      </c>
      <c r="K12">
        <v>0</v>
      </c>
      <c r="L12">
        <v>0</v>
      </c>
      <c r="M12">
        <v>0.28000000000000003</v>
      </c>
      <c r="N12" t="s">
        <v>78</v>
      </c>
      <c r="O12" s="65">
        <v>45917</v>
      </c>
      <c r="P12" t="s">
        <v>83</v>
      </c>
      <c r="Q12" t="s">
        <v>52</v>
      </c>
      <c r="R12" t="s">
        <v>73</v>
      </c>
      <c r="S12" s="64">
        <v>45917.892326388886</v>
      </c>
      <c r="T12" s="64">
        <v>45918.100659722222</v>
      </c>
      <c r="U12" t="s">
        <v>88</v>
      </c>
      <c r="V12" t="s">
        <v>69</v>
      </c>
      <c r="W12" t="s">
        <v>87</v>
      </c>
      <c r="X12">
        <v>2.8000000000000004E-2</v>
      </c>
      <c r="Y12">
        <v>5.6000000000000008E-2</v>
      </c>
      <c r="Z12">
        <v>8.4000000000000005E-2</v>
      </c>
      <c r="AA12">
        <v>-3</v>
      </c>
    </row>
    <row r="13" spans="1:27" x14ac:dyDescent="0.25">
      <c r="A13" s="64">
        <v>45917.89267361111</v>
      </c>
      <c r="B13">
        <v>443056060</v>
      </c>
      <c r="C13" t="s">
        <v>36</v>
      </c>
      <c r="D13" t="s">
        <v>38</v>
      </c>
      <c r="E13" t="s">
        <v>120</v>
      </c>
      <c r="F13">
        <v>3685.83</v>
      </c>
      <c r="G13">
        <v>3685</v>
      </c>
      <c r="H13">
        <v>3682.37</v>
      </c>
      <c r="I13" t="s">
        <v>181</v>
      </c>
      <c r="J13">
        <v>3682.03</v>
      </c>
      <c r="K13">
        <v>0</v>
      </c>
      <c r="L13">
        <v>0</v>
      </c>
      <c r="M13">
        <v>3.8</v>
      </c>
      <c r="N13" t="s">
        <v>78</v>
      </c>
      <c r="O13" s="65">
        <v>45917</v>
      </c>
      <c r="P13" t="s">
        <v>83</v>
      </c>
      <c r="Q13" t="s">
        <v>52</v>
      </c>
      <c r="R13" t="s">
        <v>73</v>
      </c>
      <c r="S13" s="64">
        <v>45917.89267361111</v>
      </c>
      <c r="T13" s="64">
        <v>45918.101006944446</v>
      </c>
      <c r="U13" t="s">
        <v>88</v>
      </c>
      <c r="V13" t="s">
        <v>69</v>
      </c>
      <c r="W13" t="s">
        <v>87</v>
      </c>
      <c r="X13">
        <v>0.38</v>
      </c>
      <c r="Y13">
        <v>0.76</v>
      </c>
      <c r="Z13">
        <v>1.1399999999999999</v>
      </c>
      <c r="AA13">
        <v>3.8</v>
      </c>
    </row>
    <row r="14" spans="1:27" x14ac:dyDescent="0.25">
      <c r="A14" s="64">
        <v>45917.895451388889</v>
      </c>
      <c r="B14">
        <v>443057991</v>
      </c>
      <c r="C14" t="s">
        <v>36</v>
      </c>
      <c r="D14" t="s">
        <v>38</v>
      </c>
      <c r="E14" t="s">
        <v>120</v>
      </c>
      <c r="F14">
        <v>3684.01</v>
      </c>
      <c r="G14">
        <v>3683.9</v>
      </c>
      <c r="H14">
        <v>3680.23</v>
      </c>
      <c r="I14" t="s">
        <v>183</v>
      </c>
      <c r="J14">
        <v>3684.84</v>
      </c>
      <c r="K14">
        <v>0</v>
      </c>
      <c r="L14">
        <v>0</v>
      </c>
      <c r="M14">
        <v>-0.83</v>
      </c>
      <c r="N14" t="s">
        <v>79</v>
      </c>
      <c r="O14" s="65">
        <v>45917</v>
      </c>
      <c r="P14" t="s">
        <v>83</v>
      </c>
      <c r="Q14" t="s">
        <v>52</v>
      </c>
      <c r="R14" t="s">
        <v>73</v>
      </c>
      <c r="S14" s="64">
        <v>45917.895451388889</v>
      </c>
      <c r="T14" s="64">
        <v>45918.103784722225</v>
      </c>
      <c r="U14" t="s">
        <v>88</v>
      </c>
      <c r="V14" t="s">
        <v>69</v>
      </c>
      <c r="W14" t="s">
        <v>87</v>
      </c>
      <c r="X14">
        <v>-8.3000000000000004E-2</v>
      </c>
      <c r="Y14">
        <v>-0.16600000000000001</v>
      </c>
      <c r="Z14">
        <v>-0.24899999999999997</v>
      </c>
      <c r="AA14">
        <v>-3</v>
      </c>
    </row>
    <row r="15" spans="1:27" x14ac:dyDescent="0.25">
      <c r="A15" s="64">
        <v>45917.89603009259</v>
      </c>
      <c r="B15">
        <v>443058467</v>
      </c>
      <c r="C15" t="s">
        <v>36</v>
      </c>
      <c r="D15" t="s">
        <v>38</v>
      </c>
      <c r="E15" t="s">
        <v>120</v>
      </c>
      <c r="F15">
        <v>3683.54</v>
      </c>
      <c r="G15">
        <v>3686.58</v>
      </c>
      <c r="H15">
        <v>3680.08</v>
      </c>
      <c r="I15" t="s">
        <v>185</v>
      </c>
      <c r="J15">
        <v>3679.84</v>
      </c>
      <c r="K15">
        <v>0</v>
      </c>
      <c r="L15">
        <v>0</v>
      </c>
      <c r="M15">
        <v>3.7</v>
      </c>
      <c r="N15" t="s">
        <v>78</v>
      </c>
      <c r="O15" s="65">
        <v>45917</v>
      </c>
      <c r="P15" t="s">
        <v>83</v>
      </c>
      <c r="Q15" t="s">
        <v>52</v>
      </c>
      <c r="R15" t="s">
        <v>73</v>
      </c>
      <c r="S15" s="64">
        <v>45917.89603009259</v>
      </c>
      <c r="T15" s="64">
        <v>45918.104363425926</v>
      </c>
      <c r="U15" t="s">
        <v>88</v>
      </c>
      <c r="V15" t="s">
        <v>69</v>
      </c>
      <c r="W15" t="s">
        <v>87</v>
      </c>
      <c r="X15">
        <v>0.37000000000000005</v>
      </c>
      <c r="Y15">
        <v>0.7400000000000001</v>
      </c>
      <c r="Z15">
        <v>1.1100000000000001</v>
      </c>
      <c r="AA15">
        <v>3.7</v>
      </c>
    </row>
    <row r="16" spans="1:27" x14ac:dyDescent="0.25">
      <c r="A16" s="64">
        <v>45917.903668981482</v>
      </c>
      <c r="B16">
        <v>443074338</v>
      </c>
      <c r="C16" t="s">
        <v>36</v>
      </c>
      <c r="D16" t="s">
        <v>38</v>
      </c>
      <c r="E16" t="s">
        <v>120</v>
      </c>
      <c r="F16">
        <v>3672.37</v>
      </c>
      <c r="G16">
        <v>3671.86</v>
      </c>
      <c r="H16">
        <v>3668.62</v>
      </c>
      <c r="I16" t="s">
        <v>189</v>
      </c>
      <c r="J16">
        <v>3668.56</v>
      </c>
      <c r="K16">
        <v>0</v>
      </c>
      <c r="L16">
        <v>0</v>
      </c>
      <c r="M16">
        <v>3.81</v>
      </c>
      <c r="N16" t="s">
        <v>78</v>
      </c>
      <c r="O16" s="65">
        <v>45917</v>
      </c>
      <c r="P16" t="s">
        <v>83</v>
      </c>
      <c r="Q16" t="s">
        <v>52</v>
      </c>
      <c r="R16" t="s">
        <v>73</v>
      </c>
      <c r="S16" s="64">
        <v>45917.903668981482</v>
      </c>
      <c r="T16" s="64">
        <v>45918.112002314818</v>
      </c>
      <c r="U16" t="s">
        <v>88</v>
      </c>
      <c r="V16" t="s">
        <v>69</v>
      </c>
      <c r="W16" t="s">
        <v>87</v>
      </c>
      <c r="X16">
        <v>0.38100000000000001</v>
      </c>
      <c r="Y16">
        <v>0.76200000000000001</v>
      </c>
      <c r="Z16">
        <v>1.143</v>
      </c>
      <c r="AA16">
        <v>3.81</v>
      </c>
    </row>
    <row r="17" spans="1:27" x14ac:dyDescent="0.25">
      <c r="A17" s="64">
        <v>45917.90829861111</v>
      </c>
      <c r="B17">
        <v>443083386</v>
      </c>
      <c r="C17" t="s">
        <v>36</v>
      </c>
      <c r="D17" t="s">
        <v>38</v>
      </c>
      <c r="E17" t="s">
        <v>120</v>
      </c>
      <c r="F17">
        <v>3662.82</v>
      </c>
      <c r="G17">
        <v>3662.68</v>
      </c>
      <c r="H17">
        <v>3658.99</v>
      </c>
      <c r="I17" t="s">
        <v>192</v>
      </c>
      <c r="J17">
        <v>3663.04</v>
      </c>
      <c r="K17">
        <v>0</v>
      </c>
      <c r="L17">
        <v>0</v>
      </c>
      <c r="M17">
        <v>-0.22</v>
      </c>
      <c r="N17" t="s">
        <v>79</v>
      </c>
      <c r="O17" s="65">
        <v>45917</v>
      </c>
      <c r="P17" t="s">
        <v>83</v>
      </c>
      <c r="Q17" t="s">
        <v>52</v>
      </c>
      <c r="R17" t="s">
        <v>73</v>
      </c>
      <c r="S17" s="64">
        <v>45917.90829861111</v>
      </c>
      <c r="T17" s="64">
        <v>45918.116631944446</v>
      </c>
      <c r="U17" t="s">
        <v>88</v>
      </c>
      <c r="V17" t="s">
        <v>69</v>
      </c>
      <c r="W17" t="s">
        <v>87</v>
      </c>
      <c r="X17">
        <v>-2.2000000000000002E-2</v>
      </c>
      <c r="Y17">
        <v>-4.4000000000000004E-2</v>
      </c>
      <c r="Z17">
        <v>-6.6000000000000003E-2</v>
      </c>
      <c r="AA17">
        <v>-3</v>
      </c>
    </row>
    <row r="18" spans="1:27" x14ac:dyDescent="0.25">
      <c r="A18" s="64">
        <v>45917.908645833333</v>
      </c>
      <c r="B18">
        <v>443083705</v>
      </c>
      <c r="C18" t="s">
        <v>36</v>
      </c>
      <c r="D18" t="s">
        <v>38</v>
      </c>
      <c r="E18" t="s">
        <v>120</v>
      </c>
      <c r="F18">
        <v>3662.78</v>
      </c>
      <c r="G18">
        <v>3661.7</v>
      </c>
      <c r="H18">
        <v>3659.26</v>
      </c>
      <c r="I18" t="s">
        <v>195</v>
      </c>
      <c r="J18">
        <v>3659.11</v>
      </c>
      <c r="K18">
        <v>0</v>
      </c>
      <c r="L18">
        <v>0</v>
      </c>
      <c r="M18">
        <v>3.67</v>
      </c>
      <c r="N18" t="s">
        <v>78</v>
      </c>
      <c r="O18" s="65">
        <v>45917</v>
      </c>
      <c r="P18" t="s">
        <v>83</v>
      </c>
      <c r="Q18" t="s">
        <v>52</v>
      </c>
      <c r="R18" t="s">
        <v>73</v>
      </c>
      <c r="S18" s="64">
        <v>45917.908645833333</v>
      </c>
      <c r="T18" s="64">
        <v>45918.116979166669</v>
      </c>
      <c r="U18" t="s">
        <v>88</v>
      </c>
      <c r="V18" t="s">
        <v>69</v>
      </c>
      <c r="W18" t="s">
        <v>87</v>
      </c>
      <c r="X18">
        <v>0.36699999999999999</v>
      </c>
      <c r="Y18">
        <v>0.73399999999999999</v>
      </c>
      <c r="Z18">
        <v>1.101</v>
      </c>
      <c r="AA18">
        <v>3.67</v>
      </c>
    </row>
    <row r="19" spans="1:27" x14ac:dyDescent="0.25">
      <c r="A19" s="64">
        <v>45917.913958333331</v>
      </c>
      <c r="B19">
        <v>443094434</v>
      </c>
      <c r="C19" t="s">
        <v>36</v>
      </c>
      <c r="D19" t="s">
        <v>38</v>
      </c>
      <c r="E19" t="s">
        <v>120</v>
      </c>
      <c r="F19">
        <v>3650.16</v>
      </c>
      <c r="G19">
        <v>3653.76</v>
      </c>
      <c r="H19">
        <v>3647.26</v>
      </c>
      <c r="I19" t="s">
        <v>196</v>
      </c>
      <c r="J19">
        <v>3647.25</v>
      </c>
      <c r="K19">
        <v>0</v>
      </c>
      <c r="L19">
        <v>0</v>
      </c>
      <c r="M19">
        <v>2.91</v>
      </c>
      <c r="N19" t="s">
        <v>78</v>
      </c>
      <c r="O19" s="65">
        <v>45917</v>
      </c>
      <c r="P19" t="s">
        <v>83</v>
      </c>
      <c r="Q19" t="s">
        <v>52</v>
      </c>
      <c r="R19" t="s">
        <v>73</v>
      </c>
      <c r="S19" s="64">
        <v>45917.913958333331</v>
      </c>
      <c r="T19" s="64">
        <v>45918.122291666667</v>
      </c>
      <c r="U19" t="s">
        <v>88</v>
      </c>
      <c r="V19" t="s">
        <v>69</v>
      </c>
      <c r="W19" t="s">
        <v>87</v>
      </c>
      <c r="X19">
        <v>0.29100000000000004</v>
      </c>
      <c r="Y19">
        <v>0.58200000000000007</v>
      </c>
      <c r="Z19">
        <v>0.873</v>
      </c>
      <c r="AA19">
        <v>2.91</v>
      </c>
    </row>
    <row r="20" spans="1:27" x14ac:dyDescent="0.25">
      <c r="A20" s="64">
        <v>45917.915706018517</v>
      </c>
      <c r="B20">
        <v>443096813</v>
      </c>
      <c r="C20" t="s">
        <v>36</v>
      </c>
      <c r="D20" t="s">
        <v>38</v>
      </c>
      <c r="E20" t="s">
        <v>120</v>
      </c>
      <c r="F20">
        <v>3649.95</v>
      </c>
      <c r="G20">
        <v>3652.84</v>
      </c>
      <c r="H20">
        <v>3646.34</v>
      </c>
      <c r="I20" t="s">
        <v>199</v>
      </c>
      <c r="J20">
        <v>3652.94</v>
      </c>
      <c r="K20">
        <v>0</v>
      </c>
      <c r="L20">
        <v>0</v>
      </c>
      <c r="M20">
        <v>-2.99</v>
      </c>
      <c r="N20" t="s">
        <v>79</v>
      </c>
      <c r="O20" s="65">
        <v>45917</v>
      </c>
      <c r="P20" t="s">
        <v>83</v>
      </c>
      <c r="Q20" t="s">
        <v>52</v>
      </c>
      <c r="R20" t="s">
        <v>73</v>
      </c>
      <c r="S20" s="64">
        <v>45917.915706018517</v>
      </c>
      <c r="T20" s="64">
        <v>45918.124039351853</v>
      </c>
      <c r="U20" t="s">
        <v>88</v>
      </c>
      <c r="V20" t="s">
        <v>69</v>
      </c>
      <c r="W20" t="s">
        <v>87</v>
      </c>
      <c r="X20">
        <v>-0.29900000000000004</v>
      </c>
      <c r="Y20">
        <v>-0.59800000000000009</v>
      </c>
      <c r="Z20">
        <v>-0.89700000000000002</v>
      </c>
      <c r="AA20">
        <v>-3</v>
      </c>
    </row>
    <row r="21" spans="1:27" x14ac:dyDescent="0.25">
      <c r="A21" s="64">
        <v>45917.91605324074</v>
      </c>
      <c r="B21">
        <v>443097201</v>
      </c>
      <c r="C21" t="s">
        <v>36</v>
      </c>
      <c r="D21" t="s">
        <v>38</v>
      </c>
      <c r="E21" t="s">
        <v>120</v>
      </c>
      <c r="F21">
        <v>3649.74</v>
      </c>
      <c r="G21">
        <v>3653.47</v>
      </c>
      <c r="H21">
        <v>3646.97</v>
      </c>
      <c r="I21" t="s">
        <v>202</v>
      </c>
      <c r="J21">
        <v>3646.67</v>
      </c>
      <c r="K21">
        <v>0</v>
      </c>
      <c r="L21">
        <v>0</v>
      </c>
      <c r="M21">
        <v>3.07</v>
      </c>
      <c r="N21" t="s">
        <v>78</v>
      </c>
      <c r="O21" s="65">
        <v>45917</v>
      </c>
      <c r="P21" t="s">
        <v>83</v>
      </c>
      <c r="Q21" t="s">
        <v>52</v>
      </c>
      <c r="R21" t="s">
        <v>73</v>
      </c>
      <c r="S21" s="64">
        <v>45917.91605324074</v>
      </c>
      <c r="T21" s="64">
        <v>45918.124386574076</v>
      </c>
      <c r="U21" t="s">
        <v>88</v>
      </c>
      <c r="V21" t="s">
        <v>69</v>
      </c>
      <c r="W21" t="s">
        <v>87</v>
      </c>
      <c r="X21">
        <v>0.307</v>
      </c>
      <c r="Y21">
        <v>0.61399999999999999</v>
      </c>
      <c r="Z21">
        <v>0.92099999999999993</v>
      </c>
      <c r="AA21">
        <v>3.07</v>
      </c>
    </row>
    <row r="22" spans="1:27" x14ac:dyDescent="0.25">
      <c r="A22" s="64">
        <v>45917.918136574073</v>
      </c>
      <c r="B22">
        <v>443099682</v>
      </c>
      <c r="C22" t="s">
        <v>36</v>
      </c>
      <c r="D22" t="s">
        <v>38</v>
      </c>
      <c r="E22" t="s">
        <v>120</v>
      </c>
      <c r="F22">
        <v>3650.06</v>
      </c>
      <c r="G22">
        <v>3653.11</v>
      </c>
      <c r="H22">
        <v>3646.61</v>
      </c>
      <c r="I22" t="s">
        <v>203</v>
      </c>
      <c r="J22">
        <v>3653.23</v>
      </c>
      <c r="K22">
        <v>0</v>
      </c>
      <c r="L22">
        <v>0</v>
      </c>
      <c r="M22">
        <v>-3.17</v>
      </c>
      <c r="N22" t="s">
        <v>79</v>
      </c>
      <c r="O22" s="65">
        <v>45917</v>
      </c>
      <c r="P22" t="s">
        <v>84</v>
      </c>
      <c r="Q22" t="s">
        <v>52</v>
      </c>
      <c r="R22" t="s">
        <v>73</v>
      </c>
      <c r="S22" s="64">
        <v>45917.918136574073</v>
      </c>
      <c r="T22" s="64">
        <v>45918.126469907409</v>
      </c>
      <c r="U22" t="s">
        <v>88</v>
      </c>
      <c r="V22" t="s">
        <v>70</v>
      </c>
      <c r="W22" t="s">
        <v>87</v>
      </c>
      <c r="X22">
        <v>-0.317</v>
      </c>
      <c r="Y22">
        <v>-0.63400000000000001</v>
      </c>
      <c r="Z22">
        <v>-0.95099999999999996</v>
      </c>
      <c r="AA22">
        <v>-3</v>
      </c>
    </row>
    <row r="23" spans="1:27" x14ac:dyDescent="0.25">
      <c r="A23" s="64">
        <v>45917.939583333333</v>
      </c>
      <c r="B23">
        <v>443116447</v>
      </c>
      <c r="C23" t="s">
        <v>36</v>
      </c>
      <c r="D23" t="s">
        <v>37</v>
      </c>
      <c r="E23" t="s">
        <v>120</v>
      </c>
      <c r="F23">
        <v>3661.29</v>
      </c>
      <c r="G23">
        <v>3658.32</v>
      </c>
      <c r="H23">
        <v>3664.82</v>
      </c>
      <c r="I23" t="s">
        <v>209</v>
      </c>
      <c r="J23">
        <v>3658.31</v>
      </c>
      <c r="K23">
        <v>0</v>
      </c>
      <c r="L23">
        <v>0</v>
      </c>
      <c r="M23">
        <v>-2.98</v>
      </c>
      <c r="N23" t="s">
        <v>79</v>
      </c>
      <c r="O23" s="65">
        <v>45917</v>
      </c>
      <c r="P23" t="s">
        <v>84</v>
      </c>
      <c r="Q23" t="s">
        <v>52</v>
      </c>
      <c r="R23" t="s">
        <v>73</v>
      </c>
      <c r="S23" s="64">
        <v>45917.939583333333</v>
      </c>
      <c r="T23" s="64">
        <v>45918.147916666669</v>
      </c>
      <c r="U23" t="s">
        <v>88</v>
      </c>
      <c r="V23" t="s">
        <v>70</v>
      </c>
      <c r="W23" t="s">
        <v>87</v>
      </c>
      <c r="X23">
        <v>-0.29799999999999999</v>
      </c>
      <c r="Y23">
        <v>-0.59599999999999997</v>
      </c>
      <c r="Z23">
        <v>-0.89400000000000002</v>
      </c>
      <c r="AA23">
        <v>-3</v>
      </c>
    </row>
    <row r="24" spans="1:27" x14ac:dyDescent="0.25">
      <c r="A24" s="64">
        <v>45917.953703703701</v>
      </c>
      <c r="B24">
        <v>443124353</v>
      </c>
      <c r="C24" t="s">
        <v>36</v>
      </c>
      <c r="D24" t="s">
        <v>38</v>
      </c>
      <c r="E24" t="s">
        <v>120</v>
      </c>
      <c r="F24">
        <v>3658.1</v>
      </c>
      <c r="G24">
        <v>3661.02</v>
      </c>
      <c r="H24">
        <v>3654.52</v>
      </c>
      <c r="I24" t="s">
        <v>213</v>
      </c>
      <c r="J24">
        <v>3661.02</v>
      </c>
      <c r="K24">
        <v>0</v>
      </c>
      <c r="L24">
        <v>0</v>
      </c>
      <c r="M24">
        <v>-2.92</v>
      </c>
      <c r="N24" t="s">
        <v>79</v>
      </c>
      <c r="O24" s="65">
        <v>45917</v>
      </c>
      <c r="P24" t="s">
        <v>84</v>
      </c>
      <c r="Q24" t="s">
        <v>52</v>
      </c>
      <c r="R24" t="s">
        <v>73</v>
      </c>
      <c r="S24" s="64">
        <v>45917.953703703701</v>
      </c>
      <c r="T24" s="64">
        <v>45918.162037037036</v>
      </c>
      <c r="U24" t="s">
        <v>88</v>
      </c>
      <c r="V24" t="s">
        <v>70</v>
      </c>
      <c r="W24" t="s">
        <v>87</v>
      </c>
      <c r="X24">
        <v>-0.29199999999999998</v>
      </c>
      <c r="Y24">
        <v>-0.58399999999999996</v>
      </c>
      <c r="Z24">
        <v>-0.876</v>
      </c>
      <c r="AA24">
        <v>-3</v>
      </c>
    </row>
    <row r="25" spans="1:27" x14ac:dyDescent="0.25">
      <c r="A25" s="64">
        <v>45917.971064814818</v>
      </c>
      <c r="B25">
        <v>443131215</v>
      </c>
      <c r="C25" t="s">
        <v>36</v>
      </c>
      <c r="D25" t="s">
        <v>38</v>
      </c>
      <c r="E25" t="s">
        <v>120</v>
      </c>
      <c r="F25">
        <v>3658.54</v>
      </c>
      <c r="G25">
        <v>3658.27</v>
      </c>
      <c r="H25">
        <v>3655.06</v>
      </c>
      <c r="I25" t="s">
        <v>217</v>
      </c>
      <c r="J25">
        <v>3658.27</v>
      </c>
      <c r="K25">
        <v>0</v>
      </c>
      <c r="L25">
        <v>0</v>
      </c>
      <c r="M25">
        <v>0.27</v>
      </c>
      <c r="N25" t="s">
        <v>78</v>
      </c>
      <c r="O25" s="65">
        <v>45917</v>
      </c>
      <c r="P25" t="s">
        <v>85</v>
      </c>
      <c r="Q25" t="s">
        <v>52</v>
      </c>
      <c r="R25" t="s">
        <v>73</v>
      </c>
      <c r="S25" s="64">
        <v>45917.971064814818</v>
      </c>
      <c r="T25" s="64">
        <v>45918.179398148146</v>
      </c>
      <c r="U25" t="s">
        <v>88</v>
      </c>
      <c r="V25" t="s">
        <v>99</v>
      </c>
      <c r="W25" t="s">
        <v>87</v>
      </c>
      <c r="X25">
        <v>2.7000000000000003E-2</v>
      </c>
      <c r="Y25">
        <v>5.4000000000000006E-2</v>
      </c>
      <c r="Z25">
        <v>8.1000000000000003E-2</v>
      </c>
      <c r="AA25">
        <v>-3</v>
      </c>
    </row>
    <row r="26" spans="1:27" x14ac:dyDescent="0.25">
      <c r="A26" s="64">
        <v>45917.975335648145</v>
      </c>
      <c r="B26">
        <v>443132277</v>
      </c>
      <c r="C26" t="s">
        <v>36</v>
      </c>
      <c r="D26" t="s">
        <v>38</v>
      </c>
      <c r="E26" t="s">
        <v>120</v>
      </c>
      <c r="F26">
        <v>3657.95</v>
      </c>
      <c r="G26">
        <v>3658.65</v>
      </c>
      <c r="H26">
        <v>3654.45</v>
      </c>
      <c r="I26" t="s">
        <v>218</v>
      </c>
      <c r="J26">
        <v>3658.67</v>
      </c>
      <c r="K26">
        <v>0</v>
      </c>
      <c r="L26">
        <v>0</v>
      </c>
      <c r="M26">
        <v>-0.72</v>
      </c>
      <c r="N26" t="s">
        <v>79</v>
      </c>
      <c r="O26" s="65">
        <v>45917</v>
      </c>
      <c r="P26" t="s">
        <v>85</v>
      </c>
      <c r="Q26" t="s">
        <v>52</v>
      </c>
      <c r="R26" t="s">
        <v>73</v>
      </c>
      <c r="S26" s="64">
        <v>45917.975335648145</v>
      </c>
      <c r="T26" s="64">
        <v>45918.183668981481</v>
      </c>
      <c r="U26" t="s">
        <v>88</v>
      </c>
      <c r="V26" t="s">
        <v>99</v>
      </c>
      <c r="W26" t="s">
        <v>87</v>
      </c>
      <c r="X26">
        <v>-7.1999999999999995E-2</v>
      </c>
      <c r="Y26">
        <v>-0.14399999999999999</v>
      </c>
      <c r="Z26">
        <v>-0.216</v>
      </c>
      <c r="AA26">
        <v>-3</v>
      </c>
    </row>
    <row r="27" spans="1:27" x14ac:dyDescent="0.25">
      <c r="A27" s="64">
        <v>45918.054618055554</v>
      </c>
      <c r="B27">
        <v>443143295</v>
      </c>
      <c r="C27" t="s">
        <v>36</v>
      </c>
      <c r="D27" t="s">
        <v>37</v>
      </c>
      <c r="E27" t="s">
        <v>120</v>
      </c>
      <c r="F27">
        <v>3663.42</v>
      </c>
      <c r="G27">
        <v>3663.75</v>
      </c>
      <c r="H27">
        <v>3666.91</v>
      </c>
      <c r="I27" t="s">
        <v>223</v>
      </c>
      <c r="J27">
        <v>3663.75</v>
      </c>
      <c r="K27">
        <v>0</v>
      </c>
      <c r="L27">
        <v>0</v>
      </c>
      <c r="M27">
        <v>0.33</v>
      </c>
      <c r="N27" t="s">
        <v>78</v>
      </c>
      <c r="O27" s="65">
        <v>45918</v>
      </c>
      <c r="P27" t="s">
        <v>71</v>
      </c>
      <c r="Q27" t="s">
        <v>52</v>
      </c>
      <c r="R27" t="s">
        <v>87</v>
      </c>
      <c r="S27" s="64">
        <v>45918.054618055554</v>
      </c>
      <c r="T27" s="64">
        <v>45918.26295138889</v>
      </c>
      <c r="U27" t="s">
        <v>88</v>
      </c>
      <c r="V27" t="s">
        <v>94</v>
      </c>
      <c r="W27" t="s">
        <v>87</v>
      </c>
      <c r="X27">
        <v>3.3000000000000002E-2</v>
      </c>
      <c r="Y27">
        <v>6.6000000000000003E-2</v>
      </c>
      <c r="Z27">
        <v>9.9000000000000005E-2</v>
      </c>
      <c r="AA27">
        <v>-3</v>
      </c>
    </row>
    <row r="28" spans="1:27" x14ac:dyDescent="0.25">
      <c r="A28" s="64">
        <v>45918.061689814815</v>
      </c>
      <c r="B28">
        <v>443144363</v>
      </c>
      <c r="C28" t="s">
        <v>36</v>
      </c>
      <c r="D28" t="s">
        <v>37</v>
      </c>
      <c r="E28" t="s">
        <v>120</v>
      </c>
      <c r="F28">
        <v>3664.02</v>
      </c>
      <c r="G28">
        <v>3666.18</v>
      </c>
      <c r="H28">
        <v>3667.52</v>
      </c>
      <c r="I28" t="s">
        <v>228</v>
      </c>
      <c r="J28">
        <v>3667.52</v>
      </c>
      <c r="K28">
        <v>0</v>
      </c>
      <c r="L28">
        <v>0</v>
      </c>
      <c r="M28">
        <v>3.5</v>
      </c>
      <c r="N28" t="s">
        <v>78</v>
      </c>
      <c r="O28" s="65">
        <v>45918</v>
      </c>
      <c r="P28" t="s">
        <v>71</v>
      </c>
      <c r="Q28" t="s">
        <v>52</v>
      </c>
      <c r="R28" t="s">
        <v>87</v>
      </c>
      <c r="S28" s="64">
        <v>45918.061689814815</v>
      </c>
      <c r="T28" s="64">
        <v>45918.27002314815</v>
      </c>
      <c r="U28" t="s">
        <v>88</v>
      </c>
      <c r="V28" t="s">
        <v>94</v>
      </c>
      <c r="W28" t="s">
        <v>87</v>
      </c>
      <c r="X28">
        <v>0.35000000000000003</v>
      </c>
      <c r="Y28">
        <v>0.70000000000000007</v>
      </c>
      <c r="Z28">
        <v>1.05</v>
      </c>
      <c r="AA28">
        <v>3.5</v>
      </c>
    </row>
    <row r="29" spans="1:27" x14ac:dyDescent="0.25">
      <c r="A29" s="64">
        <v>45918.096296296295</v>
      </c>
      <c r="B29">
        <v>443152618</v>
      </c>
      <c r="C29" t="s">
        <v>36</v>
      </c>
      <c r="D29" t="s">
        <v>37</v>
      </c>
      <c r="E29" t="s">
        <v>120</v>
      </c>
      <c r="F29">
        <v>3667.73</v>
      </c>
      <c r="G29">
        <v>3669.68</v>
      </c>
      <c r="H29">
        <v>3671.33</v>
      </c>
      <c r="I29" t="s">
        <v>235</v>
      </c>
      <c r="J29">
        <v>3671.97</v>
      </c>
      <c r="K29">
        <v>0</v>
      </c>
      <c r="L29">
        <v>0</v>
      </c>
      <c r="M29">
        <v>4.24</v>
      </c>
      <c r="N29" t="s">
        <v>78</v>
      </c>
      <c r="O29" s="65">
        <v>45918</v>
      </c>
      <c r="P29" t="s">
        <v>69</v>
      </c>
      <c r="Q29" t="s">
        <v>52</v>
      </c>
      <c r="R29" t="s">
        <v>87</v>
      </c>
      <c r="S29" s="64">
        <v>45918.096296296295</v>
      </c>
      <c r="T29" s="64">
        <v>45918.304629629631</v>
      </c>
      <c r="U29" t="s">
        <v>88</v>
      </c>
      <c r="V29" t="s">
        <v>98</v>
      </c>
      <c r="W29" t="s">
        <v>87</v>
      </c>
      <c r="X29">
        <v>0.42400000000000004</v>
      </c>
      <c r="Y29">
        <v>0.84800000000000009</v>
      </c>
      <c r="Z29">
        <v>1.272</v>
      </c>
      <c r="AA29">
        <v>4.24</v>
      </c>
    </row>
    <row r="30" spans="1:27" x14ac:dyDescent="0.25">
      <c r="A30" s="64">
        <v>45918.103113425925</v>
      </c>
      <c r="B30">
        <v>443154232</v>
      </c>
      <c r="C30" t="s">
        <v>36</v>
      </c>
      <c r="D30" t="s">
        <v>37</v>
      </c>
      <c r="E30" t="s">
        <v>120</v>
      </c>
      <c r="F30">
        <v>3670.23</v>
      </c>
      <c r="G30">
        <v>3667.2</v>
      </c>
      <c r="H30">
        <v>3673.7</v>
      </c>
      <c r="I30" t="s">
        <v>237</v>
      </c>
      <c r="J30">
        <v>3667.12</v>
      </c>
      <c r="K30">
        <v>0</v>
      </c>
      <c r="L30">
        <v>0</v>
      </c>
      <c r="M30">
        <v>-3.11</v>
      </c>
      <c r="N30" t="s">
        <v>79</v>
      </c>
      <c r="O30" s="65">
        <v>45918</v>
      </c>
      <c r="P30" t="s">
        <v>69</v>
      </c>
      <c r="Q30" t="s">
        <v>52</v>
      </c>
      <c r="R30" t="s">
        <v>87</v>
      </c>
      <c r="S30" s="64">
        <v>45918.103113425925</v>
      </c>
      <c r="T30" s="64">
        <v>45918.31144675926</v>
      </c>
      <c r="U30" t="s">
        <v>88</v>
      </c>
      <c r="V30" t="s">
        <v>98</v>
      </c>
      <c r="W30" t="s">
        <v>87</v>
      </c>
      <c r="X30">
        <v>-0.311</v>
      </c>
      <c r="Y30">
        <v>-0.622</v>
      </c>
      <c r="Z30">
        <v>-0.93299999999999994</v>
      </c>
      <c r="AA30">
        <v>-3</v>
      </c>
    </row>
    <row r="31" spans="1:27" x14ac:dyDescent="0.25">
      <c r="A31" s="64">
        <v>45918.12903935185</v>
      </c>
      <c r="B31">
        <v>443160704</v>
      </c>
      <c r="C31" t="s">
        <v>36</v>
      </c>
      <c r="D31" t="s">
        <v>38</v>
      </c>
      <c r="E31" t="s">
        <v>120</v>
      </c>
      <c r="F31">
        <v>3667.49</v>
      </c>
      <c r="G31">
        <v>3665.95</v>
      </c>
      <c r="H31">
        <v>3663.99</v>
      </c>
      <c r="I31" t="s">
        <v>240</v>
      </c>
      <c r="J31">
        <v>3663.99</v>
      </c>
      <c r="K31">
        <v>0</v>
      </c>
      <c r="L31">
        <v>0</v>
      </c>
      <c r="M31">
        <v>3.5</v>
      </c>
      <c r="N31" t="s">
        <v>78</v>
      </c>
      <c r="O31" s="65">
        <v>45918</v>
      </c>
      <c r="P31" t="s">
        <v>70</v>
      </c>
      <c r="Q31" t="s">
        <v>52</v>
      </c>
      <c r="R31" t="s">
        <v>87</v>
      </c>
      <c r="S31" s="64">
        <v>45918.12903935185</v>
      </c>
      <c r="T31" s="64">
        <v>45918.337372685186</v>
      </c>
      <c r="U31" t="s">
        <v>88</v>
      </c>
      <c r="V31" t="s">
        <v>97</v>
      </c>
      <c r="W31" t="s">
        <v>87</v>
      </c>
      <c r="X31">
        <v>0.35000000000000003</v>
      </c>
      <c r="Y31">
        <v>0.70000000000000007</v>
      </c>
      <c r="Z31">
        <v>1.05</v>
      </c>
      <c r="AA31">
        <v>3.5</v>
      </c>
    </row>
    <row r="32" spans="1:27" x14ac:dyDescent="0.25">
      <c r="A32" s="64">
        <v>45918.133796296293</v>
      </c>
      <c r="B32">
        <v>443162805</v>
      </c>
      <c r="C32" t="s">
        <v>36</v>
      </c>
      <c r="D32" t="s">
        <v>38</v>
      </c>
      <c r="E32" t="s">
        <v>120</v>
      </c>
      <c r="F32">
        <v>3664.44</v>
      </c>
      <c r="G32">
        <v>3663.69</v>
      </c>
      <c r="H32">
        <v>3660.99</v>
      </c>
      <c r="I32" t="s">
        <v>243</v>
      </c>
      <c r="J32">
        <v>3663.76</v>
      </c>
      <c r="K32">
        <v>0</v>
      </c>
      <c r="L32">
        <v>0</v>
      </c>
      <c r="M32">
        <v>0.68</v>
      </c>
      <c r="N32" t="s">
        <v>78</v>
      </c>
      <c r="O32" s="65">
        <v>45918</v>
      </c>
      <c r="P32" t="s">
        <v>70</v>
      </c>
      <c r="Q32" t="s">
        <v>52</v>
      </c>
      <c r="R32" t="s">
        <v>87</v>
      </c>
      <c r="S32" s="64">
        <v>45918.133796296293</v>
      </c>
      <c r="T32" s="64">
        <v>45918.342129629629</v>
      </c>
      <c r="U32" t="s">
        <v>88</v>
      </c>
      <c r="V32" t="s">
        <v>97</v>
      </c>
      <c r="W32" t="s">
        <v>87</v>
      </c>
      <c r="X32">
        <v>6.8000000000000005E-2</v>
      </c>
      <c r="Y32">
        <v>0.13600000000000001</v>
      </c>
      <c r="Z32">
        <v>0.20400000000000001</v>
      </c>
      <c r="AA32">
        <v>-3</v>
      </c>
    </row>
    <row r="33" spans="1:27" x14ac:dyDescent="0.25">
      <c r="A33" s="64">
        <v>45918.141539351855</v>
      </c>
      <c r="B33">
        <v>443163828</v>
      </c>
      <c r="C33" t="s">
        <v>36</v>
      </c>
      <c r="D33" t="s">
        <v>38</v>
      </c>
      <c r="E33" t="s">
        <v>120</v>
      </c>
      <c r="F33">
        <v>3663.64</v>
      </c>
      <c r="G33">
        <v>3663.19</v>
      </c>
      <c r="H33">
        <v>3660.15</v>
      </c>
      <c r="I33" t="s">
        <v>245</v>
      </c>
      <c r="J33">
        <v>3663.22</v>
      </c>
      <c r="K33">
        <v>0</v>
      </c>
      <c r="L33">
        <v>0</v>
      </c>
      <c r="M33">
        <v>0.42</v>
      </c>
      <c r="N33" t="s">
        <v>78</v>
      </c>
      <c r="O33" s="65">
        <v>45918</v>
      </c>
      <c r="P33" t="s">
        <v>70</v>
      </c>
      <c r="Q33" t="s">
        <v>52</v>
      </c>
      <c r="R33" t="s">
        <v>87</v>
      </c>
      <c r="S33" s="64">
        <v>45918.141539351855</v>
      </c>
      <c r="T33" s="64">
        <v>45918.349872685183</v>
      </c>
      <c r="U33" t="s">
        <v>88</v>
      </c>
      <c r="V33" t="s">
        <v>97</v>
      </c>
      <c r="W33" t="s">
        <v>87</v>
      </c>
      <c r="X33">
        <v>4.2000000000000003E-2</v>
      </c>
      <c r="Y33">
        <v>8.4000000000000005E-2</v>
      </c>
      <c r="Z33">
        <v>0.126</v>
      </c>
      <c r="AA33">
        <v>-3</v>
      </c>
    </row>
    <row r="34" spans="1:27" x14ac:dyDescent="0.25">
      <c r="A34" s="64">
        <v>45918.144548611112</v>
      </c>
      <c r="B34">
        <v>443164861</v>
      </c>
      <c r="C34" t="s">
        <v>36</v>
      </c>
      <c r="D34" t="s">
        <v>38</v>
      </c>
      <c r="E34" t="s">
        <v>120</v>
      </c>
      <c r="F34">
        <v>3662.64</v>
      </c>
      <c r="G34">
        <v>3661.06</v>
      </c>
      <c r="H34">
        <v>3659.19</v>
      </c>
      <c r="I34" t="s">
        <v>248</v>
      </c>
      <c r="J34">
        <v>3659.17</v>
      </c>
      <c r="K34">
        <v>0</v>
      </c>
      <c r="L34">
        <v>0</v>
      </c>
      <c r="M34">
        <v>3.47</v>
      </c>
      <c r="N34" t="s">
        <v>78</v>
      </c>
      <c r="O34" s="65">
        <v>45918</v>
      </c>
      <c r="P34" t="s">
        <v>70</v>
      </c>
      <c r="Q34" t="s">
        <v>52</v>
      </c>
      <c r="R34" t="s">
        <v>87</v>
      </c>
      <c r="S34" s="64">
        <v>45918.144548611112</v>
      </c>
      <c r="T34" s="64">
        <v>45918.352881944447</v>
      </c>
      <c r="U34" t="s">
        <v>88</v>
      </c>
      <c r="V34" t="s">
        <v>97</v>
      </c>
      <c r="W34" t="s">
        <v>87</v>
      </c>
      <c r="X34">
        <v>0.34700000000000003</v>
      </c>
      <c r="Y34">
        <v>0.69400000000000006</v>
      </c>
      <c r="Z34">
        <v>1.0409999999999999</v>
      </c>
      <c r="AA34">
        <v>3.47</v>
      </c>
    </row>
    <row r="35" spans="1:27" x14ac:dyDescent="0.25">
      <c r="A35" s="64">
        <v>45918.155659722222</v>
      </c>
      <c r="B35">
        <v>443167734</v>
      </c>
      <c r="C35" t="s">
        <v>36</v>
      </c>
      <c r="D35" t="s">
        <v>38</v>
      </c>
      <c r="E35" t="s">
        <v>120</v>
      </c>
      <c r="F35">
        <v>3659.56</v>
      </c>
      <c r="G35">
        <v>3662.56</v>
      </c>
      <c r="H35">
        <v>3656.06</v>
      </c>
      <c r="I35" t="s">
        <v>249</v>
      </c>
      <c r="J35">
        <v>3662.65</v>
      </c>
      <c r="K35">
        <v>0</v>
      </c>
      <c r="L35">
        <v>0</v>
      </c>
      <c r="M35">
        <v>-3.09</v>
      </c>
      <c r="N35" t="s">
        <v>79</v>
      </c>
      <c r="O35" s="65">
        <v>45918</v>
      </c>
      <c r="P35" t="s">
        <v>70</v>
      </c>
      <c r="Q35" t="s">
        <v>52</v>
      </c>
      <c r="R35" t="s">
        <v>87</v>
      </c>
      <c r="S35" s="64">
        <v>45918.155659722222</v>
      </c>
      <c r="T35" s="64">
        <v>45918.363993055558</v>
      </c>
      <c r="U35" t="s">
        <v>88</v>
      </c>
      <c r="V35" t="s">
        <v>97</v>
      </c>
      <c r="W35" t="s">
        <v>87</v>
      </c>
      <c r="X35">
        <v>-0.309</v>
      </c>
      <c r="Y35">
        <v>-0.61799999999999999</v>
      </c>
      <c r="Z35">
        <v>-0.92699999999999994</v>
      </c>
      <c r="AA35">
        <v>-3</v>
      </c>
    </row>
    <row r="36" spans="1:27" x14ac:dyDescent="0.25">
      <c r="A36" s="64">
        <v>45918.16815972222</v>
      </c>
      <c r="B36">
        <v>443173045</v>
      </c>
      <c r="C36" t="s">
        <v>36</v>
      </c>
      <c r="D36" t="s">
        <v>37</v>
      </c>
      <c r="E36" t="s">
        <v>120</v>
      </c>
      <c r="F36">
        <v>3665.88</v>
      </c>
      <c r="G36">
        <v>3662.97</v>
      </c>
      <c r="H36">
        <v>3669.47</v>
      </c>
      <c r="I36" t="s">
        <v>253</v>
      </c>
      <c r="J36">
        <v>3662.97</v>
      </c>
      <c r="K36">
        <v>0</v>
      </c>
      <c r="L36">
        <v>0</v>
      </c>
      <c r="M36">
        <v>-2.91</v>
      </c>
      <c r="N36" t="s">
        <v>79</v>
      </c>
      <c r="O36" s="65">
        <v>45918</v>
      </c>
      <c r="P36" t="s">
        <v>99</v>
      </c>
      <c r="Q36" t="s">
        <v>52</v>
      </c>
      <c r="R36" t="s">
        <v>87</v>
      </c>
      <c r="S36" s="64">
        <v>45918.16815972222</v>
      </c>
      <c r="T36" s="64">
        <v>45918.376493055555</v>
      </c>
      <c r="U36" t="s">
        <v>88</v>
      </c>
      <c r="V36" t="s">
        <v>100</v>
      </c>
      <c r="W36" t="s">
        <v>87</v>
      </c>
      <c r="X36">
        <v>-0.29100000000000004</v>
      </c>
      <c r="Y36">
        <v>-0.58200000000000007</v>
      </c>
      <c r="Z36">
        <v>-0.873</v>
      </c>
      <c r="AA36">
        <v>-3</v>
      </c>
    </row>
    <row r="37" spans="1:27" x14ac:dyDescent="0.25">
      <c r="A37" s="64">
        <v>45918.175219907411</v>
      </c>
      <c r="B37">
        <v>443176848</v>
      </c>
      <c r="C37" t="s">
        <v>36</v>
      </c>
      <c r="D37" t="s">
        <v>38</v>
      </c>
      <c r="E37" t="s">
        <v>120</v>
      </c>
      <c r="F37">
        <v>3658.86</v>
      </c>
      <c r="G37">
        <v>3657.66</v>
      </c>
      <c r="H37">
        <v>3655.35</v>
      </c>
      <c r="I37" t="s">
        <v>261</v>
      </c>
      <c r="J37">
        <v>3655.34</v>
      </c>
      <c r="K37">
        <v>0</v>
      </c>
      <c r="L37">
        <v>0</v>
      </c>
      <c r="M37">
        <v>3.52</v>
      </c>
      <c r="N37" t="s">
        <v>78</v>
      </c>
      <c r="O37" s="65">
        <v>45918</v>
      </c>
      <c r="P37" t="s">
        <v>99</v>
      </c>
      <c r="Q37" t="s">
        <v>52</v>
      </c>
      <c r="R37" t="s">
        <v>87</v>
      </c>
      <c r="S37" s="64">
        <v>45918.175219907411</v>
      </c>
      <c r="T37" s="64">
        <v>45918.383553240739</v>
      </c>
      <c r="U37" t="s">
        <v>88</v>
      </c>
      <c r="V37" t="s">
        <v>100</v>
      </c>
      <c r="W37" t="s">
        <v>87</v>
      </c>
      <c r="X37">
        <v>0.35200000000000004</v>
      </c>
      <c r="Y37">
        <v>0.70400000000000007</v>
      </c>
      <c r="Z37">
        <v>1.056</v>
      </c>
      <c r="AA37">
        <v>3.52</v>
      </c>
    </row>
    <row r="38" spans="1:27" x14ac:dyDescent="0.25">
      <c r="A38" s="64">
        <v>45918.184131944443</v>
      </c>
      <c r="B38">
        <v>443179582</v>
      </c>
      <c r="C38" t="s">
        <v>36</v>
      </c>
      <c r="D38" t="s">
        <v>38</v>
      </c>
      <c r="E38" t="s">
        <v>120</v>
      </c>
      <c r="F38">
        <v>3654.69</v>
      </c>
      <c r="G38">
        <v>3657.67</v>
      </c>
      <c r="H38">
        <v>3651.17</v>
      </c>
      <c r="I38" t="s">
        <v>262</v>
      </c>
      <c r="J38">
        <v>3657.9</v>
      </c>
      <c r="K38">
        <v>0</v>
      </c>
      <c r="L38">
        <v>0</v>
      </c>
      <c r="M38">
        <v>-3.21</v>
      </c>
      <c r="N38" t="s">
        <v>79</v>
      </c>
      <c r="O38" s="65">
        <v>45918</v>
      </c>
      <c r="P38" t="s">
        <v>99</v>
      </c>
      <c r="Q38" t="s">
        <v>52</v>
      </c>
      <c r="R38" t="s">
        <v>87</v>
      </c>
      <c r="S38" s="64">
        <v>45918.184131944443</v>
      </c>
      <c r="T38" s="64">
        <v>45918.392465277779</v>
      </c>
      <c r="U38" t="s">
        <v>88</v>
      </c>
      <c r="V38" t="s">
        <v>100</v>
      </c>
      <c r="W38" t="s">
        <v>87</v>
      </c>
      <c r="X38">
        <v>-0.32100000000000001</v>
      </c>
      <c r="Y38">
        <v>-0.64200000000000002</v>
      </c>
      <c r="Z38">
        <v>-0.96299999999999997</v>
      </c>
      <c r="AA38">
        <v>-3</v>
      </c>
    </row>
    <row r="39" spans="1:27" x14ac:dyDescent="0.25">
      <c r="A39" s="64">
        <v>45918.186793981484</v>
      </c>
      <c r="B39">
        <v>443180412</v>
      </c>
      <c r="C39" t="s">
        <v>36</v>
      </c>
      <c r="D39" t="s">
        <v>38</v>
      </c>
      <c r="E39" t="s">
        <v>120</v>
      </c>
      <c r="F39">
        <v>3655.94</v>
      </c>
      <c r="G39">
        <v>3654.7</v>
      </c>
      <c r="H39">
        <v>3652.44</v>
      </c>
      <c r="I39" t="s">
        <v>267</v>
      </c>
      <c r="J39">
        <v>3654.71</v>
      </c>
      <c r="K39">
        <v>0</v>
      </c>
      <c r="L39">
        <v>0</v>
      </c>
      <c r="M39">
        <v>1.23</v>
      </c>
      <c r="N39" t="s">
        <v>78</v>
      </c>
      <c r="O39" s="65">
        <v>45918</v>
      </c>
      <c r="P39" t="s">
        <v>99</v>
      </c>
      <c r="Q39" t="s">
        <v>52</v>
      </c>
      <c r="R39" t="s">
        <v>87</v>
      </c>
      <c r="S39" s="64">
        <v>45918.186793981484</v>
      </c>
      <c r="T39" s="64">
        <v>45918.395127314812</v>
      </c>
      <c r="U39" t="s">
        <v>88</v>
      </c>
      <c r="V39" t="s">
        <v>100</v>
      </c>
      <c r="W39" t="s">
        <v>87</v>
      </c>
      <c r="X39">
        <v>0.123</v>
      </c>
      <c r="Y39">
        <v>0.246</v>
      </c>
      <c r="Z39">
        <v>0.36899999999999999</v>
      </c>
      <c r="AA39">
        <v>-3</v>
      </c>
    </row>
    <row r="40" spans="1:27" x14ac:dyDescent="0.25">
      <c r="A40" s="64">
        <v>45918.189918981479</v>
      </c>
      <c r="B40">
        <v>443181769</v>
      </c>
      <c r="C40" t="s">
        <v>36</v>
      </c>
      <c r="D40" t="s">
        <v>38</v>
      </c>
      <c r="E40" t="s">
        <v>120</v>
      </c>
      <c r="F40">
        <v>3654.45</v>
      </c>
      <c r="G40">
        <v>3657.48</v>
      </c>
      <c r="H40">
        <v>3650.98</v>
      </c>
      <c r="I40" t="s">
        <v>270</v>
      </c>
      <c r="J40">
        <v>3657.48</v>
      </c>
      <c r="K40">
        <v>0</v>
      </c>
      <c r="L40">
        <v>0</v>
      </c>
      <c r="M40">
        <v>-3.03</v>
      </c>
      <c r="N40" t="s">
        <v>79</v>
      </c>
      <c r="O40" s="65">
        <v>45918</v>
      </c>
      <c r="P40" t="s">
        <v>99</v>
      </c>
      <c r="Q40" t="s">
        <v>52</v>
      </c>
      <c r="R40" t="s">
        <v>87</v>
      </c>
      <c r="S40" s="64">
        <v>45918.189918981479</v>
      </c>
      <c r="T40" s="64">
        <v>45918.398252314815</v>
      </c>
      <c r="U40" t="s">
        <v>88</v>
      </c>
      <c r="V40" t="s">
        <v>100</v>
      </c>
      <c r="W40" t="s">
        <v>87</v>
      </c>
      <c r="X40">
        <v>-0.30299999999999999</v>
      </c>
      <c r="Y40">
        <v>-0.60599999999999998</v>
      </c>
      <c r="Z40">
        <v>-0.90899999999999992</v>
      </c>
      <c r="AA40">
        <v>-3</v>
      </c>
    </row>
    <row r="41" spans="1:27" x14ac:dyDescent="0.25">
      <c r="A41" s="64">
        <v>45918.211215277777</v>
      </c>
      <c r="B41">
        <v>443186955</v>
      </c>
      <c r="C41" t="s">
        <v>36</v>
      </c>
      <c r="D41" t="s">
        <v>37</v>
      </c>
      <c r="E41" t="s">
        <v>120</v>
      </c>
      <c r="F41">
        <v>3656.78</v>
      </c>
      <c r="G41">
        <v>3657.66</v>
      </c>
      <c r="H41">
        <v>3660.26</v>
      </c>
      <c r="I41" t="s">
        <v>276</v>
      </c>
      <c r="J41">
        <v>3660.27</v>
      </c>
      <c r="K41">
        <v>0</v>
      </c>
      <c r="L41">
        <v>0</v>
      </c>
      <c r="M41">
        <v>3.49</v>
      </c>
      <c r="N41" t="s">
        <v>78</v>
      </c>
      <c r="O41" s="65">
        <v>45918</v>
      </c>
      <c r="P41" t="s">
        <v>1989</v>
      </c>
      <c r="Q41" t="s">
        <v>52</v>
      </c>
      <c r="R41" t="s">
        <v>87</v>
      </c>
      <c r="S41" s="64">
        <v>45918.211215277777</v>
      </c>
      <c r="T41" s="64">
        <v>45918.419548611113</v>
      </c>
      <c r="U41" t="s">
        <v>88</v>
      </c>
      <c r="V41" t="s">
        <v>96</v>
      </c>
      <c r="W41" t="s">
        <v>87</v>
      </c>
      <c r="X41">
        <v>0.34900000000000003</v>
      </c>
      <c r="Y41">
        <v>0.69800000000000006</v>
      </c>
      <c r="Z41">
        <v>1.0469999999999999</v>
      </c>
      <c r="AA41">
        <v>3.49</v>
      </c>
    </row>
    <row r="42" spans="1:27" x14ac:dyDescent="0.25">
      <c r="A42" s="64">
        <v>45918.219895833332</v>
      </c>
      <c r="B42">
        <v>443189687</v>
      </c>
      <c r="C42" t="s">
        <v>36</v>
      </c>
      <c r="D42" t="s">
        <v>37</v>
      </c>
      <c r="E42" t="s">
        <v>120</v>
      </c>
      <c r="F42">
        <v>3661.86</v>
      </c>
      <c r="G42">
        <v>3662.21</v>
      </c>
      <c r="H42">
        <v>3665.36</v>
      </c>
      <c r="I42" t="s">
        <v>278</v>
      </c>
      <c r="J42">
        <v>3662.19</v>
      </c>
      <c r="K42">
        <v>0</v>
      </c>
      <c r="L42">
        <v>0</v>
      </c>
      <c r="M42">
        <v>0.33</v>
      </c>
      <c r="N42" t="s">
        <v>78</v>
      </c>
      <c r="O42" s="65">
        <v>45918</v>
      </c>
      <c r="P42" t="s">
        <v>1989</v>
      </c>
      <c r="Q42" t="s">
        <v>52</v>
      </c>
      <c r="R42" t="s">
        <v>87</v>
      </c>
      <c r="S42" s="64">
        <v>45918.219895833332</v>
      </c>
      <c r="T42" s="64">
        <v>45918.428229166668</v>
      </c>
      <c r="U42" t="s">
        <v>88</v>
      </c>
      <c r="V42" t="s">
        <v>96</v>
      </c>
      <c r="W42" t="s">
        <v>87</v>
      </c>
      <c r="X42">
        <v>3.3000000000000002E-2</v>
      </c>
      <c r="Y42">
        <v>6.6000000000000003E-2</v>
      </c>
      <c r="Z42">
        <v>9.9000000000000005E-2</v>
      </c>
      <c r="AA42">
        <v>-3</v>
      </c>
    </row>
    <row r="43" spans="1:27" x14ac:dyDescent="0.25">
      <c r="A43" s="64">
        <v>45918.228576388887</v>
      </c>
      <c r="B43">
        <v>443190635</v>
      </c>
      <c r="C43" t="s">
        <v>36</v>
      </c>
      <c r="D43" t="s">
        <v>37</v>
      </c>
      <c r="E43" t="s">
        <v>120</v>
      </c>
      <c r="F43">
        <v>3662.52</v>
      </c>
      <c r="G43">
        <v>3662.49</v>
      </c>
      <c r="H43">
        <v>3666.02</v>
      </c>
      <c r="I43" t="s">
        <v>280</v>
      </c>
      <c r="J43">
        <v>3662.46</v>
      </c>
      <c r="K43">
        <v>0</v>
      </c>
      <c r="L43">
        <v>0</v>
      </c>
      <c r="M43">
        <v>-0.06</v>
      </c>
      <c r="N43" t="s">
        <v>79</v>
      </c>
      <c r="O43" s="65">
        <v>45918</v>
      </c>
      <c r="P43" t="s">
        <v>1989</v>
      </c>
      <c r="Q43" t="s">
        <v>52</v>
      </c>
      <c r="R43" t="s">
        <v>87</v>
      </c>
      <c r="S43" s="64">
        <v>45918.228576388887</v>
      </c>
      <c r="T43" s="64">
        <v>45918.436909722222</v>
      </c>
      <c r="U43" t="s">
        <v>88</v>
      </c>
      <c r="V43" t="s">
        <v>96</v>
      </c>
      <c r="W43" t="s">
        <v>87</v>
      </c>
      <c r="X43">
        <v>-6.0000000000000001E-3</v>
      </c>
      <c r="Y43">
        <v>-1.2E-2</v>
      </c>
      <c r="Z43">
        <v>-1.7999999999999999E-2</v>
      </c>
      <c r="AA43">
        <v>-3</v>
      </c>
    </row>
    <row r="44" spans="1:27" x14ac:dyDescent="0.25">
      <c r="A44" s="64">
        <v>45918.24454861111</v>
      </c>
      <c r="B44">
        <v>443194418</v>
      </c>
      <c r="C44" t="s">
        <v>36</v>
      </c>
      <c r="D44" t="s">
        <v>37</v>
      </c>
      <c r="E44" t="s">
        <v>120</v>
      </c>
      <c r="F44">
        <v>3664.23</v>
      </c>
      <c r="G44">
        <v>3664.81</v>
      </c>
      <c r="H44">
        <v>3667.73</v>
      </c>
      <c r="I44" t="s">
        <v>284</v>
      </c>
      <c r="J44">
        <v>3664.72</v>
      </c>
      <c r="K44">
        <v>0</v>
      </c>
      <c r="L44">
        <v>0</v>
      </c>
      <c r="M44">
        <v>0.49</v>
      </c>
      <c r="N44" t="s">
        <v>78</v>
      </c>
      <c r="O44" s="65">
        <v>45918</v>
      </c>
      <c r="P44" t="s">
        <v>1989</v>
      </c>
      <c r="Q44" t="s">
        <v>52</v>
      </c>
      <c r="R44" t="s">
        <v>87</v>
      </c>
      <c r="S44" s="64">
        <v>45918.24454861111</v>
      </c>
      <c r="T44" s="64">
        <v>45918.452881944446</v>
      </c>
      <c r="U44" t="s">
        <v>88</v>
      </c>
      <c r="V44" t="s">
        <v>96</v>
      </c>
      <c r="W44" t="s">
        <v>87</v>
      </c>
      <c r="X44">
        <v>4.9000000000000002E-2</v>
      </c>
      <c r="Y44">
        <v>9.8000000000000004E-2</v>
      </c>
      <c r="Z44">
        <v>0.14699999999999999</v>
      </c>
      <c r="AA44">
        <v>-3</v>
      </c>
    </row>
    <row r="45" spans="1:27" x14ac:dyDescent="0.25">
      <c r="A45" s="64">
        <v>45918.250914351855</v>
      </c>
      <c r="B45">
        <v>443195729</v>
      </c>
      <c r="C45" t="s">
        <v>36</v>
      </c>
      <c r="D45" t="s">
        <v>37</v>
      </c>
      <c r="E45" t="s">
        <v>120</v>
      </c>
      <c r="F45">
        <v>3665.05</v>
      </c>
      <c r="G45">
        <v>3661.98</v>
      </c>
      <c r="H45">
        <v>3668.48</v>
      </c>
      <c r="I45" t="s">
        <v>286</v>
      </c>
      <c r="J45">
        <v>3661.96</v>
      </c>
      <c r="K45">
        <v>0</v>
      </c>
      <c r="L45">
        <v>0</v>
      </c>
      <c r="M45">
        <v>-3.09</v>
      </c>
      <c r="N45" t="s">
        <v>79</v>
      </c>
      <c r="O45" s="65">
        <v>45918</v>
      </c>
      <c r="P45" t="s">
        <v>94</v>
      </c>
      <c r="Q45" t="s">
        <v>52</v>
      </c>
      <c r="R45" t="s">
        <v>87</v>
      </c>
      <c r="S45" s="64">
        <v>45918.250914351855</v>
      </c>
      <c r="T45" s="64">
        <v>45918.459247685183</v>
      </c>
      <c r="U45" t="s">
        <v>88</v>
      </c>
      <c r="V45" t="s">
        <v>95</v>
      </c>
      <c r="W45" t="s">
        <v>87</v>
      </c>
      <c r="X45">
        <v>-0.309</v>
      </c>
      <c r="Y45">
        <v>-0.61799999999999999</v>
      </c>
      <c r="Z45">
        <v>-0.92699999999999994</v>
      </c>
      <c r="AA45">
        <v>-3</v>
      </c>
    </row>
    <row r="46" spans="1:27" x14ac:dyDescent="0.25">
      <c r="A46" s="64">
        <v>45918.25681712963</v>
      </c>
      <c r="B46">
        <v>443197345</v>
      </c>
      <c r="C46" t="s">
        <v>36</v>
      </c>
      <c r="D46" t="s">
        <v>38</v>
      </c>
      <c r="E46" t="s">
        <v>120</v>
      </c>
      <c r="F46">
        <v>3662.58</v>
      </c>
      <c r="G46">
        <v>3662.26</v>
      </c>
      <c r="H46">
        <v>3658.98</v>
      </c>
      <c r="I46" t="s">
        <v>289</v>
      </c>
      <c r="J46">
        <v>3662.31</v>
      </c>
      <c r="K46">
        <v>0</v>
      </c>
      <c r="L46">
        <v>0</v>
      </c>
      <c r="M46">
        <v>0.27</v>
      </c>
      <c r="N46" t="s">
        <v>78</v>
      </c>
      <c r="O46" s="65">
        <v>45918</v>
      </c>
      <c r="P46" t="s">
        <v>94</v>
      </c>
      <c r="Q46" t="s">
        <v>52</v>
      </c>
      <c r="R46" t="s">
        <v>87</v>
      </c>
      <c r="S46" s="64">
        <v>45918.25681712963</v>
      </c>
      <c r="T46" s="64">
        <v>45918.465150462966</v>
      </c>
      <c r="U46" t="s">
        <v>88</v>
      </c>
      <c r="V46" t="s">
        <v>95</v>
      </c>
      <c r="W46" t="s">
        <v>87</v>
      </c>
      <c r="X46">
        <v>2.7000000000000003E-2</v>
      </c>
      <c r="Y46">
        <v>5.4000000000000006E-2</v>
      </c>
      <c r="Z46">
        <v>8.1000000000000003E-2</v>
      </c>
      <c r="AA46">
        <v>-3</v>
      </c>
    </row>
    <row r="47" spans="1:27" x14ac:dyDescent="0.25">
      <c r="A47" s="64">
        <v>45918.267685185187</v>
      </c>
      <c r="B47">
        <v>443199246</v>
      </c>
      <c r="C47" t="s">
        <v>36</v>
      </c>
      <c r="D47" t="s">
        <v>38</v>
      </c>
      <c r="E47" t="s">
        <v>120</v>
      </c>
      <c r="F47">
        <v>3661.97</v>
      </c>
      <c r="G47">
        <v>3661.36</v>
      </c>
      <c r="H47">
        <v>3658.47</v>
      </c>
      <c r="I47" t="s">
        <v>292</v>
      </c>
      <c r="J47">
        <v>3661.36</v>
      </c>
      <c r="K47">
        <v>0</v>
      </c>
      <c r="L47">
        <v>0</v>
      </c>
      <c r="M47">
        <v>0.61</v>
      </c>
      <c r="N47" t="s">
        <v>78</v>
      </c>
      <c r="O47" s="65">
        <v>45918</v>
      </c>
      <c r="P47" t="s">
        <v>94</v>
      </c>
      <c r="Q47" t="s">
        <v>52</v>
      </c>
      <c r="R47" t="s">
        <v>87</v>
      </c>
      <c r="S47" s="64">
        <v>45918.267685185187</v>
      </c>
      <c r="T47" s="64">
        <v>45918.476018518515</v>
      </c>
      <c r="U47" t="s">
        <v>88</v>
      </c>
      <c r="V47" t="s">
        <v>95</v>
      </c>
      <c r="W47" t="s">
        <v>87</v>
      </c>
      <c r="X47">
        <v>6.0999999999999999E-2</v>
      </c>
      <c r="Y47">
        <v>0.122</v>
      </c>
      <c r="Z47">
        <v>0.183</v>
      </c>
      <c r="AA47">
        <v>-3</v>
      </c>
    </row>
    <row r="48" spans="1:27" x14ac:dyDescent="0.25">
      <c r="A48" s="64">
        <v>45918.281921296293</v>
      </c>
      <c r="B48">
        <v>443201862</v>
      </c>
      <c r="C48" t="s">
        <v>36</v>
      </c>
      <c r="D48" t="s">
        <v>38</v>
      </c>
      <c r="E48" t="s">
        <v>120</v>
      </c>
      <c r="F48">
        <v>3661.03</v>
      </c>
      <c r="G48">
        <v>3658.66</v>
      </c>
      <c r="H48">
        <v>3657.45</v>
      </c>
      <c r="I48" t="s">
        <v>294</v>
      </c>
      <c r="J48">
        <v>3657.43</v>
      </c>
      <c r="K48">
        <v>0</v>
      </c>
      <c r="L48">
        <v>0</v>
      </c>
      <c r="M48">
        <v>3.6</v>
      </c>
      <c r="N48" t="s">
        <v>78</v>
      </c>
      <c r="O48" s="65">
        <v>45918</v>
      </c>
      <c r="P48" t="s">
        <v>94</v>
      </c>
      <c r="Q48" t="s">
        <v>52</v>
      </c>
      <c r="R48" t="s">
        <v>87</v>
      </c>
      <c r="S48" s="64">
        <v>45918.281921296293</v>
      </c>
      <c r="T48" s="64">
        <v>45918.490254629629</v>
      </c>
      <c r="U48" t="s">
        <v>88</v>
      </c>
      <c r="V48" t="s">
        <v>95</v>
      </c>
      <c r="W48" t="s">
        <v>87</v>
      </c>
      <c r="X48">
        <v>0.36000000000000004</v>
      </c>
      <c r="Y48">
        <v>0.72000000000000008</v>
      </c>
      <c r="Z48">
        <v>1.08</v>
      </c>
      <c r="AA48">
        <v>3.6</v>
      </c>
    </row>
    <row r="49" spans="1:27" x14ac:dyDescent="0.25">
      <c r="A49" s="64">
        <v>45918.296157407407</v>
      </c>
      <c r="B49">
        <v>443205050</v>
      </c>
      <c r="C49" t="s">
        <v>36</v>
      </c>
      <c r="D49" t="s">
        <v>38</v>
      </c>
      <c r="E49" t="s">
        <v>120</v>
      </c>
      <c r="F49">
        <v>3657.87</v>
      </c>
      <c r="G49">
        <v>3656.61</v>
      </c>
      <c r="H49">
        <v>3654.37</v>
      </c>
      <c r="I49" t="s">
        <v>296</v>
      </c>
      <c r="J49">
        <v>3656.61</v>
      </c>
      <c r="K49">
        <v>0</v>
      </c>
      <c r="L49">
        <v>0</v>
      </c>
      <c r="M49">
        <v>1.26</v>
      </c>
      <c r="N49" t="s">
        <v>78</v>
      </c>
      <c r="O49" s="65">
        <v>45918</v>
      </c>
      <c r="P49" t="s">
        <v>98</v>
      </c>
      <c r="Q49" t="s">
        <v>52</v>
      </c>
      <c r="R49" t="s">
        <v>87</v>
      </c>
      <c r="S49" s="64">
        <v>45918.296157407407</v>
      </c>
      <c r="T49" s="64">
        <v>45918.504490740743</v>
      </c>
      <c r="U49" t="s">
        <v>88</v>
      </c>
      <c r="V49" t="s">
        <v>110</v>
      </c>
      <c r="W49" t="s">
        <v>87</v>
      </c>
      <c r="X49">
        <v>0.126</v>
      </c>
      <c r="Y49">
        <v>0.252</v>
      </c>
      <c r="Z49">
        <v>0.378</v>
      </c>
      <c r="AA49">
        <v>-3</v>
      </c>
    </row>
    <row r="50" spans="1:27" x14ac:dyDescent="0.25">
      <c r="A50" s="64">
        <v>45918.32</v>
      </c>
      <c r="B50">
        <v>443209177</v>
      </c>
      <c r="C50" t="s">
        <v>36</v>
      </c>
      <c r="D50" t="s">
        <v>38</v>
      </c>
      <c r="E50" t="s">
        <v>120</v>
      </c>
      <c r="F50">
        <v>3656.23</v>
      </c>
      <c r="G50">
        <v>3654.2</v>
      </c>
      <c r="H50">
        <v>3652.73</v>
      </c>
      <c r="I50" t="s">
        <v>302</v>
      </c>
      <c r="J50">
        <v>3654.2</v>
      </c>
      <c r="K50">
        <v>0</v>
      </c>
      <c r="L50">
        <v>0</v>
      </c>
      <c r="M50">
        <v>2.0299999999999998</v>
      </c>
      <c r="N50" t="s">
        <v>78</v>
      </c>
      <c r="O50" s="65">
        <v>45918</v>
      </c>
      <c r="P50" t="s">
        <v>98</v>
      </c>
      <c r="Q50" t="s">
        <v>52</v>
      </c>
      <c r="R50" t="s">
        <v>87</v>
      </c>
      <c r="S50" s="64">
        <v>45918.32</v>
      </c>
      <c r="T50" s="64">
        <v>45918.528333333335</v>
      </c>
      <c r="U50" t="s">
        <v>88</v>
      </c>
      <c r="V50" t="s">
        <v>110</v>
      </c>
      <c r="W50" t="s">
        <v>87</v>
      </c>
      <c r="X50">
        <v>0.20299999999999999</v>
      </c>
      <c r="Y50">
        <v>0.40599999999999997</v>
      </c>
      <c r="Z50">
        <v>0.60899999999999987</v>
      </c>
      <c r="AA50">
        <v>-3</v>
      </c>
    </row>
    <row r="51" spans="1:27" x14ac:dyDescent="0.25">
      <c r="A51" s="64">
        <v>45918.335625</v>
      </c>
      <c r="B51">
        <v>443213728</v>
      </c>
      <c r="C51" t="s">
        <v>36</v>
      </c>
      <c r="D51" t="s">
        <v>38</v>
      </c>
      <c r="E51" t="s">
        <v>120</v>
      </c>
      <c r="F51">
        <v>3653.88</v>
      </c>
      <c r="G51">
        <v>3652.83</v>
      </c>
      <c r="H51">
        <v>3650.38</v>
      </c>
      <c r="I51" t="s">
        <v>306</v>
      </c>
      <c r="J51">
        <v>3653.02</v>
      </c>
      <c r="K51">
        <v>0</v>
      </c>
      <c r="L51">
        <v>0</v>
      </c>
      <c r="M51">
        <v>0.86</v>
      </c>
      <c r="N51" t="s">
        <v>78</v>
      </c>
      <c r="O51" s="65">
        <v>45918</v>
      </c>
      <c r="P51" t="s">
        <v>97</v>
      </c>
      <c r="Q51" t="s">
        <v>52</v>
      </c>
      <c r="R51" t="s">
        <v>87</v>
      </c>
      <c r="S51" s="64">
        <v>45918.335625</v>
      </c>
      <c r="T51" s="64">
        <v>45918.543958333335</v>
      </c>
      <c r="U51" t="s">
        <v>88</v>
      </c>
      <c r="V51" t="s">
        <v>111</v>
      </c>
      <c r="W51" t="s">
        <v>87</v>
      </c>
      <c r="X51">
        <v>8.6000000000000007E-2</v>
      </c>
      <c r="Y51">
        <v>0.17200000000000001</v>
      </c>
      <c r="Z51">
        <v>0.25800000000000001</v>
      </c>
      <c r="AA51">
        <v>-3</v>
      </c>
    </row>
    <row r="52" spans="1:27" x14ac:dyDescent="0.25">
      <c r="A52" s="64">
        <v>45918.342685185184</v>
      </c>
      <c r="B52">
        <v>443215678</v>
      </c>
      <c r="C52" t="s">
        <v>36</v>
      </c>
      <c r="D52" t="s">
        <v>38</v>
      </c>
      <c r="E52" t="s">
        <v>120</v>
      </c>
      <c r="F52">
        <v>3652.6</v>
      </c>
      <c r="G52">
        <v>3655.63</v>
      </c>
      <c r="H52">
        <v>3649.13</v>
      </c>
      <c r="I52" t="s">
        <v>309</v>
      </c>
      <c r="J52">
        <v>3655.63</v>
      </c>
      <c r="K52">
        <v>0</v>
      </c>
      <c r="L52">
        <v>0</v>
      </c>
      <c r="M52">
        <v>-3.03</v>
      </c>
      <c r="N52" t="s">
        <v>79</v>
      </c>
      <c r="O52" s="65">
        <v>45918</v>
      </c>
      <c r="P52" t="s">
        <v>97</v>
      </c>
      <c r="Q52" t="s">
        <v>52</v>
      </c>
      <c r="R52" t="s">
        <v>87</v>
      </c>
      <c r="S52" s="64">
        <v>45918.342685185184</v>
      </c>
      <c r="T52" s="64">
        <v>45918.551018518519</v>
      </c>
      <c r="U52" t="s">
        <v>88</v>
      </c>
      <c r="V52" t="s">
        <v>111</v>
      </c>
      <c r="W52" t="s">
        <v>87</v>
      </c>
      <c r="X52">
        <v>-0.30299999999999999</v>
      </c>
      <c r="Y52">
        <v>-0.60599999999999998</v>
      </c>
      <c r="Z52">
        <v>-0.90899999999999992</v>
      </c>
      <c r="AA52">
        <v>-3</v>
      </c>
    </row>
    <row r="53" spans="1:27" x14ac:dyDescent="0.25">
      <c r="A53" s="64">
        <v>45918.353564814817</v>
      </c>
      <c r="B53">
        <v>443219395</v>
      </c>
      <c r="C53" t="s">
        <v>36</v>
      </c>
      <c r="D53" t="s">
        <v>37</v>
      </c>
      <c r="E53" t="s">
        <v>120</v>
      </c>
      <c r="F53">
        <v>3657.84</v>
      </c>
      <c r="G53">
        <v>3654.87</v>
      </c>
      <c r="H53">
        <v>3661.37</v>
      </c>
      <c r="I53" t="s">
        <v>312</v>
      </c>
      <c r="J53">
        <v>3654.87</v>
      </c>
      <c r="K53">
        <v>0</v>
      </c>
      <c r="L53">
        <v>0</v>
      </c>
      <c r="M53">
        <v>-2.97</v>
      </c>
      <c r="N53" t="s">
        <v>79</v>
      </c>
      <c r="O53" s="65">
        <v>45918</v>
      </c>
      <c r="P53" t="s">
        <v>97</v>
      </c>
      <c r="Q53" t="s">
        <v>52</v>
      </c>
      <c r="R53" t="s">
        <v>87</v>
      </c>
      <c r="S53" s="64">
        <v>45918.353564814817</v>
      </c>
      <c r="T53" s="64">
        <v>45918.561898148146</v>
      </c>
      <c r="U53" t="s">
        <v>88</v>
      </c>
      <c r="V53" t="s">
        <v>111</v>
      </c>
      <c r="W53" t="s">
        <v>87</v>
      </c>
      <c r="X53">
        <v>-0.29700000000000004</v>
      </c>
      <c r="Y53">
        <v>-0.59400000000000008</v>
      </c>
      <c r="Z53">
        <v>-0.89100000000000001</v>
      </c>
      <c r="AA53">
        <v>-3</v>
      </c>
    </row>
    <row r="54" spans="1:27" x14ac:dyDescent="0.25">
      <c r="A54" s="64">
        <v>45918.363981481481</v>
      </c>
      <c r="B54">
        <v>443224529</v>
      </c>
      <c r="C54" t="s">
        <v>36</v>
      </c>
      <c r="D54" t="s">
        <v>38</v>
      </c>
      <c r="E54" t="s">
        <v>120</v>
      </c>
      <c r="F54">
        <v>3653.51</v>
      </c>
      <c r="G54">
        <v>3653.19</v>
      </c>
      <c r="H54">
        <v>3650.01</v>
      </c>
      <c r="I54" t="s">
        <v>313</v>
      </c>
      <c r="J54">
        <v>3653.2</v>
      </c>
      <c r="K54">
        <v>0</v>
      </c>
      <c r="L54">
        <v>0</v>
      </c>
      <c r="M54">
        <v>0.31</v>
      </c>
      <c r="N54" t="s">
        <v>78</v>
      </c>
      <c r="O54" s="65">
        <v>45918</v>
      </c>
      <c r="P54" t="s">
        <v>97</v>
      </c>
      <c r="Q54" t="s">
        <v>52</v>
      </c>
      <c r="R54" t="s">
        <v>87</v>
      </c>
      <c r="S54" s="64">
        <v>45918.363981481481</v>
      </c>
      <c r="T54" s="64">
        <v>45918.572314814817</v>
      </c>
      <c r="U54" t="s">
        <v>88</v>
      </c>
      <c r="V54" t="s">
        <v>111</v>
      </c>
      <c r="W54" t="s">
        <v>87</v>
      </c>
      <c r="X54">
        <v>3.1E-2</v>
      </c>
      <c r="Y54">
        <v>6.2E-2</v>
      </c>
      <c r="Z54">
        <v>9.2999999999999999E-2</v>
      </c>
      <c r="AA54">
        <v>-3</v>
      </c>
    </row>
    <row r="55" spans="1:27" x14ac:dyDescent="0.25">
      <c r="A55" s="64">
        <v>45918.369305555556</v>
      </c>
      <c r="B55">
        <v>443226595</v>
      </c>
      <c r="C55" t="s">
        <v>36</v>
      </c>
      <c r="D55" t="s">
        <v>38</v>
      </c>
      <c r="E55" t="s">
        <v>120</v>
      </c>
      <c r="F55">
        <v>3652.96</v>
      </c>
      <c r="G55">
        <v>3652.04</v>
      </c>
      <c r="H55">
        <v>3649.57</v>
      </c>
      <c r="I55" t="s">
        <v>316</v>
      </c>
      <c r="J55">
        <v>3652.04</v>
      </c>
      <c r="K55">
        <v>0</v>
      </c>
      <c r="L55">
        <v>0</v>
      </c>
      <c r="M55">
        <v>0.92</v>
      </c>
      <c r="N55" t="s">
        <v>78</v>
      </c>
      <c r="O55" s="65">
        <v>45918</v>
      </c>
      <c r="P55" t="s">
        <v>97</v>
      </c>
      <c r="Q55" t="s">
        <v>52</v>
      </c>
      <c r="R55" t="s">
        <v>87</v>
      </c>
      <c r="S55" s="64">
        <v>45918.369305555556</v>
      </c>
      <c r="T55" s="64">
        <v>45918.577638888892</v>
      </c>
      <c r="U55" t="s">
        <v>88</v>
      </c>
      <c r="V55" t="s">
        <v>111</v>
      </c>
      <c r="W55" t="s">
        <v>87</v>
      </c>
      <c r="X55">
        <v>9.2000000000000012E-2</v>
      </c>
      <c r="Y55">
        <v>0.18400000000000002</v>
      </c>
      <c r="Z55">
        <v>0.27600000000000002</v>
      </c>
      <c r="AA55">
        <v>-3</v>
      </c>
    </row>
    <row r="56" spans="1:27" x14ac:dyDescent="0.25">
      <c r="A56" s="64">
        <v>45918.37232638889</v>
      </c>
      <c r="B56">
        <v>443229733</v>
      </c>
      <c r="C56" t="s">
        <v>36</v>
      </c>
      <c r="D56" t="s">
        <v>38</v>
      </c>
      <c r="E56" t="s">
        <v>120</v>
      </c>
      <c r="F56">
        <v>3651.71</v>
      </c>
      <c r="G56">
        <v>3650.43</v>
      </c>
      <c r="H56">
        <v>3648.29</v>
      </c>
      <c r="I56" t="s">
        <v>319</v>
      </c>
      <c r="J56">
        <v>3648.23</v>
      </c>
      <c r="K56">
        <v>0</v>
      </c>
      <c r="L56">
        <v>0</v>
      </c>
      <c r="M56">
        <v>3.48</v>
      </c>
      <c r="N56" t="s">
        <v>78</v>
      </c>
      <c r="O56" s="65">
        <v>45918</v>
      </c>
      <c r="P56" t="s">
        <v>97</v>
      </c>
      <c r="Q56" t="s">
        <v>52</v>
      </c>
      <c r="R56" t="s">
        <v>87</v>
      </c>
      <c r="S56" s="64">
        <v>45918.37232638889</v>
      </c>
      <c r="T56" s="64">
        <v>45918.580659722225</v>
      </c>
      <c r="U56" t="s">
        <v>88</v>
      </c>
      <c r="V56" t="s">
        <v>111</v>
      </c>
      <c r="W56" t="s">
        <v>87</v>
      </c>
      <c r="X56">
        <v>0.34800000000000003</v>
      </c>
      <c r="Y56">
        <v>0.69600000000000006</v>
      </c>
      <c r="Z56">
        <v>1.044</v>
      </c>
      <c r="AA56">
        <v>3.48</v>
      </c>
    </row>
    <row r="57" spans="1:27" x14ac:dyDescent="0.25">
      <c r="A57" s="64">
        <v>45918.386203703703</v>
      </c>
      <c r="B57">
        <v>443246235</v>
      </c>
      <c r="C57" t="s">
        <v>36</v>
      </c>
      <c r="D57" t="s">
        <v>38</v>
      </c>
      <c r="E57" t="s">
        <v>120</v>
      </c>
      <c r="F57">
        <v>3637.97</v>
      </c>
      <c r="G57">
        <v>3637.39</v>
      </c>
      <c r="H57">
        <v>3634.46</v>
      </c>
      <c r="I57" t="s">
        <v>320</v>
      </c>
      <c r="J57">
        <v>3637.63</v>
      </c>
      <c r="K57">
        <v>0</v>
      </c>
      <c r="L57">
        <v>0</v>
      </c>
      <c r="M57">
        <v>0.34</v>
      </c>
      <c r="N57" t="s">
        <v>78</v>
      </c>
      <c r="O57" s="65">
        <v>45918</v>
      </c>
      <c r="P57" t="s">
        <v>100</v>
      </c>
      <c r="Q57" t="s">
        <v>52</v>
      </c>
      <c r="R57" t="s">
        <v>87</v>
      </c>
      <c r="S57" s="64">
        <v>45918.386203703703</v>
      </c>
      <c r="T57" s="64">
        <v>45918.594537037039</v>
      </c>
      <c r="U57" t="s">
        <v>88</v>
      </c>
      <c r="V57" t="s">
        <v>112</v>
      </c>
      <c r="W57" t="s">
        <v>87</v>
      </c>
      <c r="X57">
        <v>3.4000000000000002E-2</v>
      </c>
      <c r="Y57">
        <v>6.8000000000000005E-2</v>
      </c>
      <c r="Z57">
        <v>0.10200000000000001</v>
      </c>
      <c r="AA57">
        <v>-3</v>
      </c>
    </row>
    <row r="58" spans="1:27" x14ac:dyDescent="0.25">
      <c r="A58" s="64">
        <v>45918.387939814813</v>
      </c>
      <c r="B58">
        <v>443247470</v>
      </c>
      <c r="C58" t="s">
        <v>36</v>
      </c>
      <c r="D58" t="s">
        <v>38</v>
      </c>
      <c r="E58" t="s">
        <v>120</v>
      </c>
      <c r="F58">
        <v>3637.72</v>
      </c>
      <c r="G58">
        <v>3636.6</v>
      </c>
      <c r="H58">
        <v>3634.21</v>
      </c>
      <c r="I58" t="s">
        <v>323</v>
      </c>
      <c r="J58">
        <v>3636.79</v>
      </c>
      <c r="K58">
        <v>0</v>
      </c>
      <c r="L58">
        <v>0</v>
      </c>
      <c r="M58">
        <v>0.93</v>
      </c>
      <c r="N58" t="s">
        <v>78</v>
      </c>
      <c r="O58" s="65">
        <v>45918</v>
      </c>
      <c r="P58" t="s">
        <v>100</v>
      </c>
      <c r="Q58" t="s">
        <v>52</v>
      </c>
      <c r="R58" t="s">
        <v>87</v>
      </c>
      <c r="S58" s="64">
        <v>45918.387939814813</v>
      </c>
      <c r="T58" s="64">
        <v>45918.596273148149</v>
      </c>
      <c r="U58" t="s">
        <v>88</v>
      </c>
      <c r="V58" t="s">
        <v>112</v>
      </c>
      <c r="W58" t="s">
        <v>87</v>
      </c>
      <c r="X58">
        <v>9.3000000000000013E-2</v>
      </c>
      <c r="Y58">
        <v>0.18600000000000003</v>
      </c>
      <c r="Z58">
        <v>0.27900000000000003</v>
      </c>
      <c r="AA58">
        <v>-3</v>
      </c>
    </row>
    <row r="59" spans="1:27" x14ac:dyDescent="0.25">
      <c r="A59" s="64">
        <v>45918.391412037039</v>
      </c>
      <c r="B59">
        <v>443249340</v>
      </c>
      <c r="C59" t="s">
        <v>36</v>
      </c>
      <c r="D59" t="s">
        <v>38</v>
      </c>
      <c r="E59" t="s">
        <v>120</v>
      </c>
      <c r="F59">
        <v>3636.27</v>
      </c>
      <c r="G59">
        <v>3636.25</v>
      </c>
      <c r="H59">
        <v>3632.99</v>
      </c>
      <c r="I59" t="s">
        <v>328</v>
      </c>
      <c r="J59">
        <v>3636.3</v>
      </c>
      <c r="K59">
        <v>0</v>
      </c>
      <c r="L59">
        <v>0</v>
      </c>
      <c r="M59">
        <v>-0.03</v>
      </c>
      <c r="N59" t="s">
        <v>79</v>
      </c>
      <c r="O59" s="65">
        <v>45918</v>
      </c>
      <c r="P59" t="s">
        <v>100</v>
      </c>
      <c r="Q59" t="s">
        <v>52</v>
      </c>
      <c r="R59" t="s">
        <v>87</v>
      </c>
      <c r="S59" s="64">
        <v>45918.391412037039</v>
      </c>
      <c r="T59" s="64">
        <v>45918.599745370368</v>
      </c>
      <c r="U59" t="s">
        <v>88</v>
      </c>
      <c r="V59" t="s">
        <v>112</v>
      </c>
      <c r="W59" t="s">
        <v>87</v>
      </c>
      <c r="X59">
        <v>-3.0000000000000001E-3</v>
      </c>
      <c r="Y59">
        <v>-6.0000000000000001E-3</v>
      </c>
      <c r="Z59">
        <v>-8.9999999999999993E-3</v>
      </c>
      <c r="AA59">
        <v>-3</v>
      </c>
    </row>
    <row r="60" spans="1:27" x14ac:dyDescent="0.25">
      <c r="A60" s="64">
        <v>45918.392685185187</v>
      </c>
      <c r="B60">
        <v>443249908</v>
      </c>
      <c r="C60" t="s">
        <v>36</v>
      </c>
      <c r="D60" t="s">
        <v>38</v>
      </c>
      <c r="E60" t="s">
        <v>120</v>
      </c>
      <c r="F60">
        <v>3636.78</v>
      </c>
      <c r="G60">
        <v>3639.78</v>
      </c>
      <c r="H60">
        <v>3633.28</v>
      </c>
      <c r="I60" t="s">
        <v>330</v>
      </c>
      <c r="J60">
        <v>3639.82</v>
      </c>
      <c r="K60">
        <v>0</v>
      </c>
      <c r="L60">
        <v>0</v>
      </c>
      <c r="M60">
        <v>-3.04</v>
      </c>
      <c r="N60" t="s">
        <v>79</v>
      </c>
      <c r="O60" s="65">
        <v>45918</v>
      </c>
      <c r="P60" t="s">
        <v>100</v>
      </c>
      <c r="Q60" t="s">
        <v>52</v>
      </c>
      <c r="R60" t="s">
        <v>87</v>
      </c>
      <c r="S60" s="64">
        <v>45918.392685185187</v>
      </c>
      <c r="T60" s="64">
        <v>45918.601018518515</v>
      </c>
      <c r="U60" t="s">
        <v>88</v>
      </c>
      <c r="V60" t="s">
        <v>112</v>
      </c>
      <c r="W60" t="s">
        <v>87</v>
      </c>
      <c r="X60">
        <v>-0.30400000000000005</v>
      </c>
      <c r="Y60">
        <v>-0.6080000000000001</v>
      </c>
      <c r="Z60">
        <v>-0.91199999999999992</v>
      </c>
      <c r="AA60">
        <v>-3</v>
      </c>
    </row>
    <row r="61" spans="1:27" x14ac:dyDescent="0.25">
      <c r="A61" s="64">
        <v>45918.404953703706</v>
      </c>
      <c r="B61">
        <v>443256033</v>
      </c>
      <c r="C61" t="s">
        <v>36</v>
      </c>
      <c r="D61" t="s">
        <v>38</v>
      </c>
      <c r="E61" t="s">
        <v>120</v>
      </c>
      <c r="F61">
        <v>3636.65</v>
      </c>
      <c r="G61">
        <v>3639.65</v>
      </c>
      <c r="H61">
        <v>3633.15</v>
      </c>
      <c r="I61" t="s">
        <v>334</v>
      </c>
      <c r="J61">
        <v>3639.7</v>
      </c>
      <c r="K61">
        <v>0</v>
      </c>
      <c r="L61">
        <v>0</v>
      </c>
      <c r="M61">
        <v>-3.05</v>
      </c>
      <c r="N61" t="s">
        <v>79</v>
      </c>
      <c r="O61" s="65">
        <v>45918</v>
      </c>
      <c r="P61" t="s">
        <v>100</v>
      </c>
      <c r="Q61" t="s">
        <v>52</v>
      </c>
      <c r="R61" t="s">
        <v>87</v>
      </c>
      <c r="S61" s="64">
        <v>45918.404953703706</v>
      </c>
      <c r="T61" s="64">
        <v>45918.613287037035</v>
      </c>
      <c r="U61" t="s">
        <v>88</v>
      </c>
      <c r="V61" t="s">
        <v>112</v>
      </c>
      <c r="W61" t="s">
        <v>87</v>
      </c>
      <c r="X61">
        <v>-0.30499999999999999</v>
      </c>
      <c r="Y61">
        <v>-0.61</v>
      </c>
      <c r="Z61">
        <v>-0.91499999999999992</v>
      </c>
      <c r="AA61">
        <v>-3</v>
      </c>
    </row>
    <row r="62" spans="1:27" x14ac:dyDescent="0.25">
      <c r="A62" s="64">
        <v>45918.43273148148</v>
      </c>
      <c r="B62">
        <v>443276228</v>
      </c>
      <c r="C62" t="s">
        <v>36</v>
      </c>
      <c r="D62" t="s">
        <v>37</v>
      </c>
      <c r="E62" t="s">
        <v>120</v>
      </c>
      <c r="F62">
        <v>3647.45</v>
      </c>
      <c r="G62">
        <v>3644.42</v>
      </c>
      <c r="H62">
        <v>3650.92</v>
      </c>
      <c r="I62" t="s">
        <v>337</v>
      </c>
      <c r="J62">
        <v>3651.04</v>
      </c>
      <c r="K62">
        <v>0</v>
      </c>
      <c r="L62">
        <v>0</v>
      </c>
      <c r="M62">
        <v>3.59</v>
      </c>
      <c r="N62" t="s">
        <v>78</v>
      </c>
      <c r="O62" s="65">
        <v>45918</v>
      </c>
      <c r="P62" t="s">
        <v>96</v>
      </c>
      <c r="Q62" t="s">
        <v>52</v>
      </c>
      <c r="R62" t="s">
        <v>87</v>
      </c>
      <c r="S62" s="64">
        <v>45918.43273148148</v>
      </c>
      <c r="T62" s="64">
        <v>45918.641064814816</v>
      </c>
      <c r="U62" t="s">
        <v>88</v>
      </c>
      <c r="V62" t="s">
        <v>113</v>
      </c>
      <c r="W62" t="s">
        <v>87</v>
      </c>
      <c r="X62">
        <v>0.35899999999999999</v>
      </c>
      <c r="Y62">
        <v>0.71799999999999997</v>
      </c>
      <c r="Z62">
        <v>1.077</v>
      </c>
      <c r="AA62">
        <v>3.59</v>
      </c>
    </row>
    <row r="63" spans="1:27" x14ac:dyDescent="0.25">
      <c r="A63" s="64">
        <v>45918.441296296296</v>
      </c>
      <c r="B63">
        <v>443282844</v>
      </c>
      <c r="C63" t="s">
        <v>36</v>
      </c>
      <c r="D63" t="s">
        <v>37</v>
      </c>
      <c r="E63" t="s">
        <v>120</v>
      </c>
      <c r="F63">
        <v>3650.68</v>
      </c>
      <c r="G63">
        <v>3651.5</v>
      </c>
      <c r="H63">
        <v>3654.18</v>
      </c>
      <c r="I63" t="s">
        <v>341</v>
      </c>
      <c r="J63">
        <v>3654.21</v>
      </c>
      <c r="K63">
        <v>0</v>
      </c>
      <c r="L63">
        <v>0</v>
      </c>
      <c r="M63">
        <v>3.53</v>
      </c>
      <c r="N63" t="s">
        <v>78</v>
      </c>
      <c r="O63" s="65">
        <v>45918</v>
      </c>
      <c r="P63" t="s">
        <v>96</v>
      </c>
      <c r="Q63" t="s">
        <v>52</v>
      </c>
      <c r="R63" t="s">
        <v>87</v>
      </c>
      <c r="S63" s="64">
        <v>45918.441296296296</v>
      </c>
      <c r="T63" s="64">
        <v>45918.649629629632</v>
      </c>
      <c r="U63" t="s">
        <v>88</v>
      </c>
      <c r="V63" t="s">
        <v>113</v>
      </c>
      <c r="W63" t="s">
        <v>87</v>
      </c>
      <c r="X63">
        <v>0.35299999999999998</v>
      </c>
      <c r="Y63">
        <v>0.70599999999999996</v>
      </c>
      <c r="Z63">
        <v>1.0589999999999999</v>
      </c>
      <c r="AA63">
        <v>3.53</v>
      </c>
    </row>
    <row r="64" spans="1:27" x14ac:dyDescent="0.25">
      <c r="A64" s="64">
        <v>45918.450208333335</v>
      </c>
      <c r="B64">
        <v>443289890</v>
      </c>
      <c r="C64" t="s">
        <v>36</v>
      </c>
      <c r="D64" t="s">
        <v>37</v>
      </c>
      <c r="E64" t="s">
        <v>120</v>
      </c>
      <c r="F64">
        <v>3657.81</v>
      </c>
      <c r="G64">
        <v>3658.03</v>
      </c>
      <c r="H64">
        <v>3661.39</v>
      </c>
      <c r="I64" t="s">
        <v>343</v>
      </c>
      <c r="J64">
        <v>3657.66</v>
      </c>
      <c r="K64">
        <v>0</v>
      </c>
      <c r="L64">
        <v>0</v>
      </c>
      <c r="M64">
        <v>-0.15</v>
      </c>
      <c r="N64" t="s">
        <v>79</v>
      </c>
      <c r="O64" s="65">
        <v>45918</v>
      </c>
      <c r="P64" t="s">
        <v>96</v>
      </c>
      <c r="Q64" t="s">
        <v>52</v>
      </c>
      <c r="R64" t="s">
        <v>87</v>
      </c>
      <c r="S64" s="64">
        <v>45918.450208333335</v>
      </c>
      <c r="T64" s="64">
        <v>45918.658541666664</v>
      </c>
      <c r="U64" t="s">
        <v>88</v>
      </c>
      <c r="V64" t="s">
        <v>113</v>
      </c>
      <c r="W64" t="s">
        <v>87</v>
      </c>
      <c r="X64">
        <v>-1.4999999999999999E-2</v>
      </c>
      <c r="Y64">
        <v>-0.03</v>
      </c>
      <c r="Z64">
        <v>-4.4999999999999998E-2</v>
      </c>
      <c r="AA64">
        <v>-3</v>
      </c>
    </row>
    <row r="65" spans="1:27" x14ac:dyDescent="0.25">
      <c r="A65" s="64">
        <v>45918.452523148146</v>
      </c>
      <c r="B65">
        <v>443290925</v>
      </c>
      <c r="C65" t="s">
        <v>36</v>
      </c>
      <c r="D65" t="s">
        <v>37</v>
      </c>
      <c r="E65" t="s">
        <v>120</v>
      </c>
      <c r="F65">
        <v>3658.41</v>
      </c>
      <c r="G65">
        <v>3655.36</v>
      </c>
      <c r="H65">
        <v>3661.86</v>
      </c>
      <c r="I65" t="s">
        <v>345</v>
      </c>
      <c r="J65">
        <v>3655.34</v>
      </c>
      <c r="K65">
        <v>0</v>
      </c>
      <c r="L65">
        <v>0</v>
      </c>
      <c r="M65">
        <v>-3.07</v>
      </c>
      <c r="N65" t="s">
        <v>79</v>
      </c>
      <c r="O65" s="65">
        <v>45918</v>
      </c>
      <c r="P65" t="s">
        <v>96</v>
      </c>
      <c r="Q65" t="s">
        <v>52</v>
      </c>
      <c r="R65" t="s">
        <v>87</v>
      </c>
      <c r="S65" s="64">
        <v>45918.452523148146</v>
      </c>
      <c r="T65" s="64">
        <v>45918.660856481481</v>
      </c>
      <c r="U65" t="s">
        <v>88</v>
      </c>
      <c r="V65" t="s">
        <v>113</v>
      </c>
      <c r="W65" t="s">
        <v>87</v>
      </c>
      <c r="X65">
        <v>-0.307</v>
      </c>
      <c r="Y65">
        <v>-0.61399999999999999</v>
      </c>
      <c r="Z65">
        <v>-0.92099999999999993</v>
      </c>
      <c r="AA65">
        <v>-3</v>
      </c>
    </row>
    <row r="66" spans="1:27" x14ac:dyDescent="0.25">
      <c r="A66" s="64">
        <v>45918.794293981482</v>
      </c>
      <c r="B66">
        <v>443535951</v>
      </c>
      <c r="C66" t="s">
        <v>36</v>
      </c>
      <c r="D66" t="s">
        <v>37</v>
      </c>
      <c r="E66" t="s">
        <v>120</v>
      </c>
      <c r="F66">
        <v>3641.89</v>
      </c>
      <c r="G66">
        <v>3641.77</v>
      </c>
      <c r="H66">
        <v>3645.26</v>
      </c>
      <c r="I66" t="s">
        <v>469</v>
      </c>
      <c r="J66">
        <v>3641.75</v>
      </c>
      <c r="K66">
        <v>0</v>
      </c>
      <c r="L66">
        <v>0</v>
      </c>
      <c r="M66">
        <v>-0.14000000000000001</v>
      </c>
      <c r="N66" t="s">
        <v>79</v>
      </c>
      <c r="O66" s="65">
        <v>45918</v>
      </c>
      <c r="P66" t="s">
        <v>102</v>
      </c>
      <c r="Q66" t="s">
        <v>52</v>
      </c>
      <c r="R66" t="s">
        <v>87</v>
      </c>
      <c r="S66" s="64">
        <v>45918.794293981482</v>
      </c>
      <c r="T66" s="64">
        <v>45919.002627314818</v>
      </c>
      <c r="U66" t="s">
        <v>117</v>
      </c>
      <c r="V66" t="s">
        <v>86</v>
      </c>
      <c r="W66" t="s">
        <v>118</v>
      </c>
      <c r="X66">
        <v>-1.4000000000000002E-2</v>
      </c>
      <c r="Y66">
        <v>-2.8000000000000004E-2</v>
      </c>
      <c r="Z66">
        <v>-4.2000000000000003E-2</v>
      </c>
      <c r="AA66">
        <v>-3</v>
      </c>
    </row>
    <row r="67" spans="1:27" x14ac:dyDescent="0.25">
      <c r="A67" s="64">
        <v>45918.797291666669</v>
      </c>
      <c r="B67">
        <v>443536978</v>
      </c>
      <c r="C67" t="s">
        <v>36</v>
      </c>
      <c r="D67" t="s">
        <v>37</v>
      </c>
      <c r="E67" t="s">
        <v>120</v>
      </c>
      <c r="F67">
        <v>3642</v>
      </c>
      <c r="G67">
        <v>3643.81</v>
      </c>
      <c r="H67">
        <v>3645.45</v>
      </c>
      <c r="I67" t="s">
        <v>475</v>
      </c>
      <c r="J67">
        <v>3645.45</v>
      </c>
      <c r="K67">
        <v>0</v>
      </c>
      <c r="L67">
        <v>0</v>
      </c>
      <c r="M67">
        <v>3.45</v>
      </c>
      <c r="N67" t="s">
        <v>78</v>
      </c>
      <c r="O67" s="65">
        <v>45918</v>
      </c>
      <c r="P67" t="s">
        <v>102</v>
      </c>
      <c r="Q67" t="s">
        <v>52</v>
      </c>
      <c r="R67" t="s">
        <v>87</v>
      </c>
      <c r="S67" s="64">
        <v>45918.797291666669</v>
      </c>
      <c r="T67" s="64">
        <v>45919.005624999998</v>
      </c>
      <c r="U67" t="s">
        <v>117</v>
      </c>
      <c r="V67" t="s">
        <v>86</v>
      </c>
      <c r="W67" t="s">
        <v>118</v>
      </c>
      <c r="X67">
        <v>0.34500000000000003</v>
      </c>
      <c r="Y67">
        <v>0.69000000000000006</v>
      </c>
      <c r="Z67">
        <v>1.0349999999999999</v>
      </c>
      <c r="AA67">
        <v>3.45</v>
      </c>
    </row>
    <row r="68" spans="1:27" x14ac:dyDescent="0.25">
      <c r="A68" s="64">
        <v>45918.805173611108</v>
      </c>
      <c r="B68">
        <v>443540572</v>
      </c>
      <c r="C68" t="s">
        <v>36</v>
      </c>
      <c r="D68" t="s">
        <v>37</v>
      </c>
      <c r="E68" t="s">
        <v>120</v>
      </c>
      <c r="F68">
        <v>3644.75</v>
      </c>
      <c r="G68">
        <v>3645.73</v>
      </c>
      <c r="H68">
        <v>3648.2</v>
      </c>
      <c r="I68" t="s">
        <v>483</v>
      </c>
      <c r="J68">
        <v>3645.71</v>
      </c>
      <c r="K68">
        <v>0</v>
      </c>
      <c r="L68">
        <v>0</v>
      </c>
      <c r="M68">
        <v>0.96</v>
      </c>
      <c r="N68" t="s">
        <v>78</v>
      </c>
      <c r="O68" s="65">
        <v>45918</v>
      </c>
      <c r="P68" t="s">
        <v>102</v>
      </c>
      <c r="Q68" t="s">
        <v>52</v>
      </c>
      <c r="R68" t="s">
        <v>87</v>
      </c>
      <c r="S68" s="64">
        <v>45918.805173611108</v>
      </c>
      <c r="T68" s="64">
        <v>45919.013506944444</v>
      </c>
      <c r="U68" t="s">
        <v>117</v>
      </c>
      <c r="V68" t="s">
        <v>86</v>
      </c>
      <c r="W68" t="s">
        <v>118</v>
      </c>
      <c r="X68">
        <v>9.6000000000000002E-2</v>
      </c>
      <c r="Y68">
        <v>0.192</v>
      </c>
      <c r="Z68">
        <v>0.28799999999999998</v>
      </c>
      <c r="AA68">
        <v>-3</v>
      </c>
    </row>
    <row r="69" spans="1:27" x14ac:dyDescent="0.25">
      <c r="A69" s="64">
        <v>45918.832951388889</v>
      </c>
      <c r="B69">
        <v>443549145</v>
      </c>
      <c r="C69" t="s">
        <v>36</v>
      </c>
      <c r="D69" t="s">
        <v>37</v>
      </c>
      <c r="E69" t="s">
        <v>120</v>
      </c>
      <c r="F69">
        <v>3646.09</v>
      </c>
      <c r="G69">
        <v>3643.09</v>
      </c>
      <c r="H69">
        <v>3649.59</v>
      </c>
      <c r="I69" t="s">
        <v>490</v>
      </c>
      <c r="J69">
        <v>3643.08</v>
      </c>
      <c r="K69">
        <v>0</v>
      </c>
      <c r="L69">
        <v>0</v>
      </c>
      <c r="M69">
        <v>-3.01</v>
      </c>
      <c r="N69" t="s">
        <v>79</v>
      </c>
      <c r="O69" s="65">
        <v>45918</v>
      </c>
      <c r="P69" t="s">
        <v>102</v>
      </c>
      <c r="Q69" t="s">
        <v>52</v>
      </c>
      <c r="R69" t="s">
        <v>87</v>
      </c>
      <c r="S69" s="64">
        <v>45918.832951388889</v>
      </c>
      <c r="T69" s="64">
        <v>45919.041284722225</v>
      </c>
      <c r="U69" t="s">
        <v>117</v>
      </c>
      <c r="V69" t="s">
        <v>86</v>
      </c>
      <c r="W69" t="s">
        <v>118</v>
      </c>
      <c r="X69">
        <v>-0.30099999999999999</v>
      </c>
      <c r="Y69">
        <v>-0.60199999999999998</v>
      </c>
      <c r="Z69">
        <v>-0.90299999999999991</v>
      </c>
      <c r="AA69">
        <v>-3</v>
      </c>
    </row>
    <row r="70" spans="1:27" x14ac:dyDescent="0.25">
      <c r="A70" s="64">
        <v>45918.879374999997</v>
      </c>
      <c r="B70">
        <v>443562358</v>
      </c>
      <c r="C70" t="s">
        <v>36</v>
      </c>
      <c r="D70" t="s">
        <v>38</v>
      </c>
      <c r="E70" t="s">
        <v>120</v>
      </c>
      <c r="F70">
        <v>3642.03</v>
      </c>
      <c r="G70">
        <v>3645</v>
      </c>
      <c r="H70">
        <v>3638.5</v>
      </c>
      <c r="I70" t="s">
        <v>499</v>
      </c>
      <c r="J70">
        <v>3645.08</v>
      </c>
      <c r="K70">
        <v>0</v>
      </c>
      <c r="L70">
        <v>0</v>
      </c>
      <c r="M70">
        <v>-3.05</v>
      </c>
      <c r="N70" t="s">
        <v>79</v>
      </c>
      <c r="O70" s="65">
        <v>45918</v>
      </c>
      <c r="P70" t="s">
        <v>83</v>
      </c>
      <c r="Q70" t="s">
        <v>52</v>
      </c>
      <c r="R70" t="s">
        <v>87</v>
      </c>
      <c r="S70" s="64">
        <v>45918.879374999997</v>
      </c>
      <c r="T70" s="64">
        <v>45919.087708333333</v>
      </c>
      <c r="U70" t="s">
        <v>117</v>
      </c>
      <c r="V70" t="s">
        <v>69</v>
      </c>
      <c r="W70" t="s">
        <v>118</v>
      </c>
      <c r="X70">
        <v>-0.30499999999999999</v>
      </c>
      <c r="Y70">
        <v>-0.61</v>
      </c>
      <c r="Z70">
        <v>-0.91499999999999992</v>
      </c>
      <c r="AA70">
        <v>-3</v>
      </c>
    </row>
    <row r="71" spans="1:27" x14ac:dyDescent="0.25">
      <c r="A71" s="64">
        <v>45918.952777777777</v>
      </c>
      <c r="B71">
        <v>443574957</v>
      </c>
      <c r="C71" t="s">
        <v>36</v>
      </c>
      <c r="D71" t="s">
        <v>37</v>
      </c>
      <c r="E71" t="s">
        <v>120</v>
      </c>
      <c r="F71">
        <v>3644.4</v>
      </c>
      <c r="G71">
        <v>3645.74</v>
      </c>
      <c r="H71">
        <v>3647.9</v>
      </c>
      <c r="I71" t="s">
        <v>509</v>
      </c>
      <c r="J71">
        <v>3645.74</v>
      </c>
      <c r="K71">
        <v>0</v>
      </c>
      <c r="L71">
        <v>0</v>
      </c>
      <c r="M71">
        <v>1.34</v>
      </c>
      <c r="N71" t="s">
        <v>78</v>
      </c>
      <c r="O71" s="65">
        <v>45918</v>
      </c>
      <c r="P71" t="s">
        <v>84</v>
      </c>
      <c r="Q71" t="s">
        <v>52</v>
      </c>
      <c r="R71" t="s">
        <v>87</v>
      </c>
      <c r="S71" s="64">
        <v>45918.952777777777</v>
      </c>
      <c r="T71" s="64">
        <v>45919.161111111112</v>
      </c>
      <c r="U71" t="s">
        <v>117</v>
      </c>
      <c r="V71" t="s">
        <v>70</v>
      </c>
      <c r="W71" t="s">
        <v>118</v>
      </c>
      <c r="X71">
        <v>0.13400000000000001</v>
      </c>
      <c r="Y71">
        <v>0.26800000000000002</v>
      </c>
      <c r="Z71">
        <v>0.40200000000000002</v>
      </c>
      <c r="AA71">
        <v>-3</v>
      </c>
    </row>
    <row r="72" spans="1:27" x14ac:dyDescent="0.25">
      <c r="A72" s="64">
        <v>45918.959143518521</v>
      </c>
      <c r="B72">
        <v>443576781</v>
      </c>
      <c r="C72" t="s">
        <v>36</v>
      </c>
      <c r="D72" t="s">
        <v>37</v>
      </c>
      <c r="E72" t="s">
        <v>120</v>
      </c>
      <c r="F72">
        <v>3645.97</v>
      </c>
      <c r="G72">
        <v>3642.94</v>
      </c>
      <c r="H72">
        <v>3649.44</v>
      </c>
      <c r="I72" t="s">
        <v>514</v>
      </c>
      <c r="J72">
        <v>3642.94</v>
      </c>
      <c r="K72">
        <v>0</v>
      </c>
      <c r="L72">
        <v>0</v>
      </c>
      <c r="M72">
        <v>-3.03</v>
      </c>
      <c r="N72" t="s">
        <v>79</v>
      </c>
      <c r="O72" s="65">
        <v>45918</v>
      </c>
      <c r="P72" t="s">
        <v>85</v>
      </c>
      <c r="Q72" t="s">
        <v>52</v>
      </c>
      <c r="R72" t="s">
        <v>87</v>
      </c>
      <c r="S72" s="64">
        <v>45918.959143518521</v>
      </c>
      <c r="T72" s="64">
        <v>45919.16747685185</v>
      </c>
      <c r="U72" t="s">
        <v>117</v>
      </c>
      <c r="V72" t="s">
        <v>99</v>
      </c>
      <c r="W72" t="s">
        <v>118</v>
      </c>
      <c r="X72">
        <v>-0.30299999999999999</v>
      </c>
      <c r="Y72">
        <v>-0.60599999999999998</v>
      </c>
      <c r="Z72">
        <v>-0.90899999999999992</v>
      </c>
      <c r="AA72">
        <v>-3</v>
      </c>
    </row>
    <row r="73" spans="1:27" x14ac:dyDescent="0.25">
      <c r="A73" s="64">
        <v>45919.048726851855</v>
      </c>
      <c r="B73">
        <v>443584633</v>
      </c>
      <c r="C73" t="s">
        <v>36</v>
      </c>
      <c r="D73" t="s">
        <v>38</v>
      </c>
      <c r="E73" t="s">
        <v>120</v>
      </c>
      <c r="F73">
        <v>3642.65</v>
      </c>
      <c r="G73">
        <v>3640.51</v>
      </c>
      <c r="H73">
        <v>3639.15</v>
      </c>
      <c r="I73" t="s">
        <v>520</v>
      </c>
      <c r="J73">
        <v>3640.51</v>
      </c>
      <c r="K73">
        <v>0</v>
      </c>
      <c r="L73">
        <v>0</v>
      </c>
      <c r="M73">
        <v>2.14</v>
      </c>
      <c r="N73" t="s">
        <v>78</v>
      </c>
      <c r="O73" s="65">
        <v>45919</v>
      </c>
      <c r="P73" t="s">
        <v>71</v>
      </c>
      <c r="Q73" t="s">
        <v>52</v>
      </c>
      <c r="R73" t="s">
        <v>118</v>
      </c>
      <c r="S73" s="64">
        <v>45919.048726851855</v>
      </c>
      <c r="T73" s="64">
        <v>45919.257060185184</v>
      </c>
      <c r="U73" t="s">
        <v>117</v>
      </c>
      <c r="V73" t="s">
        <v>94</v>
      </c>
      <c r="W73" t="s">
        <v>118</v>
      </c>
      <c r="X73">
        <v>0.21400000000000002</v>
      </c>
      <c r="Y73">
        <v>0.42800000000000005</v>
      </c>
      <c r="Z73">
        <v>0.64200000000000002</v>
      </c>
      <c r="AA73">
        <v>-3</v>
      </c>
    </row>
    <row r="74" spans="1:27" x14ac:dyDescent="0.25">
      <c r="A74" s="64">
        <v>45919.083668981482</v>
      </c>
      <c r="B74">
        <v>443588035</v>
      </c>
      <c r="C74" t="s">
        <v>36</v>
      </c>
      <c r="D74" t="s">
        <v>38</v>
      </c>
      <c r="E74" t="s">
        <v>120</v>
      </c>
      <c r="F74">
        <v>3640.27</v>
      </c>
      <c r="G74">
        <v>3639.16</v>
      </c>
      <c r="H74">
        <v>3636.77</v>
      </c>
      <c r="I74" t="s">
        <v>529</v>
      </c>
      <c r="J74">
        <v>3639.22</v>
      </c>
      <c r="K74">
        <v>0</v>
      </c>
      <c r="L74">
        <v>0</v>
      </c>
      <c r="M74">
        <v>1.05</v>
      </c>
      <c r="N74" t="s">
        <v>78</v>
      </c>
      <c r="O74" s="65">
        <v>45919</v>
      </c>
      <c r="P74" t="s">
        <v>69</v>
      </c>
      <c r="Q74" t="s">
        <v>52</v>
      </c>
      <c r="R74" t="s">
        <v>118</v>
      </c>
      <c r="S74" s="64">
        <v>45919.083668981482</v>
      </c>
      <c r="T74" s="64">
        <v>45919.292002314818</v>
      </c>
      <c r="U74" t="s">
        <v>117</v>
      </c>
      <c r="V74" t="s">
        <v>98</v>
      </c>
      <c r="W74" t="s">
        <v>118</v>
      </c>
      <c r="X74">
        <v>0.10500000000000001</v>
      </c>
      <c r="Y74">
        <v>0.21000000000000002</v>
      </c>
      <c r="Z74">
        <v>0.315</v>
      </c>
      <c r="AA74">
        <v>-3</v>
      </c>
    </row>
    <row r="75" spans="1:27" x14ac:dyDescent="0.25">
      <c r="A75" s="64">
        <v>45919.106585648151</v>
      </c>
      <c r="B75">
        <v>443591463</v>
      </c>
      <c r="C75" t="s">
        <v>36</v>
      </c>
      <c r="D75" t="s">
        <v>38</v>
      </c>
      <c r="E75" t="s">
        <v>120</v>
      </c>
      <c r="F75">
        <v>3639</v>
      </c>
      <c r="G75">
        <v>3641.98</v>
      </c>
      <c r="H75">
        <v>3635.48</v>
      </c>
      <c r="I75" t="s">
        <v>537</v>
      </c>
      <c r="J75">
        <v>3642.13</v>
      </c>
      <c r="K75">
        <v>0</v>
      </c>
      <c r="L75">
        <v>0</v>
      </c>
      <c r="M75">
        <v>-3.13</v>
      </c>
      <c r="N75" t="s">
        <v>79</v>
      </c>
      <c r="O75" s="65">
        <v>45919</v>
      </c>
      <c r="P75" t="s">
        <v>69</v>
      </c>
      <c r="Q75" t="s">
        <v>52</v>
      </c>
      <c r="R75" t="s">
        <v>118</v>
      </c>
      <c r="S75" s="64">
        <v>45919.106585648151</v>
      </c>
      <c r="T75" s="64">
        <v>45919.314918981479</v>
      </c>
      <c r="U75" t="s">
        <v>117</v>
      </c>
      <c r="V75" t="s">
        <v>98</v>
      </c>
      <c r="W75" t="s">
        <v>118</v>
      </c>
      <c r="X75">
        <v>-0.313</v>
      </c>
      <c r="Y75">
        <v>-0.626</v>
      </c>
      <c r="Z75">
        <v>-0.93899999999999995</v>
      </c>
      <c r="AA75">
        <v>-3</v>
      </c>
    </row>
    <row r="76" spans="1:27" x14ac:dyDescent="0.25">
      <c r="A76" s="64">
        <v>45919.128587962965</v>
      </c>
      <c r="B76">
        <v>443594240</v>
      </c>
      <c r="C76" t="s">
        <v>36</v>
      </c>
      <c r="D76" t="s">
        <v>37</v>
      </c>
      <c r="E76" t="s">
        <v>120</v>
      </c>
      <c r="F76">
        <v>3641.54</v>
      </c>
      <c r="G76">
        <v>3638.67</v>
      </c>
      <c r="H76">
        <v>3645.17</v>
      </c>
      <c r="I76" t="s">
        <v>540</v>
      </c>
      <c r="J76">
        <v>3638.47</v>
      </c>
      <c r="K76">
        <v>0</v>
      </c>
      <c r="L76">
        <v>0</v>
      </c>
      <c r="M76">
        <v>-3.07</v>
      </c>
      <c r="N76" t="s">
        <v>79</v>
      </c>
      <c r="O76" s="65">
        <v>45919</v>
      </c>
      <c r="P76" t="s">
        <v>70</v>
      </c>
      <c r="Q76" t="s">
        <v>52</v>
      </c>
      <c r="R76" t="s">
        <v>118</v>
      </c>
      <c r="S76" s="64">
        <v>45919.128587962965</v>
      </c>
      <c r="T76" s="64">
        <v>45919.336921296293</v>
      </c>
      <c r="U76" t="s">
        <v>117</v>
      </c>
      <c r="V76" t="s">
        <v>97</v>
      </c>
      <c r="W76" t="s">
        <v>118</v>
      </c>
      <c r="X76">
        <v>-0.307</v>
      </c>
      <c r="Y76">
        <v>-0.61399999999999999</v>
      </c>
      <c r="Z76">
        <v>-0.92099999999999993</v>
      </c>
      <c r="AA76">
        <v>-3</v>
      </c>
    </row>
    <row r="77" spans="1:27" x14ac:dyDescent="0.25">
      <c r="A77" s="64">
        <v>45919.13553240741</v>
      </c>
      <c r="B77">
        <v>443595796</v>
      </c>
      <c r="C77" t="s">
        <v>36</v>
      </c>
      <c r="D77" t="s">
        <v>38</v>
      </c>
      <c r="E77" t="s">
        <v>120</v>
      </c>
      <c r="F77">
        <v>3639.67</v>
      </c>
      <c r="G77">
        <v>3638.89</v>
      </c>
      <c r="H77">
        <v>3636.15</v>
      </c>
      <c r="I77" t="s">
        <v>550</v>
      </c>
      <c r="J77">
        <v>3638.89</v>
      </c>
      <c r="K77">
        <v>0</v>
      </c>
      <c r="L77">
        <v>0</v>
      </c>
      <c r="M77">
        <v>0.78</v>
      </c>
      <c r="N77" t="s">
        <v>78</v>
      </c>
      <c r="O77" s="65">
        <v>45919</v>
      </c>
      <c r="P77" t="s">
        <v>70</v>
      </c>
      <c r="Q77" t="s">
        <v>52</v>
      </c>
      <c r="R77" t="s">
        <v>118</v>
      </c>
      <c r="S77" s="64">
        <v>45919.13553240741</v>
      </c>
      <c r="T77" s="64">
        <v>45919.343865740739</v>
      </c>
      <c r="U77" t="s">
        <v>117</v>
      </c>
      <c r="V77" t="s">
        <v>97</v>
      </c>
      <c r="W77" t="s">
        <v>118</v>
      </c>
      <c r="X77">
        <v>7.8000000000000014E-2</v>
      </c>
      <c r="Y77">
        <v>0.15600000000000003</v>
      </c>
      <c r="Z77">
        <v>0.23399999999999999</v>
      </c>
      <c r="AA77">
        <v>-3</v>
      </c>
    </row>
    <row r="78" spans="1:27" x14ac:dyDescent="0.25">
      <c r="A78" s="64">
        <v>45919.139351851853</v>
      </c>
      <c r="B78">
        <v>443596819</v>
      </c>
      <c r="C78" t="s">
        <v>36</v>
      </c>
      <c r="D78" t="s">
        <v>38</v>
      </c>
      <c r="E78" t="s">
        <v>120</v>
      </c>
      <c r="F78">
        <v>3638.7</v>
      </c>
      <c r="G78">
        <v>3638.04</v>
      </c>
      <c r="H78">
        <v>3635.2</v>
      </c>
      <c r="I78" t="s">
        <v>552</v>
      </c>
      <c r="J78">
        <v>3638.08</v>
      </c>
      <c r="K78">
        <v>0</v>
      </c>
      <c r="L78">
        <v>0</v>
      </c>
      <c r="M78">
        <v>0.62</v>
      </c>
      <c r="N78" t="s">
        <v>78</v>
      </c>
      <c r="O78" s="65">
        <v>45919</v>
      </c>
      <c r="P78" t="s">
        <v>70</v>
      </c>
      <c r="Q78" t="s">
        <v>52</v>
      </c>
      <c r="R78" t="s">
        <v>118</v>
      </c>
      <c r="S78" s="64">
        <v>45919.139351851853</v>
      </c>
      <c r="T78" s="64">
        <v>45919.347685185188</v>
      </c>
      <c r="U78" t="s">
        <v>117</v>
      </c>
      <c r="V78" t="s">
        <v>97</v>
      </c>
      <c r="W78" t="s">
        <v>118</v>
      </c>
      <c r="X78">
        <v>6.2E-2</v>
      </c>
      <c r="Y78">
        <v>0.124</v>
      </c>
      <c r="Z78">
        <v>0.186</v>
      </c>
      <c r="AA78">
        <v>-3</v>
      </c>
    </row>
    <row r="79" spans="1:27" x14ac:dyDescent="0.25">
      <c r="A79" s="64">
        <v>45919.145127314812</v>
      </c>
      <c r="B79">
        <v>443597861</v>
      </c>
      <c r="C79" t="s">
        <v>36</v>
      </c>
      <c r="D79" t="s">
        <v>38</v>
      </c>
      <c r="E79" t="s">
        <v>120</v>
      </c>
      <c r="F79">
        <v>3637.58</v>
      </c>
      <c r="G79">
        <v>3640.58</v>
      </c>
      <c r="H79">
        <v>3634.08</v>
      </c>
      <c r="I79" t="s">
        <v>556</v>
      </c>
      <c r="J79">
        <v>3640.59</v>
      </c>
      <c r="K79">
        <v>0</v>
      </c>
      <c r="L79">
        <v>0</v>
      </c>
      <c r="M79">
        <v>-3.01</v>
      </c>
      <c r="N79" t="s">
        <v>79</v>
      </c>
      <c r="O79" s="65">
        <v>45919</v>
      </c>
      <c r="P79" t="s">
        <v>70</v>
      </c>
      <c r="Q79" t="s">
        <v>52</v>
      </c>
      <c r="R79" t="s">
        <v>118</v>
      </c>
      <c r="S79" s="64">
        <v>45919.145127314812</v>
      </c>
      <c r="T79" s="64">
        <v>45919.353460648148</v>
      </c>
      <c r="U79" t="s">
        <v>117</v>
      </c>
      <c r="V79" t="s">
        <v>97</v>
      </c>
      <c r="W79" t="s">
        <v>118</v>
      </c>
      <c r="X79">
        <v>-0.30099999999999999</v>
      </c>
      <c r="Y79">
        <v>-0.60199999999999998</v>
      </c>
      <c r="Z79">
        <v>-0.90299999999999991</v>
      </c>
      <c r="AA79">
        <v>-3</v>
      </c>
    </row>
    <row r="80" spans="1:27" x14ac:dyDescent="0.25">
      <c r="A80" s="64">
        <v>45919.165509259263</v>
      </c>
      <c r="B80">
        <v>443601799</v>
      </c>
      <c r="C80" t="s">
        <v>36</v>
      </c>
      <c r="D80" t="s">
        <v>37</v>
      </c>
      <c r="E80" t="s">
        <v>120</v>
      </c>
      <c r="F80">
        <v>3640.31</v>
      </c>
      <c r="G80">
        <v>3641.26</v>
      </c>
      <c r="H80">
        <v>3643.84</v>
      </c>
      <c r="I80" t="s">
        <v>565</v>
      </c>
      <c r="J80">
        <v>3643.88</v>
      </c>
      <c r="K80">
        <v>0</v>
      </c>
      <c r="L80">
        <v>0</v>
      </c>
      <c r="M80">
        <v>3.57</v>
      </c>
      <c r="N80" t="s">
        <v>78</v>
      </c>
      <c r="O80" s="65">
        <v>45919</v>
      </c>
      <c r="P80" t="s">
        <v>70</v>
      </c>
      <c r="Q80" t="s">
        <v>52</v>
      </c>
      <c r="R80" t="s">
        <v>118</v>
      </c>
      <c r="S80" s="64">
        <v>45919.165509259263</v>
      </c>
      <c r="T80" s="64">
        <v>45919.373842592591</v>
      </c>
      <c r="U80" t="s">
        <v>117</v>
      </c>
      <c r="V80" t="s">
        <v>97</v>
      </c>
      <c r="W80" t="s">
        <v>118</v>
      </c>
      <c r="X80">
        <v>0.35699999999999998</v>
      </c>
      <c r="Y80">
        <v>0.71399999999999997</v>
      </c>
      <c r="Z80">
        <v>1.071</v>
      </c>
      <c r="AA80">
        <v>3.57</v>
      </c>
    </row>
    <row r="81" spans="1:27" x14ac:dyDescent="0.25">
      <c r="A81" s="64">
        <v>45919.17523148148</v>
      </c>
      <c r="B81">
        <v>443606266</v>
      </c>
      <c r="C81" t="s">
        <v>36</v>
      </c>
      <c r="D81" t="s">
        <v>37</v>
      </c>
      <c r="E81" t="s">
        <v>120</v>
      </c>
      <c r="F81">
        <v>3648.52</v>
      </c>
      <c r="G81">
        <v>3648.81</v>
      </c>
      <c r="H81">
        <v>3651.86</v>
      </c>
      <c r="I81" t="s">
        <v>572</v>
      </c>
      <c r="J81">
        <v>3648.81</v>
      </c>
      <c r="K81">
        <v>0</v>
      </c>
      <c r="L81">
        <v>0</v>
      </c>
      <c r="M81">
        <v>0.28999999999999998</v>
      </c>
      <c r="N81" t="s">
        <v>78</v>
      </c>
      <c r="O81" s="65">
        <v>45919</v>
      </c>
      <c r="P81" t="s">
        <v>99</v>
      </c>
      <c r="Q81" t="s">
        <v>52</v>
      </c>
      <c r="R81" t="s">
        <v>118</v>
      </c>
      <c r="S81" s="64">
        <v>45919.17523148148</v>
      </c>
      <c r="T81" s="64">
        <v>45919.383564814816</v>
      </c>
      <c r="U81" t="s">
        <v>117</v>
      </c>
      <c r="V81" t="s">
        <v>100</v>
      </c>
      <c r="W81" t="s">
        <v>118</v>
      </c>
      <c r="X81">
        <v>2.8999999999999998E-2</v>
      </c>
      <c r="Y81">
        <v>5.7999999999999996E-2</v>
      </c>
      <c r="Z81">
        <v>8.6999999999999994E-2</v>
      </c>
      <c r="AA81">
        <v>-3</v>
      </c>
    </row>
    <row r="82" spans="1:27" x14ac:dyDescent="0.25">
      <c r="A82" s="64">
        <v>45919.182858796295</v>
      </c>
      <c r="B82">
        <v>443608453</v>
      </c>
      <c r="C82" t="s">
        <v>36</v>
      </c>
      <c r="D82" t="s">
        <v>37</v>
      </c>
      <c r="E82" t="s">
        <v>120</v>
      </c>
      <c r="F82">
        <v>3648.9</v>
      </c>
      <c r="G82">
        <v>3646</v>
      </c>
      <c r="H82">
        <v>3652.5</v>
      </c>
      <c r="I82" t="s">
        <v>576</v>
      </c>
      <c r="J82">
        <v>3645.67</v>
      </c>
      <c r="K82">
        <v>0</v>
      </c>
      <c r="L82">
        <v>0</v>
      </c>
      <c r="M82">
        <v>-3.23</v>
      </c>
      <c r="N82" t="s">
        <v>79</v>
      </c>
      <c r="O82" s="65">
        <v>45919</v>
      </c>
      <c r="P82" t="s">
        <v>99</v>
      </c>
      <c r="Q82" t="s">
        <v>52</v>
      </c>
      <c r="R82" t="s">
        <v>118</v>
      </c>
      <c r="S82" s="64">
        <v>45919.182858796295</v>
      </c>
      <c r="T82" s="64">
        <v>45919.391192129631</v>
      </c>
      <c r="U82" t="s">
        <v>117</v>
      </c>
      <c r="V82" t="s">
        <v>100</v>
      </c>
      <c r="W82" t="s">
        <v>118</v>
      </c>
      <c r="X82">
        <v>-0.32300000000000001</v>
      </c>
      <c r="Y82">
        <v>-0.64600000000000002</v>
      </c>
      <c r="Z82">
        <v>-0.96899999999999997</v>
      </c>
      <c r="AA82">
        <v>-3</v>
      </c>
    </row>
    <row r="83" spans="1:27" x14ac:dyDescent="0.25">
      <c r="A83" s="64">
        <v>45919.203819444447</v>
      </c>
      <c r="B83">
        <v>443616339</v>
      </c>
      <c r="C83" t="s">
        <v>36</v>
      </c>
      <c r="D83" t="s">
        <v>38</v>
      </c>
      <c r="E83" t="s">
        <v>120</v>
      </c>
      <c r="F83">
        <v>3639.41</v>
      </c>
      <c r="G83">
        <v>3642.48</v>
      </c>
      <c r="H83">
        <v>3635.98</v>
      </c>
      <c r="I83" t="s">
        <v>585</v>
      </c>
      <c r="J83">
        <v>3642.48</v>
      </c>
      <c r="K83">
        <v>0</v>
      </c>
      <c r="L83">
        <v>0</v>
      </c>
      <c r="M83">
        <v>-3.07</v>
      </c>
      <c r="N83" t="s">
        <v>79</v>
      </c>
      <c r="O83" s="65">
        <v>45919</v>
      </c>
      <c r="P83" t="s">
        <v>99</v>
      </c>
      <c r="Q83" t="s">
        <v>52</v>
      </c>
      <c r="R83" t="s">
        <v>118</v>
      </c>
      <c r="S83" s="64">
        <v>45919.203819444447</v>
      </c>
      <c r="T83" s="64">
        <v>45919.412152777775</v>
      </c>
      <c r="U83" t="s">
        <v>117</v>
      </c>
      <c r="V83" t="s">
        <v>100</v>
      </c>
      <c r="W83" t="s">
        <v>118</v>
      </c>
      <c r="X83">
        <v>-0.307</v>
      </c>
      <c r="Y83">
        <v>-0.61399999999999999</v>
      </c>
      <c r="Z83">
        <v>-0.92099999999999993</v>
      </c>
      <c r="AA83">
        <v>-3</v>
      </c>
    </row>
    <row r="84" spans="1:27" x14ac:dyDescent="0.25">
      <c r="A84" s="64">
        <v>45919.220011574071</v>
      </c>
      <c r="B84">
        <v>443622822</v>
      </c>
      <c r="C84" t="s">
        <v>36</v>
      </c>
      <c r="D84" t="s">
        <v>37</v>
      </c>
      <c r="E84" t="s">
        <v>120</v>
      </c>
      <c r="F84">
        <v>3644.86</v>
      </c>
      <c r="G84">
        <v>3645.2</v>
      </c>
      <c r="H84">
        <v>3648.31</v>
      </c>
      <c r="I84" t="s">
        <v>599</v>
      </c>
      <c r="J84">
        <v>3645.2</v>
      </c>
      <c r="K84">
        <v>0</v>
      </c>
      <c r="L84">
        <v>0</v>
      </c>
      <c r="M84">
        <v>0.34</v>
      </c>
      <c r="N84" t="s">
        <v>78</v>
      </c>
      <c r="O84" s="65">
        <v>45919</v>
      </c>
      <c r="P84" t="s">
        <v>1989</v>
      </c>
      <c r="Q84" t="s">
        <v>52</v>
      </c>
      <c r="R84" t="s">
        <v>118</v>
      </c>
      <c r="S84" s="64">
        <v>45919.220011574071</v>
      </c>
      <c r="T84" s="64">
        <v>45919.428344907406</v>
      </c>
      <c r="U84" t="s">
        <v>117</v>
      </c>
      <c r="V84" t="s">
        <v>96</v>
      </c>
      <c r="W84" t="s">
        <v>118</v>
      </c>
      <c r="X84">
        <v>3.4000000000000002E-2</v>
      </c>
      <c r="Y84">
        <v>6.8000000000000005E-2</v>
      </c>
      <c r="Z84">
        <v>0.10200000000000001</v>
      </c>
      <c r="AA84">
        <v>-3</v>
      </c>
    </row>
    <row r="85" spans="1:27" x14ac:dyDescent="0.25">
      <c r="A85" s="64">
        <v>45919.227534722224</v>
      </c>
      <c r="B85">
        <v>443625220</v>
      </c>
      <c r="C85" t="s">
        <v>36</v>
      </c>
      <c r="D85" t="s">
        <v>37</v>
      </c>
      <c r="E85" t="s">
        <v>120</v>
      </c>
      <c r="F85">
        <v>3645.85</v>
      </c>
      <c r="G85">
        <v>3646.37</v>
      </c>
      <c r="H85">
        <v>3649.35</v>
      </c>
      <c r="I85" t="s">
        <v>605</v>
      </c>
      <c r="J85">
        <v>3646.36</v>
      </c>
      <c r="K85">
        <v>0</v>
      </c>
      <c r="L85">
        <v>0</v>
      </c>
      <c r="M85">
        <v>0.51</v>
      </c>
      <c r="N85" t="s">
        <v>78</v>
      </c>
      <c r="O85" s="65">
        <v>45919</v>
      </c>
      <c r="P85" t="s">
        <v>1989</v>
      </c>
      <c r="Q85" t="s">
        <v>52</v>
      </c>
      <c r="R85" t="s">
        <v>118</v>
      </c>
      <c r="S85" s="64">
        <v>45919.227534722224</v>
      </c>
      <c r="T85" s="64">
        <v>45919.435868055552</v>
      </c>
      <c r="U85" t="s">
        <v>117</v>
      </c>
      <c r="V85" t="s">
        <v>96</v>
      </c>
      <c r="W85" t="s">
        <v>118</v>
      </c>
      <c r="X85">
        <v>5.1000000000000004E-2</v>
      </c>
      <c r="Y85">
        <v>0.10200000000000001</v>
      </c>
      <c r="Z85">
        <v>0.153</v>
      </c>
      <c r="AA85">
        <v>-3</v>
      </c>
    </row>
    <row r="86" spans="1:27" x14ac:dyDescent="0.25">
      <c r="A86" s="64">
        <v>45919.239224537036</v>
      </c>
      <c r="B86">
        <v>443627598</v>
      </c>
      <c r="C86" t="s">
        <v>36</v>
      </c>
      <c r="D86" t="s">
        <v>37</v>
      </c>
      <c r="E86" t="s">
        <v>120</v>
      </c>
      <c r="F86">
        <v>3646.68</v>
      </c>
      <c r="G86">
        <v>3647.6</v>
      </c>
      <c r="H86">
        <v>3650.11</v>
      </c>
      <c r="I86" t="s">
        <v>606</v>
      </c>
      <c r="J86">
        <v>3650.11</v>
      </c>
      <c r="K86">
        <v>0</v>
      </c>
      <c r="L86">
        <v>0</v>
      </c>
      <c r="M86">
        <v>3.43</v>
      </c>
      <c r="N86" t="s">
        <v>78</v>
      </c>
      <c r="O86" s="65">
        <v>45919</v>
      </c>
      <c r="P86" t="s">
        <v>1989</v>
      </c>
      <c r="Q86" t="s">
        <v>52</v>
      </c>
      <c r="R86" t="s">
        <v>118</v>
      </c>
      <c r="S86" s="64">
        <v>45919.239224537036</v>
      </c>
      <c r="T86" s="64">
        <v>45919.447557870371</v>
      </c>
      <c r="U86" t="s">
        <v>117</v>
      </c>
      <c r="V86" t="s">
        <v>96</v>
      </c>
      <c r="W86" t="s">
        <v>118</v>
      </c>
      <c r="X86">
        <v>0.34300000000000003</v>
      </c>
      <c r="Y86">
        <v>0.68600000000000005</v>
      </c>
      <c r="Z86">
        <v>1.0289999999999999</v>
      </c>
      <c r="AA86">
        <v>3.43</v>
      </c>
    </row>
    <row r="87" spans="1:27" x14ac:dyDescent="0.25">
      <c r="A87" s="64">
        <v>45919.242118055554</v>
      </c>
      <c r="B87">
        <v>443628403</v>
      </c>
      <c r="C87" t="s">
        <v>36</v>
      </c>
      <c r="D87" t="s">
        <v>37</v>
      </c>
      <c r="E87" t="s">
        <v>120</v>
      </c>
      <c r="F87">
        <v>3647.84</v>
      </c>
      <c r="G87">
        <v>3644.86</v>
      </c>
      <c r="H87">
        <v>3651.36</v>
      </c>
      <c r="I87" t="s">
        <v>607</v>
      </c>
      <c r="J87">
        <v>3644.5</v>
      </c>
      <c r="K87">
        <v>0</v>
      </c>
      <c r="L87">
        <v>0</v>
      </c>
      <c r="M87">
        <v>-3.34</v>
      </c>
      <c r="N87" t="s">
        <v>79</v>
      </c>
      <c r="O87" s="65">
        <v>45919</v>
      </c>
      <c r="P87" t="s">
        <v>1989</v>
      </c>
      <c r="Q87" t="s">
        <v>52</v>
      </c>
      <c r="R87" t="s">
        <v>118</v>
      </c>
      <c r="S87" s="64">
        <v>45919.242118055554</v>
      </c>
      <c r="T87" s="64">
        <v>45919.45045138889</v>
      </c>
      <c r="U87" t="s">
        <v>117</v>
      </c>
      <c r="V87" t="s">
        <v>96</v>
      </c>
      <c r="W87" t="s">
        <v>118</v>
      </c>
      <c r="X87">
        <v>-0.33400000000000002</v>
      </c>
      <c r="Y87">
        <v>-0.66800000000000004</v>
      </c>
      <c r="Z87">
        <v>-1.002</v>
      </c>
      <c r="AA87">
        <v>-3</v>
      </c>
    </row>
    <row r="88" spans="1:27" x14ac:dyDescent="0.25">
      <c r="A88" s="64">
        <v>45919.268159722225</v>
      </c>
      <c r="B88">
        <v>443635976</v>
      </c>
      <c r="C88" t="s">
        <v>36</v>
      </c>
      <c r="D88" t="s">
        <v>37</v>
      </c>
      <c r="E88" t="s">
        <v>120</v>
      </c>
      <c r="F88">
        <v>3652.11</v>
      </c>
      <c r="G88">
        <v>3654.07</v>
      </c>
      <c r="H88">
        <v>3655.78</v>
      </c>
      <c r="I88" t="s">
        <v>618</v>
      </c>
      <c r="J88">
        <v>3654.02</v>
      </c>
      <c r="K88">
        <v>0</v>
      </c>
      <c r="L88">
        <v>0</v>
      </c>
      <c r="M88">
        <v>1.91</v>
      </c>
      <c r="N88" t="s">
        <v>78</v>
      </c>
      <c r="O88" s="65">
        <v>45919</v>
      </c>
      <c r="P88" t="s">
        <v>94</v>
      </c>
      <c r="Q88" t="s">
        <v>52</v>
      </c>
      <c r="R88" t="s">
        <v>118</v>
      </c>
      <c r="S88" s="64">
        <v>45919.268159722225</v>
      </c>
      <c r="T88" s="64">
        <v>45919.476493055554</v>
      </c>
      <c r="U88" t="s">
        <v>117</v>
      </c>
      <c r="V88" t="s">
        <v>95</v>
      </c>
      <c r="W88" t="s">
        <v>118</v>
      </c>
      <c r="X88">
        <v>0.191</v>
      </c>
      <c r="Y88">
        <v>0.38200000000000001</v>
      </c>
      <c r="Z88">
        <v>0.57299999999999995</v>
      </c>
      <c r="AA88">
        <v>-3</v>
      </c>
    </row>
    <row r="89" spans="1:27" x14ac:dyDescent="0.25">
      <c r="A89" s="64">
        <v>45919.27648148148</v>
      </c>
      <c r="B89">
        <v>443639367</v>
      </c>
      <c r="C89" t="s">
        <v>36</v>
      </c>
      <c r="D89" t="s">
        <v>37</v>
      </c>
      <c r="E89" t="s">
        <v>120</v>
      </c>
      <c r="F89">
        <v>3654.37</v>
      </c>
      <c r="G89">
        <v>3655.08</v>
      </c>
      <c r="H89">
        <v>3657.81</v>
      </c>
      <c r="I89" t="s">
        <v>624</v>
      </c>
      <c r="J89">
        <v>3655</v>
      </c>
      <c r="K89">
        <v>0</v>
      </c>
      <c r="L89">
        <v>0</v>
      </c>
      <c r="M89">
        <v>0.63</v>
      </c>
      <c r="N89" t="s">
        <v>78</v>
      </c>
      <c r="O89" s="65">
        <v>45919</v>
      </c>
      <c r="P89" t="s">
        <v>94</v>
      </c>
      <c r="Q89" t="s">
        <v>52</v>
      </c>
      <c r="R89" t="s">
        <v>118</v>
      </c>
      <c r="S89" s="64">
        <v>45919.27648148148</v>
      </c>
      <c r="T89" s="64">
        <v>45919.484814814816</v>
      </c>
      <c r="U89" t="s">
        <v>117</v>
      </c>
      <c r="V89" t="s">
        <v>95</v>
      </c>
      <c r="W89" t="s">
        <v>118</v>
      </c>
      <c r="X89">
        <v>6.3E-2</v>
      </c>
      <c r="Y89">
        <v>0.126</v>
      </c>
      <c r="Z89">
        <v>0.189</v>
      </c>
      <c r="AA89">
        <v>-3</v>
      </c>
    </row>
    <row r="90" spans="1:27" x14ac:dyDescent="0.25">
      <c r="A90" s="64">
        <v>45919.300567129627</v>
      </c>
      <c r="B90">
        <v>443650928</v>
      </c>
      <c r="C90" t="s">
        <v>36</v>
      </c>
      <c r="D90" t="s">
        <v>37</v>
      </c>
      <c r="E90" t="s">
        <v>120</v>
      </c>
      <c r="F90">
        <v>3658.92</v>
      </c>
      <c r="G90">
        <v>3659.61</v>
      </c>
      <c r="H90">
        <v>3662.43</v>
      </c>
      <c r="I90" t="s">
        <v>633</v>
      </c>
      <c r="J90">
        <v>3659.55</v>
      </c>
      <c r="K90">
        <v>0</v>
      </c>
      <c r="L90">
        <v>0</v>
      </c>
      <c r="M90">
        <v>0.63</v>
      </c>
      <c r="N90" t="s">
        <v>78</v>
      </c>
      <c r="O90" s="65">
        <v>45919</v>
      </c>
      <c r="P90" t="s">
        <v>98</v>
      </c>
      <c r="Q90" t="s">
        <v>52</v>
      </c>
      <c r="R90" t="s">
        <v>118</v>
      </c>
      <c r="S90" s="64">
        <v>45919.300567129627</v>
      </c>
      <c r="T90" s="64">
        <v>45919.508900462963</v>
      </c>
      <c r="U90" t="s">
        <v>117</v>
      </c>
      <c r="V90" t="s">
        <v>110</v>
      </c>
      <c r="W90" t="s">
        <v>118</v>
      </c>
      <c r="X90">
        <v>6.3E-2</v>
      </c>
      <c r="Y90">
        <v>0.126</v>
      </c>
      <c r="Z90">
        <v>0.189</v>
      </c>
      <c r="AA90">
        <v>-3</v>
      </c>
    </row>
    <row r="91" spans="1:27" x14ac:dyDescent="0.25">
      <c r="A91" s="64">
        <v>45919.336909722224</v>
      </c>
      <c r="B91">
        <v>443663734</v>
      </c>
      <c r="C91" t="s">
        <v>36</v>
      </c>
      <c r="D91" t="s">
        <v>37</v>
      </c>
      <c r="E91" t="s">
        <v>120</v>
      </c>
      <c r="F91">
        <v>3659.92</v>
      </c>
      <c r="G91">
        <v>3656.89</v>
      </c>
      <c r="H91">
        <v>3663.39</v>
      </c>
      <c r="I91" t="s">
        <v>640</v>
      </c>
      <c r="J91">
        <v>3656.87</v>
      </c>
      <c r="K91">
        <v>0</v>
      </c>
      <c r="L91">
        <v>0</v>
      </c>
      <c r="M91">
        <v>-3.05</v>
      </c>
      <c r="N91" t="s">
        <v>79</v>
      </c>
      <c r="O91" s="65">
        <v>45919</v>
      </c>
      <c r="P91" t="s">
        <v>97</v>
      </c>
      <c r="Q91" t="s">
        <v>52</v>
      </c>
      <c r="R91" t="s">
        <v>118</v>
      </c>
      <c r="S91" s="64">
        <v>45919.336909722224</v>
      </c>
      <c r="T91" s="64">
        <v>45919.545243055552</v>
      </c>
      <c r="U91" t="s">
        <v>117</v>
      </c>
      <c r="V91" t="s">
        <v>111</v>
      </c>
      <c r="W91" t="s">
        <v>118</v>
      </c>
      <c r="X91">
        <v>-0.30499999999999999</v>
      </c>
      <c r="Y91">
        <v>-0.61</v>
      </c>
      <c r="Z91">
        <v>-0.91499999999999992</v>
      </c>
      <c r="AA91">
        <v>-3</v>
      </c>
    </row>
    <row r="92" spans="1:27" x14ac:dyDescent="0.25">
      <c r="A92" s="64">
        <v>45919.352407407408</v>
      </c>
      <c r="B92">
        <v>443668525</v>
      </c>
      <c r="C92" t="s">
        <v>36</v>
      </c>
      <c r="D92" t="s">
        <v>38</v>
      </c>
      <c r="E92" t="s">
        <v>120</v>
      </c>
      <c r="F92">
        <v>3657.6</v>
      </c>
      <c r="G92">
        <v>3655.93</v>
      </c>
      <c r="H92">
        <v>3654.01</v>
      </c>
      <c r="I92" t="s">
        <v>646</v>
      </c>
      <c r="J92">
        <v>3654.01</v>
      </c>
      <c r="K92">
        <v>0</v>
      </c>
      <c r="L92">
        <v>0</v>
      </c>
      <c r="M92">
        <v>3.59</v>
      </c>
      <c r="N92" t="s">
        <v>78</v>
      </c>
      <c r="O92" s="65">
        <v>45919</v>
      </c>
      <c r="P92" t="s">
        <v>97</v>
      </c>
      <c r="Q92" t="s">
        <v>52</v>
      </c>
      <c r="R92" t="s">
        <v>118</v>
      </c>
      <c r="S92" s="64">
        <v>45919.352407407408</v>
      </c>
      <c r="T92" s="64">
        <v>45919.560740740744</v>
      </c>
      <c r="U92" t="s">
        <v>117</v>
      </c>
      <c r="V92" t="s">
        <v>111</v>
      </c>
      <c r="W92" t="s">
        <v>118</v>
      </c>
      <c r="X92">
        <v>0.35899999999999999</v>
      </c>
      <c r="Y92">
        <v>0.71799999999999997</v>
      </c>
      <c r="Z92">
        <v>1.077</v>
      </c>
      <c r="AA92">
        <v>3.59</v>
      </c>
    </row>
    <row r="93" spans="1:27" x14ac:dyDescent="0.25">
      <c r="A93" s="64">
        <v>45919.359942129631</v>
      </c>
      <c r="B93">
        <v>443671751</v>
      </c>
      <c r="C93" t="s">
        <v>36</v>
      </c>
      <c r="D93" t="s">
        <v>38</v>
      </c>
      <c r="E93" t="s">
        <v>120</v>
      </c>
      <c r="F93">
        <v>3655.42</v>
      </c>
      <c r="G93">
        <v>3655.2</v>
      </c>
      <c r="H93">
        <v>3652.02</v>
      </c>
      <c r="I93" t="s">
        <v>654</v>
      </c>
      <c r="J93">
        <v>3655.23</v>
      </c>
      <c r="K93">
        <v>0</v>
      </c>
      <c r="L93">
        <v>0</v>
      </c>
      <c r="M93">
        <v>0.19</v>
      </c>
      <c r="N93" t="s">
        <v>78</v>
      </c>
      <c r="O93" s="65">
        <v>45919</v>
      </c>
      <c r="P93" t="s">
        <v>97</v>
      </c>
      <c r="Q93" t="s">
        <v>52</v>
      </c>
      <c r="R93" t="s">
        <v>118</v>
      </c>
      <c r="S93" s="64">
        <v>45919.359942129631</v>
      </c>
      <c r="T93" s="64">
        <v>45919.56827546296</v>
      </c>
      <c r="U93" t="s">
        <v>117</v>
      </c>
      <c r="V93" t="s">
        <v>111</v>
      </c>
      <c r="W93" t="s">
        <v>118</v>
      </c>
      <c r="X93">
        <v>1.9000000000000003E-2</v>
      </c>
      <c r="Y93">
        <v>3.8000000000000006E-2</v>
      </c>
      <c r="Z93">
        <v>5.6999999999999995E-2</v>
      </c>
      <c r="AA93">
        <v>-3</v>
      </c>
    </row>
    <row r="94" spans="1:27" x14ac:dyDescent="0.25">
      <c r="A94" s="64">
        <v>45919.361666666664</v>
      </c>
      <c r="B94">
        <v>443672510</v>
      </c>
      <c r="C94" t="s">
        <v>36</v>
      </c>
      <c r="D94" t="s">
        <v>38</v>
      </c>
      <c r="E94" t="s">
        <v>120</v>
      </c>
      <c r="F94">
        <v>3655.08</v>
      </c>
      <c r="G94">
        <v>3654.6</v>
      </c>
      <c r="H94">
        <v>3651.65</v>
      </c>
      <c r="I94" t="s">
        <v>656</v>
      </c>
      <c r="J94">
        <v>3654.67</v>
      </c>
      <c r="K94">
        <v>0</v>
      </c>
      <c r="L94">
        <v>0</v>
      </c>
      <c r="M94">
        <v>0.41</v>
      </c>
      <c r="N94" t="s">
        <v>78</v>
      </c>
      <c r="O94" s="65">
        <v>45919</v>
      </c>
      <c r="P94" t="s">
        <v>97</v>
      </c>
      <c r="Q94" t="s">
        <v>52</v>
      </c>
      <c r="R94" t="s">
        <v>118</v>
      </c>
      <c r="S94" s="64">
        <v>45919.361666666664</v>
      </c>
      <c r="T94" s="64">
        <v>45919.57</v>
      </c>
      <c r="U94" t="s">
        <v>117</v>
      </c>
      <c r="V94" t="s">
        <v>111</v>
      </c>
      <c r="W94" t="s">
        <v>118</v>
      </c>
      <c r="X94">
        <v>4.1000000000000002E-2</v>
      </c>
      <c r="Y94">
        <v>8.2000000000000003E-2</v>
      </c>
      <c r="Z94">
        <v>0.12299999999999998</v>
      </c>
      <c r="AA94">
        <v>-3</v>
      </c>
    </row>
    <row r="95" spans="1:27" x14ac:dyDescent="0.25">
      <c r="A95" s="64">
        <v>45919.363518518519</v>
      </c>
      <c r="B95">
        <v>443673644</v>
      </c>
      <c r="C95" t="s">
        <v>36</v>
      </c>
      <c r="D95" t="s">
        <v>38</v>
      </c>
      <c r="E95" t="s">
        <v>120</v>
      </c>
      <c r="F95">
        <v>3654.46</v>
      </c>
      <c r="G95">
        <v>3652.18</v>
      </c>
      <c r="H95">
        <v>3650.96</v>
      </c>
      <c r="I95" t="s">
        <v>660</v>
      </c>
      <c r="J95">
        <v>3652.18</v>
      </c>
      <c r="K95">
        <v>0</v>
      </c>
      <c r="L95">
        <v>0</v>
      </c>
      <c r="M95">
        <v>2.2799999999999998</v>
      </c>
      <c r="N95" t="s">
        <v>78</v>
      </c>
      <c r="O95" s="65">
        <v>45919</v>
      </c>
      <c r="P95" t="s">
        <v>97</v>
      </c>
      <c r="Q95" t="s">
        <v>52</v>
      </c>
      <c r="R95" t="s">
        <v>118</v>
      </c>
      <c r="S95" s="64">
        <v>45919.363518518519</v>
      </c>
      <c r="T95" s="64">
        <v>45919.571851851855</v>
      </c>
      <c r="U95" t="s">
        <v>117</v>
      </c>
      <c r="V95" t="s">
        <v>111</v>
      </c>
      <c r="W95" t="s">
        <v>118</v>
      </c>
      <c r="X95">
        <v>0.22799999999999998</v>
      </c>
      <c r="Y95">
        <v>0.45599999999999996</v>
      </c>
      <c r="Z95">
        <v>0.68399999999999994</v>
      </c>
      <c r="AA95">
        <v>-3</v>
      </c>
    </row>
    <row r="96" spans="1:27" x14ac:dyDescent="0.25">
      <c r="A96" s="64">
        <v>45919.377766203703</v>
      </c>
      <c r="B96">
        <v>443678564</v>
      </c>
      <c r="C96" t="s">
        <v>36</v>
      </c>
      <c r="D96" t="s">
        <v>38</v>
      </c>
      <c r="E96" t="s">
        <v>120</v>
      </c>
      <c r="F96">
        <v>3651.54</v>
      </c>
      <c r="G96">
        <v>3650.41</v>
      </c>
      <c r="H96">
        <v>3648.3</v>
      </c>
      <c r="I96" t="s">
        <v>667</v>
      </c>
      <c r="J96">
        <v>3648.3</v>
      </c>
      <c r="K96">
        <v>0</v>
      </c>
      <c r="L96">
        <v>0</v>
      </c>
      <c r="M96">
        <v>3.24</v>
      </c>
      <c r="N96" t="s">
        <v>78</v>
      </c>
      <c r="O96" s="65">
        <v>45919</v>
      </c>
      <c r="P96" t="s">
        <v>100</v>
      </c>
      <c r="Q96" t="s">
        <v>52</v>
      </c>
      <c r="R96" t="s">
        <v>118</v>
      </c>
      <c r="S96" s="64">
        <v>45919.377766203703</v>
      </c>
      <c r="T96" s="64">
        <v>45919.586099537039</v>
      </c>
      <c r="U96" t="s">
        <v>117</v>
      </c>
      <c r="V96" t="s">
        <v>112</v>
      </c>
      <c r="W96" t="s">
        <v>118</v>
      </c>
      <c r="X96">
        <v>0.32400000000000007</v>
      </c>
      <c r="Y96">
        <v>0.64800000000000013</v>
      </c>
      <c r="Z96">
        <v>0.97199999999999998</v>
      </c>
      <c r="AA96">
        <v>3.24</v>
      </c>
    </row>
    <row r="97" spans="1:27" x14ac:dyDescent="0.25">
      <c r="A97" s="64">
        <v>45919.391886574071</v>
      </c>
      <c r="B97">
        <v>443685827</v>
      </c>
      <c r="C97" t="s">
        <v>36</v>
      </c>
      <c r="D97" t="s">
        <v>38</v>
      </c>
      <c r="E97" t="s">
        <v>120</v>
      </c>
      <c r="F97">
        <v>3648.44</v>
      </c>
      <c r="G97">
        <v>3647.8</v>
      </c>
      <c r="H97">
        <v>3645.08</v>
      </c>
      <c r="I97" t="s">
        <v>677</v>
      </c>
      <c r="J97">
        <v>3645.07</v>
      </c>
      <c r="K97">
        <v>0</v>
      </c>
      <c r="L97">
        <v>0</v>
      </c>
      <c r="M97">
        <v>3.37</v>
      </c>
      <c r="N97" t="s">
        <v>78</v>
      </c>
      <c r="O97" s="65">
        <v>45919</v>
      </c>
      <c r="P97" t="s">
        <v>100</v>
      </c>
      <c r="Q97" t="s">
        <v>52</v>
      </c>
      <c r="R97" t="s">
        <v>118</v>
      </c>
      <c r="S97" s="64">
        <v>45919.391886574071</v>
      </c>
      <c r="T97" s="64">
        <v>45919.600219907406</v>
      </c>
      <c r="U97" t="s">
        <v>117</v>
      </c>
      <c r="V97" t="s">
        <v>112</v>
      </c>
      <c r="W97" t="s">
        <v>118</v>
      </c>
      <c r="X97">
        <v>0.33700000000000002</v>
      </c>
      <c r="Y97">
        <v>0.67400000000000004</v>
      </c>
      <c r="Z97">
        <v>1.0109999999999999</v>
      </c>
      <c r="AA97">
        <v>3.37</v>
      </c>
    </row>
    <row r="98" spans="1:27" x14ac:dyDescent="0.25">
      <c r="A98" s="64">
        <v>45919.401493055557</v>
      </c>
      <c r="B98">
        <v>443691967</v>
      </c>
      <c r="C98" t="s">
        <v>36</v>
      </c>
      <c r="D98" t="s">
        <v>38</v>
      </c>
      <c r="E98" t="s">
        <v>120</v>
      </c>
      <c r="F98">
        <v>3646.72</v>
      </c>
      <c r="G98">
        <v>3646.65</v>
      </c>
      <c r="H98">
        <v>3643.21</v>
      </c>
      <c r="I98" t="s">
        <v>687</v>
      </c>
      <c r="J98">
        <v>3646.66</v>
      </c>
      <c r="K98">
        <v>0</v>
      </c>
      <c r="L98">
        <v>0</v>
      </c>
      <c r="M98">
        <v>0.06</v>
      </c>
      <c r="N98" t="s">
        <v>78</v>
      </c>
      <c r="O98" s="65">
        <v>45919</v>
      </c>
      <c r="P98" t="s">
        <v>100</v>
      </c>
      <c r="Q98" t="s">
        <v>52</v>
      </c>
      <c r="R98" t="s">
        <v>118</v>
      </c>
      <c r="S98" s="64">
        <v>45919.401493055557</v>
      </c>
      <c r="T98" s="64">
        <v>45919.609826388885</v>
      </c>
      <c r="U98" t="s">
        <v>117</v>
      </c>
      <c r="V98" t="s">
        <v>112</v>
      </c>
      <c r="W98" t="s">
        <v>118</v>
      </c>
      <c r="X98">
        <v>6.0000000000000001E-3</v>
      </c>
      <c r="Y98">
        <v>1.2E-2</v>
      </c>
      <c r="Z98">
        <v>1.7999999999999999E-2</v>
      </c>
      <c r="AA98">
        <v>-3</v>
      </c>
    </row>
    <row r="99" spans="1:27" x14ac:dyDescent="0.25">
      <c r="A99" s="64">
        <v>45919.411435185182</v>
      </c>
      <c r="B99">
        <v>443696788</v>
      </c>
      <c r="C99" t="s">
        <v>36</v>
      </c>
      <c r="D99" t="s">
        <v>38</v>
      </c>
      <c r="E99" t="s">
        <v>120</v>
      </c>
      <c r="F99">
        <v>3646.43</v>
      </c>
      <c r="G99">
        <v>3649.43</v>
      </c>
      <c r="H99">
        <v>3642.93</v>
      </c>
      <c r="I99" t="s">
        <v>686</v>
      </c>
      <c r="J99">
        <v>3649.44</v>
      </c>
      <c r="K99">
        <v>0</v>
      </c>
      <c r="L99">
        <v>0</v>
      </c>
      <c r="M99">
        <v>-3.01</v>
      </c>
      <c r="N99" t="s">
        <v>79</v>
      </c>
      <c r="O99" s="65">
        <v>45919</v>
      </c>
      <c r="P99" t="s">
        <v>100</v>
      </c>
      <c r="Q99" t="s">
        <v>52</v>
      </c>
      <c r="R99" t="s">
        <v>118</v>
      </c>
      <c r="S99" s="64">
        <v>45919.411435185182</v>
      </c>
      <c r="T99" s="64">
        <v>45919.619768518518</v>
      </c>
      <c r="U99" t="s">
        <v>117</v>
      </c>
      <c r="V99" t="s">
        <v>112</v>
      </c>
      <c r="W99" t="s">
        <v>118</v>
      </c>
      <c r="X99">
        <v>-0.30099999999999999</v>
      </c>
      <c r="Y99">
        <v>-0.60199999999999998</v>
      </c>
      <c r="Z99">
        <v>-0.90299999999999991</v>
      </c>
      <c r="AA99">
        <v>-3</v>
      </c>
    </row>
    <row r="100" spans="1:27" x14ac:dyDescent="0.25">
      <c r="A100" s="64">
        <v>45919.434814814813</v>
      </c>
      <c r="B100">
        <v>443711420</v>
      </c>
      <c r="C100" t="s">
        <v>36</v>
      </c>
      <c r="D100" t="s">
        <v>37</v>
      </c>
      <c r="E100" t="s">
        <v>120</v>
      </c>
      <c r="F100">
        <v>3652.92</v>
      </c>
      <c r="G100">
        <v>3653.94</v>
      </c>
      <c r="H100">
        <v>3656.41</v>
      </c>
      <c r="I100" t="s">
        <v>698</v>
      </c>
      <c r="J100">
        <v>3656.53</v>
      </c>
      <c r="K100">
        <v>0</v>
      </c>
      <c r="L100">
        <v>0</v>
      </c>
      <c r="M100">
        <v>3.61</v>
      </c>
      <c r="N100" t="s">
        <v>78</v>
      </c>
      <c r="O100" s="65">
        <v>45919</v>
      </c>
      <c r="P100" t="s">
        <v>96</v>
      </c>
      <c r="Q100" t="s">
        <v>52</v>
      </c>
      <c r="R100" t="s">
        <v>118</v>
      </c>
      <c r="S100" s="64">
        <v>45919.434814814813</v>
      </c>
      <c r="T100" s="64">
        <v>45919.643148148149</v>
      </c>
      <c r="U100" t="s">
        <v>117</v>
      </c>
      <c r="V100" t="s">
        <v>113</v>
      </c>
      <c r="W100" t="s">
        <v>118</v>
      </c>
      <c r="X100">
        <v>0.36099999999999999</v>
      </c>
      <c r="Y100">
        <v>0.72199999999999998</v>
      </c>
      <c r="Z100">
        <v>1.083</v>
      </c>
      <c r="AA100">
        <v>3.61</v>
      </c>
    </row>
    <row r="101" spans="1:27" x14ac:dyDescent="0.25">
      <c r="A101" s="64">
        <v>45919.45380787037</v>
      </c>
      <c r="B101">
        <v>443722145</v>
      </c>
      <c r="C101" t="s">
        <v>36</v>
      </c>
      <c r="D101" t="s">
        <v>37</v>
      </c>
      <c r="E101" t="s">
        <v>120</v>
      </c>
      <c r="F101">
        <v>3655.69</v>
      </c>
      <c r="G101">
        <v>3652.66</v>
      </c>
      <c r="H101">
        <v>3659.16</v>
      </c>
      <c r="I101" t="s">
        <v>706</v>
      </c>
      <c r="J101">
        <v>3652.65</v>
      </c>
      <c r="K101">
        <v>0</v>
      </c>
      <c r="L101">
        <v>0</v>
      </c>
      <c r="M101">
        <v>-3.04</v>
      </c>
      <c r="N101" t="s">
        <v>79</v>
      </c>
      <c r="O101" s="65">
        <v>45919</v>
      </c>
      <c r="P101" t="s">
        <v>96</v>
      </c>
      <c r="Q101" t="s">
        <v>52</v>
      </c>
      <c r="R101" t="s">
        <v>118</v>
      </c>
      <c r="S101" s="64">
        <v>45919.45380787037</v>
      </c>
      <c r="T101" s="64">
        <v>45919.662141203706</v>
      </c>
      <c r="U101" t="s">
        <v>117</v>
      </c>
      <c r="V101" t="s">
        <v>113</v>
      </c>
      <c r="W101" t="s">
        <v>118</v>
      </c>
      <c r="X101">
        <v>-0.30400000000000005</v>
      </c>
      <c r="Y101">
        <v>-0.6080000000000001</v>
      </c>
      <c r="Z101">
        <v>-0.91199999999999992</v>
      </c>
      <c r="AA101">
        <v>-3</v>
      </c>
    </row>
    <row r="102" spans="1:27" x14ac:dyDescent="0.25">
      <c r="A102" s="64">
        <v>45919.797303240739</v>
      </c>
      <c r="B102">
        <v>443939333</v>
      </c>
      <c r="C102" t="s">
        <v>36</v>
      </c>
      <c r="D102" t="s">
        <v>37</v>
      </c>
      <c r="E102" t="s">
        <v>120</v>
      </c>
      <c r="F102">
        <v>3672.73</v>
      </c>
      <c r="G102">
        <v>3669.67</v>
      </c>
      <c r="H102">
        <v>3676.17</v>
      </c>
      <c r="I102" t="s">
        <v>1678</v>
      </c>
      <c r="J102">
        <v>3669.53</v>
      </c>
      <c r="K102">
        <v>0</v>
      </c>
      <c r="L102">
        <v>0</v>
      </c>
      <c r="M102">
        <v>-3.2</v>
      </c>
      <c r="N102" t="s">
        <v>79</v>
      </c>
      <c r="O102" s="65">
        <v>45919</v>
      </c>
      <c r="P102" t="s">
        <v>102</v>
      </c>
      <c r="Q102" t="s">
        <v>52</v>
      </c>
      <c r="R102" t="s">
        <v>118</v>
      </c>
      <c r="S102" s="64">
        <v>45919.797303240739</v>
      </c>
      <c r="T102" s="64">
        <v>45920.005636574075</v>
      </c>
      <c r="U102" t="s">
        <v>1825</v>
      </c>
      <c r="V102" t="s">
        <v>86</v>
      </c>
      <c r="W102" t="s">
        <v>1979</v>
      </c>
      <c r="X102">
        <v>-0.32000000000000006</v>
      </c>
      <c r="Y102">
        <v>-0.64000000000000012</v>
      </c>
      <c r="Z102">
        <v>-0.96</v>
      </c>
      <c r="AA102">
        <v>-3</v>
      </c>
    </row>
    <row r="103" spans="1:27" x14ac:dyDescent="0.25">
      <c r="A103" s="64">
        <v>45919.804942129631</v>
      </c>
      <c r="B103">
        <v>443942405</v>
      </c>
      <c r="C103" t="s">
        <v>36</v>
      </c>
      <c r="D103" t="s">
        <v>38</v>
      </c>
      <c r="E103" t="s">
        <v>120</v>
      </c>
      <c r="F103">
        <v>3669.66</v>
      </c>
      <c r="G103">
        <v>3668.12</v>
      </c>
      <c r="H103">
        <v>3666.27</v>
      </c>
      <c r="I103" t="s">
        <v>1830</v>
      </c>
      <c r="J103">
        <v>3668.12</v>
      </c>
      <c r="K103">
        <v>0</v>
      </c>
      <c r="L103">
        <v>0</v>
      </c>
      <c r="M103">
        <v>1.54</v>
      </c>
      <c r="N103" t="s">
        <v>78</v>
      </c>
      <c r="O103" s="65">
        <v>45919</v>
      </c>
      <c r="P103" t="s">
        <v>102</v>
      </c>
      <c r="Q103" t="s">
        <v>52</v>
      </c>
      <c r="R103" t="s">
        <v>118</v>
      </c>
      <c r="S103" s="64">
        <v>45919.804942129631</v>
      </c>
      <c r="T103" s="64">
        <v>45920.013275462959</v>
      </c>
      <c r="U103" t="s">
        <v>1825</v>
      </c>
      <c r="V103" t="s">
        <v>86</v>
      </c>
      <c r="W103" t="s">
        <v>1979</v>
      </c>
      <c r="X103">
        <v>0.15400000000000003</v>
      </c>
      <c r="Y103">
        <v>0.30800000000000005</v>
      </c>
      <c r="Z103">
        <v>0.46199999999999997</v>
      </c>
      <c r="AA103">
        <v>-3</v>
      </c>
    </row>
    <row r="104" spans="1:27" x14ac:dyDescent="0.25">
      <c r="A104" s="64">
        <v>45919.810949074075</v>
      </c>
      <c r="B104">
        <v>443945567</v>
      </c>
      <c r="C104" t="s">
        <v>36</v>
      </c>
      <c r="D104" t="s">
        <v>38</v>
      </c>
      <c r="E104" t="s">
        <v>120</v>
      </c>
      <c r="F104">
        <v>3668.02</v>
      </c>
      <c r="G104">
        <v>3670.99</v>
      </c>
      <c r="H104">
        <v>3664.49</v>
      </c>
      <c r="I104" t="s">
        <v>1837</v>
      </c>
      <c r="J104">
        <v>3670.99</v>
      </c>
      <c r="K104">
        <v>0</v>
      </c>
      <c r="L104">
        <v>0</v>
      </c>
      <c r="M104">
        <v>-2.97</v>
      </c>
      <c r="N104" t="s">
        <v>79</v>
      </c>
      <c r="O104" s="65">
        <v>45919</v>
      </c>
      <c r="P104" t="s">
        <v>102</v>
      </c>
      <c r="Q104" t="s">
        <v>52</v>
      </c>
      <c r="R104" t="s">
        <v>118</v>
      </c>
      <c r="S104" s="64">
        <v>45919.810949074075</v>
      </c>
      <c r="T104" s="64">
        <v>45920.019282407404</v>
      </c>
      <c r="U104" t="s">
        <v>1825</v>
      </c>
      <c r="V104" t="s">
        <v>86</v>
      </c>
      <c r="W104" t="s">
        <v>1979</v>
      </c>
      <c r="X104">
        <v>-0.29700000000000004</v>
      </c>
      <c r="Y104">
        <v>-0.59400000000000008</v>
      </c>
      <c r="Z104">
        <v>-0.89100000000000001</v>
      </c>
      <c r="AA104">
        <v>-3</v>
      </c>
    </row>
    <row r="105" spans="1:27" x14ac:dyDescent="0.25">
      <c r="A105" s="64">
        <v>45919.842430555553</v>
      </c>
      <c r="B105">
        <v>443955027</v>
      </c>
      <c r="C105" t="s">
        <v>36</v>
      </c>
      <c r="D105" t="s">
        <v>37</v>
      </c>
      <c r="E105" t="s">
        <v>120</v>
      </c>
      <c r="F105">
        <v>3670.86</v>
      </c>
      <c r="G105">
        <v>3671.55</v>
      </c>
      <c r="H105">
        <v>3674.36</v>
      </c>
      <c r="I105" t="s">
        <v>1852</v>
      </c>
      <c r="J105">
        <v>3671.53</v>
      </c>
      <c r="K105">
        <v>0</v>
      </c>
      <c r="L105">
        <v>0</v>
      </c>
      <c r="M105">
        <v>0.67</v>
      </c>
      <c r="N105" t="s">
        <v>78</v>
      </c>
      <c r="O105" s="65">
        <v>45919</v>
      </c>
      <c r="P105" t="s">
        <v>82</v>
      </c>
      <c r="Q105" t="s">
        <v>52</v>
      </c>
      <c r="R105" t="s">
        <v>118</v>
      </c>
      <c r="S105" s="64">
        <v>45919.842430555553</v>
      </c>
      <c r="T105" s="64">
        <v>45920.050763888888</v>
      </c>
      <c r="U105" t="s">
        <v>1825</v>
      </c>
      <c r="V105" t="s">
        <v>71</v>
      </c>
      <c r="W105" t="s">
        <v>1979</v>
      </c>
      <c r="X105">
        <v>6.7000000000000004E-2</v>
      </c>
      <c r="Y105">
        <v>0.13400000000000001</v>
      </c>
      <c r="Z105">
        <v>0.20100000000000001</v>
      </c>
      <c r="AA105">
        <v>-3</v>
      </c>
    </row>
    <row r="106" spans="1:27" x14ac:dyDescent="0.25">
      <c r="A106" s="64">
        <v>45919.857361111113</v>
      </c>
      <c r="B106">
        <v>443959923</v>
      </c>
      <c r="C106" t="s">
        <v>36</v>
      </c>
      <c r="D106" t="s">
        <v>37</v>
      </c>
      <c r="E106" t="s">
        <v>120</v>
      </c>
      <c r="F106">
        <v>3671.93</v>
      </c>
      <c r="G106">
        <v>3672.81</v>
      </c>
      <c r="H106">
        <v>3675.41</v>
      </c>
      <c r="I106" t="s">
        <v>1857</v>
      </c>
      <c r="J106">
        <v>3675.44</v>
      </c>
      <c r="K106">
        <v>0</v>
      </c>
      <c r="L106">
        <v>0</v>
      </c>
      <c r="M106">
        <v>3.51</v>
      </c>
      <c r="N106" t="s">
        <v>78</v>
      </c>
      <c r="O106" s="65">
        <v>45919</v>
      </c>
      <c r="P106" t="s">
        <v>82</v>
      </c>
      <c r="Q106" t="s">
        <v>52</v>
      </c>
      <c r="R106" t="s">
        <v>118</v>
      </c>
      <c r="S106" s="64">
        <v>45919.857361111113</v>
      </c>
      <c r="T106" s="64">
        <v>45920.065694444442</v>
      </c>
      <c r="U106" t="s">
        <v>1825</v>
      </c>
      <c r="V106" t="s">
        <v>71</v>
      </c>
      <c r="W106" t="s">
        <v>1979</v>
      </c>
      <c r="X106">
        <v>0.35099999999999998</v>
      </c>
      <c r="Y106">
        <v>0.70199999999999996</v>
      </c>
      <c r="Z106">
        <v>1.0529999999999999</v>
      </c>
      <c r="AA106">
        <v>3.51</v>
      </c>
    </row>
    <row r="107" spans="1:27" x14ac:dyDescent="0.25">
      <c r="A107" s="64">
        <v>45919.873217592591</v>
      </c>
      <c r="B107">
        <v>443968145</v>
      </c>
      <c r="C107" t="s">
        <v>36</v>
      </c>
      <c r="D107" t="s">
        <v>37</v>
      </c>
      <c r="E107" t="s">
        <v>120</v>
      </c>
      <c r="F107">
        <v>3678.67</v>
      </c>
      <c r="G107">
        <v>3681.06</v>
      </c>
      <c r="H107">
        <v>3682.17</v>
      </c>
      <c r="I107" t="s">
        <v>1865</v>
      </c>
      <c r="J107">
        <v>3682.17</v>
      </c>
      <c r="K107">
        <v>0</v>
      </c>
      <c r="L107">
        <v>0</v>
      </c>
      <c r="M107">
        <v>3.5</v>
      </c>
      <c r="N107" t="s">
        <v>78</v>
      </c>
      <c r="O107" s="65">
        <v>45919</v>
      </c>
      <c r="P107" t="s">
        <v>82</v>
      </c>
      <c r="Q107" t="s">
        <v>52</v>
      </c>
      <c r="R107" t="s">
        <v>118</v>
      </c>
      <c r="S107" s="64">
        <v>45919.873217592591</v>
      </c>
      <c r="T107" s="64">
        <v>45920.081550925926</v>
      </c>
      <c r="U107" t="s">
        <v>1825</v>
      </c>
      <c r="V107" t="s">
        <v>71</v>
      </c>
      <c r="W107" t="s">
        <v>1979</v>
      </c>
      <c r="X107">
        <v>0.35000000000000003</v>
      </c>
      <c r="Y107">
        <v>0.70000000000000007</v>
      </c>
      <c r="Z107">
        <v>1.05</v>
      </c>
      <c r="AA107">
        <v>3.5</v>
      </c>
    </row>
    <row r="108" spans="1:27" x14ac:dyDescent="0.25">
      <c r="A108" s="64">
        <v>45919.892800925925</v>
      </c>
      <c r="B108">
        <v>443974884</v>
      </c>
      <c r="C108" t="s">
        <v>36</v>
      </c>
      <c r="D108" t="s">
        <v>37</v>
      </c>
      <c r="E108" t="s">
        <v>120</v>
      </c>
      <c r="F108">
        <v>3682.09</v>
      </c>
      <c r="G108">
        <v>3683.06</v>
      </c>
      <c r="H108">
        <v>3685.7</v>
      </c>
      <c r="I108" t="s">
        <v>1874</v>
      </c>
      <c r="J108">
        <v>3683.04</v>
      </c>
      <c r="K108">
        <v>0</v>
      </c>
      <c r="L108">
        <v>0</v>
      </c>
      <c r="M108">
        <v>0.95</v>
      </c>
      <c r="N108" t="s">
        <v>78</v>
      </c>
      <c r="O108" s="65">
        <v>45919</v>
      </c>
      <c r="P108" t="s">
        <v>83</v>
      </c>
      <c r="Q108" t="s">
        <v>52</v>
      </c>
      <c r="R108" t="s">
        <v>118</v>
      </c>
      <c r="S108" s="64">
        <v>45919.892800925925</v>
      </c>
      <c r="T108" s="64">
        <v>45920.101134259261</v>
      </c>
      <c r="U108" t="s">
        <v>1825</v>
      </c>
      <c r="V108" t="s">
        <v>69</v>
      </c>
      <c r="W108" t="s">
        <v>1979</v>
      </c>
      <c r="X108">
        <v>9.5000000000000001E-2</v>
      </c>
      <c r="Y108">
        <v>0.19</v>
      </c>
      <c r="Z108">
        <v>0.28499999999999998</v>
      </c>
      <c r="AA108">
        <v>-3</v>
      </c>
    </row>
    <row r="109" spans="1:27" x14ac:dyDescent="0.25">
      <c r="A109" s="64">
        <v>45919.917314814818</v>
      </c>
      <c r="B109">
        <v>443980599</v>
      </c>
      <c r="C109" t="s">
        <v>36</v>
      </c>
      <c r="D109" t="s">
        <v>37</v>
      </c>
      <c r="E109" t="s">
        <v>120</v>
      </c>
      <c r="F109">
        <v>3683.33</v>
      </c>
      <c r="G109">
        <v>3684.39</v>
      </c>
      <c r="H109">
        <v>3686.83</v>
      </c>
      <c r="I109" t="s">
        <v>1876</v>
      </c>
      <c r="J109">
        <v>3684.3</v>
      </c>
      <c r="K109">
        <v>0</v>
      </c>
      <c r="L109">
        <v>0</v>
      </c>
      <c r="M109">
        <v>0.97</v>
      </c>
      <c r="N109" t="s">
        <v>78</v>
      </c>
      <c r="O109" s="65">
        <v>45919</v>
      </c>
      <c r="P109" t="s">
        <v>84</v>
      </c>
      <c r="Q109" t="s">
        <v>52</v>
      </c>
      <c r="R109" t="s">
        <v>118</v>
      </c>
      <c r="S109" s="64">
        <v>45919.917314814818</v>
      </c>
      <c r="T109" s="64">
        <v>45920.125648148147</v>
      </c>
      <c r="U109" t="s">
        <v>1825</v>
      </c>
      <c r="V109" t="s">
        <v>70</v>
      </c>
      <c r="W109" t="s">
        <v>1979</v>
      </c>
      <c r="X109">
        <v>9.7000000000000003E-2</v>
      </c>
      <c r="Y109">
        <v>0.19400000000000001</v>
      </c>
      <c r="Z109">
        <v>0.29099999999999998</v>
      </c>
      <c r="AA109">
        <v>-3</v>
      </c>
    </row>
    <row r="110" spans="1:27" x14ac:dyDescent="0.25">
      <c r="A110" s="64">
        <v>45919.962685185186</v>
      </c>
      <c r="B110">
        <v>443990518</v>
      </c>
      <c r="C110" t="s">
        <v>36</v>
      </c>
      <c r="D110" t="s">
        <v>38</v>
      </c>
      <c r="E110" t="s">
        <v>120</v>
      </c>
      <c r="F110">
        <v>3682.97</v>
      </c>
      <c r="G110">
        <v>3681.74</v>
      </c>
      <c r="H110">
        <v>3679.46</v>
      </c>
      <c r="I110" t="s">
        <v>1886</v>
      </c>
      <c r="J110">
        <v>3681.82</v>
      </c>
      <c r="K110">
        <v>0</v>
      </c>
      <c r="L110">
        <v>0</v>
      </c>
      <c r="M110">
        <v>1.1499999999999999</v>
      </c>
      <c r="N110" t="s">
        <v>78</v>
      </c>
      <c r="O110" s="65">
        <v>45919</v>
      </c>
      <c r="P110" t="s">
        <v>85</v>
      </c>
      <c r="Q110" t="s">
        <v>52</v>
      </c>
      <c r="R110" t="s">
        <v>118</v>
      </c>
      <c r="S110" s="64">
        <v>45919.962685185186</v>
      </c>
      <c r="T110" s="64">
        <v>45920.171018518522</v>
      </c>
      <c r="U110" t="s">
        <v>1825</v>
      </c>
      <c r="V110" t="s">
        <v>99</v>
      </c>
      <c r="W110" t="s">
        <v>1979</v>
      </c>
      <c r="X110">
        <v>0.11499999999999999</v>
      </c>
      <c r="Y110">
        <v>0.22999999999999998</v>
      </c>
      <c r="Z110">
        <v>0.34499999999999997</v>
      </c>
      <c r="AA110">
        <v>-3</v>
      </c>
    </row>
    <row r="111" spans="1:27" x14ac:dyDescent="0.25">
      <c r="A111" s="64">
        <v>45919.972060185188</v>
      </c>
      <c r="B111">
        <v>443993165</v>
      </c>
      <c r="C111" t="s">
        <v>36</v>
      </c>
      <c r="D111" t="s">
        <v>38</v>
      </c>
      <c r="E111" t="s">
        <v>120</v>
      </c>
      <c r="F111">
        <v>3681.52</v>
      </c>
      <c r="G111">
        <v>3684.5</v>
      </c>
      <c r="H111">
        <v>3678</v>
      </c>
      <c r="I111" t="s">
        <v>1891</v>
      </c>
      <c r="J111">
        <v>3684.52</v>
      </c>
      <c r="K111">
        <v>0</v>
      </c>
      <c r="L111">
        <v>0</v>
      </c>
      <c r="M111">
        <v>-3</v>
      </c>
      <c r="N111" t="s">
        <v>79</v>
      </c>
      <c r="O111" s="65">
        <v>45919</v>
      </c>
      <c r="P111" t="s">
        <v>85</v>
      </c>
      <c r="Q111" t="s">
        <v>52</v>
      </c>
      <c r="R111" t="s">
        <v>118</v>
      </c>
      <c r="S111" s="64">
        <v>45919.972060185188</v>
      </c>
      <c r="T111" s="64">
        <v>45920.180393518516</v>
      </c>
      <c r="U111" t="s">
        <v>1825</v>
      </c>
      <c r="V111" t="s">
        <v>99</v>
      </c>
      <c r="W111" t="s">
        <v>1979</v>
      </c>
      <c r="X111">
        <v>-0.30000000000000004</v>
      </c>
      <c r="Y111">
        <v>-0.60000000000000009</v>
      </c>
      <c r="Z111">
        <v>-0.89999999999999991</v>
      </c>
      <c r="AA111">
        <v>-3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7BCA-C7D7-4B55-AAD8-814E9F92CDD6}">
  <sheetPr codeName="Sheet6"/>
  <dimension ref="B1:AC206"/>
  <sheetViews>
    <sheetView showGridLines="0" tabSelected="1" topLeftCell="L1" workbookViewId="0">
      <selection activeCell="U10" sqref="U10:AC13"/>
    </sheetView>
  </sheetViews>
  <sheetFormatPr defaultRowHeight="15" customHeight="1" zeroHeight="1" x14ac:dyDescent="0.25"/>
  <cols>
    <col min="2" max="2" width="16.140625" customWidth="1"/>
    <col min="3" max="3" width="13.28515625" bestFit="1" customWidth="1"/>
    <col min="4" max="4" width="16.7109375" bestFit="1" customWidth="1"/>
    <col min="5" max="5" width="14.7109375" bestFit="1" customWidth="1"/>
    <col min="6" max="6" width="16.28515625" bestFit="1" customWidth="1"/>
    <col min="7" max="9" width="3" bestFit="1" customWidth="1"/>
    <col min="10" max="10" width="2" bestFit="1" customWidth="1"/>
    <col min="11" max="11" width="21.7109375" bestFit="1" customWidth="1"/>
    <col min="12" max="12" width="8.28515625" customWidth="1"/>
    <col min="13" max="13" width="9.28515625" customWidth="1"/>
    <col min="14" max="14" width="11.28515625" bestFit="1" customWidth="1"/>
    <col min="15" max="15" width="16.7109375" customWidth="1"/>
    <col min="16" max="16" width="9.7109375" customWidth="1"/>
    <col min="17" max="18" width="18.28515625" style="30" customWidth="1"/>
    <col min="19" max="20" width="14.7109375" bestFit="1" customWidth="1"/>
    <col min="21" max="21" width="16.28515625" bestFit="1" customWidth="1"/>
    <col min="22" max="27" width="13.5703125" customWidth="1"/>
    <col min="28" max="28" width="20" customWidth="1"/>
    <col min="29" max="29" width="13.5703125" customWidth="1"/>
  </cols>
  <sheetData>
    <row r="1" spans="2:13" ht="18.75" x14ac:dyDescent="0.3">
      <c r="K1" t="s">
        <v>58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62</v>
      </c>
      <c r="C4" s="29"/>
      <c r="D4" s="30"/>
      <c r="E4" s="30"/>
      <c r="I4" s="62"/>
    </row>
    <row r="5" spans="2:13" x14ac:dyDescent="0.25">
      <c r="B5" s="31" t="s">
        <v>63</v>
      </c>
      <c r="C5" s="32">
        <f>MEDIAN(C22:C61)</f>
        <v>0.375</v>
      </c>
    </row>
    <row r="6" spans="2:13" x14ac:dyDescent="0.25">
      <c r="B6" s="31" t="s">
        <v>65</v>
      </c>
      <c r="C6" s="32">
        <f>AVERAGE(C22:C61)</f>
        <v>0.54949999999999999</v>
      </c>
      <c r="D6" s="30"/>
    </row>
    <row r="7" spans="2:13" x14ac:dyDescent="0.25">
      <c r="B7" s="31" t="s">
        <v>66</v>
      </c>
      <c r="C7" s="32">
        <f>MIN(C22:C61)</f>
        <v>-3.21</v>
      </c>
      <c r="D7" s="30"/>
    </row>
    <row r="8" spans="2:13" x14ac:dyDescent="0.25">
      <c r="B8" s="31" t="s">
        <v>67</v>
      </c>
      <c r="C8" s="32">
        <f>MAX(C22:C61)</f>
        <v>6.05</v>
      </c>
      <c r="D8" s="30"/>
    </row>
    <row r="9" spans="2:13" x14ac:dyDescent="0.25">
      <c r="B9" s="31" t="s">
        <v>64</v>
      </c>
      <c r="C9" s="33">
        <f>COUNTIF(E:E,"W")/(COUNTIF(E:E,"W")+COUNTIF(E:E,"L"))</f>
        <v>0.62962962962962965</v>
      </c>
      <c r="D9" s="30"/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1" t="s">
        <v>53</v>
      </c>
      <c r="C13" t="s">
        <v>1981</v>
      </c>
      <c r="G13">
        <v>62.360000000000042</v>
      </c>
    </row>
    <row r="14" spans="2:13" x14ac:dyDescent="0.25">
      <c r="B14" s="1" t="s">
        <v>79</v>
      </c>
      <c r="C14" s="66">
        <v>6</v>
      </c>
    </row>
    <row r="15" spans="2:13" x14ac:dyDescent="0.25">
      <c r="B15" s="1" t="s">
        <v>78</v>
      </c>
      <c r="C15" s="66">
        <v>8</v>
      </c>
      <c r="E15" s="30"/>
    </row>
    <row r="16" spans="2:13" x14ac:dyDescent="0.25">
      <c r="B16" s="1" t="s">
        <v>54</v>
      </c>
      <c r="C16" s="66">
        <v>8</v>
      </c>
      <c r="D16" s="30"/>
      <c r="E16" s="30"/>
    </row>
    <row r="17" spans="2:29" x14ac:dyDescent="0.25">
      <c r="E17" s="27" t="s">
        <v>59</v>
      </c>
      <c r="T17" s="68" t="s">
        <v>52</v>
      </c>
    </row>
    <row r="18" spans="2:29" x14ac:dyDescent="0.25">
      <c r="B18" s="21" t="s">
        <v>29</v>
      </c>
      <c r="C18" t="s">
        <v>52</v>
      </c>
      <c r="K18" s="21" t="s">
        <v>29</v>
      </c>
      <c r="L18" t="s">
        <v>77</v>
      </c>
      <c r="T18" s="21" t="s">
        <v>1980</v>
      </c>
      <c r="U18" s="21" t="s">
        <v>105</v>
      </c>
    </row>
    <row r="19" spans="2:29" x14ac:dyDescent="0.25">
      <c r="B19" s="21" t="s">
        <v>34</v>
      </c>
      <c r="C19" t="s">
        <v>1443</v>
      </c>
      <c r="K19" s="21" t="s">
        <v>34</v>
      </c>
      <c r="L19" t="s">
        <v>1443</v>
      </c>
      <c r="T19" s="21" t="s">
        <v>53</v>
      </c>
      <c r="U19">
        <v>1</v>
      </c>
      <c r="V19">
        <v>2</v>
      </c>
      <c r="W19">
        <v>3</v>
      </c>
      <c r="X19">
        <v>4</v>
      </c>
      <c r="Y19">
        <v>5</v>
      </c>
      <c r="Z19">
        <v>6</v>
      </c>
      <c r="AA19">
        <v>7</v>
      </c>
      <c r="AB19" s="69" t="s">
        <v>54</v>
      </c>
    </row>
    <row r="20" spans="2:29" x14ac:dyDescent="0.25">
      <c r="T20" s="1" t="s">
        <v>79</v>
      </c>
      <c r="U20" s="66">
        <v>28</v>
      </c>
      <c r="V20" s="66">
        <v>9</v>
      </c>
      <c r="W20" s="66">
        <v>3</v>
      </c>
      <c r="X20" s="66"/>
      <c r="Y20" s="66"/>
      <c r="Z20" s="66"/>
      <c r="AA20" s="66"/>
      <c r="AB20" s="70">
        <v>40</v>
      </c>
    </row>
    <row r="21" spans="2:29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K21" s="21" t="s">
        <v>53</v>
      </c>
      <c r="L21" t="s">
        <v>55</v>
      </c>
      <c r="M21" s="23" t="s">
        <v>56</v>
      </c>
      <c r="N21" s="23" t="s">
        <v>26</v>
      </c>
      <c r="O21" s="23" t="s">
        <v>57</v>
      </c>
      <c r="Q21" s="30" t="s">
        <v>52</v>
      </c>
      <c r="R21" s="30" t="s">
        <v>77</v>
      </c>
      <c r="S21" s="30"/>
      <c r="T21" s="1" t="s">
        <v>78</v>
      </c>
      <c r="U21" s="66">
        <v>28</v>
      </c>
      <c r="V21" s="66">
        <v>19</v>
      </c>
      <c r="W21" s="66">
        <v>8</v>
      </c>
      <c r="X21" s="66">
        <v>5</v>
      </c>
      <c r="Y21" s="66">
        <v>4</v>
      </c>
      <c r="Z21" s="66">
        <v>3</v>
      </c>
      <c r="AA21" s="66">
        <v>1</v>
      </c>
      <c r="AB21" s="70">
        <v>68</v>
      </c>
    </row>
    <row r="22" spans="2:29" x14ac:dyDescent="0.25">
      <c r="B22" s="22">
        <v>45918.004710648151</v>
      </c>
      <c r="C22" s="66">
        <v>1.55</v>
      </c>
      <c r="D22" s="25">
        <f>$M$1+C22</f>
        <v>33.799999999999997</v>
      </c>
      <c r="E22" s="24" t="str">
        <f>IF(OR(C22="",B22="Grand Total"),"",IF(C22&lt;0,"L","W"))</f>
        <v>W</v>
      </c>
      <c r="F22">
        <v>1</v>
      </c>
      <c r="H22" s="30" t="str">
        <f>IF(D22&gt;M22,"&gt;","&lt;")</f>
        <v>&gt;</v>
      </c>
      <c r="K22" s="22">
        <v>45918.004710648151</v>
      </c>
      <c r="L22" s="66">
        <v>1.52</v>
      </c>
      <c r="M22" s="25">
        <f>$M$1+L22</f>
        <v>33.770000000000003</v>
      </c>
      <c r="N22" s="24" t="str">
        <f>IF(OR(L22="",K22="Grand Total"),"",IF(L22&lt;0,"L","W"))</f>
        <v>W</v>
      </c>
      <c r="O22">
        <v>1</v>
      </c>
      <c r="Q22" s="30">
        <f>D22</f>
        <v>33.799999999999997</v>
      </c>
      <c r="R22" s="30">
        <f>M22</f>
        <v>33.770000000000003</v>
      </c>
      <c r="S22" s="30" t="str">
        <f>IF(D22&gt;M22,"&gt;","&lt;")</f>
        <v>&gt;</v>
      </c>
      <c r="T22" s="1" t="s">
        <v>54</v>
      </c>
      <c r="U22" s="66">
        <v>56</v>
      </c>
      <c r="V22" s="66">
        <v>28</v>
      </c>
      <c r="W22" s="66">
        <v>11</v>
      </c>
      <c r="X22" s="66">
        <v>5</v>
      </c>
      <c r="Y22" s="66">
        <v>4</v>
      </c>
      <c r="Z22" s="66">
        <v>3</v>
      </c>
      <c r="AA22" s="66">
        <v>1</v>
      </c>
      <c r="AB22" s="70">
        <v>108</v>
      </c>
    </row>
    <row r="23" spans="2:29" x14ac:dyDescent="0.25">
      <c r="B23" s="22">
        <v>45918.021377314813</v>
      </c>
      <c r="C23" s="66">
        <v>-3.03</v>
      </c>
      <c r="D23" s="25">
        <f t="shared" ref="D23:D86" si="0">IF(OR(B23="Grand Total",B23=""),"",D22+C23)</f>
        <v>30.769999999999996</v>
      </c>
      <c r="E23" s="24" t="str">
        <f t="shared" ref="E23:E86" si="1">IF(OR(C23="",B23="Grand Total"),"",IF(C23&lt;0,"L","W"))</f>
        <v>L</v>
      </c>
      <c r="F23">
        <f>IF(E23="","",IF(E23=E22,F22+1,1))</f>
        <v>1</v>
      </c>
      <c r="H23" s="30" t="str">
        <f t="shared" ref="H23:H86" si="2">IF(D23&gt;M23,"&gt;","&lt;")</f>
        <v>&gt;</v>
      </c>
      <c r="K23" s="22">
        <v>45918.018368055556</v>
      </c>
      <c r="L23" s="66">
        <v>-3.08</v>
      </c>
      <c r="M23" s="25">
        <f t="shared" ref="M23:M86" si="3">IF(OR(K23="Grand Total",K23=""),"",M22+L23)</f>
        <v>30.690000000000005</v>
      </c>
      <c r="N23" s="24" t="str">
        <f t="shared" ref="N23:N86" si="4">IF(OR(L23="",K23="Grand Total"),"",IF(L23&lt;0,"L","W"))</f>
        <v>L</v>
      </c>
      <c r="O23">
        <f>IF(N23="","",IF(N23=N22,O22+1,1))</f>
        <v>1</v>
      </c>
      <c r="Q23" s="30">
        <f t="shared" ref="Q23:Q86" si="5">D23</f>
        <v>30.769999999999996</v>
      </c>
      <c r="R23" s="30">
        <f t="shared" ref="R23:R86" si="6">M23</f>
        <v>30.690000000000005</v>
      </c>
      <c r="S23" s="30" t="str">
        <f t="shared" ref="S23:S86" si="7">IF(D23&gt;M23,"&gt;","&lt;")</f>
        <v>&gt;</v>
      </c>
    </row>
    <row r="24" spans="2:29" x14ac:dyDescent="0.25">
      <c r="B24" s="22">
        <v>45918.040590277778</v>
      </c>
      <c r="C24" s="66">
        <v>1.03</v>
      </c>
      <c r="D24" s="25">
        <f t="shared" si="0"/>
        <v>31.799999999999997</v>
      </c>
      <c r="E24" s="24" t="str">
        <f t="shared" si="1"/>
        <v>W</v>
      </c>
      <c r="F24">
        <f t="shared" ref="F24:F87" si="8">IF(E24="","",IF(E24=E23,F23+1,1))</f>
        <v>1</v>
      </c>
      <c r="H24" s="30" t="str">
        <f t="shared" si="2"/>
        <v>&lt;</v>
      </c>
      <c r="K24" s="22">
        <v>45918.040601851855</v>
      </c>
      <c r="L24" s="66">
        <v>1.56</v>
      </c>
      <c r="M24" s="25">
        <f t="shared" si="3"/>
        <v>32.250000000000007</v>
      </c>
      <c r="N24" s="24" t="str">
        <f t="shared" si="4"/>
        <v>W</v>
      </c>
      <c r="O24">
        <f t="shared" ref="O24:O87" si="9">IF(N24="","",IF(N24=N23,O23+1,1))</f>
        <v>1</v>
      </c>
      <c r="Q24" s="30">
        <f t="shared" si="5"/>
        <v>31.799999999999997</v>
      </c>
      <c r="R24" s="30">
        <f t="shared" si="6"/>
        <v>32.250000000000007</v>
      </c>
      <c r="S24" s="30" t="str">
        <f t="shared" si="7"/>
        <v>&lt;</v>
      </c>
    </row>
    <row r="25" spans="2:29" x14ac:dyDescent="0.25">
      <c r="B25" s="22">
        <v>45918.046261574076</v>
      </c>
      <c r="C25" s="66">
        <v>3.57</v>
      </c>
      <c r="D25" s="25">
        <f t="shared" si="0"/>
        <v>35.369999999999997</v>
      </c>
      <c r="E25" s="24" t="str">
        <f t="shared" si="1"/>
        <v>W</v>
      </c>
      <c r="F25">
        <f t="shared" si="8"/>
        <v>2</v>
      </c>
      <c r="H25" s="30" t="str">
        <f t="shared" si="2"/>
        <v>&gt;</v>
      </c>
      <c r="K25" s="22">
        <v>45918.045914351853</v>
      </c>
      <c r="L25" s="66">
        <v>1.5</v>
      </c>
      <c r="M25" s="25">
        <f t="shared" si="3"/>
        <v>33.750000000000007</v>
      </c>
      <c r="N25" s="24" t="str">
        <f t="shared" si="4"/>
        <v>W</v>
      </c>
      <c r="O25">
        <f t="shared" si="9"/>
        <v>2</v>
      </c>
      <c r="Q25" s="30">
        <f t="shared" si="5"/>
        <v>35.369999999999997</v>
      </c>
      <c r="R25" s="30">
        <f t="shared" si="6"/>
        <v>33.750000000000007</v>
      </c>
      <c r="S25" s="30" t="str">
        <f t="shared" si="7"/>
        <v>&gt;</v>
      </c>
    </row>
    <row r="26" spans="2:29" x14ac:dyDescent="0.25">
      <c r="B26" s="22">
        <v>45918.058067129627</v>
      </c>
      <c r="C26" s="66">
        <v>-3.11</v>
      </c>
      <c r="D26" s="25">
        <f t="shared" si="0"/>
        <v>32.26</v>
      </c>
      <c r="E26" s="24" t="str">
        <f t="shared" si="1"/>
        <v>L</v>
      </c>
      <c r="F26">
        <f t="shared" si="8"/>
        <v>1</v>
      </c>
      <c r="H26" s="30" t="str">
        <f t="shared" si="2"/>
        <v>&gt;</v>
      </c>
      <c r="K26" s="22">
        <v>45918.058067129627</v>
      </c>
      <c r="L26" s="66">
        <v>-3.11</v>
      </c>
      <c r="M26" s="25">
        <f t="shared" si="3"/>
        <v>30.640000000000008</v>
      </c>
      <c r="N26" s="24" t="str">
        <f t="shared" si="4"/>
        <v>L</v>
      </c>
      <c r="O26">
        <f t="shared" si="9"/>
        <v>1</v>
      </c>
      <c r="Q26" s="30">
        <f t="shared" si="5"/>
        <v>32.26</v>
      </c>
      <c r="R26" s="30">
        <f t="shared" si="6"/>
        <v>30.640000000000008</v>
      </c>
      <c r="S26" s="30" t="str">
        <f t="shared" si="7"/>
        <v>&gt;</v>
      </c>
    </row>
    <row r="27" spans="2:29" x14ac:dyDescent="0.25">
      <c r="B27" s="22">
        <v>45918.068715277775</v>
      </c>
      <c r="C27" s="66">
        <v>1.91</v>
      </c>
      <c r="D27" s="25">
        <f t="shared" si="0"/>
        <v>34.169999999999995</v>
      </c>
      <c r="E27" s="24" t="str">
        <f t="shared" si="1"/>
        <v>W</v>
      </c>
      <c r="F27">
        <f t="shared" si="8"/>
        <v>1</v>
      </c>
      <c r="H27" s="30" t="str">
        <f t="shared" si="2"/>
        <v>&gt;</v>
      </c>
      <c r="K27" s="22">
        <v>45918.068715277775</v>
      </c>
      <c r="L27" s="66">
        <v>1.47</v>
      </c>
      <c r="M27" s="25">
        <f t="shared" si="3"/>
        <v>32.110000000000007</v>
      </c>
      <c r="N27" s="24" t="str">
        <f t="shared" si="4"/>
        <v>W</v>
      </c>
      <c r="O27">
        <f t="shared" si="9"/>
        <v>1</v>
      </c>
      <c r="Q27" s="30">
        <f t="shared" si="5"/>
        <v>34.169999999999995</v>
      </c>
      <c r="R27" s="30">
        <f t="shared" si="6"/>
        <v>32.110000000000007</v>
      </c>
      <c r="S27" s="30" t="str">
        <f t="shared" si="7"/>
        <v>&gt;</v>
      </c>
    </row>
    <row r="28" spans="2:29" x14ac:dyDescent="0.25">
      <c r="B28" s="22">
        <v>45918.082025462965</v>
      </c>
      <c r="C28" s="66">
        <v>6.05</v>
      </c>
      <c r="D28" s="25">
        <f t="shared" si="0"/>
        <v>40.219999999999992</v>
      </c>
      <c r="E28" s="24" t="str">
        <f t="shared" si="1"/>
        <v>W</v>
      </c>
      <c r="F28">
        <f t="shared" si="8"/>
        <v>2</v>
      </c>
      <c r="H28" s="30" t="str">
        <f t="shared" si="2"/>
        <v>&gt;</v>
      </c>
      <c r="K28" s="22">
        <v>45918.077627314815</v>
      </c>
      <c r="L28" s="66">
        <v>1.54</v>
      </c>
      <c r="M28" s="25">
        <f t="shared" si="3"/>
        <v>33.650000000000006</v>
      </c>
      <c r="N28" s="24" t="str">
        <f t="shared" si="4"/>
        <v>W</v>
      </c>
      <c r="O28">
        <f t="shared" si="9"/>
        <v>2</v>
      </c>
      <c r="Q28" s="30">
        <f t="shared" si="5"/>
        <v>40.219999999999992</v>
      </c>
      <c r="R28" s="30">
        <f t="shared" si="6"/>
        <v>33.650000000000006</v>
      </c>
      <c r="S28" s="30" t="str">
        <f t="shared" si="7"/>
        <v>&gt;</v>
      </c>
    </row>
    <row r="29" spans="2:29" x14ac:dyDescent="0.25">
      <c r="B29" s="22">
        <v>45918.091747685183</v>
      </c>
      <c r="C29" s="66">
        <v>-2.97</v>
      </c>
      <c r="D29" s="25">
        <f t="shared" si="0"/>
        <v>37.249999999999993</v>
      </c>
      <c r="E29" s="24" t="str">
        <f t="shared" si="1"/>
        <v>L</v>
      </c>
      <c r="F29">
        <f t="shared" si="8"/>
        <v>1</v>
      </c>
      <c r="H29" s="30" t="str">
        <f t="shared" si="2"/>
        <v>&lt;</v>
      </c>
      <c r="K29" s="22">
        <v>45918.081562500003</v>
      </c>
      <c r="L29" s="66">
        <v>6.21</v>
      </c>
      <c r="M29" s="25">
        <f t="shared" si="3"/>
        <v>39.860000000000007</v>
      </c>
      <c r="N29" s="24" t="str">
        <f t="shared" si="4"/>
        <v>W</v>
      </c>
      <c r="O29">
        <f t="shared" si="9"/>
        <v>3</v>
      </c>
      <c r="Q29" s="30">
        <f t="shared" si="5"/>
        <v>37.249999999999993</v>
      </c>
      <c r="R29" s="30">
        <f t="shared" si="6"/>
        <v>39.860000000000007</v>
      </c>
      <c r="S29" s="30" t="str">
        <f t="shared" si="7"/>
        <v>&lt;</v>
      </c>
      <c r="T29" s="68" t="s">
        <v>77</v>
      </c>
    </row>
    <row r="30" spans="2:29" x14ac:dyDescent="0.25">
      <c r="B30" s="22">
        <v>45918.100659722222</v>
      </c>
      <c r="C30" s="66">
        <v>0.28000000000000003</v>
      </c>
      <c r="D30" s="25">
        <f t="shared" si="0"/>
        <v>37.529999999999994</v>
      </c>
      <c r="E30" s="24" t="str">
        <f t="shared" si="1"/>
        <v>W</v>
      </c>
      <c r="F30">
        <f t="shared" si="8"/>
        <v>1</v>
      </c>
      <c r="H30" s="30" t="str">
        <f t="shared" si="2"/>
        <v>&gt;</v>
      </c>
      <c r="K30" s="22">
        <v>45918.091747685183</v>
      </c>
      <c r="L30" s="66">
        <v>-3.05</v>
      </c>
      <c r="M30" s="25">
        <f t="shared" si="3"/>
        <v>36.810000000000009</v>
      </c>
      <c r="N30" s="24" t="str">
        <f t="shared" si="4"/>
        <v>L</v>
      </c>
      <c r="O30">
        <f t="shared" si="9"/>
        <v>1</v>
      </c>
      <c r="Q30" s="30">
        <f t="shared" si="5"/>
        <v>37.529999999999994</v>
      </c>
      <c r="R30" s="30">
        <f t="shared" si="6"/>
        <v>36.810000000000009</v>
      </c>
      <c r="S30" s="30" t="str">
        <f t="shared" si="7"/>
        <v>&gt;</v>
      </c>
      <c r="T30" s="21" t="s">
        <v>1980</v>
      </c>
      <c r="U30" s="21" t="s">
        <v>105</v>
      </c>
    </row>
    <row r="31" spans="2:29" x14ac:dyDescent="0.25">
      <c r="B31" s="22">
        <v>45918.101006944446</v>
      </c>
      <c r="C31" s="66">
        <v>3.8</v>
      </c>
      <c r="D31" s="25">
        <f t="shared" si="0"/>
        <v>41.329999999999991</v>
      </c>
      <c r="E31" s="24" t="str">
        <f t="shared" si="1"/>
        <v>W</v>
      </c>
      <c r="F31">
        <f t="shared" si="8"/>
        <v>2</v>
      </c>
      <c r="H31" s="30" t="str">
        <f t="shared" si="2"/>
        <v>&gt;</v>
      </c>
      <c r="K31" s="22">
        <v>45918.100659722222</v>
      </c>
      <c r="L31" s="66">
        <v>1.56</v>
      </c>
      <c r="M31" s="25">
        <f t="shared" si="3"/>
        <v>38.370000000000012</v>
      </c>
      <c r="N31" s="24" t="str">
        <f t="shared" si="4"/>
        <v>W</v>
      </c>
      <c r="O31">
        <f t="shared" si="9"/>
        <v>1</v>
      </c>
      <c r="Q31" s="30">
        <f t="shared" si="5"/>
        <v>41.329999999999991</v>
      </c>
      <c r="R31" s="30">
        <f t="shared" si="6"/>
        <v>38.370000000000012</v>
      </c>
      <c r="S31" s="30" t="str">
        <f t="shared" si="7"/>
        <v>&gt;</v>
      </c>
      <c r="T31" s="21" t="s">
        <v>53</v>
      </c>
      <c r="U31">
        <v>1</v>
      </c>
      <c r="V31">
        <v>2</v>
      </c>
      <c r="W31">
        <v>3</v>
      </c>
      <c r="X31">
        <v>4</v>
      </c>
      <c r="Y31">
        <v>5</v>
      </c>
      <c r="Z31">
        <v>6</v>
      </c>
      <c r="AA31">
        <v>7</v>
      </c>
      <c r="AB31">
        <v>8</v>
      </c>
      <c r="AC31" s="69" t="s">
        <v>54</v>
      </c>
    </row>
    <row r="32" spans="2:29" x14ac:dyDescent="0.25">
      <c r="B32" s="22">
        <v>45918.103784722225</v>
      </c>
      <c r="C32" s="66">
        <v>-0.83</v>
      </c>
      <c r="D32" s="25">
        <f t="shared" si="0"/>
        <v>40.499999999999993</v>
      </c>
      <c r="E32" s="24" t="str">
        <f t="shared" si="1"/>
        <v>L</v>
      </c>
      <c r="F32">
        <f t="shared" si="8"/>
        <v>1</v>
      </c>
      <c r="H32" s="30" t="str">
        <f t="shared" si="2"/>
        <v>&gt;</v>
      </c>
      <c r="K32" s="22">
        <v>45918.101006944446</v>
      </c>
      <c r="L32" s="66">
        <v>1.41</v>
      </c>
      <c r="M32" s="25">
        <f t="shared" si="3"/>
        <v>39.780000000000008</v>
      </c>
      <c r="N32" s="24" t="str">
        <f t="shared" si="4"/>
        <v>W</v>
      </c>
      <c r="O32">
        <f t="shared" si="9"/>
        <v>2</v>
      </c>
      <c r="Q32" s="30">
        <f t="shared" si="5"/>
        <v>40.499999999999993</v>
      </c>
      <c r="R32" s="30">
        <f t="shared" si="6"/>
        <v>39.780000000000008</v>
      </c>
      <c r="S32" s="30" t="str">
        <f t="shared" si="7"/>
        <v>&gt;</v>
      </c>
      <c r="T32" s="1" t="s">
        <v>79</v>
      </c>
      <c r="U32" s="66">
        <v>26</v>
      </c>
      <c r="V32" s="66">
        <v>7</v>
      </c>
      <c r="W32" s="66">
        <v>1</v>
      </c>
      <c r="X32" s="66"/>
      <c r="Y32" s="66"/>
      <c r="Z32" s="66"/>
      <c r="AA32" s="66"/>
      <c r="AB32" s="66"/>
      <c r="AC32" s="70">
        <v>34</v>
      </c>
    </row>
    <row r="33" spans="2:29" x14ac:dyDescent="0.25">
      <c r="B33" s="22">
        <v>45918.104363425926</v>
      </c>
      <c r="C33" s="66">
        <v>3.7</v>
      </c>
      <c r="D33" s="25">
        <f t="shared" si="0"/>
        <v>44.199999999999996</v>
      </c>
      <c r="E33" s="24" t="str">
        <f t="shared" si="1"/>
        <v>W</v>
      </c>
      <c r="F33">
        <f t="shared" si="8"/>
        <v>1</v>
      </c>
      <c r="H33" s="30" t="str">
        <f t="shared" si="2"/>
        <v>&gt;</v>
      </c>
      <c r="K33" s="22">
        <v>45918.103784722225</v>
      </c>
      <c r="L33" s="66">
        <v>1.44</v>
      </c>
      <c r="M33" s="25">
        <f t="shared" si="3"/>
        <v>41.220000000000006</v>
      </c>
      <c r="N33" s="24" t="str">
        <f t="shared" si="4"/>
        <v>W</v>
      </c>
      <c r="O33">
        <f t="shared" si="9"/>
        <v>3</v>
      </c>
      <c r="Q33" s="30">
        <f t="shared" si="5"/>
        <v>44.199999999999996</v>
      </c>
      <c r="R33" s="30">
        <f t="shared" si="6"/>
        <v>41.220000000000006</v>
      </c>
      <c r="S33" s="30" t="str">
        <f t="shared" si="7"/>
        <v>&gt;</v>
      </c>
      <c r="T33" s="1" t="s">
        <v>78</v>
      </c>
      <c r="U33" s="66">
        <v>26</v>
      </c>
      <c r="V33" s="66">
        <v>19</v>
      </c>
      <c r="W33" s="66">
        <v>13</v>
      </c>
      <c r="X33" s="66">
        <v>9</v>
      </c>
      <c r="Y33" s="66">
        <v>5</v>
      </c>
      <c r="Z33" s="66">
        <v>5</v>
      </c>
      <c r="AA33" s="66">
        <v>5</v>
      </c>
      <c r="AB33" s="66">
        <v>2</v>
      </c>
      <c r="AC33" s="70">
        <v>84</v>
      </c>
    </row>
    <row r="34" spans="2:29" x14ac:dyDescent="0.25">
      <c r="B34" s="22">
        <v>45918.112002314818</v>
      </c>
      <c r="C34" s="66">
        <v>3.81</v>
      </c>
      <c r="D34" s="25">
        <f t="shared" si="0"/>
        <v>48.01</v>
      </c>
      <c r="E34" s="24" t="str">
        <f t="shared" si="1"/>
        <v>W</v>
      </c>
      <c r="F34">
        <f t="shared" si="8"/>
        <v>2</v>
      </c>
      <c r="H34" s="30" t="str">
        <f t="shared" si="2"/>
        <v>&gt;</v>
      </c>
      <c r="K34" s="22">
        <v>45918.104363425926</v>
      </c>
      <c r="L34" s="66">
        <v>1.81</v>
      </c>
      <c r="M34" s="25">
        <f t="shared" si="3"/>
        <v>43.030000000000008</v>
      </c>
      <c r="N34" s="24" t="str">
        <f t="shared" si="4"/>
        <v>W</v>
      </c>
      <c r="O34">
        <f t="shared" si="9"/>
        <v>4</v>
      </c>
      <c r="Q34" s="30">
        <f t="shared" si="5"/>
        <v>48.01</v>
      </c>
      <c r="R34" s="30">
        <f t="shared" si="6"/>
        <v>43.030000000000008</v>
      </c>
      <c r="S34" s="30" t="str">
        <f t="shared" si="7"/>
        <v>&gt;</v>
      </c>
      <c r="T34" s="1" t="s">
        <v>54</v>
      </c>
      <c r="U34" s="66">
        <v>52</v>
      </c>
      <c r="V34" s="66">
        <v>26</v>
      </c>
      <c r="W34" s="66">
        <v>14</v>
      </c>
      <c r="X34" s="66">
        <v>9</v>
      </c>
      <c r="Y34" s="66">
        <v>5</v>
      </c>
      <c r="Z34" s="66">
        <v>5</v>
      </c>
      <c r="AA34" s="66">
        <v>5</v>
      </c>
      <c r="AB34" s="66">
        <v>2</v>
      </c>
      <c r="AC34" s="70">
        <v>118</v>
      </c>
    </row>
    <row r="35" spans="2:29" x14ac:dyDescent="0.25">
      <c r="B35" s="22">
        <v>45918.116631944446</v>
      </c>
      <c r="C35" s="66">
        <v>-0.22</v>
      </c>
      <c r="D35" s="25">
        <f t="shared" si="0"/>
        <v>47.79</v>
      </c>
      <c r="E35" s="24" t="str">
        <f t="shared" si="1"/>
        <v>L</v>
      </c>
      <c r="F35">
        <f t="shared" si="8"/>
        <v>1</v>
      </c>
      <c r="H35" s="30" t="str">
        <f t="shared" si="2"/>
        <v>&gt;</v>
      </c>
      <c r="K35" s="22">
        <v>45918.112002314818</v>
      </c>
      <c r="L35" s="66">
        <v>1.7</v>
      </c>
      <c r="M35" s="25">
        <f t="shared" si="3"/>
        <v>44.730000000000011</v>
      </c>
      <c r="N35" s="24" t="str">
        <f t="shared" si="4"/>
        <v>W</v>
      </c>
      <c r="O35">
        <f t="shared" si="9"/>
        <v>5</v>
      </c>
      <c r="Q35" s="30">
        <f t="shared" si="5"/>
        <v>47.79</v>
      </c>
      <c r="R35" s="30">
        <f t="shared" si="6"/>
        <v>44.730000000000011</v>
      </c>
      <c r="S35" s="30" t="str">
        <f t="shared" si="7"/>
        <v>&gt;</v>
      </c>
    </row>
    <row r="36" spans="2:29" x14ac:dyDescent="0.25">
      <c r="B36" s="22">
        <v>45918.116979166669</v>
      </c>
      <c r="C36" s="66">
        <v>3.67</v>
      </c>
      <c r="D36" s="25">
        <f t="shared" si="0"/>
        <v>51.46</v>
      </c>
      <c r="E36" s="24" t="str">
        <f t="shared" si="1"/>
        <v>W</v>
      </c>
      <c r="F36">
        <f t="shared" si="8"/>
        <v>1</v>
      </c>
      <c r="H36" s="30" t="str">
        <f t="shared" si="2"/>
        <v>&gt;</v>
      </c>
      <c r="K36" s="22">
        <v>45918.116620370369</v>
      </c>
      <c r="L36" s="66">
        <v>1.59</v>
      </c>
      <c r="M36" s="25">
        <f t="shared" si="3"/>
        <v>46.320000000000014</v>
      </c>
      <c r="N36" s="24" t="str">
        <f t="shared" si="4"/>
        <v>W</v>
      </c>
      <c r="O36">
        <f t="shared" si="9"/>
        <v>6</v>
      </c>
      <c r="Q36" s="30">
        <f t="shared" si="5"/>
        <v>51.46</v>
      </c>
      <c r="R36" s="30">
        <f t="shared" si="6"/>
        <v>46.320000000000014</v>
      </c>
      <c r="S36" s="30" t="str">
        <f t="shared" si="7"/>
        <v>&gt;</v>
      </c>
    </row>
    <row r="37" spans="2:29" x14ac:dyDescent="0.25">
      <c r="B37" s="22">
        <v>45918.122291666667</v>
      </c>
      <c r="C37" s="66">
        <v>2.91</v>
      </c>
      <c r="D37" s="25">
        <f t="shared" si="0"/>
        <v>54.370000000000005</v>
      </c>
      <c r="E37" s="24" t="str">
        <f t="shared" si="1"/>
        <v>W</v>
      </c>
      <c r="F37">
        <f t="shared" si="8"/>
        <v>2</v>
      </c>
      <c r="H37" s="30" t="str">
        <f t="shared" si="2"/>
        <v>&gt;</v>
      </c>
      <c r="K37" s="22">
        <v>45918.116967592592</v>
      </c>
      <c r="L37" s="66">
        <v>1.4</v>
      </c>
      <c r="M37" s="25">
        <f t="shared" si="3"/>
        <v>47.720000000000013</v>
      </c>
      <c r="N37" s="24" t="str">
        <f t="shared" si="4"/>
        <v>W</v>
      </c>
      <c r="O37">
        <f t="shared" si="9"/>
        <v>7</v>
      </c>
      <c r="Q37" s="30">
        <f t="shared" si="5"/>
        <v>54.370000000000005</v>
      </c>
      <c r="R37" s="30">
        <f t="shared" si="6"/>
        <v>47.720000000000013</v>
      </c>
      <c r="S37" s="30" t="str">
        <f t="shared" si="7"/>
        <v>&gt;</v>
      </c>
    </row>
    <row r="38" spans="2:29" x14ac:dyDescent="0.25">
      <c r="B38" s="22">
        <v>45918.124039351853</v>
      </c>
      <c r="C38" s="66">
        <v>-2.99</v>
      </c>
      <c r="D38" s="25">
        <f t="shared" si="0"/>
        <v>51.38</v>
      </c>
      <c r="E38" s="24" t="str">
        <f t="shared" si="1"/>
        <v>L</v>
      </c>
      <c r="F38">
        <f t="shared" si="8"/>
        <v>1</v>
      </c>
      <c r="H38" s="30" t="str">
        <f t="shared" si="2"/>
        <v>&gt;</v>
      </c>
      <c r="K38" s="22">
        <v>45918.122303240743</v>
      </c>
      <c r="L38" s="66">
        <v>1.64</v>
      </c>
      <c r="M38" s="25">
        <f t="shared" si="3"/>
        <v>49.360000000000014</v>
      </c>
      <c r="N38" s="24" t="str">
        <f t="shared" si="4"/>
        <v>W</v>
      </c>
      <c r="O38">
        <f t="shared" si="9"/>
        <v>8</v>
      </c>
      <c r="Q38" s="30">
        <f t="shared" si="5"/>
        <v>51.38</v>
      </c>
      <c r="R38" s="30">
        <f t="shared" si="6"/>
        <v>49.360000000000014</v>
      </c>
      <c r="S38" s="30" t="str">
        <f t="shared" si="7"/>
        <v>&gt;</v>
      </c>
    </row>
    <row r="39" spans="2:29" x14ac:dyDescent="0.25">
      <c r="B39" s="22">
        <v>45918.124386574076</v>
      </c>
      <c r="C39" s="66">
        <v>3.07</v>
      </c>
      <c r="D39" s="25">
        <f t="shared" si="0"/>
        <v>54.45</v>
      </c>
      <c r="E39" s="24" t="str">
        <f t="shared" si="1"/>
        <v>W</v>
      </c>
      <c r="F39">
        <f t="shared" si="8"/>
        <v>1</v>
      </c>
      <c r="H39" s="30" t="str">
        <f t="shared" si="2"/>
        <v>&gt;</v>
      </c>
      <c r="K39" s="22">
        <v>45918.124027777776</v>
      </c>
      <c r="L39" s="66">
        <v>-3.24</v>
      </c>
      <c r="M39" s="25">
        <f t="shared" si="3"/>
        <v>46.120000000000012</v>
      </c>
      <c r="N39" s="24" t="str">
        <f t="shared" si="4"/>
        <v>L</v>
      </c>
      <c r="O39">
        <f t="shared" si="9"/>
        <v>1</v>
      </c>
      <c r="Q39" s="30">
        <f t="shared" si="5"/>
        <v>54.45</v>
      </c>
      <c r="R39" s="30">
        <f t="shared" si="6"/>
        <v>46.120000000000012</v>
      </c>
      <c r="S39" s="30" t="str">
        <f t="shared" si="7"/>
        <v>&gt;</v>
      </c>
    </row>
    <row r="40" spans="2:29" x14ac:dyDescent="0.25">
      <c r="B40" s="22">
        <v>45918.126469907409</v>
      </c>
      <c r="C40" s="66">
        <v>-3.17</v>
      </c>
      <c r="D40" s="25">
        <f t="shared" si="0"/>
        <v>51.28</v>
      </c>
      <c r="E40" s="24" t="str">
        <f t="shared" si="1"/>
        <v>L</v>
      </c>
      <c r="F40">
        <f t="shared" si="8"/>
        <v>1</v>
      </c>
      <c r="H40" s="30" t="str">
        <f t="shared" si="2"/>
        <v>&gt;</v>
      </c>
      <c r="K40" s="22">
        <v>45918.124374999999</v>
      </c>
      <c r="L40" s="66">
        <v>1.74</v>
      </c>
      <c r="M40" s="25">
        <f t="shared" si="3"/>
        <v>47.860000000000014</v>
      </c>
      <c r="N40" s="24" t="str">
        <f t="shared" si="4"/>
        <v>W</v>
      </c>
      <c r="O40">
        <f t="shared" si="9"/>
        <v>1</v>
      </c>
      <c r="Q40" s="30">
        <f t="shared" si="5"/>
        <v>51.28</v>
      </c>
      <c r="R40" s="30">
        <f t="shared" si="6"/>
        <v>47.860000000000014</v>
      </c>
      <c r="S40" s="30" t="str">
        <f t="shared" si="7"/>
        <v>&gt;</v>
      </c>
    </row>
    <row r="41" spans="2:29" x14ac:dyDescent="0.25">
      <c r="B41" s="22">
        <v>45918.147916666669</v>
      </c>
      <c r="C41" s="66">
        <v>-2.98</v>
      </c>
      <c r="D41" s="25">
        <f t="shared" si="0"/>
        <v>48.300000000000004</v>
      </c>
      <c r="E41" s="24" t="str">
        <f t="shared" si="1"/>
        <v>L</v>
      </c>
      <c r="F41">
        <f t="shared" si="8"/>
        <v>2</v>
      </c>
      <c r="H41" s="30" t="str">
        <f t="shared" si="2"/>
        <v>&gt;</v>
      </c>
      <c r="K41" s="22">
        <v>45918.126458333332</v>
      </c>
      <c r="L41" s="66">
        <v>-3.28</v>
      </c>
      <c r="M41" s="25">
        <f t="shared" si="3"/>
        <v>44.580000000000013</v>
      </c>
      <c r="N41" s="24" t="str">
        <f t="shared" si="4"/>
        <v>L</v>
      </c>
      <c r="O41">
        <f t="shared" si="9"/>
        <v>1</v>
      </c>
      <c r="Q41" s="30">
        <f t="shared" si="5"/>
        <v>48.300000000000004</v>
      </c>
      <c r="R41" s="30">
        <f t="shared" si="6"/>
        <v>44.580000000000013</v>
      </c>
      <c r="S41" s="30" t="str">
        <f t="shared" si="7"/>
        <v>&gt;</v>
      </c>
    </row>
    <row r="42" spans="2:29" x14ac:dyDescent="0.25">
      <c r="B42" s="22">
        <v>45918.162037037036</v>
      </c>
      <c r="C42" s="66">
        <v>-2.92</v>
      </c>
      <c r="D42" s="25">
        <f t="shared" si="0"/>
        <v>45.38</v>
      </c>
      <c r="E42" s="24" t="str">
        <f t="shared" si="1"/>
        <v>L</v>
      </c>
      <c r="F42">
        <f t="shared" si="8"/>
        <v>3</v>
      </c>
      <c r="H42" s="30" t="str">
        <f t="shared" si="2"/>
        <v>&gt;</v>
      </c>
      <c r="K42" s="22">
        <v>45918.147916666669</v>
      </c>
      <c r="L42" s="66">
        <v>-3.02</v>
      </c>
      <c r="M42" s="25">
        <f t="shared" si="3"/>
        <v>41.560000000000009</v>
      </c>
      <c r="N42" s="24" t="str">
        <f t="shared" si="4"/>
        <v>L</v>
      </c>
      <c r="O42">
        <f t="shared" si="9"/>
        <v>2</v>
      </c>
      <c r="Q42" s="30">
        <f t="shared" si="5"/>
        <v>45.38</v>
      </c>
      <c r="R42" s="30">
        <f t="shared" si="6"/>
        <v>41.560000000000009</v>
      </c>
      <c r="S42" s="30" t="str">
        <f t="shared" si="7"/>
        <v>&gt;</v>
      </c>
    </row>
    <row r="43" spans="2:29" x14ac:dyDescent="0.25">
      <c r="B43" s="22">
        <v>45918.179398148146</v>
      </c>
      <c r="C43" s="66">
        <v>0.27</v>
      </c>
      <c r="D43" s="25">
        <f t="shared" si="0"/>
        <v>45.650000000000006</v>
      </c>
      <c r="E43" s="24" t="str">
        <f t="shared" si="1"/>
        <v>W</v>
      </c>
      <c r="F43">
        <f t="shared" si="8"/>
        <v>1</v>
      </c>
      <c r="H43" s="30" t="str">
        <f t="shared" si="2"/>
        <v>&gt;</v>
      </c>
      <c r="K43" s="22">
        <v>45918.162037037036</v>
      </c>
      <c r="L43" s="66">
        <v>-3.06</v>
      </c>
      <c r="M43" s="25">
        <f t="shared" si="3"/>
        <v>38.500000000000007</v>
      </c>
      <c r="N43" s="24" t="str">
        <f t="shared" si="4"/>
        <v>L</v>
      </c>
      <c r="O43">
        <f t="shared" si="9"/>
        <v>3</v>
      </c>
      <c r="Q43" s="30">
        <f t="shared" si="5"/>
        <v>45.650000000000006</v>
      </c>
      <c r="R43" s="30">
        <f t="shared" si="6"/>
        <v>38.500000000000007</v>
      </c>
      <c r="S43" s="30" t="str">
        <f t="shared" si="7"/>
        <v>&gt;</v>
      </c>
    </row>
    <row r="44" spans="2:29" x14ac:dyDescent="0.25">
      <c r="B44" s="22">
        <v>45918.183668981481</v>
      </c>
      <c r="C44" s="66">
        <v>-0.72</v>
      </c>
      <c r="D44" s="25">
        <f t="shared" si="0"/>
        <v>44.930000000000007</v>
      </c>
      <c r="E44" s="24" t="str">
        <f t="shared" si="1"/>
        <v>L</v>
      </c>
      <c r="F44">
        <f t="shared" si="8"/>
        <v>1</v>
      </c>
      <c r="H44" s="30" t="str">
        <f t="shared" si="2"/>
        <v>&gt;</v>
      </c>
      <c r="K44" s="22">
        <v>45918.179386574076</v>
      </c>
      <c r="L44" s="66">
        <v>1.61</v>
      </c>
      <c r="M44" s="25">
        <f t="shared" si="3"/>
        <v>40.110000000000007</v>
      </c>
      <c r="N44" s="24" t="str">
        <f t="shared" si="4"/>
        <v>W</v>
      </c>
      <c r="O44">
        <f t="shared" si="9"/>
        <v>1</v>
      </c>
      <c r="Q44" s="30">
        <f t="shared" si="5"/>
        <v>44.930000000000007</v>
      </c>
      <c r="R44" s="30">
        <f t="shared" si="6"/>
        <v>40.110000000000007</v>
      </c>
      <c r="S44" s="30" t="str">
        <f t="shared" si="7"/>
        <v>&gt;</v>
      </c>
    </row>
    <row r="45" spans="2:29" x14ac:dyDescent="0.25">
      <c r="B45" s="22">
        <v>45918.26295138889</v>
      </c>
      <c r="C45" s="66">
        <v>0.33</v>
      </c>
      <c r="D45" s="25">
        <f t="shared" si="0"/>
        <v>45.260000000000005</v>
      </c>
      <c r="E45" s="24" t="str">
        <f t="shared" si="1"/>
        <v>W</v>
      </c>
      <c r="F45">
        <f t="shared" si="8"/>
        <v>1</v>
      </c>
      <c r="H45" s="30" t="str">
        <f t="shared" si="2"/>
        <v>&gt;</v>
      </c>
      <c r="K45" s="22">
        <v>45918.183553240742</v>
      </c>
      <c r="L45" s="66">
        <v>2.58</v>
      </c>
      <c r="M45" s="25">
        <f t="shared" si="3"/>
        <v>42.690000000000005</v>
      </c>
      <c r="N45" s="24" t="str">
        <f t="shared" si="4"/>
        <v>W</v>
      </c>
      <c r="O45">
        <f t="shared" si="9"/>
        <v>2</v>
      </c>
      <c r="Q45" s="30">
        <f t="shared" si="5"/>
        <v>45.260000000000005</v>
      </c>
      <c r="R45" s="30">
        <f t="shared" si="6"/>
        <v>42.690000000000005</v>
      </c>
      <c r="S45" s="30" t="str">
        <f t="shared" si="7"/>
        <v>&gt;</v>
      </c>
    </row>
    <row r="46" spans="2:29" x14ac:dyDescent="0.25">
      <c r="B46" s="22">
        <v>45918.27002314815</v>
      </c>
      <c r="C46" s="66">
        <v>3.5</v>
      </c>
      <c r="D46" s="25">
        <f t="shared" si="0"/>
        <v>48.760000000000005</v>
      </c>
      <c r="E46" s="24" t="str">
        <f t="shared" si="1"/>
        <v>W</v>
      </c>
      <c r="F46">
        <f t="shared" si="8"/>
        <v>2</v>
      </c>
      <c r="H46" s="30" t="str">
        <f t="shared" si="2"/>
        <v>&gt;</v>
      </c>
      <c r="K46" s="22">
        <v>45918.26295138889</v>
      </c>
      <c r="L46" s="66">
        <v>1.6</v>
      </c>
      <c r="M46" s="25">
        <f t="shared" si="3"/>
        <v>44.290000000000006</v>
      </c>
      <c r="N46" s="24" t="str">
        <f t="shared" si="4"/>
        <v>W</v>
      </c>
      <c r="O46">
        <f t="shared" si="9"/>
        <v>3</v>
      </c>
      <c r="Q46" s="30">
        <f t="shared" si="5"/>
        <v>48.760000000000005</v>
      </c>
      <c r="R46" s="30">
        <f t="shared" si="6"/>
        <v>44.290000000000006</v>
      </c>
      <c r="S46" s="30" t="str">
        <f t="shared" si="7"/>
        <v>&gt;</v>
      </c>
    </row>
    <row r="47" spans="2:29" x14ac:dyDescent="0.25">
      <c r="B47" s="22">
        <v>45918.304629629631</v>
      </c>
      <c r="C47" s="66">
        <v>4.24</v>
      </c>
      <c r="D47" s="25">
        <f t="shared" si="0"/>
        <v>53.000000000000007</v>
      </c>
      <c r="E47" s="24" t="str">
        <f t="shared" si="1"/>
        <v>W</v>
      </c>
      <c r="F47">
        <f t="shared" si="8"/>
        <v>3</v>
      </c>
      <c r="H47" s="30" t="str">
        <f t="shared" si="2"/>
        <v>&gt;</v>
      </c>
      <c r="K47" s="22">
        <v>45918.269548611112</v>
      </c>
      <c r="L47" s="66">
        <v>-3.01</v>
      </c>
      <c r="M47" s="25">
        <f t="shared" si="3"/>
        <v>41.280000000000008</v>
      </c>
      <c r="N47" s="24" t="str">
        <f t="shared" si="4"/>
        <v>L</v>
      </c>
      <c r="O47">
        <f t="shared" si="9"/>
        <v>1</v>
      </c>
      <c r="Q47" s="30">
        <f t="shared" si="5"/>
        <v>53.000000000000007</v>
      </c>
      <c r="R47" s="30">
        <f t="shared" si="6"/>
        <v>41.280000000000008</v>
      </c>
      <c r="S47" s="30" t="str">
        <f t="shared" si="7"/>
        <v>&gt;</v>
      </c>
    </row>
    <row r="48" spans="2:29" x14ac:dyDescent="0.25">
      <c r="B48" s="22">
        <v>45918.31144675926</v>
      </c>
      <c r="C48" s="66">
        <v>-3.11</v>
      </c>
      <c r="D48" s="25">
        <f t="shared" si="0"/>
        <v>49.890000000000008</v>
      </c>
      <c r="E48" s="24" t="str">
        <f t="shared" si="1"/>
        <v>L</v>
      </c>
      <c r="F48">
        <f t="shared" si="8"/>
        <v>1</v>
      </c>
      <c r="H48" s="30" t="str">
        <f t="shared" si="2"/>
        <v>&gt;</v>
      </c>
      <c r="K48" s="22">
        <v>45918.296631944446</v>
      </c>
      <c r="L48" s="66">
        <v>1.36</v>
      </c>
      <c r="M48" s="25">
        <f t="shared" si="3"/>
        <v>42.640000000000008</v>
      </c>
      <c r="N48" s="24" t="str">
        <f t="shared" si="4"/>
        <v>W</v>
      </c>
      <c r="O48">
        <f t="shared" si="9"/>
        <v>1</v>
      </c>
      <c r="Q48" s="30">
        <f t="shared" si="5"/>
        <v>49.890000000000008</v>
      </c>
      <c r="R48" s="30">
        <f t="shared" si="6"/>
        <v>42.640000000000008</v>
      </c>
      <c r="S48" s="30" t="str">
        <f t="shared" si="7"/>
        <v>&gt;</v>
      </c>
    </row>
    <row r="49" spans="2:19" x14ac:dyDescent="0.25">
      <c r="B49" s="22">
        <v>45918.337372685186</v>
      </c>
      <c r="C49" s="66">
        <v>3.5</v>
      </c>
      <c r="D49" s="25">
        <f t="shared" si="0"/>
        <v>53.390000000000008</v>
      </c>
      <c r="E49" s="24" t="str">
        <f t="shared" si="1"/>
        <v>W</v>
      </c>
      <c r="F49">
        <f t="shared" si="8"/>
        <v>1</v>
      </c>
      <c r="H49" s="30" t="str">
        <f t="shared" si="2"/>
        <v>&gt;</v>
      </c>
      <c r="K49" s="22">
        <v>45918.304618055554</v>
      </c>
      <c r="L49" s="66">
        <v>1.75</v>
      </c>
      <c r="M49" s="25">
        <f t="shared" si="3"/>
        <v>44.390000000000008</v>
      </c>
      <c r="N49" s="24" t="str">
        <f t="shared" si="4"/>
        <v>W</v>
      </c>
      <c r="O49">
        <f t="shared" si="9"/>
        <v>2</v>
      </c>
      <c r="Q49" s="30">
        <f t="shared" si="5"/>
        <v>53.390000000000008</v>
      </c>
      <c r="R49" s="30">
        <f t="shared" si="6"/>
        <v>44.390000000000008</v>
      </c>
      <c r="S49" s="30" t="str">
        <f t="shared" si="7"/>
        <v>&gt;</v>
      </c>
    </row>
    <row r="50" spans="2:19" x14ac:dyDescent="0.25">
      <c r="B50" s="22">
        <v>45918.342129629629</v>
      </c>
      <c r="C50" s="66">
        <v>0.68</v>
      </c>
      <c r="D50" s="25">
        <f t="shared" si="0"/>
        <v>54.070000000000007</v>
      </c>
      <c r="E50" s="24" t="str">
        <f t="shared" si="1"/>
        <v>W</v>
      </c>
      <c r="F50">
        <f t="shared" si="8"/>
        <v>2</v>
      </c>
      <c r="H50" s="30" t="str">
        <f t="shared" si="2"/>
        <v>&gt;</v>
      </c>
      <c r="K50" s="22">
        <v>45918.31144675926</v>
      </c>
      <c r="L50" s="66">
        <v>-2.95</v>
      </c>
      <c r="M50" s="25">
        <f t="shared" si="3"/>
        <v>41.440000000000005</v>
      </c>
      <c r="N50" s="24" t="str">
        <f t="shared" si="4"/>
        <v>L</v>
      </c>
      <c r="O50">
        <f t="shared" si="9"/>
        <v>1</v>
      </c>
      <c r="Q50" s="30">
        <f t="shared" si="5"/>
        <v>54.070000000000007</v>
      </c>
      <c r="R50" s="30">
        <f t="shared" si="6"/>
        <v>41.440000000000005</v>
      </c>
      <c r="S50" s="30" t="str">
        <f t="shared" si="7"/>
        <v>&gt;</v>
      </c>
    </row>
    <row r="51" spans="2:19" x14ac:dyDescent="0.25">
      <c r="B51" s="22">
        <v>45918.349872685183</v>
      </c>
      <c r="C51" s="66">
        <v>0.42</v>
      </c>
      <c r="D51" s="25">
        <f t="shared" si="0"/>
        <v>54.490000000000009</v>
      </c>
      <c r="E51" s="24" t="str">
        <f t="shared" si="1"/>
        <v>W</v>
      </c>
      <c r="F51">
        <f t="shared" si="8"/>
        <v>3</v>
      </c>
      <c r="H51" s="30" t="str">
        <f t="shared" si="2"/>
        <v>&gt;</v>
      </c>
      <c r="K51" s="22">
        <v>45918.337372685186</v>
      </c>
      <c r="L51" s="66">
        <v>1.74</v>
      </c>
      <c r="M51" s="25">
        <f t="shared" si="3"/>
        <v>43.180000000000007</v>
      </c>
      <c r="N51" s="24" t="str">
        <f t="shared" si="4"/>
        <v>W</v>
      </c>
      <c r="O51">
        <f t="shared" si="9"/>
        <v>1</v>
      </c>
      <c r="Q51" s="30">
        <f t="shared" si="5"/>
        <v>54.490000000000009</v>
      </c>
      <c r="R51" s="30">
        <f t="shared" si="6"/>
        <v>43.180000000000007</v>
      </c>
      <c r="S51" s="30" t="str">
        <f t="shared" si="7"/>
        <v>&gt;</v>
      </c>
    </row>
    <row r="52" spans="2:19" x14ac:dyDescent="0.25">
      <c r="B52" s="22">
        <v>45918.352881944447</v>
      </c>
      <c r="C52" s="66">
        <v>3.47</v>
      </c>
      <c r="D52" s="25">
        <f t="shared" si="0"/>
        <v>57.960000000000008</v>
      </c>
      <c r="E52" s="24" t="str">
        <f t="shared" si="1"/>
        <v>W</v>
      </c>
      <c r="F52">
        <f t="shared" si="8"/>
        <v>4</v>
      </c>
      <c r="H52" s="30" t="str">
        <f t="shared" si="2"/>
        <v>&gt;</v>
      </c>
      <c r="K52" s="22">
        <v>45918.342118055552</v>
      </c>
      <c r="L52" s="66">
        <v>1.5</v>
      </c>
      <c r="M52" s="25">
        <f t="shared" si="3"/>
        <v>44.680000000000007</v>
      </c>
      <c r="N52" s="24" t="str">
        <f t="shared" si="4"/>
        <v>W</v>
      </c>
      <c r="O52">
        <f t="shared" si="9"/>
        <v>2</v>
      </c>
      <c r="Q52" s="30">
        <f t="shared" si="5"/>
        <v>57.960000000000008</v>
      </c>
      <c r="R52" s="30">
        <f t="shared" si="6"/>
        <v>44.680000000000007</v>
      </c>
      <c r="S52" s="30" t="str">
        <f t="shared" si="7"/>
        <v>&gt;</v>
      </c>
    </row>
    <row r="53" spans="2:19" x14ac:dyDescent="0.25">
      <c r="B53" s="22">
        <v>45918.363993055558</v>
      </c>
      <c r="C53" s="66">
        <v>-3.09</v>
      </c>
      <c r="D53" s="25">
        <f t="shared" si="0"/>
        <v>54.870000000000005</v>
      </c>
      <c r="E53" s="24" t="str">
        <f t="shared" si="1"/>
        <v>L</v>
      </c>
      <c r="F53">
        <f t="shared" si="8"/>
        <v>1</v>
      </c>
      <c r="H53" s="30" t="str">
        <f t="shared" si="2"/>
        <v>&gt;</v>
      </c>
      <c r="K53" s="22">
        <v>45918.349756944444</v>
      </c>
      <c r="L53" s="66">
        <v>1.57</v>
      </c>
      <c r="M53" s="25">
        <f t="shared" si="3"/>
        <v>46.250000000000007</v>
      </c>
      <c r="N53" s="24" t="str">
        <f t="shared" si="4"/>
        <v>W</v>
      </c>
      <c r="O53">
        <f t="shared" si="9"/>
        <v>3</v>
      </c>
      <c r="Q53" s="30">
        <f t="shared" si="5"/>
        <v>54.870000000000005</v>
      </c>
      <c r="R53" s="30">
        <f t="shared" si="6"/>
        <v>46.250000000000007</v>
      </c>
      <c r="S53" s="30" t="str">
        <f t="shared" si="7"/>
        <v>&gt;</v>
      </c>
    </row>
    <row r="54" spans="2:19" x14ac:dyDescent="0.25">
      <c r="B54" s="22">
        <v>45918.376493055555</v>
      </c>
      <c r="C54" s="66">
        <v>-2.91</v>
      </c>
      <c r="D54" s="25">
        <f t="shared" si="0"/>
        <v>51.960000000000008</v>
      </c>
      <c r="E54" s="24" t="str">
        <f t="shared" si="1"/>
        <v>L</v>
      </c>
      <c r="F54">
        <f t="shared" si="8"/>
        <v>2</v>
      </c>
      <c r="H54" s="30" t="str">
        <f t="shared" si="2"/>
        <v>&gt;</v>
      </c>
      <c r="K54" s="22">
        <v>45918.352881944447</v>
      </c>
      <c r="L54" s="66">
        <v>1.69</v>
      </c>
      <c r="M54" s="25">
        <f t="shared" si="3"/>
        <v>47.940000000000005</v>
      </c>
      <c r="N54" s="24" t="str">
        <f t="shared" si="4"/>
        <v>W</v>
      </c>
      <c r="O54">
        <f t="shared" si="9"/>
        <v>4</v>
      </c>
      <c r="Q54" s="30">
        <f t="shared" si="5"/>
        <v>51.960000000000008</v>
      </c>
      <c r="R54" s="30">
        <f t="shared" si="6"/>
        <v>47.940000000000005</v>
      </c>
      <c r="S54" s="30" t="str">
        <f t="shared" si="7"/>
        <v>&gt;</v>
      </c>
    </row>
    <row r="55" spans="2:19" x14ac:dyDescent="0.25">
      <c r="B55" s="22">
        <v>45918.383553240739</v>
      </c>
      <c r="C55" s="66">
        <v>3.52</v>
      </c>
      <c r="D55" s="25">
        <f t="shared" si="0"/>
        <v>55.480000000000011</v>
      </c>
      <c r="E55" s="24" t="str">
        <f t="shared" si="1"/>
        <v>W</v>
      </c>
      <c r="F55">
        <f t="shared" si="8"/>
        <v>1</v>
      </c>
      <c r="H55" s="30" t="str">
        <f t="shared" si="2"/>
        <v>&gt;</v>
      </c>
      <c r="K55" s="22">
        <v>45918.363993055558</v>
      </c>
      <c r="L55" s="66">
        <v>-3.09</v>
      </c>
      <c r="M55" s="25">
        <f t="shared" si="3"/>
        <v>44.850000000000009</v>
      </c>
      <c r="N55" s="24" t="str">
        <f t="shared" si="4"/>
        <v>L</v>
      </c>
      <c r="O55">
        <f t="shared" si="9"/>
        <v>1</v>
      </c>
      <c r="Q55" s="30">
        <f t="shared" si="5"/>
        <v>55.480000000000011</v>
      </c>
      <c r="R55" s="30">
        <f t="shared" si="6"/>
        <v>44.850000000000009</v>
      </c>
      <c r="S55" s="30" t="str">
        <f t="shared" si="7"/>
        <v>&gt;</v>
      </c>
    </row>
    <row r="56" spans="2:19" x14ac:dyDescent="0.25">
      <c r="B56" s="22">
        <v>45918.392465277779</v>
      </c>
      <c r="C56" s="66">
        <v>-3.21</v>
      </c>
      <c r="D56" s="25">
        <f t="shared" si="0"/>
        <v>52.27000000000001</v>
      </c>
      <c r="E56" s="24" t="str">
        <f t="shared" si="1"/>
        <v>L</v>
      </c>
      <c r="F56">
        <f t="shared" si="8"/>
        <v>1</v>
      </c>
      <c r="H56" s="30" t="str">
        <f t="shared" si="2"/>
        <v>&gt;</v>
      </c>
      <c r="K56" s="22">
        <v>45918.376493055555</v>
      </c>
      <c r="L56" s="66">
        <v>-3.01</v>
      </c>
      <c r="M56" s="25">
        <f t="shared" si="3"/>
        <v>41.840000000000011</v>
      </c>
      <c r="N56" s="24" t="str">
        <f t="shared" si="4"/>
        <v>L</v>
      </c>
      <c r="O56">
        <f t="shared" si="9"/>
        <v>2</v>
      </c>
      <c r="Q56" s="30">
        <f t="shared" si="5"/>
        <v>52.27000000000001</v>
      </c>
      <c r="R56" s="30">
        <f t="shared" si="6"/>
        <v>41.840000000000011</v>
      </c>
      <c r="S56" s="30" t="str">
        <f t="shared" si="7"/>
        <v>&gt;</v>
      </c>
    </row>
    <row r="57" spans="2:19" x14ac:dyDescent="0.25">
      <c r="B57" s="22">
        <v>45918.395127314812</v>
      </c>
      <c r="C57" s="66">
        <v>1.23</v>
      </c>
      <c r="D57" s="25">
        <f t="shared" si="0"/>
        <v>53.500000000000007</v>
      </c>
      <c r="E57" s="24" t="str">
        <f t="shared" si="1"/>
        <v>W</v>
      </c>
      <c r="F57">
        <f t="shared" si="8"/>
        <v>1</v>
      </c>
      <c r="H57" s="30" t="str">
        <f t="shared" si="2"/>
        <v>&gt;</v>
      </c>
      <c r="K57" s="22">
        <v>45918.383553240739</v>
      </c>
      <c r="L57" s="66">
        <v>1.56</v>
      </c>
      <c r="M57" s="25">
        <f t="shared" si="3"/>
        <v>43.400000000000013</v>
      </c>
      <c r="N57" s="24" t="str">
        <f t="shared" si="4"/>
        <v>W</v>
      </c>
      <c r="O57">
        <f t="shared" si="9"/>
        <v>1</v>
      </c>
      <c r="Q57" s="30">
        <f t="shared" si="5"/>
        <v>53.500000000000007</v>
      </c>
      <c r="R57" s="30">
        <f t="shared" si="6"/>
        <v>43.400000000000013</v>
      </c>
      <c r="S57" s="30" t="str">
        <f t="shared" si="7"/>
        <v>&gt;</v>
      </c>
    </row>
    <row r="58" spans="2:19" x14ac:dyDescent="0.25">
      <c r="B58" s="22">
        <v>45918.398252314815</v>
      </c>
      <c r="C58" s="66">
        <v>-3.03</v>
      </c>
      <c r="D58" s="25">
        <f t="shared" si="0"/>
        <v>50.470000000000006</v>
      </c>
      <c r="E58" s="24" t="str">
        <f t="shared" si="1"/>
        <v>L</v>
      </c>
      <c r="F58">
        <f t="shared" si="8"/>
        <v>1</v>
      </c>
      <c r="H58" s="30" t="str">
        <f t="shared" si="2"/>
        <v>&gt;</v>
      </c>
      <c r="K58" s="22">
        <v>45918.392465277779</v>
      </c>
      <c r="L58" s="66">
        <v>-3.23</v>
      </c>
      <c r="M58" s="25">
        <f t="shared" si="3"/>
        <v>40.170000000000016</v>
      </c>
      <c r="N58" s="24" t="str">
        <f t="shared" si="4"/>
        <v>L</v>
      </c>
      <c r="O58">
        <f t="shared" si="9"/>
        <v>1</v>
      </c>
      <c r="Q58" s="30">
        <f t="shared" si="5"/>
        <v>50.470000000000006</v>
      </c>
      <c r="R58" s="30">
        <f t="shared" si="6"/>
        <v>40.170000000000016</v>
      </c>
      <c r="S58" s="30" t="str">
        <f t="shared" si="7"/>
        <v>&gt;</v>
      </c>
    </row>
    <row r="59" spans="2:19" x14ac:dyDescent="0.25">
      <c r="B59" s="22">
        <v>45918.419548611113</v>
      </c>
      <c r="C59" s="66">
        <v>3.49</v>
      </c>
      <c r="D59" s="25">
        <f t="shared" si="0"/>
        <v>53.960000000000008</v>
      </c>
      <c r="E59" s="24" t="str">
        <f t="shared" si="1"/>
        <v>W</v>
      </c>
      <c r="F59">
        <f t="shared" si="8"/>
        <v>1</v>
      </c>
      <c r="H59" s="30" t="str">
        <f t="shared" si="2"/>
        <v>&gt;</v>
      </c>
      <c r="K59" s="22">
        <v>45918.395127314812</v>
      </c>
      <c r="L59" s="66">
        <v>1.57</v>
      </c>
      <c r="M59" s="25">
        <f t="shared" si="3"/>
        <v>41.740000000000016</v>
      </c>
      <c r="N59" s="24" t="str">
        <f t="shared" si="4"/>
        <v>W</v>
      </c>
      <c r="O59">
        <f t="shared" si="9"/>
        <v>1</v>
      </c>
      <c r="Q59" s="30">
        <f t="shared" si="5"/>
        <v>53.960000000000008</v>
      </c>
      <c r="R59" s="30">
        <f t="shared" si="6"/>
        <v>41.740000000000016</v>
      </c>
      <c r="S59" s="30" t="str">
        <f t="shared" si="7"/>
        <v>&gt;</v>
      </c>
    </row>
    <row r="60" spans="2:19" x14ac:dyDescent="0.25">
      <c r="B60" s="22">
        <v>45918.428229166668</v>
      </c>
      <c r="C60" s="66">
        <v>0.33</v>
      </c>
      <c r="D60" s="25">
        <f t="shared" si="0"/>
        <v>54.290000000000006</v>
      </c>
      <c r="E60" s="24" t="str">
        <f t="shared" si="1"/>
        <v>W</v>
      </c>
      <c r="F60">
        <f t="shared" si="8"/>
        <v>2</v>
      </c>
      <c r="H60" s="30" t="str">
        <f t="shared" si="2"/>
        <v>&gt;</v>
      </c>
      <c r="K60" s="22">
        <v>45918.398252314815</v>
      </c>
      <c r="L60" s="66">
        <v>1.68</v>
      </c>
      <c r="M60" s="25">
        <f t="shared" si="3"/>
        <v>43.420000000000016</v>
      </c>
      <c r="N60" s="24" t="str">
        <f t="shared" si="4"/>
        <v>W</v>
      </c>
      <c r="O60">
        <f t="shared" si="9"/>
        <v>2</v>
      </c>
      <c r="Q60" s="30">
        <f t="shared" si="5"/>
        <v>54.290000000000006</v>
      </c>
      <c r="R60" s="30">
        <f t="shared" si="6"/>
        <v>43.420000000000016</v>
      </c>
      <c r="S60" s="30" t="str">
        <f t="shared" si="7"/>
        <v>&gt;</v>
      </c>
    </row>
    <row r="61" spans="2:19" x14ac:dyDescent="0.25">
      <c r="B61" s="22">
        <v>45918.436909722222</v>
      </c>
      <c r="C61" s="66">
        <v>-0.06</v>
      </c>
      <c r="D61" s="25">
        <f t="shared" si="0"/>
        <v>54.230000000000004</v>
      </c>
      <c r="E61" s="24" t="str">
        <f t="shared" si="1"/>
        <v>L</v>
      </c>
      <c r="F61">
        <f t="shared" si="8"/>
        <v>1</v>
      </c>
      <c r="H61" s="30" t="str">
        <f t="shared" si="2"/>
        <v>&gt;</v>
      </c>
      <c r="K61" s="22">
        <v>45918.401724537034</v>
      </c>
      <c r="L61" s="66">
        <v>-2.98</v>
      </c>
      <c r="M61" s="25">
        <f t="shared" si="3"/>
        <v>40.440000000000019</v>
      </c>
      <c r="N61" s="24" t="str">
        <f t="shared" si="4"/>
        <v>L</v>
      </c>
      <c r="O61">
        <f t="shared" si="9"/>
        <v>1</v>
      </c>
      <c r="Q61" s="30">
        <f t="shared" si="5"/>
        <v>54.230000000000004</v>
      </c>
      <c r="R61" s="30">
        <f t="shared" si="6"/>
        <v>40.440000000000019</v>
      </c>
      <c r="S61" s="30" t="str">
        <f t="shared" si="7"/>
        <v>&gt;</v>
      </c>
    </row>
    <row r="62" spans="2:19" x14ac:dyDescent="0.25">
      <c r="B62" s="22">
        <v>45918.452881944446</v>
      </c>
      <c r="C62" s="66">
        <v>0.49</v>
      </c>
      <c r="D62" s="25">
        <f t="shared" si="0"/>
        <v>54.720000000000006</v>
      </c>
      <c r="E62" s="24" t="str">
        <f t="shared" si="1"/>
        <v>W</v>
      </c>
      <c r="F62">
        <f t="shared" si="8"/>
        <v>1</v>
      </c>
      <c r="H62" s="30" t="str">
        <f t="shared" si="2"/>
        <v>&gt;</v>
      </c>
      <c r="K62" s="22">
        <v>45918.419548611113</v>
      </c>
      <c r="L62" s="66">
        <v>1.54</v>
      </c>
      <c r="M62" s="25">
        <f t="shared" si="3"/>
        <v>41.980000000000018</v>
      </c>
      <c r="N62" s="24" t="str">
        <f t="shared" si="4"/>
        <v>W</v>
      </c>
      <c r="O62">
        <f t="shared" si="9"/>
        <v>1</v>
      </c>
      <c r="Q62" s="30">
        <f t="shared" si="5"/>
        <v>54.720000000000006</v>
      </c>
      <c r="R62" s="30">
        <f t="shared" si="6"/>
        <v>41.980000000000018</v>
      </c>
      <c r="S62" s="30" t="str">
        <f t="shared" si="7"/>
        <v>&gt;</v>
      </c>
    </row>
    <row r="63" spans="2:19" x14ac:dyDescent="0.25">
      <c r="B63" s="22">
        <v>45918.459247685183</v>
      </c>
      <c r="C63" s="66">
        <v>-3.09</v>
      </c>
      <c r="D63" s="25">
        <f t="shared" si="0"/>
        <v>51.63000000000001</v>
      </c>
      <c r="E63" s="24" t="str">
        <f t="shared" si="1"/>
        <v>L</v>
      </c>
      <c r="F63">
        <f t="shared" si="8"/>
        <v>1</v>
      </c>
      <c r="H63" s="30" t="str">
        <f t="shared" si="2"/>
        <v>&gt;</v>
      </c>
      <c r="K63" s="22">
        <v>45918.428217592591</v>
      </c>
      <c r="L63" s="66">
        <v>1.53</v>
      </c>
      <c r="M63" s="25">
        <f t="shared" si="3"/>
        <v>43.510000000000019</v>
      </c>
      <c r="N63" s="24" t="str">
        <f t="shared" si="4"/>
        <v>W</v>
      </c>
      <c r="O63">
        <f t="shared" si="9"/>
        <v>2</v>
      </c>
      <c r="Q63" s="30">
        <f t="shared" si="5"/>
        <v>51.63000000000001</v>
      </c>
      <c r="R63" s="30">
        <f t="shared" si="6"/>
        <v>43.510000000000019</v>
      </c>
      <c r="S63" s="30" t="str">
        <f t="shared" si="7"/>
        <v>&gt;</v>
      </c>
    </row>
    <row r="64" spans="2:19" x14ac:dyDescent="0.25">
      <c r="B64" s="22">
        <v>45918.465150462966</v>
      </c>
      <c r="C64" s="66">
        <v>0.27</v>
      </c>
      <c r="D64" s="25">
        <f t="shared" si="0"/>
        <v>51.900000000000013</v>
      </c>
      <c r="E64" s="24" t="str">
        <f t="shared" si="1"/>
        <v>W</v>
      </c>
      <c r="F64">
        <f t="shared" si="8"/>
        <v>1</v>
      </c>
      <c r="H64" s="30" t="str">
        <f t="shared" si="2"/>
        <v>&gt;</v>
      </c>
      <c r="K64" s="22">
        <v>45918.436319444445</v>
      </c>
      <c r="L64" s="66">
        <v>1.51</v>
      </c>
      <c r="M64" s="25">
        <f t="shared" si="3"/>
        <v>45.020000000000017</v>
      </c>
      <c r="N64" s="24" t="str">
        <f t="shared" si="4"/>
        <v>W</v>
      </c>
      <c r="O64">
        <f t="shared" si="9"/>
        <v>3</v>
      </c>
      <c r="Q64" s="30">
        <f t="shared" si="5"/>
        <v>51.900000000000013</v>
      </c>
      <c r="R64" s="30">
        <f t="shared" si="6"/>
        <v>45.020000000000017</v>
      </c>
      <c r="S64" s="30" t="str">
        <f t="shared" si="7"/>
        <v>&gt;</v>
      </c>
    </row>
    <row r="65" spans="2:19" x14ac:dyDescent="0.25">
      <c r="B65" s="22">
        <v>45918.476018518515</v>
      </c>
      <c r="C65" s="66">
        <v>0.61</v>
      </c>
      <c r="D65" s="25">
        <f t="shared" si="0"/>
        <v>52.510000000000012</v>
      </c>
      <c r="E65" s="24" t="str">
        <f t="shared" si="1"/>
        <v>W</v>
      </c>
      <c r="F65">
        <f t="shared" si="8"/>
        <v>2</v>
      </c>
      <c r="H65" s="30" t="str">
        <f t="shared" si="2"/>
        <v>&gt;</v>
      </c>
      <c r="K65" s="22">
        <v>45918.452870370369</v>
      </c>
      <c r="L65" s="66">
        <v>1.59</v>
      </c>
      <c r="M65" s="25">
        <f t="shared" si="3"/>
        <v>46.610000000000021</v>
      </c>
      <c r="N65" s="24" t="str">
        <f t="shared" si="4"/>
        <v>W</v>
      </c>
      <c r="O65">
        <f t="shared" si="9"/>
        <v>4</v>
      </c>
      <c r="Q65" s="30">
        <f t="shared" si="5"/>
        <v>52.510000000000012</v>
      </c>
      <c r="R65" s="30">
        <f t="shared" si="6"/>
        <v>46.610000000000021</v>
      </c>
      <c r="S65" s="30" t="str">
        <f t="shared" si="7"/>
        <v>&gt;</v>
      </c>
    </row>
    <row r="66" spans="2:19" x14ac:dyDescent="0.25">
      <c r="B66" s="22">
        <v>45918.490254629629</v>
      </c>
      <c r="C66" s="66">
        <v>3.6</v>
      </c>
      <c r="D66" s="25">
        <f t="shared" si="0"/>
        <v>56.110000000000014</v>
      </c>
      <c r="E66" s="24" t="str">
        <f t="shared" si="1"/>
        <v>W</v>
      </c>
      <c r="F66">
        <f t="shared" si="8"/>
        <v>3</v>
      </c>
      <c r="H66" s="30" t="str">
        <f t="shared" si="2"/>
        <v>&gt;</v>
      </c>
      <c r="K66" s="22">
        <v>45918.457962962966</v>
      </c>
      <c r="L66" s="66">
        <v>-3</v>
      </c>
      <c r="M66" s="25">
        <f t="shared" si="3"/>
        <v>43.610000000000021</v>
      </c>
      <c r="N66" s="24" t="str">
        <f t="shared" si="4"/>
        <v>L</v>
      </c>
      <c r="O66">
        <f t="shared" si="9"/>
        <v>1</v>
      </c>
      <c r="Q66" s="30">
        <f t="shared" si="5"/>
        <v>56.110000000000014</v>
      </c>
      <c r="R66" s="30">
        <f t="shared" si="6"/>
        <v>43.610000000000021</v>
      </c>
      <c r="S66" s="30" t="str">
        <f t="shared" si="7"/>
        <v>&gt;</v>
      </c>
    </row>
    <row r="67" spans="2:19" x14ac:dyDescent="0.25">
      <c r="B67" s="22">
        <v>45918.504490740743</v>
      </c>
      <c r="C67" s="66">
        <v>1.26</v>
      </c>
      <c r="D67" s="25">
        <f t="shared" si="0"/>
        <v>57.370000000000012</v>
      </c>
      <c r="E67" s="24" t="str">
        <f t="shared" si="1"/>
        <v>W</v>
      </c>
      <c r="F67">
        <f t="shared" si="8"/>
        <v>4</v>
      </c>
      <c r="H67" s="30" t="str">
        <f t="shared" si="2"/>
        <v>&gt;</v>
      </c>
      <c r="K67" s="22">
        <v>45918.465138888889</v>
      </c>
      <c r="L67" s="66">
        <v>0.17</v>
      </c>
      <c r="M67" s="25">
        <f t="shared" si="3"/>
        <v>43.780000000000022</v>
      </c>
      <c r="N67" s="24" t="str">
        <f t="shared" si="4"/>
        <v>W</v>
      </c>
      <c r="O67">
        <f t="shared" si="9"/>
        <v>1</v>
      </c>
      <c r="Q67" s="30">
        <f t="shared" si="5"/>
        <v>57.370000000000012</v>
      </c>
      <c r="R67" s="30">
        <f t="shared" si="6"/>
        <v>43.780000000000022</v>
      </c>
      <c r="S67" s="30" t="str">
        <f t="shared" si="7"/>
        <v>&gt;</v>
      </c>
    </row>
    <row r="68" spans="2:19" x14ac:dyDescent="0.25">
      <c r="B68" s="22">
        <v>45918.528333333335</v>
      </c>
      <c r="C68" s="66">
        <v>2.0299999999999998</v>
      </c>
      <c r="D68" s="25">
        <f t="shared" si="0"/>
        <v>59.400000000000013</v>
      </c>
      <c r="E68" s="24" t="str">
        <f t="shared" si="1"/>
        <v>W</v>
      </c>
      <c r="F68">
        <f t="shared" si="8"/>
        <v>5</v>
      </c>
      <c r="H68" s="30" t="str">
        <f t="shared" si="2"/>
        <v>&gt;</v>
      </c>
      <c r="K68" s="22">
        <v>45918.476030092592</v>
      </c>
      <c r="L68" s="66">
        <v>0.61</v>
      </c>
      <c r="M68" s="25">
        <f t="shared" si="3"/>
        <v>44.390000000000022</v>
      </c>
      <c r="N68" s="24" t="str">
        <f t="shared" si="4"/>
        <v>W</v>
      </c>
      <c r="O68">
        <f t="shared" si="9"/>
        <v>2</v>
      </c>
      <c r="Q68" s="30">
        <f t="shared" si="5"/>
        <v>59.400000000000013</v>
      </c>
      <c r="R68" s="30">
        <f t="shared" si="6"/>
        <v>44.390000000000022</v>
      </c>
      <c r="S68" s="30" t="str">
        <f t="shared" si="7"/>
        <v>&gt;</v>
      </c>
    </row>
    <row r="69" spans="2:19" x14ac:dyDescent="0.25">
      <c r="B69" s="22">
        <v>45918.543958333335</v>
      </c>
      <c r="C69" s="66">
        <v>0.86</v>
      </c>
      <c r="D69" s="25">
        <f t="shared" si="0"/>
        <v>60.260000000000012</v>
      </c>
      <c r="E69" s="24" t="str">
        <f t="shared" si="1"/>
        <v>W</v>
      </c>
      <c r="F69">
        <f t="shared" si="8"/>
        <v>6</v>
      </c>
      <c r="H69" s="30" t="str">
        <f t="shared" si="2"/>
        <v>&gt;</v>
      </c>
      <c r="K69" s="22">
        <v>45918.490254629629</v>
      </c>
      <c r="L69" s="66">
        <v>1.5</v>
      </c>
      <c r="M69" s="25">
        <f t="shared" si="3"/>
        <v>45.890000000000022</v>
      </c>
      <c r="N69" s="24" t="str">
        <f t="shared" si="4"/>
        <v>W</v>
      </c>
      <c r="O69">
        <f t="shared" si="9"/>
        <v>3</v>
      </c>
      <c r="Q69" s="30">
        <f t="shared" si="5"/>
        <v>60.260000000000012</v>
      </c>
      <c r="R69" s="30">
        <f t="shared" si="6"/>
        <v>45.890000000000022</v>
      </c>
      <c r="S69" s="30" t="str">
        <f t="shared" si="7"/>
        <v>&gt;</v>
      </c>
    </row>
    <row r="70" spans="2:19" x14ac:dyDescent="0.25">
      <c r="B70" s="22">
        <v>45918.551018518519</v>
      </c>
      <c r="C70" s="66">
        <v>-3.03</v>
      </c>
      <c r="D70" s="25">
        <f t="shared" si="0"/>
        <v>57.230000000000011</v>
      </c>
      <c r="E70" s="24" t="str">
        <f t="shared" si="1"/>
        <v>L</v>
      </c>
      <c r="F70">
        <f t="shared" si="8"/>
        <v>1</v>
      </c>
      <c r="H70" s="30" t="str">
        <f t="shared" si="2"/>
        <v>&gt;</v>
      </c>
      <c r="K70" s="22">
        <v>45918.496157407404</v>
      </c>
      <c r="L70" s="66">
        <v>1.56</v>
      </c>
      <c r="M70" s="25">
        <f t="shared" si="3"/>
        <v>47.450000000000024</v>
      </c>
      <c r="N70" s="24" t="str">
        <f t="shared" si="4"/>
        <v>W</v>
      </c>
      <c r="O70">
        <f t="shared" si="9"/>
        <v>4</v>
      </c>
      <c r="Q70" s="30">
        <f t="shared" si="5"/>
        <v>57.230000000000011</v>
      </c>
      <c r="R70" s="30">
        <f t="shared" si="6"/>
        <v>47.450000000000024</v>
      </c>
      <c r="S70" s="30" t="str">
        <f t="shared" si="7"/>
        <v>&gt;</v>
      </c>
    </row>
    <row r="71" spans="2:19" x14ac:dyDescent="0.25">
      <c r="B71" s="22">
        <v>45918.561898148146</v>
      </c>
      <c r="C71" s="66">
        <v>-2.97</v>
      </c>
      <c r="D71" s="25">
        <f t="shared" si="0"/>
        <v>54.260000000000012</v>
      </c>
      <c r="E71" s="24" t="str">
        <f t="shared" si="1"/>
        <v>L</v>
      </c>
      <c r="F71">
        <f t="shared" si="8"/>
        <v>2</v>
      </c>
      <c r="H71" s="30" t="str">
        <f t="shared" si="2"/>
        <v>&gt;</v>
      </c>
      <c r="K71" s="22">
        <v>45918.504502314812</v>
      </c>
      <c r="L71" s="66">
        <v>1.51</v>
      </c>
      <c r="M71" s="25">
        <f t="shared" si="3"/>
        <v>48.960000000000022</v>
      </c>
      <c r="N71" s="24" t="str">
        <f t="shared" si="4"/>
        <v>W</v>
      </c>
      <c r="O71">
        <f t="shared" si="9"/>
        <v>5</v>
      </c>
      <c r="Q71" s="30">
        <f t="shared" si="5"/>
        <v>54.260000000000012</v>
      </c>
      <c r="R71" s="30">
        <f t="shared" si="6"/>
        <v>48.960000000000022</v>
      </c>
      <c r="S71" s="30" t="str">
        <f t="shared" si="7"/>
        <v>&gt;</v>
      </c>
    </row>
    <row r="72" spans="2:19" x14ac:dyDescent="0.25">
      <c r="B72" s="22">
        <v>45918.572314814817</v>
      </c>
      <c r="C72" s="66">
        <v>0.31</v>
      </c>
      <c r="D72" s="25">
        <f t="shared" si="0"/>
        <v>54.570000000000014</v>
      </c>
      <c r="E72" s="24" t="str">
        <f t="shared" si="1"/>
        <v>W</v>
      </c>
      <c r="F72">
        <f t="shared" si="8"/>
        <v>1</v>
      </c>
      <c r="H72" s="30" t="str">
        <f t="shared" si="2"/>
        <v>&gt;</v>
      </c>
      <c r="K72" s="22">
        <v>45918.526944444442</v>
      </c>
      <c r="L72" s="66">
        <v>1.56</v>
      </c>
      <c r="M72" s="25">
        <f t="shared" si="3"/>
        <v>50.520000000000024</v>
      </c>
      <c r="N72" s="24" t="str">
        <f t="shared" si="4"/>
        <v>W</v>
      </c>
      <c r="O72">
        <f t="shared" si="9"/>
        <v>6</v>
      </c>
      <c r="Q72" s="30">
        <f t="shared" si="5"/>
        <v>54.570000000000014</v>
      </c>
      <c r="R72" s="30">
        <f t="shared" si="6"/>
        <v>50.520000000000024</v>
      </c>
      <c r="S72" s="30" t="str">
        <f t="shared" si="7"/>
        <v>&gt;</v>
      </c>
    </row>
    <row r="73" spans="2:19" x14ac:dyDescent="0.25">
      <c r="B73" s="22">
        <v>45918.577638888892</v>
      </c>
      <c r="C73" s="66">
        <v>0.92</v>
      </c>
      <c r="D73" s="25">
        <f t="shared" si="0"/>
        <v>55.490000000000016</v>
      </c>
      <c r="E73" s="24" t="str">
        <f t="shared" si="1"/>
        <v>W</v>
      </c>
      <c r="F73">
        <f t="shared" si="8"/>
        <v>2</v>
      </c>
      <c r="H73" s="30" t="str">
        <f t="shared" si="2"/>
        <v>&gt;</v>
      </c>
      <c r="K73" s="22">
        <v>45918.543842592589</v>
      </c>
      <c r="L73" s="66">
        <v>1.65</v>
      </c>
      <c r="M73" s="25">
        <f t="shared" si="3"/>
        <v>52.170000000000023</v>
      </c>
      <c r="N73" s="24" t="str">
        <f t="shared" si="4"/>
        <v>W</v>
      </c>
      <c r="O73">
        <f t="shared" si="9"/>
        <v>7</v>
      </c>
      <c r="Q73" s="30">
        <f t="shared" si="5"/>
        <v>55.490000000000016</v>
      </c>
      <c r="R73" s="30">
        <f t="shared" si="6"/>
        <v>52.170000000000023</v>
      </c>
      <c r="S73" s="30" t="str">
        <f t="shared" si="7"/>
        <v>&gt;</v>
      </c>
    </row>
    <row r="74" spans="2:19" x14ac:dyDescent="0.25">
      <c r="B74" s="22">
        <v>45918.580659722225</v>
      </c>
      <c r="C74" s="66">
        <v>3.48</v>
      </c>
      <c r="D74" s="25">
        <f t="shared" si="0"/>
        <v>58.970000000000013</v>
      </c>
      <c r="E74" s="24" t="str">
        <f t="shared" si="1"/>
        <v>W</v>
      </c>
      <c r="F74">
        <f t="shared" si="8"/>
        <v>3</v>
      </c>
      <c r="H74" s="30" t="str">
        <f t="shared" si="2"/>
        <v>&gt;</v>
      </c>
      <c r="K74" s="22">
        <v>45918.551018518519</v>
      </c>
      <c r="L74" s="66">
        <v>-3.03</v>
      </c>
      <c r="M74" s="25">
        <f t="shared" si="3"/>
        <v>49.140000000000022</v>
      </c>
      <c r="N74" s="24" t="str">
        <f t="shared" si="4"/>
        <v>L</v>
      </c>
      <c r="O74">
        <f t="shared" si="9"/>
        <v>1</v>
      </c>
      <c r="Q74" s="30">
        <f t="shared" si="5"/>
        <v>58.970000000000013</v>
      </c>
      <c r="R74" s="30">
        <f t="shared" si="6"/>
        <v>49.140000000000022</v>
      </c>
      <c r="S74" s="30" t="str">
        <f t="shared" si="7"/>
        <v>&gt;</v>
      </c>
    </row>
    <row r="75" spans="2:19" x14ac:dyDescent="0.25">
      <c r="B75" s="22">
        <v>45918.594537037039</v>
      </c>
      <c r="C75" s="66">
        <v>0.34</v>
      </c>
      <c r="D75" s="25">
        <f t="shared" si="0"/>
        <v>59.310000000000016</v>
      </c>
      <c r="E75" s="24" t="str">
        <f t="shared" si="1"/>
        <v>W</v>
      </c>
      <c r="F75">
        <f t="shared" si="8"/>
        <v>4</v>
      </c>
      <c r="H75" s="30" t="str">
        <f t="shared" si="2"/>
        <v>&gt;</v>
      </c>
      <c r="K75" s="22">
        <v>45918.561898148146</v>
      </c>
      <c r="L75" s="66">
        <v>-2.99</v>
      </c>
      <c r="M75" s="25">
        <f t="shared" si="3"/>
        <v>46.15000000000002</v>
      </c>
      <c r="N75" s="24" t="str">
        <f t="shared" si="4"/>
        <v>L</v>
      </c>
      <c r="O75">
        <f t="shared" si="9"/>
        <v>2</v>
      </c>
      <c r="Q75" s="30">
        <f t="shared" si="5"/>
        <v>59.310000000000016</v>
      </c>
      <c r="R75" s="30">
        <f t="shared" si="6"/>
        <v>46.15000000000002</v>
      </c>
      <c r="S75" s="30" t="str">
        <f t="shared" si="7"/>
        <v>&gt;</v>
      </c>
    </row>
    <row r="76" spans="2:19" x14ac:dyDescent="0.25">
      <c r="B76" s="22">
        <v>45918.596273148149</v>
      </c>
      <c r="C76" s="66">
        <v>0.93</v>
      </c>
      <c r="D76" s="25">
        <f t="shared" si="0"/>
        <v>60.240000000000016</v>
      </c>
      <c r="E76" s="24" t="str">
        <f t="shared" si="1"/>
        <v>W</v>
      </c>
      <c r="F76">
        <f t="shared" si="8"/>
        <v>5</v>
      </c>
      <c r="H76" s="30" t="str">
        <f t="shared" si="2"/>
        <v>&gt;</v>
      </c>
      <c r="K76" s="22">
        <v>45918.572314814817</v>
      </c>
      <c r="L76" s="66">
        <v>0.31</v>
      </c>
      <c r="M76" s="25">
        <f t="shared" si="3"/>
        <v>46.460000000000022</v>
      </c>
      <c r="N76" s="24" t="str">
        <f t="shared" si="4"/>
        <v>W</v>
      </c>
      <c r="O76">
        <f t="shared" si="9"/>
        <v>1</v>
      </c>
      <c r="Q76" s="30">
        <f t="shared" si="5"/>
        <v>60.240000000000016</v>
      </c>
      <c r="R76" s="30">
        <f t="shared" si="6"/>
        <v>46.460000000000022</v>
      </c>
      <c r="S76" s="30" t="str">
        <f t="shared" si="7"/>
        <v>&gt;</v>
      </c>
    </row>
    <row r="77" spans="2:19" x14ac:dyDescent="0.25">
      <c r="B77" s="22">
        <v>45918.599745370368</v>
      </c>
      <c r="C77" s="66">
        <v>-0.03</v>
      </c>
      <c r="D77" s="25">
        <f t="shared" si="0"/>
        <v>60.210000000000015</v>
      </c>
      <c r="E77" s="24" t="str">
        <f t="shared" si="1"/>
        <v>L</v>
      </c>
      <c r="F77">
        <f t="shared" si="8"/>
        <v>1</v>
      </c>
      <c r="H77" s="30" t="str">
        <f t="shared" si="2"/>
        <v>&gt;</v>
      </c>
      <c r="K77" s="22">
        <v>45918.577638888892</v>
      </c>
      <c r="L77" s="66">
        <v>1.99</v>
      </c>
      <c r="M77" s="25">
        <f t="shared" si="3"/>
        <v>48.450000000000024</v>
      </c>
      <c r="N77" s="24" t="str">
        <f t="shared" si="4"/>
        <v>W</v>
      </c>
      <c r="O77">
        <f t="shared" si="9"/>
        <v>2</v>
      </c>
      <c r="Q77" s="30">
        <f t="shared" si="5"/>
        <v>60.210000000000015</v>
      </c>
      <c r="R77" s="30">
        <f t="shared" si="6"/>
        <v>48.450000000000024</v>
      </c>
      <c r="S77" s="30" t="str">
        <f t="shared" si="7"/>
        <v>&gt;</v>
      </c>
    </row>
    <row r="78" spans="2:19" x14ac:dyDescent="0.25">
      <c r="B78" s="22">
        <v>45918.601018518515</v>
      </c>
      <c r="C78" s="66">
        <v>-3.04</v>
      </c>
      <c r="D78" s="25">
        <f t="shared" si="0"/>
        <v>57.170000000000016</v>
      </c>
      <c r="E78" s="24" t="str">
        <f t="shared" si="1"/>
        <v>L</v>
      </c>
      <c r="F78">
        <f t="shared" si="8"/>
        <v>2</v>
      </c>
      <c r="H78" s="30" t="str">
        <f t="shared" si="2"/>
        <v>&gt;</v>
      </c>
      <c r="K78" s="22">
        <v>45918.580648148149</v>
      </c>
      <c r="L78" s="66">
        <v>1.52</v>
      </c>
      <c r="M78" s="25">
        <f t="shared" si="3"/>
        <v>49.970000000000027</v>
      </c>
      <c r="N78" s="24" t="str">
        <f t="shared" si="4"/>
        <v>W</v>
      </c>
      <c r="O78">
        <f t="shared" si="9"/>
        <v>3</v>
      </c>
      <c r="Q78" s="30">
        <f t="shared" si="5"/>
        <v>57.170000000000016</v>
      </c>
      <c r="R78" s="30">
        <f t="shared" si="6"/>
        <v>49.970000000000027</v>
      </c>
      <c r="S78" s="30" t="str">
        <f t="shared" si="7"/>
        <v>&gt;</v>
      </c>
    </row>
    <row r="79" spans="2:19" x14ac:dyDescent="0.25">
      <c r="B79" s="22">
        <v>45918.613287037035</v>
      </c>
      <c r="C79" s="66">
        <v>-3.05</v>
      </c>
      <c r="D79" s="25">
        <f t="shared" si="0"/>
        <v>54.120000000000019</v>
      </c>
      <c r="E79" s="24" t="str">
        <f t="shared" si="1"/>
        <v>L</v>
      </c>
      <c r="F79">
        <f t="shared" si="8"/>
        <v>3</v>
      </c>
      <c r="H79" s="30" t="str">
        <f t="shared" si="2"/>
        <v>&gt;</v>
      </c>
      <c r="K79" s="22">
        <v>45918.594548611109</v>
      </c>
      <c r="L79" s="66">
        <v>1.63</v>
      </c>
      <c r="M79" s="25">
        <f t="shared" si="3"/>
        <v>51.60000000000003</v>
      </c>
      <c r="N79" s="24" t="str">
        <f t="shared" si="4"/>
        <v>W</v>
      </c>
      <c r="O79">
        <f t="shared" si="9"/>
        <v>4</v>
      </c>
      <c r="Q79" s="30">
        <f t="shared" si="5"/>
        <v>54.120000000000019</v>
      </c>
      <c r="R79" s="30">
        <f t="shared" si="6"/>
        <v>51.60000000000003</v>
      </c>
      <c r="S79" s="30" t="str">
        <f t="shared" si="7"/>
        <v>&gt;</v>
      </c>
    </row>
    <row r="80" spans="2:19" x14ac:dyDescent="0.25">
      <c r="B80" s="22">
        <v>45918.641064814816</v>
      </c>
      <c r="C80" s="66">
        <v>3.59</v>
      </c>
      <c r="D80" s="25">
        <f t="shared" si="0"/>
        <v>57.710000000000022</v>
      </c>
      <c r="E80" s="24" t="str">
        <f t="shared" si="1"/>
        <v>W</v>
      </c>
      <c r="F80">
        <f t="shared" si="8"/>
        <v>1</v>
      </c>
      <c r="H80" s="30" t="str">
        <f t="shared" si="2"/>
        <v>&gt;</v>
      </c>
      <c r="K80" s="22">
        <v>45918.596273148149</v>
      </c>
      <c r="L80" s="66">
        <v>1.52</v>
      </c>
      <c r="M80" s="25">
        <f t="shared" si="3"/>
        <v>53.120000000000033</v>
      </c>
      <c r="N80" s="24" t="str">
        <f t="shared" si="4"/>
        <v>W</v>
      </c>
      <c r="O80">
        <f t="shared" si="9"/>
        <v>5</v>
      </c>
      <c r="Q80" s="30">
        <f t="shared" si="5"/>
        <v>57.710000000000022</v>
      </c>
      <c r="R80" s="30">
        <f t="shared" si="6"/>
        <v>53.120000000000033</v>
      </c>
      <c r="S80" s="30" t="str">
        <f t="shared" si="7"/>
        <v>&gt;</v>
      </c>
    </row>
    <row r="81" spans="2:19" x14ac:dyDescent="0.25">
      <c r="B81" s="22">
        <v>45918.649629629632</v>
      </c>
      <c r="C81" s="66">
        <v>3.53</v>
      </c>
      <c r="D81" s="25">
        <f t="shared" si="0"/>
        <v>61.240000000000023</v>
      </c>
      <c r="E81" s="24" t="str">
        <f t="shared" si="1"/>
        <v>W</v>
      </c>
      <c r="F81">
        <f t="shared" si="8"/>
        <v>2</v>
      </c>
      <c r="H81" s="30" t="str">
        <f t="shared" si="2"/>
        <v>&gt;</v>
      </c>
      <c r="K81" s="22">
        <v>45918.597083333334</v>
      </c>
      <c r="L81" s="66">
        <v>1.73</v>
      </c>
      <c r="M81" s="25">
        <f t="shared" si="3"/>
        <v>54.85000000000003</v>
      </c>
      <c r="N81" s="24" t="str">
        <f t="shared" si="4"/>
        <v>W</v>
      </c>
      <c r="O81">
        <f t="shared" si="9"/>
        <v>6</v>
      </c>
      <c r="Q81" s="30">
        <f t="shared" si="5"/>
        <v>61.240000000000023</v>
      </c>
      <c r="R81" s="30">
        <f t="shared" si="6"/>
        <v>54.85000000000003</v>
      </c>
      <c r="S81" s="30" t="str">
        <f t="shared" si="7"/>
        <v>&gt;</v>
      </c>
    </row>
    <row r="82" spans="2:19" x14ac:dyDescent="0.25">
      <c r="B82" s="22">
        <v>45918.658541666664</v>
      </c>
      <c r="C82" s="66">
        <v>-0.15</v>
      </c>
      <c r="D82" s="25">
        <f t="shared" si="0"/>
        <v>61.090000000000025</v>
      </c>
      <c r="E82" s="24" t="str">
        <f t="shared" si="1"/>
        <v>L</v>
      </c>
      <c r="F82">
        <f t="shared" si="8"/>
        <v>1</v>
      </c>
      <c r="H82" s="30" t="str">
        <f t="shared" si="2"/>
        <v>&gt;</v>
      </c>
      <c r="K82" s="22">
        <v>45918.599756944444</v>
      </c>
      <c r="L82" s="66">
        <v>1.19</v>
      </c>
      <c r="M82" s="25">
        <f t="shared" si="3"/>
        <v>56.040000000000028</v>
      </c>
      <c r="N82" s="24" t="str">
        <f t="shared" si="4"/>
        <v>W</v>
      </c>
      <c r="O82">
        <f t="shared" si="9"/>
        <v>7</v>
      </c>
      <c r="Q82" s="30">
        <f t="shared" si="5"/>
        <v>61.090000000000025</v>
      </c>
      <c r="R82" s="30">
        <f t="shared" si="6"/>
        <v>56.040000000000028</v>
      </c>
      <c r="S82" s="30" t="str">
        <f t="shared" si="7"/>
        <v>&gt;</v>
      </c>
    </row>
    <row r="83" spans="2:19" x14ac:dyDescent="0.25">
      <c r="B83" s="22">
        <v>45918.660856481481</v>
      </c>
      <c r="C83" s="66">
        <v>-3.07</v>
      </c>
      <c r="D83" s="25">
        <f t="shared" si="0"/>
        <v>58.020000000000024</v>
      </c>
      <c r="E83" s="24" t="str">
        <f t="shared" si="1"/>
        <v>L</v>
      </c>
      <c r="F83">
        <f t="shared" si="8"/>
        <v>2</v>
      </c>
      <c r="H83" s="30" t="str">
        <f t="shared" si="2"/>
        <v>&gt;</v>
      </c>
      <c r="K83" s="22">
        <v>45918.601018518515</v>
      </c>
      <c r="L83" s="66">
        <v>-3.04</v>
      </c>
      <c r="M83" s="25">
        <f t="shared" si="3"/>
        <v>53.000000000000028</v>
      </c>
      <c r="N83" s="24" t="str">
        <f t="shared" si="4"/>
        <v>L</v>
      </c>
      <c r="O83">
        <f t="shared" si="9"/>
        <v>1</v>
      </c>
      <c r="Q83" s="30">
        <f t="shared" si="5"/>
        <v>58.020000000000024</v>
      </c>
      <c r="R83" s="30">
        <f t="shared" si="6"/>
        <v>53.000000000000028</v>
      </c>
      <c r="S83" s="30" t="str">
        <f t="shared" si="7"/>
        <v>&gt;</v>
      </c>
    </row>
    <row r="84" spans="2:19" x14ac:dyDescent="0.25">
      <c r="B84" s="22">
        <v>45919.002627314818</v>
      </c>
      <c r="C84" s="66">
        <v>-0.14000000000000001</v>
      </c>
      <c r="D84" s="25">
        <f t="shared" si="0"/>
        <v>57.880000000000024</v>
      </c>
      <c r="E84" s="24" t="str">
        <f t="shared" si="1"/>
        <v>L</v>
      </c>
      <c r="F84">
        <f t="shared" si="8"/>
        <v>3</v>
      </c>
      <c r="H84" s="30" t="str">
        <f t="shared" si="2"/>
        <v>&gt;</v>
      </c>
      <c r="K84" s="22">
        <v>45918.613287037035</v>
      </c>
      <c r="L84" s="66">
        <v>-3.05</v>
      </c>
      <c r="M84" s="25">
        <f t="shared" si="3"/>
        <v>49.950000000000031</v>
      </c>
      <c r="N84" s="24" t="str">
        <f t="shared" si="4"/>
        <v>L</v>
      </c>
      <c r="O84">
        <f t="shared" si="9"/>
        <v>2</v>
      </c>
      <c r="Q84" s="30">
        <f t="shared" si="5"/>
        <v>57.880000000000024</v>
      </c>
      <c r="R84" s="30">
        <f t="shared" si="6"/>
        <v>49.950000000000031</v>
      </c>
      <c r="S84" s="30" t="str">
        <f t="shared" si="7"/>
        <v>&gt;</v>
      </c>
    </row>
    <row r="85" spans="2:19" x14ac:dyDescent="0.25">
      <c r="B85" s="22">
        <v>45919.005624999998</v>
      </c>
      <c r="C85" s="66">
        <v>3.45</v>
      </c>
      <c r="D85" s="25">
        <f t="shared" si="0"/>
        <v>61.330000000000027</v>
      </c>
      <c r="E85" s="24" t="str">
        <f t="shared" si="1"/>
        <v>W</v>
      </c>
      <c r="F85">
        <f t="shared" si="8"/>
        <v>1</v>
      </c>
      <c r="H85" s="30" t="str">
        <f t="shared" si="2"/>
        <v>&gt;</v>
      </c>
      <c r="K85" s="22">
        <v>45918.641064814816</v>
      </c>
      <c r="L85" s="66">
        <v>1.19</v>
      </c>
      <c r="M85" s="25">
        <f t="shared" si="3"/>
        <v>51.140000000000029</v>
      </c>
      <c r="N85" s="24" t="str">
        <f t="shared" si="4"/>
        <v>W</v>
      </c>
      <c r="O85">
        <f t="shared" si="9"/>
        <v>1</v>
      </c>
      <c r="Q85" s="30">
        <f t="shared" si="5"/>
        <v>61.330000000000027</v>
      </c>
      <c r="R85" s="30">
        <f t="shared" si="6"/>
        <v>51.140000000000029</v>
      </c>
      <c r="S85" s="30" t="str">
        <f t="shared" si="7"/>
        <v>&gt;</v>
      </c>
    </row>
    <row r="86" spans="2:19" x14ac:dyDescent="0.25">
      <c r="B86" s="22">
        <v>45919.013506944444</v>
      </c>
      <c r="C86" s="66">
        <v>0.96</v>
      </c>
      <c r="D86" s="25">
        <f t="shared" si="0"/>
        <v>62.290000000000028</v>
      </c>
      <c r="E86" s="24" t="str">
        <f t="shared" si="1"/>
        <v>W</v>
      </c>
      <c r="F86">
        <f t="shared" si="8"/>
        <v>2</v>
      </c>
      <c r="H86" s="30" t="str">
        <f t="shared" si="2"/>
        <v>&gt;</v>
      </c>
      <c r="K86" s="22">
        <v>45918.649629629632</v>
      </c>
      <c r="L86" s="66">
        <v>1.53</v>
      </c>
      <c r="M86" s="25">
        <f t="shared" si="3"/>
        <v>52.67000000000003</v>
      </c>
      <c r="N86" s="24" t="str">
        <f t="shared" si="4"/>
        <v>W</v>
      </c>
      <c r="O86">
        <f t="shared" si="9"/>
        <v>2</v>
      </c>
      <c r="Q86" s="30">
        <f t="shared" si="5"/>
        <v>62.290000000000028</v>
      </c>
      <c r="R86" s="30">
        <f t="shared" si="6"/>
        <v>52.67000000000003</v>
      </c>
      <c r="S86" s="30" t="str">
        <f t="shared" si="7"/>
        <v>&gt;</v>
      </c>
    </row>
    <row r="87" spans="2:19" x14ac:dyDescent="0.25">
      <c r="B87" s="22">
        <v>45919.041284722225</v>
      </c>
      <c r="C87" s="66">
        <v>-3.01</v>
      </c>
      <c r="D87" s="25">
        <f t="shared" ref="D87:D150" si="10">IF(OR(B87="Grand Total",B87=""),"",D86+C87)</f>
        <v>59.28000000000003</v>
      </c>
      <c r="E87" s="24" t="str">
        <f t="shared" ref="E87:E150" si="11">IF(OR(C87="",B87="Grand Total"),"",IF(C87&lt;0,"L","W"))</f>
        <v>L</v>
      </c>
      <c r="F87">
        <f t="shared" si="8"/>
        <v>1</v>
      </c>
      <c r="H87" s="30" t="str">
        <f t="shared" ref="H87:H129" si="12">IF(D87&gt;M87,"&gt;","&lt;")</f>
        <v>&gt;</v>
      </c>
      <c r="K87" s="22">
        <v>45918.658541666664</v>
      </c>
      <c r="L87" s="66">
        <v>1.6</v>
      </c>
      <c r="M87" s="25">
        <f t="shared" ref="M87:M150" si="13">IF(OR(K87="Grand Total",K87=""),"",M86+L87)</f>
        <v>54.270000000000032</v>
      </c>
      <c r="N87" s="24" t="str">
        <f t="shared" ref="N87:N150" si="14">IF(OR(L87="",K87="Grand Total"),"",IF(L87&lt;0,"L","W"))</f>
        <v>W</v>
      </c>
      <c r="O87">
        <f t="shared" si="9"/>
        <v>3</v>
      </c>
      <c r="Q87" s="30">
        <f t="shared" ref="Q87:Q140" si="15">D87</f>
        <v>59.28000000000003</v>
      </c>
      <c r="R87" s="30">
        <f t="shared" ref="R87:R140" si="16">M87</f>
        <v>54.270000000000032</v>
      </c>
      <c r="S87" s="30" t="str">
        <f t="shared" ref="S87:S139" si="17">IF(D87&gt;M87,"&gt;","&lt;")</f>
        <v>&gt;</v>
      </c>
    </row>
    <row r="88" spans="2:19" x14ac:dyDescent="0.25">
      <c r="B88" s="22">
        <v>45919.087708333333</v>
      </c>
      <c r="C88" s="66">
        <v>-3.05</v>
      </c>
      <c r="D88" s="25">
        <f t="shared" si="10"/>
        <v>56.230000000000032</v>
      </c>
      <c r="E88" s="24" t="str">
        <f t="shared" si="11"/>
        <v>L</v>
      </c>
      <c r="F88">
        <f t="shared" ref="F88:F151" si="18">IF(E88="","",IF(E88=E87,F87+1,1))</f>
        <v>2</v>
      </c>
      <c r="H88" s="30" t="str">
        <f t="shared" si="12"/>
        <v>&gt;</v>
      </c>
      <c r="K88" s="22">
        <v>45918.660162037035</v>
      </c>
      <c r="L88" s="66">
        <v>-3.1</v>
      </c>
      <c r="M88" s="25">
        <f t="shared" si="13"/>
        <v>51.17000000000003</v>
      </c>
      <c r="N88" s="24" t="str">
        <f t="shared" si="14"/>
        <v>L</v>
      </c>
      <c r="O88">
        <f t="shared" ref="O88:O151" si="19">IF(N88="","",IF(N88=N87,O87+1,1))</f>
        <v>1</v>
      </c>
      <c r="Q88" s="30">
        <f t="shared" si="15"/>
        <v>56.230000000000032</v>
      </c>
      <c r="R88" s="30">
        <f t="shared" si="16"/>
        <v>51.17000000000003</v>
      </c>
      <c r="S88" s="30" t="str">
        <f t="shared" si="17"/>
        <v>&gt;</v>
      </c>
    </row>
    <row r="89" spans="2:19" x14ac:dyDescent="0.25">
      <c r="B89" s="22">
        <v>45919.161111111112</v>
      </c>
      <c r="C89" s="66">
        <v>1.34</v>
      </c>
      <c r="D89" s="25">
        <f t="shared" si="10"/>
        <v>57.570000000000036</v>
      </c>
      <c r="E89" s="24" t="str">
        <f t="shared" si="11"/>
        <v>W</v>
      </c>
      <c r="F89">
        <f t="shared" si="18"/>
        <v>1</v>
      </c>
      <c r="H89" s="30" t="str">
        <f t="shared" si="12"/>
        <v>&gt;</v>
      </c>
      <c r="K89" s="22">
        <v>45919.002615740741</v>
      </c>
      <c r="L89" s="66">
        <v>1.55</v>
      </c>
      <c r="M89" s="25">
        <f t="shared" si="13"/>
        <v>52.720000000000027</v>
      </c>
      <c r="N89" s="24" t="str">
        <f t="shared" si="14"/>
        <v>W</v>
      </c>
      <c r="O89">
        <f t="shared" si="19"/>
        <v>1</v>
      </c>
      <c r="Q89" s="30">
        <f t="shared" si="15"/>
        <v>57.570000000000036</v>
      </c>
      <c r="R89" s="30">
        <f t="shared" si="16"/>
        <v>52.720000000000027</v>
      </c>
      <c r="S89" s="30" t="str">
        <f t="shared" si="17"/>
        <v>&gt;</v>
      </c>
    </row>
    <row r="90" spans="2:19" x14ac:dyDescent="0.25">
      <c r="B90" s="22">
        <v>45919.16747685185</v>
      </c>
      <c r="C90" s="66">
        <v>-3.03</v>
      </c>
      <c r="D90" s="25">
        <f t="shared" si="10"/>
        <v>54.540000000000035</v>
      </c>
      <c r="E90" s="24" t="str">
        <f t="shared" si="11"/>
        <v>L</v>
      </c>
      <c r="F90">
        <f t="shared" si="18"/>
        <v>1</v>
      </c>
      <c r="H90" s="30" t="str">
        <f t="shared" si="12"/>
        <v>&gt;</v>
      </c>
      <c r="K90" s="22">
        <v>45919.004942129628</v>
      </c>
      <c r="L90" s="66">
        <v>1.45</v>
      </c>
      <c r="M90" s="25">
        <f t="shared" si="13"/>
        <v>54.17000000000003</v>
      </c>
      <c r="N90" s="24" t="str">
        <f t="shared" si="14"/>
        <v>W</v>
      </c>
      <c r="O90">
        <f t="shared" si="19"/>
        <v>2</v>
      </c>
      <c r="Q90" s="30">
        <f t="shared" si="15"/>
        <v>54.540000000000035</v>
      </c>
      <c r="R90" s="30">
        <f t="shared" si="16"/>
        <v>54.17000000000003</v>
      </c>
      <c r="S90" s="30" t="str">
        <f t="shared" si="17"/>
        <v>&gt;</v>
      </c>
    </row>
    <row r="91" spans="2:19" x14ac:dyDescent="0.25">
      <c r="B91" s="22">
        <v>45919.257060185184</v>
      </c>
      <c r="C91" s="66">
        <v>2.14</v>
      </c>
      <c r="D91" s="25">
        <f t="shared" si="10"/>
        <v>56.680000000000035</v>
      </c>
      <c r="E91" s="24" t="str">
        <f t="shared" si="11"/>
        <v>W</v>
      </c>
      <c r="F91">
        <f t="shared" si="18"/>
        <v>1</v>
      </c>
      <c r="H91" s="30" t="str">
        <f t="shared" si="12"/>
        <v>&gt;</v>
      </c>
      <c r="K91" s="22">
        <v>45919.010254629633</v>
      </c>
      <c r="L91" s="66">
        <v>1.5</v>
      </c>
      <c r="M91" s="25">
        <f t="shared" si="13"/>
        <v>55.67000000000003</v>
      </c>
      <c r="N91" s="24" t="str">
        <f t="shared" si="14"/>
        <v>W</v>
      </c>
      <c r="O91">
        <f t="shared" si="19"/>
        <v>3</v>
      </c>
      <c r="Q91" s="30">
        <f t="shared" si="15"/>
        <v>56.680000000000035</v>
      </c>
      <c r="R91" s="30">
        <f t="shared" si="16"/>
        <v>55.67000000000003</v>
      </c>
      <c r="S91" s="30" t="str">
        <f t="shared" si="17"/>
        <v>&gt;</v>
      </c>
    </row>
    <row r="92" spans="2:19" x14ac:dyDescent="0.25">
      <c r="B92" s="22">
        <v>45919.292002314818</v>
      </c>
      <c r="C92" s="66">
        <v>1.05</v>
      </c>
      <c r="D92" s="25">
        <f t="shared" si="10"/>
        <v>57.730000000000032</v>
      </c>
      <c r="E92" s="24" t="str">
        <f t="shared" si="11"/>
        <v>W</v>
      </c>
      <c r="F92">
        <f t="shared" si="18"/>
        <v>2</v>
      </c>
      <c r="H92" s="30" t="str">
        <f t="shared" si="12"/>
        <v>&gt;</v>
      </c>
      <c r="K92" s="22">
        <v>45919.013495370367</v>
      </c>
      <c r="L92" s="66">
        <v>1.58</v>
      </c>
      <c r="M92" s="25">
        <f t="shared" si="13"/>
        <v>57.250000000000028</v>
      </c>
      <c r="N92" s="24" t="str">
        <f t="shared" si="14"/>
        <v>W</v>
      </c>
      <c r="O92">
        <f t="shared" si="19"/>
        <v>4</v>
      </c>
      <c r="Q92" s="30">
        <f t="shared" si="15"/>
        <v>57.730000000000032</v>
      </c>
      <c r="R92" s="30">
        <f t="shared" si="16"/>
        <v>57.250000000000028</v>
      </c>
      <c r="S92" s="30" t="str">
        <f t="shared" si="17"/>
        <v>&gt;</v>
      </c>
    </row>
    <row r="93" spans="2:19" x14ac:dyDescent="0.25">
      <c r="B93" s="22">
        <v>45919.314918981479</v>
      </c>
      <c r="C93" s="66">
        <v>-3.13</v>
      </c>
      <c r="D93" s="25">
        <f t="shared" si="10"/>
        <v>54.60000000000003</v>
      </c>
      <c r="E93" s="24" t="str">
        <f t="shared" si="11"/>
        <v>L</v>
      </c>
      <c r="F93">
        <f t="shared" si="18"/>
        <v>1</v>
      </c>
      <c r="H93" s="30" t="str">
        <f t="shared" si="12"/>
        <v>&gt;</v>
      </c>
      <c r="K93" s="22">
        <v>45919.039652777778</v>
      </c>
      <c r="L93" s="66">
        <v>-2.99</v>
      </c>
      <c r="M93" s="25">
        <f t="shared" si="13"/>
        <v>54.260000000000026</v>
      </c>
      <c r="N93" s="24" t="str">
        <f t="shared" si="14"/>
        <v>L</v>
      </c>
      <c r="O93">
        <f t="shared" si="19"/>
        <v>1</v>
      </c>
      <c r="Q93" s="30">
        <f t="shared" si="15"/>
        <v>54.60000000000003</v>
      </c>
      <c r="R93" s="30">
        <f t="shared" si="16"/>
        <v>54.260000000000026</v>
      </c>
      <c r="S93" s="30" t="str">
        <f t="shared" si="17"/>
        <v>&gt;</v>
      </c>
    </row>
    <row r="94" spans="2:19" x14ac:dyDescent="0.25">
      <c r="B94" s="22">
        <v>45919.336921296293</v>
      </c>
      <c r="C94" s="66">
        <v>-3.07</v>
      </c>
      <c r="D94" s="25">
        <f t="shared" si="10"/>
        <v>51.53000000000003</v>
      </c>
      <c r="E94" s="24" t="str">
        <f t="shared" si="11"/>
        <v>L</v>
      </c>
      <c r="F94">
        <f t="shared" si="18"/>
        <v>2</v>
      </c>
      <c r="H94" s="30" t="str">
        <f t="shared" si="12"/>
        <v>&lt;</v>
      </c>
      <c r="K94" s="22">
        <v>45919.082013888888</v>
      </c>
      <c r="L94" s="66">
        <v>1.5</v>
      </c>
      <c r="M94" s="25">
        <f t="shared" si="13"/>
        <v>55.760000000000026</v>
      </c>
      <c r="N94" s="24" t="str">
        <f t="shared" si="14"/>
        <v>W</v>
      </c>
      <c r="O94">
        <f t="shared" si="19"/>
        <v>1</v>
      </c>
      <c r="Q94" s="30">
        <f t="shared" si="15"/>
        <v>51.53000000000003</v>
      </c>
      <c r="R94" s="30">
        <f t="shared" si="16"/>
        <v>55.760000000000026</v>
      </c>
      <c r="S94" s="30" t="str">
        <f t="shared" si="17"/>
        <v>&lt;</v>
      </c>
    </row>
    <row r="95" spans="2:19" x14ac:dyDescent="0.25">
      <c r="B95" s="22">
        <v>45919.343865740739</v>
      </c>
      <c r="C95" s="66">
        <v>0.78</v>
      </c>
      <c r="D95" s="25">
        <f t="shared" si="10"/>
        <v>52.310000000000031</v>
      </c>
      <c r="E95" s="24" t="str">
        <f t="shared" si="11"/>
        <v>W</v>
      </c>
      <c r="F95">
        <f t="shared" si="18"/>
        <v>1</v>
      </c>
      <c r="H95" s="30" t="str">
        <f t="shared" si="12"/>
        <v>&lt;</v>
      </c>
      <c r="K95" s="22">
        <v>45919.087685185186</v>
      </c>
      <c r="L95" s="66">
        <v>-3.08</v>
      </c>
      <c r="M95" s="25">
        <f t="shared" si="13"/>
        <v>52.680000000000028</v>
      </c>
      <c r="N95" s="24" t="str">
        <f t="shared" si="14"/>
        <v>L</v>
      </c>
      <c r="O95">
        <f t="shared" si="19"/>
        <v>1</v>
      </c>
      <c r="Q95" s="30">
        <f t="shared" si="15"/>
        <v>52.310000000000031</v>
      </c>
      <c r="R95" s="30">
        <f t="shared" si="16"/>
        <v>52.680000000000028</v>
      </c>
      <c r="S95" s="30" t="str">
        <f t="shared" si="17"/>
        <v>&lt;</v>
      </c>
    </row>
    <row r="96" spans="2:19" x14ac:dyDescent="0.25">
      <c r="B96" s="22">
        <v>45919.347685185188</v>
      </c>
      <c r="C96" s="66">
        <v>0.62</v>
      </c>
      <c r="D96" s="25">
        <f t="shared" si="10"/>
        <v>52.930000000000028</v>
      </c>
      <c r="E96" s="24" t="str">
        <f t="shared" si="11"/>
        <v>W</v>
      </c>
      <c r="F96">
        <f t="shared" si="18"/>
        <v>2</v>
      </c>
      <c r="H96" s="30" t="str">
        <f t="shared" si="12"/>
        <v>&lt;</v>
      </c>
      <c r="K96" s="22">
        <v>45919.161111111112</v>
      </c>
      <c r="L96" s="66">
        <v>1.5</v>
      </c>
      <c r="M96" s="25">
        <f t="shared" si="13"/>
        <v>54.180000000000028</v>
      </c>
      <c r="N96" s="24" t="str">
        <f t="shared" si="14"/>
        <v>W</v>
      </c>
      <c r="O96">
        <f t="shared" si="19"/>
        <v>1</v>
      </c>
      <c r="Q96" s="30">
        <f t="shared" si="15"/>
        <v>52.930000000000028</v>
      </c>
      <c r="R96" s="30">
        <f t="shared" si="16"/>
        <v>54.180000000000028</v>
      </c>
      <c r="S96" s="30" t="str">
        <f t="shared" si="17"/>
        <v>&lt;</v>
      </c>
    </row>
    <row r="97" spans="2:19" x14ac:dyDescent="0.25">
      <c r="B97" s="22">
        <v>45919.353460648148</v>
      </c>
      <c r="C97" s="66">
        <v>-3.01</v>
      </c>
      <c r="D97" s="25">
        <f t="shared" si="10"/>
        <v>49.92000000000003</v>
      </c>
      <c r="E97" s="24" t="str">
        <f t="shared" si="11"/>
        <v>L</v>
      </c>
      <c r="F97">
        <f t="shared" si="18"/>
        <v>1</v>
      </c>
      <c r="H97" s="30" t="str">
        <f t="shared" si="12"/>
        <v>&lt;</v>
      </c>
      <c r="K97" s="22">
        <v>45919.165393518517</v>
      </c>
      <c r="L97" s="66">
        <v>-3.1</v>
      </c>
      <c r="M97" s="25">
        <f t="shared" si="13"/>
        <v>51.080000000000027</v>
      </c>
      <c r="N97" s="24" t="str">
        <f t="shared" si="14"/>
        <v>L</v>
      </c>
      <c r="O97">
        <f t="shared" si="19"/>
        <v>1</v>
      </c>
      <c r="Q97" s="30">
        <f t="shared" si="15"/>
        <v>49.92000000000003</v>
      </c>
      <c r="R97" s="30">
        <f t="shared" si="16"/>
        <v>51.080000000000027</v>
      </c>
      <c r="S97" s="30" t="str">
        <f t="shared" si="17"/>
        <v>&lt;</v>
      </c>
    </row>
    <row r="98" spans="2:19" x14ac:dyDescent="0.25">
      <c r="B98" s="22">
        <v>45919.373842592591</v>
      </c>
      <c r="C98" s="66">
        <v>3.57</v>
      </c>
      <c r="D98" s="25">
        <f t="shared" si="10"/>
        <v>53.49000000000003</v>
      </c>
      <c r="E98" s="24" t="str">
        <f t="shared" si="11"/>
        <v>W</v>
      </c>
      <c r="F98">
        <f t="shared" si="18"/>
        <v>1</v>
      </c>
      <c r="H98" s="30" t="str">
        <f t="shared" si="12"/>
        <v>&gt;</v>
      </c>
      <c r="K98" s="22">
        <v>45919.257048611114</v>
      </c>
      <c r="L98" s="66">
        <v>1.56</v>
      </c>
      <c r="M98" s="25">
        <f t="shared" si="13"/>
        <v>52.640000000000029</v>
      </c>
      <c r="N98" s="24" t="str">
        <f t="shared" si="14"/>
        <v>W</v>
      </c>
      <c r="O98">
        <f t="shared" si="19"/>
        <v>1</v>
      </c>
      <c r="Q98" s="30">
        <f t="shared" si="15"/>
        <v>53.49000000000003</v>
      </c>
      <c r="R98" s="30">
        <f t="shared" si="16"/>
        <v>52.640000000000029</v>
      </c>
      <c r="S98" s="30" t="str">
        <f t="shared" si="17"/>
        <v>&gt;</v>
      </c>
    </row>
    <row r="99" spans="2:19" x14ac:dyDescent="0.25">
      <c r="B99" s="22">
        <v>45919.383564814816</v>
      </c>
      <c r="C99" s="66">
        <v>0.28999999999999998</v>
      </c>
      <c r="D99" s="25">
        <f t="shared" si="10"/>
        <v>53.78000000000003</v>
      </c>
      <c r="E99" s="24" t="str">
        <f t="shared" si="11"/>
        <v>W</v>
      </c>
      <c r="F99">
        <f t="shared" si="18"/>
        <v>2</v>
      </c>
      <c r="H99" s="30" t="str">
        <f t="shared" si="12"/>
        <v>&lt;</v>
      </c>
      <c r="K99" s="22">
        <v>45919.291655092595</v>
      </c>
      <c r="L99" s="66">
        <v>1.68</v>
      </c>
      <c r="M99" s="25">
        <f t="shared" si="13"/>
        <v>54.320000000000029</v>
      </c>
      <c r="N99" s="24" t="str">
        <f t="shared" si="14"/>
        <v>W</v>
      </c>
      <c r="O99">
        <f t="shared" si="19"/>
        <v>2</v>
      </c>
      <c r="Q99" s="30">
        <f t="shared" si="15"/>
        <v>53.78000000000003</v>
      </c>
      <c r="R99" s="30">
        <f t="shared" si="16"/>
        <v>54.320000000000029</v>
      </c>
      <c r="S99" s="30" t="str">
        <f t="shared" si="17"/>
        <v>&lt;</v>
      </c>
    </row>
    <row r="100" spans="2:19" x14ac:dyDescent="0.25">
      <c r="B100" s="22">
        <v>45919.391192129631</v>
      </c>
      <c r="C100" s="66">
        <v>-3.23</v>
      </c>
      <c r="D100" s="25">
        <f t="shared" si="10"/>
        <v>50.550000000000033</v>
      </c>
      <c r="E100" s="24" t="str">
        <f t="shared" si="11"/>
        <v>L</v>
      </c>
      <c r="F100" s="25">
        <f t="shared" si="18"/>
        <v>1</v>
      </c>
      <c r="H100" s="30" t="str">
        <f t="shared" si="12"/>
        <v>&lt;</v>
      </c>
      <c r="K100" s="22">
        <v>45919.314803240741</v>
      </c>
      <c r="L100" s="66">
        <v>-3.01</v>
      </c>
      <c r="M100" s="25">
        <f t="shared" si="13"/>
        <v>51.310000000000031</v>
      </c>
      <c r="N100" s="24" t="str">
        <f t="shared" si="14"/>
        <v>L</v>
      </c>
      <c r="O100" s="25">
        <f t="shared" si="19"/>
        <v>1</v>
      </c>
      <c r="Q100" s="30">
        <f t="shared" si="15"/>
        <v>50.550000000000033</v>
      </c>
      <c r="R100" s="30">
        <f t="shared" si="16"/>
        <v>51.310000000000031</v>
      </c>
      <c r="S100" s="30" t="str">
        <f t="shared" si="17"/>
        <v>&lt;</v>
      </c>
    </row>
    <row r="101" spans="2:19" x14ac:dyDescent="0.25">
      <c r="B101" s="22">
        <v>45919.412152777775</v>
      </c>
      <c r="C101" s="66">
        <v>-3.07</v>
      </c>
      <c r="D101" s="25">
        <f t="shared" si="10"/>
        <v>47.480000000000032</v>
      </c>
      <c r="E101" s="24" t="str">
        <f t="shared" si="11"/>
        <v>L</v>
      </c>
      <c r="F101" s="25">
        <f t="shared" si="18"/>
        <v>2</v>
      </c>
      <c r="H101" s="30" t="str">
        <f t="shared" si="12"/>
        <v>&lt;</v>
      </c>
      <c r="K101" s="22">
        <v>45919.336909722224</v>
      </c>
      <c r="L101" s="66">
        <v>-3.2</v>
      </c>
      <c r="M101" s="25">
        <f t="shared" si="13"/>
        <v>48.110000000000028</v>
      </c>
      <c r="N101" s="24" t="str">
        <f t="shared" si="14"/>
        <v>L</v>
      </c>
      <c r="O101" s="25">
        <f t="shared" si="19"/>
        <v>2</v>
      </c>
      <c r="Q101" s="30">
        <f t="shared" si="15"/>
        <v>47.480000000000032</v>
      </c>
      <c r="R101" s="30">
        <f t="shared" si="16"/>
        <v>48.110000000000028</v>
      </c>
      <c r="S101" s="30" t="str">
        <f t="shared" si="17"/>
        <v>&lt;</v>
      </c>
    </row>
    <row r="102" spans="2:19" x14ac:dyDescent="0.25">
      <c r="B102" s="22">
        <v>45919.428344907406</v>
      </c>
      <c r="C102" s="66">
        <v>0.34</v>
      </c>
      <c r="D102" s="25">
        <f t="shared" si="10"/>
        <v>47.820000000000036</v>
      </c>
      <c r="E102" s="24" t="str">
        <f t="shared" si="11"/>
        <v>W</v>
      </c>
      <c r="F102" s="25">
        <f t="shared" si="18"/>
        <v>1</v>
      </c>
      <c r="H102" s="30" t="str">
        <f t="shared" si="12"/>
        <v>&lt;</v>
      </c>
      <c r="K102" s="22">
        <v>45919.343854166669</v>
      </c>
      <c r="L102" s="66">
        <v>1.8</v>
      </c>
      <c r="M102" s="25">
        <f t="shared" si="13"/>
        <v>49.910000000000025</v>
      </c>
      <c r="N102" s="24" t="str">
        <f t="shared" si="14"/>
        <v>W</v>
      </c>
      <c r="O102" s="25">
        <f t="shared" si="19"/>
        <v>1</v>
      </c>
      <c r="Q102" s="30">
        <f t="shared" si="15"/>
        <v>47.820000000000036</v>
      </c>
      <c r="R102" s="30">
        <f t="shared" si="16"/>
        <v>49.910000000000025</v>
      </c>
      <c r="S102" s="30" t="str">
        <f t="shared" si="17"/>
        <v>&lt;</v>
      </c>
    </row>
    <row r="103" spans="2:19" x14ac:dyDescent="0.25">
      <c r="B103" s="22">
        <v>45919.435868055552</v>
      </c>
      <c r="C103" s="66">
        <v>0.51</v>
      </c>
      <c r="D103" s="25">
        <f t="shared" si="10"/>
        <v>48.330000000000034</v>
      </c>
      <c r="E103" s="24" t="str">
        <f t="shared" si="11"/>
        <v>W</v>
      </c>
      <c r="F103" s="25">
        <f t="shared" si="18"/>
        <v>2</v>
      </c>
      <c r="H103" s="30" t="str">
        <f t="shared" si="12"/>
        <v>&lt;</v>
      </c>
      <c r="K103" s="22">
        <v>45919.347673611112</v>
      </c>
      <c r="L103" s="66">
        <v>1.5</v>
      </c>
      <c r="M103" s="25">
        <f t="shared" si="13"/>
        <v>51.410000000000025</v>
      </c>
      <c r="N103" s="24" t="str">
        <f t="shared" si="14"/>
        <v>W</v>
      </c>
      <c r="O103" s="25">
        <f t="shared" si="19"/>
        <v>2</v>
      </c>
      <c r="Q103" s="30">
        <f t="shared" si="15"/>
        <v>48.330000000000034</v>
      </c>
      <c r="R103" s="30">
        <f t="shared" si="16"/>
        <v>51.410000000000025</v>
      </c>
      <c r="S103" s="30" t="str">
        <f t="shared" si="17"/>
        <v>&lt;</v>
      </c>
    </row>
    <row r="104" spans="2:19" x14ac:dyDescent="0.25">
      <c r="B104" s="22">
        <v>45919.447557870371</v>
      </c>
      <c r="C104" s="66">
        <v>3.43</v>
      </c>
      <c r="D104" s="25">
        <f t="shared" si="10"/>
        <v>51.760000000000034</v>
      </c>
      <c r="E104" s="24" t="str">
        <f t="shared" si="11"/>
        <v>W</v>
      </c>
      <c r="F104" s="25">
        <f t="shared" si="18"/>
        <v>3</v>
      </c>
      <c r="H104" s="30" t="str">
        <f t="shared" si="12"/>
        <v>&gt;</v>
      </c>
      <c r="K104" s="22">
        <v>45919.353229166663</v>
      </c>
      <c r="L104" s="66">
        <v>-3.02</v>
      </c>
      <c r="M104" s="25">
        <f t="shared" si="13"/>
        <v>48.390000000000022</v>
      </c>
      <c r="N104" s="24" t="str">
        <f t="shared" si="14"/>
        <v>L</v>
      </c>
      <c r="O104" s="25">
        <f t="shared" si="19"/>
        <v>1</v>
      </c>
      <c r="Q104" s="30">
        <f t="shared" si="15"/>
        <v>51.760000000000034</v>
      </c>
      <c r="R104" s="30">
        <f t="shared" si="16"/>
        <v>48.390000000000022</v>
      </c>
      <c r="S104" s="30" t="str">
        <f t="shared" si="17"/>
        <v>&gt;</v>
      </c>
    </row>
    <row r="105" spans="2:19" x14ac:dyDescent="0.25">
      <c r="B105" s="22">
        <v>45919.45045138889</v>
      </c>
      <c r="C105" s="66">
        <v>-3.34</v>
      </c>
      <c r="D105" s="25">
        <f t="shared" si="10"/>
        <v>48.42000000000003</v>
      </c>
      <c r="E105" s="24" t="str">
        <f t="shared" si="11"/>
        <v>L</v>
      </c>
      <c r="F105" s="25">
        <f t="shared" si="18"/>
        <v>1</v>
      </c>
      <c r="H105" s="30" t="str">
        <f t="shared" si="12"/>
        <v>&lt;</v>
      </c>
      <c r="K105" s="22">
        <v>45919.373831018522</v>
      </c>
      <c r="L105" s="66">
        <v>1.54</v>
      </c>
      <c r="M105" s="25">
        <f t="shared" si="13"/>
        <v>49.930000000000021</v>
      </c>
      <c r="N105" s="24" t="str">
        <f t="shared" si="14"/>
        <v>W</v>
      </c>
      <c r="O105" s="25">
        <f t="shared" si="19"/>
        <v>1</v>
      </c>
      <c r="Q105" s="30">
        <f t="shared" si="15"/>
        <v>48.42000000000003</v>
      </c>
      <c r="R105" s="30">
        <f t="shared" si="16"/>
        <v>49.930000000000021</v>
      </c>
      <c r="S105" s="30" t="str">
        <f t="shared" si="17"/>
        <v>&lt;</v>
      </c>
    </row>
    <row r="106" spans="2:19" x14ac:dyDescent="0.25">
      <c r="B106" s="22">
        <v>45919.476493055554</v>
      </c>
      <c r="C106" s="66">
        <v>1.91</v>
      </c>
      <c r="D106" s="25">
        <f t="shared" si="10"/>
        <v>50.330000000000027</v>
      </c>
      <c r="E106" s="24" t="str">
        <f t="shared" si="11"/>
        <v>W</v>
      </c>
      <c r="F106">
        <f t="shared" si="18"/>
        <v>1</v>
      </c>
      <c r="H106" s="30" t="str">
        <f t="shared" si="12"/>
        <v>&lt;</v>
      </c>
      <c r="K106" s="22">
        <v>45919.383564814816</v>
      </c>
      <c r="L106" s="66">
        <v>1.39</v>
      </c>
      <c r="M106" s="25">
        <f t="shared" si="13"/>
        <v>51.320000000000022</v>
      </c>
      <c r="N106" s="24" t="str">
        <f t="shared" si="14"/>
        <v>W</v>
      </c>
      <c r="O106">
        <f t="shared" si="19"/>
        <v>2</v>
      </c>
      <c r="Q106" s="30">
        <f t="shared" si="15"/>
        <v>50.330000000000027</v>
      </c>
      <c r="R106" s="30">
        <f t="shared" si="16"/>
        <v>51.320000000000022</v>
      </c>
      <c r="S106" s="30" t="str">
        <f t="shared" si="17"/>
        <v>&lt;</v>
      </c>
    </row>
    <row r="107" spans="2:19" x14ac:dyDescent="0.25">
      <c r="B107" s="22">
        <v>45919.484814814816</v>
      </c>
      <c r="C107" s="66">
        <v>0.63</v>
      </c>
      <c r="D107" s="25">
        <f t="shared" si="10"/>
        <v>50.960000000000029</v>
      </c>
      <c r="E107" s="24" t="str">
        <f t="shared" si="11"/>
        <v>W</v>
      </c>
      <c r="F107">
        <f t="shared" si="18"/>
        <v>2</v>
      </c>
      <c r="H107" s="30" t="str">
        <f t="shared" si="12"/>
        <v>&gt;</v>
      </c>
      <c r="K107" s="22">
        <v>45919.391192129631</v>
      </c>
      <c r="L107" s="66">
        <v>-3.32</v>
      </c>
      <c r="M107" s="25">
        <f t="shared" si="13"/>
        <v>48.000000000000021</v>
      </c>
      <c r="N107" s="24" t="str">
        <f t="shared" si="14"/>
        <v>L</v>
      </c>
      <c r="O107">
        <f t="shared" si="19"/>
        <v>1</v>
      </c>
      <c r="Q107" s="30">
        <f t="shared" si="15"/>
        <v>50.960000000000029</v>
      </c>
      <c r="R107" s="30">
        <f t="shared" si="16"/>
        <v>48.000000000000021</v>
      </c>
      <c r="S107" s="30" t="str">
        <f t="shared" si="17"/>
        <v>&gt;</v>
      </c>
    </row>
    <row r="108" spans="2:19" x14ac:dyDescent="0.25">
      <c r="B108" s="22">
        <v>45919.508900462963</v>
      </c>
      <c r="C108" s="66">
        <v>0.63</v>
      </c>
      <c r="D108" s="25">
        <f t="shared" si="10"/>
        <v>51.590000000000032</v>
      </c>
      <c r="E108" s="24" t="str">
        <f t="shared" si="11"/>
        <v>W</v>
      </c>
      <c r="F108">
        <f t="shared" si="18"/>
        <v>3</v>
      </c>
      <c r="H108" s="30" t="str">
        <f t="shared" si="12"/>
        <v>&gt;</v>
      </c>
      <c r="K108" s="22">
        <v>45919.412152777775</v>
      </c>
      <c r="L108" s="66">
        <v>-3.07</v>
      </c>
      <c r="M108" s="25">
        <f t="shared" si="13"/>
        <v>44.930000000000021</v>
      </c>
      <c r="N108" s="24" t="str">
        <f t="shared" si="14"/>
        <v>L</v>
      </c>
      <c r="O108">
        <f t="shared" si="19"/>
        <v>2</v>
      </c>
      <c r="Q108" s="30">
        <f t="shared" si="15"/>
        <v>51.590000000000032</v>
      </c>
      <c r="R108" s="30">
        <f t="shared" si="16"/>
        <v>44.930000000000021</v>
      </c>
      <c r="S108" s="30" t="str">
        <f t="shared" si="17"/>
        <v>&gt;</v>
      </c>
    </row>
    <row r="109" spans="2:19" x14ac:dyDescent="0.25">
      <c r="B109" s="22">
        <v>45919.545243055552</v>
      </c>
      <c r="C109" s="66">
        <v>-3.05</v>
      </c>
      <c r="D109" s="25">
        <f t="shared" si="10"/>
        <v>48.540000000000035</v>
      </c>
      <c r="E109" s="24" t="str">
        <f t="shared" si="11"/>
        <v>L</v>
      </c>
      <c r="F109">
        <f t="shared" si="18"/>
        <v>1</v>
      </c>
      <c r="H109" s="30" t="str">
        <f t="shared" si="12"/>
        <v>&gt;</v>
      </c>
      <c r="K109" s="22">
        <v>45919.428356481483</v>
      </c>
      <c r="L109" s="66">
        <v>1.56</v>
      </c>
      <c r="M109" s="25">
        <f t="shared" si="13"/>
        <v>46.490000000000023</v>
      </c>
      <c r="N109" s="24" t="str">
        <f t="shared" si="14"/>
        <v>W</v>
      </c>
      <c r="O109">
        <f t="shared" si="19"/>
        <v>1</v>
      </c>
      <c r="Q109" s="30">
        <f t="shared" si="15"/>
        <v>48.540000000000035</v>
      </c>
      <c r="R109" s="30">
        <f t="shared" si="16"/>
        <v>46.490000000000023</v>
      </c>
      <c r="S109" s="30" t="str">
        <f t="shared" si="17"/>
        <v>&gt;</v>
      </c>
    </row>
    <row r="110" spans="2:19" x14ac:dyDescent="0.25">
      <c r="B110" s="22">
        <v>45919.560740740744</v>
      </c>
      <c r="C110" s="66">
        <v>3.59</v>
      </c>
      <c r="D110" s="25">
        <f t="shared" si="10"/>
        <v>52.130000000000038</v>
      </c>
      <c r="E110" s="24" t="str">
        <f t="shared" si="11"/>
        <v>W</v>
      </c>
      <c r="F110">
        <f t="shared" si="18"/>
        <v>1</v>
      </c>
      <c r="H110" s="30" t="str">
        <f t="shared" si="12"/>
        <v>&gt;</v>
      </c>
      <c r="K110" s="22">
        <v>45919.435393518521</v>
      </c>
      <c r="L110" s="66">
        <v>1.52</v>
      </c>
      <c r="M110" s="25">
        <f t="shared" si="13"/>
        <v>48.010000000000026</v>
      </c>
      <c r="N110" s="24" t="str">
        <f t="shared" si="14"/>
        <v>W</v>
      </c>
      <c r="O110">
        <f t="shared" si="19"/>
        <v>2</v>
      </c>
      <c r="Q110" s="30">
        <f t="shared" si="15"/>
        <v>52.130000000000038</v>
      </c>
      <c r="R110" s="30">
        <f t="shared" si="16"/>
        <v>48.010000000000026</v>
      </c>
      <c r="S110" s="30" t="str">
        <f t="shared" si="17"/>
        <v>&gt;</v>
      </c>
    </row>
    <row r="111" spans="2:19" x14ac:dyDescent="0.25">
      <c r="B111" s="22">
        <v>45919.56827546296</v>
      </c>
      <c r="C111" s="66">
        <v>0.19</v>
      </c>
      <c r="D111" s="25">
        <f t="shared" si="10"/>
        <v>52.320000000000036</v>
      </c>
      <c r="E111" s="24" t="str">
        <f t="shared" si="11"/>
        <v>W</v>
      </c>
      <c r="F111">
        <f t="shared" si="18"/>
        <v>2</v>
      </c>
      <c r="H111" s="30" t="str">
        <f t="shared" si="12"/>
        <v>&gt;</v>
      </c>
      <c r="K111" s="22">
        <v>45919.446620370371</v>
      </c>
      <c r="L111" s="66">
        <v>1.49</v>
      </c>
      <c r="M111" s="25">
        <f t="shared" si="13"/>
        <v>49.500000000000028</v>
      </c>
      <c r="N111" s="24" t="str">
        <f t="shared" si="14"/>
        <v>W</v>
      </c>
      <c r="O111">
        <f t="shared" si="19"/>
        <v>3</v>
      </c>
      <c r="Q111" s="30">
        <f t="shared" si="15"/>
        <v>52.320000000000036</v>
      </c>
      <c r="R111" s="30">
        <f t="shared" si="16"/>
        <v>49.500000000000028</v>
      </c>
      <c r="S111" s="30" t="str">
        <f t="shared" si="17"/>
        <v>&gt;</v>
      </c>
    </row>
    <row r="112" spans="2:19" x14ac:dyDescent="0.25">
      <c r="B112" s="22">
        <v>45919.57</v>
      </c>
      <c r="C112" s="66">
        <v>0.41</v>
      </c>
      <c r="D112" s="25">
        <f t="shared" si="10"/>
        <v>52.730000000000032</v>
      </c>
      <c r="E112" s="24" t="str">
        <f t="shared" si="11"/>
        <v>W</v>
      </c>
      <c r="F112">
        <f t="shared" si="18"/>
        <v>3</v>
      </c>
      <c r="H112" s="30" t="str">
        <f t="shared" si="12"/>
        <v>&gt;</v>
      </c>
      <c r="K112" s="22">
        <v>45919.45045138889</v>
      </c>
      <c r="L112" s="66">
        <v>-3.6</v>
      </c>
      <c r="M112" s="25">
        <f t="shared" si="13"/>
        <v>45.900000000000027</v>
      </c>
      <c r="N112" s="24" t="str">
        <f t="shared" si="14"/>
        <v>L</v>
      </c>
      <c r="O112">
        <f t="shared" si="19"/>
        <v>1</v>
      </c>
      <c r="Q112" s="30">
        <f t="shared" si="15"/>
        <v>52.730000000000032</v>
      </c>
      <c r="R112" s="30">
        <f t="shared" si="16"/>
        <v>45.900000000000027</v>
      </c>
      <c r="S112" s="30" t="str">
        <f t="shared" si="17"/>
        <v>&gt;</v>
      </c>
    </row>
    <row r="113" spans="2:19" x14ac:dyDescent="0.25">
      <c r="B113" s="22">
        <v>45919.571851851855</v>
      </c>
      <c r="C113" s="66">
        <v>2.2799999999999998</v>
      </c>
      <c r="D113" s="25">
        <f t="shared" si="10"/>
        <v>55.010000000000034</v>
      </c>
      <c r="E113" s="24" t="str">
        <f t="shared" si="11"/>
        <v>W</v>
      </c>
      <c r="F113">
        <f t="shared" si="18"/>
        <v>4</v>
      </c>
      <c r="H113" s="30" t="str">
        <f t="shared" si="12"/>
        <v>&gt;</v>
      </c>
      <c r="K113" s="22">
        <v>45919.476504629631</v>
      </c>
      <c r="L113" s="66">
        <v>1.74</v>
      </c>
      <c r="M113" s="25">
        <f t="shared" si="13"/>
        <v>47.640000000000029</v>
      </c>
      <c r="N113" s="24" t="str">
        <f t="shared" si="14"/>
        <v>W</v>
      </c>
      <c r="O113">
        <f t="shared" si="19"/>
        <v>1</v>
      </c>
      <c r="Q113" s="30">
        <f t="shared" si="15"/>
        <v>55.010000000000034</v>
      </c>
      <c r="R113" s="30">
        <f t="shared" si="16"/>
        <v>47.640000000000029</v>
      </c>
      <c r="S113" s="30" t="str">
        <f t="shared" si="17"/>
        <v>&gt;</v>
      </c>
    </row>
    <row r="114" spans="2:19" x14ac:dyDescent="0.25">
      <c r="B114" s="22">
        <v>45919.586099537039</v>
      </c>
      <c r="C114" s="66">
        <v>3.24</v>
      </c>
      <c r="D114" s="25">
        <f t="shared" si="10"/>
        <v>58.250000000000036</v>
      </c>
      <c r="E114" s="24" t="str">
        <f t="shared" si="11"/>
        <v>W</v>
      </c>
      <c r="F114">
        <f t="shared" si="18"/>
        <v>5</v>
      </c>
      <c r="H114" s="30" t="str">
        <f t="shared" si="12"/>
        <v>&gt;</v>
      </c>
      <c r="K114" s="22">
        <v>45919.481226851851</v>
      </c>
      <c r="L114" s="66">
        <v>1.51</v>
      </c>
      <c r="M114" s="25">
        <f t="shared" si="13"/>
        <v>49.150000000000027</v>
      </c>
      <c r="N114" s="24" t="str">
        <f t="shared" si="14"/>
        <v>W</v>
      </c>
      <c r="O114">
        <f t="shared" si="19"/>
        <v>2</v>
      </c>
      <c r="Q114" s="30">
        <f t="shared" si="15"/>
        <v>58.250000000000036</v>
      </c>
      <c r="R114" s="30">
        <f t="shared" si="16"/>
        <v>49.150000000000027</v>
      </c>
      <c r="S114" s="30" t="str">
        <f t="shared" si="17"/>
        <v>&gt;</v>
      </c>
    </row>
    <row r="115" spans="2:19" x14ac:dyDescent="0.25">
      <c r="B115" s="22">
        <v>45919.600219907406</v>
      </c>
      <c r="C115" s="66">
        <v>3.37</v>
      </c>
      <c r="D115" s="25">
        <f t="shared" si="10"/>
        <v>61.620000000000033</v>
      </c>
      <c r="E115" s="24" t="str">
        <f t="shared" si="11"/>
        <v>W</v>
      </c>
      <c r="F115">
        <f t="shared" si="18"/>
        <v>6</v>
      </c>
      <c r="H115" s="30" t="str">
        <f t="shared" si="12"/>
        <v>&gt;</v>
      </c>
      <c r="K115" s="22">
        <v>45919.491076388891</v>
      </c>
      <c r="L115" s="66">
        <v>1.54</v>
      </c>
      <c r="M115" s="25">
        <f t="shared" si="13"/>
        <v>50.690000000000026</v>
      </c>
      <c r="N115" s="24" t="str">
        <f t="shared" si="14"/>
        <v>W</v>
      </c>
      <c r="O115">
        <f t="shared" si="19"/>
        <v>3</v>
      </c>
      <c r="Q115" s="30">
        <f t="shared" si="15"/>
        <v>61.620000000000033</v>
      </c>
      <c r="R115" s="30">
        <f t="shared" si="16"/>
        <v>50.690000000000026</v>
      </c>
      <c r="S115" s="30" t="str">
        <f t="shared" si="17"/>
        <v>&gt;</v>
      </c>
    </row>
    <row r="116" spans="2:19" x14ac:dyDescent="0.25">
      <c r="B116" s="22">
        <v>45919.609826388885</v>
      </c>
      <c r="C116" s="66">
        <v>0.06</v>
      </c>
      <c r="D116" s="25">
        <f t="shared" si="10"/>
        <v>61.680000000000035</v>
      </c>
      <c r="E116" s="24" t="str">
        <f t="shared" si="11"/>
        <v>W</v>
      </c>
      <c r="F116">
        <f t="shared" si="18"/>
        <v>7</v>
      </c>
      <c r="H116" s="30" t="str">
        <f t="shared" si="12"/>
        <v>&gt;</v>
      </c>
      <c r="K116" s="22">
        <v>45919.508912037039</v>
      </c>
      <c r="L116" s="66">
        <v>1.51</v>
      </c>
      <c r="M116" s="25">
        <f t="shared" si="13"/>
        <v>52.200000000000024</v>
      </c>
      <c r="N116" s="24" t="str">
        <f t="shared" si="14"/>
        <v>W</v>
      </c>
      <c r="O116">
        <f t="shared" si="19"/>
        <v>4</v>
      </c>
      <c r="Q116" s="30">
        <f t="shared" si="15"/>
        <v>61.680000000000035</v>
      </c>
      <c r="R116" s="30">
        <f t="shared" si="16"/>
        <v>52.200000000000024</v>
      </c>
      <c r="S116" s="30" t="str">
        <f t="shared" si="17"/>
        <v>&gt;</v>
      </c>
    </row>
    <row r="117" spans="2:19" x14ac:dyDescent="0.25">
      <c r="B117" s="22">
        <v>45919.619768518518</v>
      </c>
      <c r="C117" s="66">
        <v>-3.01</v>
      </c>
      <c r="D117" s="25">
        <f t="shared" si="10"/>
        <v>58.670000000000037</v>
      </c>
      <c r="E117" s="24" t="str">
        <f t="shared" si="11"/>
        <v>L</v>
      </c>
      <c r="F117">
        <f t="shared" si="18"/>
        <v>1</v>
      </c>
      <c r="H117" s="30" t="str">
        <f t="shared" si="12"/>
        <v>&gt;</v>
      </c>
      <c r="K117" s="22">
        <v>45919.545231481483</v>
      </c>
      <c r="L117" s="66">
        <v>-3.04</v>
      </c>
      <c r="M117" s="25">
        <f t="shared" si="13"/>
        <v>49.160000000000025</v>
      </c>
      <c r="N117" s="24" t="str">
        <f t="shared" si="14"/>
        <v>L</v>
      </c>
      <c r="O117">
        <f t="shared" si="19"/>
        <v>1</v>
      </c>
      <c r="Q117" s="30">
        <f t="shared" si="15"/>
        <v>58.670000000000037</v>
      </c>
      <c r="R117" s="30">
        <f t="shared" si="16"/>
        <v>49.160000000000025</v>
      </c>
      <c r="S117" s="30" t="str">
        <f t="shared" si="17"/>
        <v>&gt;</v>
      </c>
    </row>
    <row r="118" spans="2:19" x14ac:dyDescent="0.25">
      <c r="B118" s="22">
        <v>45919.643148148149</v>
      </c>
      <c r="C118" s="66">
        <v>3.61</v>
      </c>
      <c r="D118" s="25">
        <f t="shared" si="10"/>
        <v>62.280000000000037</v>
      </c>
      <c r="E118" s="24" t="str">
        <f t="shared" si="11"/>
        <v>W</v>
      </c>
      <c r="F118">
        <f t="shared" si="18"/>
        <v>1</v>
      </c>
      <c r="H118" s="30" t="str">
        <f t="shared" si="12"/>
        <v>&gt;</v>
      </c>
      <c r="K118" s="22">
        <v>45919.560752314814</v>
      </c>
      <c r="L118" s="66">
        <v>1.57</v>
      </c>
      <c r="M118" s="25">
        <f t="shared" si="13"/>
        <v>50.730000000000025</v>
      </c>
      <c r="N118" s="24" t="str">
        <f t="shared" si="14"/>
        <v>W</v>
      </c>
      <c r="O118">
        <f t="shared" si="19"/>
        <v>1</v>
      </c>
      <c r="Q118" s="30">
        <f t="shared" si="15"/>
        <v>62.280000000000037</v>
      </c>
      <c r="R118" s="30">
        <f t="shared" si="16"/>
        <v>50.730000000000025</v>
      </c>
      <c r="S118" s="30" t="str">
        <f t="shared" si="17"/>
        <v>&gt;</v>
      </c>
    </row>
    <row r="119" spans="2:19" x14ac:dyDescent="0.25">
      <c r="B119" s="22">
        <v>45919.662141203706</v>
      </c>
      <c r="C119" s="66">
        <v>-3.04</v>
      </c>
      <c r="D119" s="25">
        <f t="shared" si="10"/>
        <v>59.240000000000038</v>
      </c>
      <c r="E119" s="24" t="str">
        <f t="shared" si="11"/>
        <v>L</v>
      </c>
      <c r="F119">
        <f t="shared" si="18"/>
        <v>1</v>
      </c>
      <c r="H119" s="30" t="str">
        <f t="shared" si="12"/>
        <v>&gt;</v>
      </c>
      <c r="K119" s="22">
        <v>45919.56826388889</v>
      </c>
      <c r="L119" s="66">
        <v>1.66</v>
      </c>
      <c r="M119" s="25">
        <f t="shared" si="13"/>
        <v>52.390000000000022</v>
      </c>
      <c r="N119" s="24" t="str">
        <f t="shared" si="14"/>
        <v>W</v>
      </c>
      <c r="O119">
        <f t="shared" si="19"/>
        <v>2</v>
      </c>
      <c r="Q119" s="30">
        <f t="shared" si="15"/>
        <v>59.240000000000038</v>
      </c>
      <c r="R119" s="30">
        <f t="shared" si="16"/>
        <v>52.390000000000022</v>
      </c>
      <c r="S119" s="30" t="str">
        <f t="shared" si="17"/>
        <v>&gt;</v>
      </c>
    </row>
    <row r="120" spans="2:19" x14ac:dyDescent="0.25">
      <c r="B120" s="22">
        <v>45920.005636574075</v>
      </c>
      <c r="C120" s="66">
        <v>-3.2</v>
      </c>
      <c r="D120" s="25">
        <f t="shared" si="10"/>
        <v>56.040000000000035</v>
      </c>
      <c r="E120" s="24" t="str">
        <f t="shared" si="11"/>
        <v>L</v>
      </c>
      <c r="F120">
        <f t="shared" si="18"/>
        <v>2</v>
      </c>
      <c r="H120" s="30" t="str">
        <f t="shared" si="12"/>
        <v>&gt;</v>
      </c>
      <c r="K120" s="22">
        <v>45919.569884259261</v>
      </c>
      <c r="L120" s="66">
        <v>1.57</v>
      </c>
      <c r="M120" s="25">
        <f t="shared" si="13"/>
        <v>53.960000000000022</v>
      </c>
      <c r="N120" s="24" t="str">
        <f t="shared" si="14"/>
        <v>W</v>
      </c>
      <c r="O120">
        <f t="shared" si="19"/>
        <v>3</v>
      </c>
      <c r="Q120" s="30">
        <f t="shared" si="15"/>
        <v>56.040000000000035</v>
      </c>
      <c r="R120" s="30">
        <f t="shared" si="16"/>
        <v>53.960000000000022</v>
      </c>
      <c r="S120" s="30" t="str">
        <f t="shared" si="17"/>
        <v>&gt;</v>
      </c>
    </row>
    <row r="121" spans="2:19" x14ac:dyDescent="0.25">
      <c r="B121" s="22">
        <v>45920.013275462959</v>
      </c>
      <c r="C121" s="66">
        <v>1.54</v>
      </c>
      <c r="D121" s="25">
        <f t="shared" si="10"/>
        <v>57.580000000000034</v>
      </c>
      <c r="E121" s="24" t="str">
        <f t="shared" si="11"/>
        <v>W</v>
      </c>
      <c r="F121">
        <f t="shared" si="18"/>
        <v>1</v>
      </c>
      <c r="H121" s="30" t="str">
        <f t="shared" si="12"/>
        <v>&gt;</v>
      </c>
      <c r="K121" s="22">
        <v>45919.571620370371</v>
      </c>
      <c r="L121" s="66">
        <v>1.58</v>
      </c>
      <c r="M121" s="25">
        <f t="shared" si="13"/>
        <v>55.54000000000002</v>
      </c>
      <c r="N121" s="24" t="str">
        <f t="shared" si="14"/>
        <v>W</v>
      </c>
      <c r="O121">
        <f t="shared" si="19"/>
        <v>4</v>
      </c>
      <c r="Q121" s="30">
        <f t="shared" si="15"/>
        <v>57.580000000000034</v>
      </c>
      <c r="R121" s="30">
        <f t="shared" si="16"/>
        <v>55.54000000000002</v>
      </c>
      <c r="S121" s="30" t="str">
        <f t="shared" si="17"/>
        <v>&gt;</v>
      </c>
    </row>
    <row r="122" spans="2:19" x14ac:dyDescent="0.25">
      <c r="B122" s="22">
        <v>45920.019282407404</v>
      </c>
      <c r="C122" s="66">
        <v>-2.97</v>
      </c>
      <c r="D122" s="25">
        <f t="shared" si="10"/>
        <v>54.610000000000035</v>
      </c>
      <c r="E122" s="24" t="str">
        <f t="shared" si="11"/>
        <v>L</v>
      </c>
      <c r="F122">
        <f t="shared" si="18"/>
        <v>1</v>
      </c>
      <c r="H122" s="30" t="str">
        <f t="shared" si="12"/>
        <v>&lt;</v>
      </c>
      <c r="K122" s="22">
        <v>45919.586099537039</v>
      </c>
      <c r="L122" s="66">
        <v>1.47</v>
      </c>
      <c r="M122" s="25">
        <f t="shared" si="13"/>
        <v>57.010000000000019</v>
      </c>
      <c r="N122" s="24" t="str">
        <f t="shared" si="14"/>
        <v>W</v>
      </c>
      <c r="O122">
        <f t="shared" si="19"/>
        <v>5</v>
      </c>
      <c r="Q122" s="30">
        <f t="shared" si="15"/>
        <v>54.610000000000035</v>
      </c>
      <c r="R122" s="30">
        <f t="shared" si="16"/>
        <v>57.010000000000019</v>
      </c>
      <c r="S122" s="30" t="str">
        <f t="shared" si="17"/>
        <v>&lt;</v>
      </c>
    </row>
    <row r="123" spans="2:19" x14ac:dyDescent="0.25">
      <c r="B123" s="22">
        <v>45920.050763888888</v>
      </c>
      <c r="C123" s="66">
        <v>0.67</v>
      </c>
      <c r="D123" s="25">
        <f t="shared" si="10"/>
        <v>55.280000000000037</v>
      </c>
      <c r="E123" s="24" t="str">
        <f t="shared" si="11"/>
        <v>W</v>
      </c>
      <c r="F123">
        <f t="shared" si="18"/>
        <v>1</v>
      </c>
      <c r="H123" s="30" t="str">
        <f t="shared" si="12"/>
        <v>&lt;</v>
      </c>
      <c r="K123" s="22">
        <v>45919.600208333337</v>
      </c>
      <c r="L123" s="66">
        <v>1.59</v>
      </c>
      <c r="M123" s="25">
        <f t="shared" si="13"/>
        <v>58.600000000000023</v>
      </c>
      <c r="N123" s="24" t="str">
        <f t="shared" si="14"/>
        <v>W</v>
      </c>
      <c r="O123">
        <f t="shared" si="19"/>
        <v>6</v>
      </c>
      <c r="Q123" s="30">
        <f t="shared" si="15"/>
        <v>55.280000000000037</v>
      </c>
      <c r="R123" s="30">
        <f t="shared" si="16"/>
        <v>58.600000000000023</v>
      </c>
      <c r="S123" s="30" t="str">
        <f t="shared" si="17"/>
        <v>&lt;</v>
      </c>
    </row>
    <row r="124" spans="2:19" x14ac:dyDescent="0.25">
      <c r="B124" s="22">
        <v>45920.065694444442</v>
      </c>
      <c r="C124" s="66">
        <v>3.51</v>
      </c>
      <c r="D124" s="25">
        <f t="shared" si="10"/>
        <v>58.790000000000035</v>
      </c>
      <c r="E124" s="24" t="str">
        <f t="shared" si="11"/>
        <v>W</v>
      </c>
      <c r="F124">
        <f t="shared" si="18"/>
        <v>2</v>
      </c>
      <c r="H124" s="30" t="str">
        <f t="shared" si="12"/>
        <v>&lt;</v>
      </c>
      <c r="K124" s="22">
        <v>45919.609814814816</v>
      </c>
      <c r="L124" s="66">
        <v>1.49</v>
      </c>
      <c r="M124" s="25">
        <f t="shared" si="13"/>
        <v>60.090000000000025</v>
      </c>
      <c r="N124" s="24" t="str">
        <f t="shared" si="14"/>
        <v>W</v>
      </c>
      <c r="O124">
        <f t="shared" si="19"/>
        <v>7</v>
      </c>
      <c r="Q124" s="30">
        <f t="shared" si="15"/>
        <v>58.790000000000035</v>
      </c>
      <c r="R124" s="30">
        <f t="shared" si="16"/>
        <v>60.090000000000025</v>
      </c>
      <c r="S124" s="30" t="str">
        <f t="shared" si="17"/>
        <v>&lt;</v>
      </c>
    </row>
    <row r="125" spans="2:19" x14ac:dyDescent="0.25">
      <c r="B125" s="22">
        <v>45920.081550925926</v>
      </c>
      <c r="C125" s="66">
        <v>3.5</v>
      </c>
      <c r="D125" s="25">
        <f t="shared" si="10"/>
        <v>62.290000000000035</v>
      </c>
      <c r="E125" s="24" t="str">
        <f t="shared" si="11"/>
        <v>W</v>
      </c>
      <c r="F125">
        <f t="shared" si="18"/>
        <v>3</v>
      </c>
      <c r="H125" s="30" t="str">
        <f t="shared" si="12"/>
        <v>&gt;</v>
      </c>
      <c r="K125" s="22">
        <v>45919.619768518518</v>
      </c>
      <c r="L125" s="66">
        <v>-3.11</v>
      </c>
      <c r="M125" s="25">
        <f t="shared" si="13"/>
        <v>56.980000000000025</v>
      </c>
      <c r="N125" s="24" t="str">
        <f t="shared" si="14"/>
        <v>L</v>
      </c>
      <c r="O125">
        <f t="shared" si="19"/>
        <v>1</v>
      </c>
      <c r="Q125" s="30">
        <f t="shared" si="15"/>
        <v>62.290000000000035</v>
      </c>
      <c r="R125" s="30">
        <f t="shared" si="16"/>
        <v>56.980000000000025</v>
      </c>
      <c r="S125" s="30" t="str">
        <f t="shared" si="17"/>
        <v>&gt;</v>
      </c>
    </row>
    <row r="126" spans="2:19" x14ac:dyDescent="0.25">
      <c r="B126" s="22">
        <v>45920.101134259261</v>
      </c>
      <c r="C126" s="66">
        <v>0.95</v>
      </c>
      <c r="D126" s="25">
        <f t="shared" si="10"/>
        <v>63.240000000000038</v>
      </c>
      <c r="E126" s="24" t="str">
        <f t="shared" si="11"/>
        <v>W</v>
      </c>
      <c r="F126">
        <f t="shared" si="18"/>
        <v>4</v>
      </c>
      <c r="H126" s="30" t="str">
        <f t="shared" si="12"/>
        <v>&gt;</v>
      </c>
      <c r="K126" s="22">
        <v>45919.643159722225</v>
      </c>
      <c r="L126" s="66">
        <v>1.62</v>
      </c>
      <c r="M126" s="25">
        <f t="shared" si="13"/>
        <v>58.600000000000023</v>
      </c>
      <c r="N126" s="24" t="str">
        <f t="shared" si="14"/>
        <v>W</v>
      </c>
      <c r="O126">
        <f t="shared" si="19"/>
        <v>1</v>
      </c>
      <c r="Q126" s="30">
        <f t="shared" si="15"/>
        <v>63.240000000000038</v>
      </c>
      <c r="R126" s="30">
        <f t="shared" si="16"/>
        <v>58.600000000000023</v>
      </c>
      <c r="S126" s="30" t="str">
        <f t="shared" si="17"/>
        <v>&gt;</v>
      </c>
    </row>
    <row r="127" spans="2:19" x14ac:dyDescent="0.25">
      <c r="B127" s="22">
        <v>45920.125648148147</v>
      </c>
      <c r="C127" s="66">
        <v>0.97</v>
      </c>
      <c r="D127" s="25">
        <f t="shared" si="10"/>
        <v>64.210000000000036</v>
      </c>
      <c r="E127" s="24" t="str">
        <f t="shared" si="11"/>
        <v>W</v>
      </c>
      <c r="F127">
        <f t="shared" si="18"/>
        <v>5</v>
      </c>
      <c r="H127" s="30" t="str">
        <f t="shared" si="12"/>
        <v>&gt;</v>
      </c>
      <c r="K127" s="22">
        <v>45919.662141203706</v>
      </c>
      <c r="L127" s="66">
        <v>-3.04</v>
      </c>
      <c r="M127" s="25">
        <f t="shared" si="13"/>
        <v>55.560000000000024</v>
      </c>
      <c r="N127" s="24" t="str">
        <f t="shared" si="14"/>
        <v>L</v>
      </c>
      <c r="O127">
        <f t="shared" si="19"/>
        <v>1</v>
      </c>
      <c r="Q127" s="30">
        <f t="shared" si="15"/>
        <v>64.210000000000036</v>
      </c>
      <c r="R127" s="30">
        <f t="shared" si="16"/>
        <v>55.560000000000024</v>
      </c>
      <c r="S127" s="30" t="str">
        <f t="shared" si="17"/>
        <v>&gt;</v>
      </c>
    </row>
    <row r="128" spans="2:19" x14ac:dyDescent="0.25">
      <c r="B128" s="22">
        <v>45920.171018518522</v>
      </c>
      <c r="C128" s="66">
        <v>1.1499999999999999</v>
      </c>
      <c r="D128" s="25">
        <f t="shared" si="10"/>
        <v>65.360000000000042</v>
      </c>
      <c r="E128" s="24" t="str">
        <f t="shared" si="11"/>
        <v>W</v>
      </c>
      <c r="F128">
        <f t="shared" si="18"/>
        <v>6</v>
      </c>
      <c r="H128" s="30" t="str">
        <f t="shared" si="12"/>
        <v>&gt;</v>
      </c>
      <c r="K128" s="22">
        <v>45920.005624999998</v>
      </c>
      <c r="L128" s="66">
        <v>-3.14</v>
      </c>
      <c r="M128" s="25">
        <f t="shared" si="13"/>
        <v>52.420000000000023</v>
      </c>
      <c r="N128" s="24" t="str">
        <f t="shared" si="14"/>
        <v>L</v>
      </c>
      <c r="O128">
        <f t="shared" si="19"/>
        <v>2</v>
      </c>
      <c r="Q128" s="30">
        <f t="shared" si="15"/>
        <v>65.360000000000042</v>
      </c>
      <c r="R128" s="30">
        <f t="shared" si="16"/>
        <v>52.420000000000023</v>
      </c>
      <c r="S128" s="30" t="str">
        <f t="shared" si="17"/>
        <v>&gt;</v>
      </c>
    </row>
    <row r="129" spans="2:19" x14ac:dyDescent="0.25">
      <c r="B129" s="22">
        <v>45920.180393518516</v>
      </c>
      <c r="C129" s="66">
        <v>-3</v>
      </c>
      <c r="D129" s="25">
        <f t="shared" si="10"/>
        <v>62.360000000000042</v>
      </c>
      <c r="E129" s="24" t="str">
        <f t="shared" si="11"/>
        <v>L</v>
      </c>
      <c r="F129">
        <f t="shared" si="18"/>
        <v>1</v>
      </c>
      <c r="H129" s="30" t="str">
        <f t="shared" si="12"/>
        <v>&gt;</v>
      </c>
      <c r="K129" s="22">
        <v>45920.013275462959</v>
      </c>
      <c r="L129" s="66">
        <v>1.47</v>
      </c>
      <c r="M129" s="25">
        <f t="shared" si="13"/>
        <v>53.890000000000022</v>
      </c>
      <c r="N129" s="24" t="str">
        <f t="shared" si="14"/>
        <v>W</v>
      </c>
      <c r="O129">
        <f t="shared" si="19"/>
        <v>1</v>
      </c>
      <c r="Q129" s="30">
        <f t="shared" si="15"/>
        <v>62.360000000000042</v>
      </c>
      <c r="R129" s="30">
        <f t="shared" si="16"/>
        <v>53.890000000000022</v>
      </c>
      <c r="S129" s="30" t="str">
        <f t="shared" si="17"/>
        <v>&gt;</v>
      </c>
    </row>
    <row r="130" spans="2:19" x14ac:dyDescent="0.25">
      <c r="B130" s="1" t="s">
        <v>54</v>
      </c>
      <c r="C130" s="66">
        <v>30.110000000000007</v>
      </c>
      <c r="D130" s="25" t="str">
        <f t="shared" si="10"/>
        <v/>
      </c>
      <c r="E130" s="24" t="str">
        <f t="shared" si="11"/>
        <v/>
      </c>
      <c r="F130" t="str">
        <f t="shared" si="18"/>
        <v/>
      </c>
      <c r="K130" s="22">
        <v>45920.018946759257</v>
      </c>
      <c r="L130" s="66">
        <v>-3.18</v>
      </c>
      <c r="M130" s="25">
        <f t="shared" si="13"/>
        <v>50.710000000000022</v>
      </c>
      <c r="N130" s="24" t="str">
        <f t="shared" si="14"/>
        <v>L</v>
      </c>
      <c r="O130">
        <f t="shared" si="19"/>
        <v>1</v>
      </c>
      <c r="Q130" s="30" t="str">
        <f t="shared" si="15"/>
        <v/>
      </c>
      <c r="R130" s="30">
        <f t="shared" si="16"/>
        <v>50.710000000000022</v>
      </c>
      <c r="S130" s="30" t="str">
        <f t="shared" si="17"/>
        <v>&gt;</v>
      </c>
    </row>
    <row r="131" spans="2:19" x14ac:dyDescent="0.25">
      <c r="D131" s="25" t="str">
        <f t="shared" si="10"/>
        <v/>
      </c>
      <c r="E131" s="24" t="str">
        <f t="shared" si="11"/>
        <v/>
      </c>
      <c r="F131" t="str">
        <f t="shared" si="18"/>
        <v/>
      </c>
      <c r="K131" s="22">
        <v>45920.032361111109</v>
      </c>
      <c r="L131" s="66">
        <v>1.5</v>
      </c>
      <c r="M131" s="25">
        <f t="shared" si="13"/>
        <v>52.210000000000022</v>
      </c>
      <c r="N131" s="24" t="str">
        <f t="shared" si="14"/>
        <v>W</v>
      </c>
      <c r="O131">
        <f t="shared" si="19"/>
        <v>1</v>
      </c>
      <c r="Q131" s="30" t="str">
        <f t="shared" si="15"/>
        <v/>
      </c>
      <c r="R131" s="30">
        <f t="shared" si="16"/>
        <v>52.210000000000022</v>
      </c>
      <c r="S131" s="30" t="str">
        <f t="shared" si="17"/>
        <v>&gt;</v>
      </c>
    </row>
    <row r="132" spans="2:19" x14ac:dyDescent="0.25">
      <c r="D132" s="25" t="str">
        <f t="shared" si="10"/>
        <v/>
      </c>
      <c r="E132" s="24" t="str">
        <f t="shared" si="11"/>
        <v/>
      </c>
      <c r="F132" t="str">
        <f t="shared" si="18"/>
        <v/>
      </c>
      <c r="K132" s="22">
        <v>45920.05678240741</v>
      </c>
      <c r="L132" s="66">
        <v>1.54</v>
      </c>
      <c r="M132" s="25">
        <f t="shared" si="13"/>
        <v>53.750000000000021</v>
      </c>
      <c r="N132" s="24" t="str">
        <f t="shared" si="14"/>
        <v>W</v>
      </c>
      <c r="O132">
        <f t="shared" si="19"/>
        <v>2</v>
      </c>
      <c r="Q132" s="30" t="str">
        <f t="shared" si="15"/>
        <v/>
      </c>
      <c r="R132" s="30">
        <f t="shared" si="16"/>
        <v>53.750000000000021</v>
      </c>
      <c r="S132" s="30" t="str">
        <f t="shared" si="17"/>
        <v>&gt;</v>
      </c>
    </row>
    <row r="133" spans="2:19" x14ac:dyDescent="0.25">
      <c r="D133" s="25" t="str">
        <f t="shared" si="10"/>
        <v/>
      </c>
      <c r="E133" s="24" t="str">
        <f t="shared" si="11"/>
        <v/>
      </c>
      <c r="F133" t="str">
        <f t="shared" si="18"/>
        <v/>
      </c>
      <c r="K133" s="22">
        <v>45920.070902777778</v>
      </c>
      <c r="L133" s="66">
        <v>1.81</v>
      </c>
      <c r="M133" s="25">
        <f t="shared" si="13"/>
        <v>55.560000000000024</v>
      </c>
      <c r="N133" s="24" t="str">
        <f t="shared" si="14"/>
        <v>W</v>
      </c>
      <c r="O133">
        <f t="shared" si="19"/>
        <v>3</v>
      </c>
      <c r="Q133" s="30" t="str">
        <f t="shared" si="15"/>
        <v/>
      </c>
      <c r="R133" s="30">
        <f t="shared" si="16"/>
        <v>55.560000000000024</v>
      </c>
      <c r="S133" s="30" t="str">
        <f t="shared" si="17"/>
        <v>&gt;</v>
      </c>
    </row>
    <row r="134" spans="2:19" x14ac:dyDescent="0.25">
      <c r="D134" s="25" t="str">
        <f t="shared" si="10"/>
        <v/>
      </c>
      <c r="E134" s="24" t="str">
        <f t="shared" si="11"/>
        <v/>
      </c>
      <c r="F134" t="str">
        <f t="shared" si="18"/>
        <v/>
      </c>
      <c r="K134" s="22">
        <v>45920.081562500003</v>
      </c>
      <c r="L134" s="66">
        <v>1.36</v>
      </c>
      <c r="M134" s="25">
        <f t="shared" si="13"/>
        <v>56.920000000000023</v>
      </c>
      <c r="N134" s="24" t="str">
        <f t="shared" si="14"/>
        <v>W</v>
      </c>
      <c r="O134">
        <f t="shared" si="19"/>
        <v>4</v>
      </c>
      <c r="Q134" s="30" t="str">
        <f t="shared" si="15"/>
        <v/>
      </c>
      <c r="R134" s="30">
        <f t="shared" si="16"/>
        <v>56.920000000000023</v>
      </c>
      <c r="S134" s="30" t="str">
        <f t="shared" si="17"/>
        <v>&gt;</v>
      </c>
    </row>
    <row r="135" spans="2:19" x14ac:dyDescent="0.25">
      <c r="D135" s="25" t="str">
        <f t="shared" si="10"/>
        <v/>
      </c>
      <c r="E135" s="24" t="str">
        <f t="shared" si="11"/>
        <v/>
      </c>
      <c r="F135" t="str">
        <f t="shared" si="18"/>
        <v/>
      </c>
      <c r="K135" s="22">
        <v>45920.093124999999</v>
      </c>
      <c r="L135" s="66">
        <v>1.57</v>
      </c>
      <c r="M135" s="25">
        <f t="shared" si="13"/>
        <v>58.490000000000023</v>
      </c>
      <c r="N135" s="24" t="str">
        <f t="shared" si="14"/>
        <v>W</v>
      </c>
      <c r="O135">
        <f t="shared" si="19"/>
        <v>5</v>
      </c>
      <c r="Q135" s="30" t="str">
        <f t="shared" si="15"/>
        <v/>
      </c>
      <c r="R135" s="30">
        <f t="shared" si="16"/>
        <v>58.490000000000023</v>
      </c>
      <c r="S135" s="30" t="str">
        <f t="shared" si="17"/>
        <v>&gt;</v>
      </c>
    </row>
    <row r="136" spans="2:19" x14ac:dyDescent="0.25">
      <c r="D136" s="25" t="str">
        <f t="shared" si="10"/>
        <v/>
      </c>
      <c r="E136" s="24" t="str">
        <f t="shared" si="11"/>
        <v/>
      </c>
      <c r="F136" t="str">
        <f t="shared" si="18"/>
        <v/>
      </c>
      <c r="K136" s="22">
        <v>45920.101134259261</v>
      </c>
      <c r="L136" s="66">
        <v>1.61</v>
      </c>
      <c r="M136" s="25">
        <f t="shared" si="13"/>
        <v>60.100000000000023</v>
      </c>
      <c r="N136" s="24" t="str">
        <f t="shared" si="14"/>
        <v>W</v>
      </c>
      <c r="O136">
        <f t="shared" si="19"/>
        <v>6</v>
      </c>
      <c r="Q136" s="30" t="str">
        <f t="shared" si="15"/>
        <v/>
      </c>
      <c r="R136" s="30">
        <f t="shared" si="16"/>
        <v>60.100000000000023</v>
      </c>
      <c r="S136" s="30" t="str">
        <f t="shared" si="17"/>
        <v>&gt;</v>
      </c>
    </row>
    <row r="137" spans="2:19" x14ac:dyDescent="0.25">
      <c r="D137" s="25" t="str">
        <f t="shared" si="10"/>
        <v/>
      </c>
      <c r="E137" s="24" t="str">
        <f t="shared" si="11"/>
        <v/>
      </c>
      <c r="F137" t="str">
        <f t="shared" si="18"/>
        <v/>
      </c>
      <c r="K137" s="22">
        <v>45920.124722222223</v>
      </c>
      <c r="L137" s="66">
        <v>0.59</v>
      </c>
      <c r="M137" s="25">
        <f t="shared" si="13"/>
        <v>60.690000000000026</v>
      </c>
      <c r="N137" s="24" t="str">
        <f t="shared" si="14"/>
        <v>W</v>
      </c>
      <c r="O137">
        <f t="shared" si="19"/>
        <v>7</v>
      </c>
      <c r="Q137" s="30" t="str">
        <f t="shared" si="15"/>
        <v/>
      </c>
      <c r="R137" s="30">
        <f t="shared" si="16"/>
        <v>60.690000000000026</v>
      </c>
      <c r="S137" s="30" t="str">
        <f t="shared" si="17"/>
        <v>&gt;</v>
      </c>
    </row>
    <row r="138" spans="2:19" x14ac:dyDescent="0.25">
      <c r="D138" s="25" t="str">
        <f t="shared" si="10"/>
        <v/>
      </c>
      <c r="E138" s="24" t="str">
        <f t="shared" si="11"/>
        <v/>
      </c>
      <c r="F138" t="str">
        <f t="shared" si="18"/>
        <v/>
      </c>
      <c r="K138" s="22">
        <v>45920.171018518522</v>
      </c>
      <c r="L138" s="66">
        <v>1.51</v>
      </c>
      <c r="M138" s="25">
        <f t="shared" si="13"/>
        <v>62.200000000000024</v>
      </c>
      <c r="N138" s="24" t="str">
        <f t="shared" si="14"/>
        <v>W</v>
      </c>
      <c r="O138">
        <f t="shared" si="19"/>
        <v>8</v>
      </c>
      <c r="Q138" s="30" t="str">
        <f t="shared" si="15"/>
        <v/>
      </c>
      <c r="R138" s="30">
        <f t="shared" si="16"/>
        <v>62.200000000000024</v>
      </c>
      <c r="S138" s="30" t="str">
        <f t="shared" si="17"/>
        <v>&gt;</v>
      </c>
    </row>
    <row r="139" spans="2:19" x14ac:dyDescent="0.25">
      <c r="D139" s="25" t="str">
        <f t="shared" si="10"/>
        <v/>
      </c>
      <c r="E139" s="24" t="str">
        <f t="shared" si="11"/>
        <v/>
      </c>
      <c r="F139" t="str">
        <f t="shared" si="18"/>
        <v/>
      </c>
      <c r="K139" s="22">
        <v>45920.179236111115</v>
      </c>
      <c r="L139" s="66">
        <v>-3</v>
      </c>
      <c r="M139" s="25">
        <f t="shared" si="13"/>
        <v>59.200000000000024</v>
      </c>
      <c r="N139" s="24" t="str">
        <f t="shared" si="14"/>
        <v>L</v>
      </c>
      <c r="O139">
        <f t="shared" si="19"/>
        <v>1</v>
      </c>
      <c r="Q139" s="30" t="str">
        <f t="shared" si="15"/>
        <v/>
      </c>
      <c r="R139" s="30">
        <f t="shared" si="16"/>
        <v>59.200000000000024</v>
      </c>
      <c r="S139" s="30" t="str">
        <f t="shared" si="17"/>
        <v>&gt;</v>
      </c>
    </row>
    <row r="140" spans="2:19" x14ac:dyDescent="0.25">
      <c r="D140" s="25" t="str">
        <f t="shared" si="10"/>
        <v/>
      </c>
      <c r="E140" s="24" t="str">
        <f t="shared" si="11"/>
        <v/>
      </c>
      <c r="F140" t="str">
        <f t="shared" si="18"/>
        <v/>
      </c>
      <c r="K140" s="1" t="s">
        <v>54</v>
      </c>
      <c r="L140" s="66">
        <v>26.949999999999996</v>
      </c>
      <c r="M140" s="25" t="str">
        <f t="shared" si="13"/>
        <v/>
      </c>
      <c r="N140" s="24" t="str">
        <f t="shared" si="14"/>
        <v/>
      </c>
      <c r="O140" t="str">
        <f t="shared" si="19"/>
        <v/>
      </c>
      <c r="Q140" s="30" t="str">
        <f t="shared" si="15"/>
        <v/>
      </c>
      <c r="R140" s="30" t="str">
        <f t="shared" si="16"/>
        <v/>
      </c>
    </row>
    <row r="141" spans="2:19" x14ac:dyDescent="0.25">
      <c r="D141" s="25" t="str">
        <f t="shared" si="10"/>
        <v/>
      </c>
      <c r="E141" s="24" t="str">
        <f t="shared" si="11"/>
        <v/>
      </c>
      <c r="F141" t="str">
        <f t="shared" si="18"/>
        <v/>
      </c>
      <c r="M141" s="25" t="str">
        <f t="shared" si="13"/>
        <v/>
      </c>
      <c r="N141" s="24" t="str">
        <f t="shared" si="14"/>
        <v/>
      </c>
      <c r="O141" t="str">
        <f t="shared" si="19"/>
        <v/>
      </c>
    </row>
    <row r="142" spans="2:19" x14ac:dyDescent="0.25">
      <c r="D142" s="25" t="str">
        <f t="shared" si="10"/>
        <v/>
      </c>
      <c r="E142" s="24" t="str">
        <f t="shared" si="11"/>
        <v/>
      </c>
      <c r="F142" t="str">
        <f t="shared" si="18"/>
        <v/>
      </c>
      <c r="M142" s="25" t="str">
        <f t="shared" si="13"/>
        <v/>
      </c>
      <c r="N142" s="24" t="str">
        <f t="shared" si="14"/>
        <v/>
      </c>
      <c r="O142" t="str">
        <f t="shared" si="19"/>
        <v/>
      </c>
    </row>
    <row r="143" spans="2:19" x14ac:dyDescent="0.25">
      <c r="D143" s="25" t="str">
        <f t="shared" si="10"/>
        <v/>
      </c>
      <c r="E143" s="24" t="str">
        <f t="shared" si="11"/>
        <v/>
      </c>
      <c r="F143" t="str">
        <f t="shared" si="18"/>
        <v/>
      </c>
      <c r="M143" s="25" t="str">
        <f t="shared" si="13"/>
        <v/>
      </c>
      <c r="N143" s="24" t="str">
        <f t="shared" si="14"/>
        <v/>
      </c>
      <c r="O143" t="str">
        <f t="shared" si="19"/>
        <v/>
      </c>
    </row>
    <row r="144" spans="2:19" x14ac:dyDescent="0.25">
      <c r="D144" s="25" t="str">
        <f t="shared" si="10"/>
        <v/>
      </c>
      <c r="E144" s="24" t="str">
        <f t="shared" si="11"/>
        <v/>
      </c>
      <c r="F144" t="str">
        <f t="shared" si="18"/>
        <v/>
      </c>
      <c r="M144" s="25" t="str">
        <f t="shared" si="13"/>
        <v/>
      </c>
      <c r="N144" s="24" t="str">
        <f t="shared" si="14"/>
        <v/>
      </c>
      <c r="O144" t="str">
        <f t="shared" si="19"/>
        <v/>
      </c>
    </row>
    <row r="145" spans="4:15" x14ac:dyDescent="0.25">
      <c r="D145" s="25" t="str">
        <f t="shared" si="10"/>
        <v/>
      </c>
      <c r="E145" s="24" t="str">
        <f t="shared" si="11"/>
        <v/>
      </c>
      <c r="F145" t="str">
        <f t="shared" si="18"/>
        <v/>
      </c>
      <c r="M145" s="25" t="str">
        <f t="shared" si="13"/>
        <v/>
      </c>
      <c r="N145" s="24" t="str">
        <f t="shared" si="14"/>
        <v/>
      </c>
      <c r="O145" t="str">
        <f t="shared" si="19"/>
        <v/>
      </c>
    </row>
    <row r="146" spans="4:15" x14ac:dyDescent="0.25">
      <c r="D146" s="25" t="str">
        <f t="shared" si="10"/>
        <v/>
      </c>
      <c r="E146" s="24" t="str">
        <f t="shared" si="11"/>
        <v/>
      </c>
      <c r="F146" t="str">
        <f t="shared" si="18"/>
        <v/>
      </c>
      <c r="M146" s="25" t="str">
        <f t="shared" si="13"/>
        <v/>
      </c>
      <c r="N146" s="24" t="str">
        <f t="shared" si="14"/>
        <v/>
      </c>
      <c r="O146" t="str">
        <f t="shared" si="19"/>
        <v/>
      </c>
    </row>
    <row r="147" spans="4:15" x14ac:dyDescent="0.25">
      <c r="D147" s="25" t="str">
        <f t="shared" si="10"/>
        <v/>
      </c>
      <c r="E147" s="24" t="str">
        <f t="shared" si="11"/>
        <v/>
      </c>
      <c r="F147" t="str">
        <f t="shared" si="18"/>
        <v/>
      </c>
      <c r="M147" s="25" t="str">
        <f t="shared" si="13"/>
        <v/>
      </c>
      <c r="N147" s="24" t="str">
        <f t="shared" si="14"/>
        <v/>
      </c>
      <c r="O147" t="str">
        <f t="shared" si="19"/>
        <v/>
      </c>
    </row>
    <row r="148" spans="4:15" x14ac:dyDescent="0.25">
      <c r="D148" s="25" t="str">
        <f t="shared" si="10"/>
        <v/>
      </c>
      <c r="E148" s="24" t="str">
        <f t="shared" si="11"/>
        <v/>
      </c>
      <c r="F148" t="str">
        <f t="shared" si="18"/>
        <v/>
      </c>
      <c r="M148" s="25" t="str">
        <f t="shared" si="13"/>
        <v/>
      </c>
      <c r="N148" s="24" t="str">
        <f t="shared" si="14"/>
        <v/>
      </c>
      <c r="O148" t="str">
        <f t="shared" si="19"/>
        <v/>
      </c>
    </row>
    <row r="149" spans="4:15" x14ac:dyDescent="0.25">
      <c r="D149" s="25" t="str">
        <f t="shared" si="10"/>
        <v/>
      </c>
      <c r="E149" s="24" t="str">
        <f t="shared" si="11"/>
        <v/>
      </c>
      <c r="F149" t="str">
        <f t="shared" si="18"/>
        <v/>
      </c>
      <c r="M149" s="25" t="str">
        <f t="shared" si="13"/>
        <v/>
      </c>
      <c r="N149" s="24" t="str">
        <f t="shared" si="14"/>
        <v/>
      </c>
      <c r="O149" t="str">
        <f t="shared" si="19"/>
        <v/>
      </c>
    </row>
    <row r="150" spans="4:15" x14ac:dyDescent="0.25">
      <c r="D150" s="25" t="str">
        <f t="shared" si="10"/>
        <v/>
      </c>
      <c r="E150" s="24" t="str">
        <f t="shared" si="11"/>
        <v/>
      </c>
      <c r="F150" t="str">
        <f t="shared" si="18"/>
        <v/>
      </c>
      <c r="M150" s="25" t="str">
        <f t="shared" si="13"/>
        <v/>
      </c>
      <c r="N150" s="24" t="str">
        <f t="shared" si="14"/>
        <v/>
      </c>
      <c r="O150" t="str">
        <f t="shared" si="19"/>
        <v/>
      </c>
    </row>
    <row r="151" spans="4:15" x14ac:dyDescent="0.25">
      <c r="D151" s="25" t="str">
        <f t="shared" ref="D151:D201" si="20">IF(OR(B151="Grand Total",B151=""),"",D150+C151)</f>
        <v/>
      </c>
      <c r="E151" s="24" t="str">
        <f t="shared" ref="E151:E201" si="21">IF(OR(C151="",B151="Grand Total"),"",IF(C151&lt;0,"L","W"))</f>
        <v/>
      </c>
      <c r="F151" t="str">
        <f t="shared" si="18"/>
        <v/>
      </c>
      <c r="M151" s="25" t="str">
        <f t="shared" ref="M151:M201" si="22">IF(OR(K151="Grand Total",K151=""),"",M150+L151)</f>
        <v/>
      </c>
      <c r="N151" s="24" t="str">
        <f t="shared" ref="N151:N201" si="23">IF(OR(L151="",K151="Grand Total"),"",IF(L151&lt;0,"L","W"))</f>
        <v/>
      </c>
      <c r="O151" t="str">
        <f t="shared" si="19"/>
        <v/>
      </c>
    </row>
    <row r="152" spans="4:15" x14ac:dyDescent="0.25">
      <c r="D152" s="25" t="str">
        <f t="shared" si="20"/>
        <v/>
      </c>
      <c r="E152" s="24" t="str">
        <f t="shared" si="21"/>
        <v/>
      </c>
      <c r="F152" t="str">
        <f t="shared" ref="F152:F201" si="24">IF(E152="","",IF(E152=E151,F151+1,1))</f>
        <v/>
      </c>
      <c r="M152" s="25" t="str">
        <f t="shared" si="22"/>
        <v/>
      </c>
      <c r="N152" s="24" t="str">
        <f t="shared" si="23"/>
        <v/>
      </c>
      <c r="O152" t="str">
        <f t="shared" ref="O152:O201" si="25">IF(N152="","",IF(N152=N151,O151+1,1))</f>
        <v/>
      </c>
    </row>
    <row r="153" spans="4:15" x14ac:dyDescent="0.25">
      <c r="D153" s="25" t="str">
        <f t="shared" si="20"/>
        <v/>
      </c>
      <c r="E153" s="24" t="str">
        <f t="shared" si="21"/>
        <v/>
      </c>
      <c r="F153" t="str">
        <f t="shared" si="24"/>
        <v/>
      </c>
      <c r="M153" s="25" t="str">
        <f t="shared" si="22"/>
        <v/>
      </c>
      <c r="N153" s="24" t="str">
        <f t="shared" si="23"/>
        <v/>
      </c>
      <c r="O153" t="str">
        <f t="shared" si="25"/>
        <v/>
      </c>
    </row>
    <row r="154" spans="4:15" x14ac:dyDescent="0.25">
      <c r="D154" s="25" t="str">
        <f t="shared" si="20"/>
        <v/>
      </c>
      <c r="E154" s="24" t="str">
        <f t="shared" si="21"/>
        <v/>
      </c>
      <c r="F154" t="str">
        <f t="shared" si="24"/>
        <v/>
      </c>
      <c r="M154" s="25" t="str">
        <f t="shared" si="22"/>
        <v/>
      </c>
      <c r="N154" s="24" t="str">
        <f t="shared" si="23"/>
        <v/>
      </c>
      <c r="O154" t="str">
        <f t="shared" si="25"/>
        <v/>
      </c>
    </row>
    <row r="155" spans="4:15" x14ac:dyDescent="0.25">
      <c r="D155" s="25" t="str">
        <f t="shared" si="20"/>
        <v/>
      </c>
      <c r="E155" s="24" t="str">
        <f t="shared" si="21"/>
        <v/>
      </c>
      <c r="F155" t="str">
        <f t="shared" si="24"/>
        <v/>
      </c>
      <c r="M155" s="25" t="str">
        <f t="shared" si="22"/>
        <v/>
      </c>
      <c r="N155" s="24" t="str">
        <f t="shared" si="23"/>
        <v/>
      </c>
      <c r="O155" t="str">
        <f t="shared" si="25"/>
        <v/>
      </c>
    </row>
    <row r="156" spans="4:15" x14ac:dyDescent="0.25">
      <c r="D156" s="25" t="str">
        <f t="shared" si="20"/>
        <v/>
      </c>
      <c r="E156" s="24" t="str">
        <f t="shared" si="21"/>
        <v/>
      </c>
      <c r="F156" t="str">
        <f t="shared" si="24"/>
        <v/>
      </c>
      <c r="M156" s="25" t="str">
        <f t="shared" si="22"/>
        <v/>
      </c>
      <c r="N156" s="24" t="str">
        <f t="shared" si="23"/>
        <v/>
      </c>
      <c r="O156" t="str">
        <f t="shared" si="25"/>
        <v/>
      </c>
    </row>
    <row r="157" spans="4:15" x14ac:dyDescent="0.25">
      <c r="D157" s="25" t="str">
        <f t="shared" si="20"/>
        <v/>
      </c>
      <c r="E157" s="24" t="str">
        <f t="shared" si="21"/>
        <v/>
      </c>
      <c r="F157" t="str">
        <f t="shared" si="24"/>
        <v/>
      </c>
      <c r="M157" s="25" t="str">
        <f t="shared" si="22"/>
        <v/>
      </c>
      <c r="N157" s="24" t="str">
        <f t="shared" si="23"/>
        <v/>
      </c>
      <c r="O157" t="str">
        <f t="shared" si="25"/>
        <v/>
      </c>
    </row>
    <row r="158" spans="4:15" x14ac:dyDescent="0.25">
      <c r="D158" s="25" t="str">
        <f t="shared" si="20"/>
        <v/>
      </c>
      <c r="E158" s="24" t="str">
        <f t="shared" si="21"/>
        <v/>
      </c>
      <c r="F158" t="str">
        <f t="shared" si="24"/>
        <v/>
      </c>
      <c r="M158" s="25" t="str">
        <f t="shared" si="22"/>
        <v/>
      </c>
      <c r="N158" s="24" t="str">
        <f t="shared" si="23"/>
        <v/>
      </c>
      <c r="O158" t="str">
        <f t="shared" si="25"/>
        <v/>
      </c>
    </row>
    <row r="159" spans="4:15" x14ac:dyDescent="0.25">
      <c r="D159" s="25" t="str">
        <f t="shared" si="20"/>
        <v/>
      </c>
      <c r="E159" s="24" t="str">
        <f t="shared" si="21"/>
        <v/>
      </c>
      <c r="F159" t="str">
        <f t="shared" si="24"/>
        <v/>
      </c>
      <c r="M159" s="25" t="str">
        <f t="shared" si="22"/>
        <v/>
      </c>
      <c r="N159" s="24" t="str">
        <f t="shared" si="23"/>
        <v/>
      </c>
      <c r="O159" t="str">
        <f t="shared" si="25"/>
        <v/>
      </c>
    </row>
    <row r="160" spans="4:15" x14ac:dyDescent="0.25">
      <c r="D160" s="25" t="str">
        <f t="shared" si="20"/>
        <v/>
      </c>
      <c r="E160" s="24" t="str">
        <f t="shared" si="21"/>
        <v/>
      </c>
      <c r="F160" t="str">
        <f t="shared" si="24"/>
        <v/>
      </c>
      <c r="M160" s="25" t="str">
        <f t="shared" si="22"/>
        <v/>
      </c>
      <c r="N160" s="24" t="str">
        <f t="shared" si="23"/>
        <v/>
      </c>
      <c r="O160" t="str">
        <f t="shared" si="25"/>
        <v/>
      </c>
    </row>
    <row r="161" spans="4:15" x14ac:dyDescent="0.25">
      <c r="D161" s="25" t="str">
        <f t="shared" si="20"/>
        <v/>
      </c>
      <c r="E161" s="24" t="str">
        <f t="shared" si="21"/>
        <v/>
      </c>
      <c r="F161" t="str">
        <f t="shared" si="24"/>
        <v/>
      </c>
      <c r="M161" s="25" t="str">
        <f t="shared" si="22"/>
        <v/>
      </c>
      <c r="N161" s="24" t="str">
        <f t="shared" si="23"/>
        <v/>
      </c>
      <c r="O161" t="str">
        <f t="shared" si="25"/>
        <v/>
      </c>
    </row>
    <row r="162" spans="4:15" x14ac:dyDescent="0.25">
      <c r="D162" s="25" t="str">
        <f t="shared" si="20"/>
        <v/>
      </c>
      <c r="E162" s="24" t="str">
        <f t="shared" si="21"/>
        <v/>
      </c>
      <c r="F162" t="str">
        <f t="shared" si="24"/>
        <v/>
      </c>
      <c r="M162" s="25" t="str">
        <f t="shared" si="22"/>
        <v/>
      </c>
      <c r="N162" s="24" t="str">
        <f t="shared" si="23"/>
        <v/>
      </c>
      <c r="O162" t="str">
        <f t="shared" si="25"/>
        <v/>
      </c>
    </row>
    <row r="163" spans="4:15" x14ac:dyDescent="0.25">
      <c r="D163" s="25" t="str">
        <f t="shared" si="20"/>
        <v/>
      </c>
      <c r="E163" s="24" t="str">
        <f t="shared" si="21"/>
        <v/>
      </c>
      <c r="F163" t="str">
        <f t="shared" si="24"/>
        <v/>
      </c>
      <c r="M163" s="25" t="str">
        <f t="shared" si="22"/>
        <v/>
      </c>
      <c r="N163" s="24" t="str">
        <f t="shared" si="23"/>
        <v/>
      </c>
      <c r="O163" t="str">
        <f t="shared" si="25"/>
        <v/>
      </c>
    </row>
    <row r="164" spans="4:15" x14ac:dyDescent="0.25">
      <c r="D164" s="25" t="str">
        <f t="shared" si="20"/>
        <v/>
      </c>
      <c r="E164" s="24" t="str">
        <f t="shared" si="21"/>
        <v/>
      </c>
      <c r="F164" t="str">
        <f t="shared" si="24"/>
        <v/>
      </c>
      <c r="M164" s="25" t="str">
        <f t="shared" si="22"/>
        <v/>
      </c>
      <c r="N164" s="24" t="str">
        <f t="shared" si="23"/>
        <v/>
      </c>
      <c r="O164" t="str">
        <f t="shared" si="25"/>
        <v/>
      </c>
    </row>
    <row r="165" spans="4:15" x14ac:dyDescent="0.25">
      <c r="D165" s="25" t="str">
        <f t="shared" si="20"/>
        <v/>
      </c>
      <c r="E165" s="24" t="str">
        <f t="shared" si="21"/>
        <v/>
      </c>
      <c r="F165" t="str">
        <f t="shared" si="24"/>
        <v/>
      </c>
      <c r="M165" s="25" t="str">
        <f t="shared" si="22"/>
        <v/>
      </c>
      <c r="N165" s="24" t="str">
        <f t="shared" si="23"/>
        <v/>
      </c>
      <c r="O165" t="str">
        <f t="shared" si="25"/>
        <v/>
      </c>
    </row>
    <row r="166" spans="4:15" x14ac:dyDescent="0.25">
      <c r="D166" s="25" t="str">
        <f t="shared" si="20"/>
        <v/>
      </c>
      <c r="E166" s="24" t="str">
        <f t="shared" si="21"/>
        <v/>
      </c>
      <c r="F166" t="str">
        <f t="shared" si="24"/>
        <v/>
      </c>
      <c r="M166" s="25" t="str">
        <f t="shared" si="22"/>
        <v/>
      </c>
      <c r="N166" s="24" t="str">
        <f t="shared" si="23"/>
        <v/>
      </c>
      <c r="O166" t="str">
        <f t="shared" si="25"/>
        <v/>
      </c>
    </row>
    <row r="167" spans="4:15" x14ac:dyDescent="0.25">
      <c r="D167" s="25" t="str">
        <f t="shared" si="20"/>
        <v/>
      </c>
      <c r="E167" s="24" t="str">
        <f t="shared" si="21"/>
        <v/>
      </c>
      <c r="F167" t="str">
        <f t="shared" si="24"/>
        <v/>
      </c>
      <c r="M167" s="25" t="str">
        <f t="shared" si="22"/>
        <v/>
      </c>
      <c r="N167" s="24" t="str">
        <f t="shared" si="23"/>
        <v/>
      </c>
      <c r="O167" t="str">
        <f t="shared" si="25"/>
        <v/>
      </c>
    </row>
    <row r="168" spans="4:15" x14ac:dyDescent="0.25">
      <c r="D168" s="25" t="str">
        <f t="shared" si="20"/>
        <v/>
      </c>
      <c r="E168" s="24" t="str">
        <f t="shared" si="21"/>
        <v/>
      </c>
      <c r="F168" t="str">
        <f t="shared" si="24"/>
        <v/>
      </c>
      <c r="M168" s="25" t="str">
        <f t="shared" si="22"/>
        <v/>
      </c>
      <c r="N168" s="24" t="str">
        <f t="shared" si="23"/>
        <v/>
      </c>
      <c r="O168" t="str">
        <f t="shared" si="25"/>
        <v/>
      </c>
    </row>
    <row r="169" spans="4:15" x14ac:dyDescent="0.25">
      <c r="D169" s="25" t="str">
        <f t="shared" si="20"/>
        <v/>
      </c>
      <c r="E169" s="24" t="str">
        <f t="shared" si="21"/>
        <v/>
      </c>
      <c r="F169" t="str">
        <f t="shared" si="24"/>
        <v/>
      </c>
      <c r="M169" s="25" t="str">
        <f t="shared" si="22"/>
        <v/>
      </c>
      <c r="N169" s="24" t="str">
        <f t="shared" si="23"/>
        <v/>
      </c>
      <c r="O169" t="str">
        <f t="shared" si="25"/>
        <v/>
      </c>
    </row>
    <row r="170" spans="4:15" x14ac:dyDescent="0.25">
      <c r="D170" s="25" t="str">
        <f t="shared" si="20"/>
        <v/>
      </c>
      <c r="E170" s="24" t="str">
        <f t="shared" si="21"/>
        <v/>
      </c>
      <c r="F170" t="str">
        <f t="shared" si="24"/>
        <v/>
      </c>
      <c r="M170" s="25" t="str">
        <f t="shared" si="22"/>
        <v/>
      </c>
      <c r="N170" s="24" t="str">
        <f t="shared" si="23"/>
        <v/>
      </c>
      <c r="O170" t="str">
        <f t="shared" si="25"/>
        <v/>
      </c>
    </row>
    <row r="171" spans="4:15" x14ac:dyDescent="0.25">
      <c r="D171" s="25" t="str">
        <f t="shared" si="20"/>
        <v/>
      </c>
      <c r="E171" s="24" t="str">
        <f t="shared" si="21"/>
        <v/>
      </c>
      <c r="F171" t="str">
        <f t="shared" si="24"/>
        <v/>
      </c>
      <c r="M171" s="25" t="str">
        <f t="shared" si="22"/>
        <v/>
      </c>
      <c r="N171" s="24" t="str">
        <f t="shared" si="23"/>
        <v/>
      </c>
      <c r="O171" t="str">
        <f t="shared" si="25"/>
        <v/>
      </c>
    </row>
    <row r="172" spans="4:15" x14ac:dyDescent="0.25">
      <c r="D172" s="25" t="str">
        <f t="shared" si="20"/>
        <v/>
      </c>
      <c r="E172" s="24" t="str">
        <f t="shared" si="21"/>
        <v/>
      </c>
      <c r="F172" t="str">
        <f t="shared" si="24"/>
        <v/>
      </c>
      <c r="M172" s="25" t="str">
        <f t="shared" si="22"/>
        <v/>
      </c>
      <c r="N172" s="24" t="str">
        <f t="shared" si="23"/>
        <v/>
      </c>
      <c r="O172" t="str">
        <f t="shared" si="25"/>
        <v/>
      </c>
    </row>
    <row r="173" spans="4:15" x14ac:dyDescent="0.25">
      <c r="D173" s="25" t="str">
        <f t="shared" si="20"/>
        <v/>
      </c>
      <c r="E173" s="24" t="str">
        <f t="shared" si="21"/>
        <v/>
      </c>
      <c r="F173" t="str">
        <f t="shared" si="24"/>
        <v/>
      </c>
      <c r="M173" s="25" t="str">
        <f t="shared" si="22"/>
        <v/>
      </c>
      <c r="N173" s="24" t="str">
        <f t="shared" si="23"/>
        <v/>
      </c>
      <c r="O173" t="str">
        <f t="shared" si="25"/>
        <v/>
      </c>
    </row>
    <row r="174" spans="4:15" x14ac:dyDescent="0.25">
      <c r="D174" s="25" t="str">
        <f t="shared" si="20"/>
        <v/>
      </c>
      <c r="E174" s="24" t="str">
        <f t="shared" si="21"/>
        <v/>
      </c>
      <c r="F174" t="str">
        <f t="shared" si="24"/>
        <v/>
      </c>
      <c r="M174" s="25" t="str">
        <f t="shared" si="22"/>
        <v/>
      </c>
      <c r="N174" s="24" t="str">
        <f t="shared" si="23"/>
        <v/>
      </c>
      <c r="O174" t="str">
        <f t="shared" si="25"/>
        <v/>
      </c>
    </row>
    <row r="175" spans="4:15" x14ac:dyDescent="0.25">
      <c r="D175" s="25" t="str">
        <f t="shared" si="20"/>
        <v/>
      </c>
      <c r="E175" s="24" t="str">
        <f t="shared" si="21"/>
        <v/>
      </c>
      <c r="F175" t="str">
        <f t="shared" si="24"/>
        <v/>
      </c>
      <c r="M175" s="25" t="str">
        <f t="shared" si="22"/>
        <v/>
      </c>
      <c r="N175" s="24" t="str">
        <f t="shared" si="23"/>
        <v/>
      </c>
      <c r="O175" t="str">
        <f t="shared" si="25"/>
        <v/>
      </c>
    </row>
    <row r="176" spans="4:15" x14ac:dyDescent="0.25">
      <c r="D176" s="25" t="str">
        <f t="shared" si="20"/>
        <v/>
      </c>
      <c r="E176" s="24" t="str">
        <f t="shared" si="21"/>
        <v/>
      </c>
      <c r="F176" t="str">
        <f t="shared" si="24"/>
        <v/>
      </c>
      <c r="M176" s="25" t="str">
        <f t="shared" si="22"/>
        <v/>
      </c>
      <c r="N176" s="24" t="str">
        <f t="shared" si="23"/>
        <v/>
      </c>
      <c r="O176" t="str">
        <f t="shared" si="25"/>
        <v/>
      </c>
    </row>
    <row r="177" spans="4:15" x14ac:dyDescent="0.25">
      <c r="D177" s="25" t="str">
        <f t="shared" si="20"/>
        <v/>
      </c>
      <c r="E177" s="24" t="str">
        <f t="shared" si="21"/>
        <v/>
      </c>
      <c r="F177" t="str">
        <f t="shared" si="24"/>
        <v/>
      </c>
      <c r="M177" s="25" t="str">
        <f t="shared" si="22"/>
        <v/>
      </c>
      <c r="N177" s="24" t="str">
        <f t="shared" si="23"/>
        <v/>
      </c>
      <c r="O177" t="str">
        <f t="shared" si="25"/>
        <v/>
      </c>
    </row>
    <row r="178" spans="4:15" x14ac:dyDescent="0.25">
      <c r="D178" s="25" t="str">
        <f t="shared" si="20"/>
        <v/>
      </c>
      <c r="E178" s="24" t="str">
        <f t="shared" si="21"/>
        <v/>
      </c>
      <c r="F178" t="str">
        <f t="shared" si="24"/>
        <v/>
      </c>
      <c r="M178" s="25" t="str">
        <f t="shared" si="22"/>
        <v/>
      </c>
      <c r="N178" s="24" t="str">
        <f t="shared" si="23"/>
        <v/>
      </c>
      <c r="O178" t="str">
        <f t="shared" si="25"/>
        <v/>
      </c>
    </row>
    <row r="179" spans="4:15" x14ac:dyDescent="0.25">
      <c r="D179" s="25" t="str">
        <f t="shared" si="20"/>
        <v/>
      </c>
      <c r="E179" s="24" t="str">
        <f t="shared" si="21"/>
        <v/>
      </c>
      <c r="F179" t="str">
        <f t="shared" si="24"/>
        <v/>
      </c>
      <c r="M179" s="25" t="str">
        <f t="shared" si="22"/>
        <v/>
      </c>
      <c r="N179" s="24" t="str">
        <f t="shared" si="23"/>
        <v/>
      </c>
      <c r="O179" t="str">
        <f t="shared" si="25"/>
        <v/>
      </c>
    </row>
    <row r="180" spans="4:15" x14ac:dyDescent="0.25">
      <c r="D180" s="25" t="str">
        <f t="shared" si="20"/>
        <v/>
      </c>
      <c r="E180" s="24" t="str">
        <f t="shared" si="21"/>
        <v/>
      </c>
      <c r="F180" t="str">
        <f t="shared" si="24"/>
        <v/>
      </c>
      <c r="M180" s="25" t="str">
        <f t="shared" si="22"/>
        <v/>
      </c>
      <c r="N180" s="24" t="str">
        <f t="shared" si="23"/>
        <v/>
      </c>
      <c r="O180" t="str">
        <f t="shared" si="25"/>
        <v/>
      </c>
    </row>
    <row r="181" spans="4:15" x14ac:dyDescent="0.25">
      <c r="D181" s="25" t="str">
        <f t="shared" si="20"/>
        <v/>
      </c>
      <c r="E181" s="24" t="str">
        <f t="shared" si="21"/>
        <v/>
      </c>
      <c r="F181" t="str">
        <f t="shared" si="24"/>
        <v/>
      </c>
      <c r="M181" s="25" t="str">
        <f t="shared" si="22"/>
        <v/>
      </c>
      <c r="N181" s="24" t="str">
        <f t="shared" si="23"/>
        <v/>
      </c>
      <c r="O181" t="str">
        <f t="shared" si="25"/>
        <v/>
      </c>
    </row>
    <row r="182" spans="4:15" x14ac:dyDescent="0.25">
      <c r="D182" s="25" t="str">
        <f t="shared" si="20"/>
        <v/>
      </c>
      <c r="E182" s="24" t="str">
        <f t="shared" si="21"/>
        <v/>
      </c>
      <c r="F182" t="str">
        <f t="shared" si="24"/>
        <v/>
      </c>
      <c r="M182" s="25" t="str">
        <f t="shared" si="22"/>
        <v/>
      </c>
      <c r="N182" s="24" t="str">
        <f t="shared" si="23"/>
        <v/>
      </c>
      <c r="O182" t="str">
        <f t="shared" si="25"/>
        <v/>
      </c>
    </row>
    <row r="183" spans="4:15" x14ac:dyDescent="0.25">
      <c r="D183" s="25" t="str">
        <f t="shared" si="20"/>
        <v/>
      </c>
      <c r="E183" s="24" t="str">
        <f t="shared" si="21"/>
        <v/>
      </c>
      <c r="F183" t="str">
        <f t="shared" si="24"/>
        <v/>
      </c>
      <c r="M183" s="25" t="str">
        <f t="shared" si="22"/>
        <v/>
      </c>
      <c r="N183" s="24" t="str">
        <f t="shared" si="23"/>
        <v/>
      </c>
      <c r="O183" t="str">
        <f t="shared" si="25"/>
        <v/>
      </c>
    </row>
    <row r="184" spans="4:15" x14ac:dyDescent="0.25">
      <c r="D184" s="25" t="str">
        <f t="shared" si="20"/>
        <v/>
      </c>
      <c r="E184" s="24" t="str">
        <f t="shared" si="21"/>
        <v/>
      </c>
      <c r="F184" t="str">
        <f t="shared" si="24"/>
        <v/>
      </c>
      <c r="M184" s="25" t="str">
        <f t="shared" si="22"/>
        <v/>
      </c>
      <c r="N184" s="24" t="str">
        <f t="shared" si="23"/>
        <v/>
      </c>
      <c r="O184" t="str">
        <f t="shared" si="25"/>
        <v/>
      </c>
    </row>
    <row r="185" spans="4:15" x14ac:dyDescent="0.25">
      <c r="D185" s="25" t="str">
        <f t="shared" si="20"/>
        <v/>
      </c>
      <c r="E185" s="24" t="str">
        <f t="shared" si="21"/>
        <v/>
      </c>
      <c r="F185" t="str">
        <f t="shared" si="24"/>
        <v/>
      </c>
      <c r="M185" s="25" t="str">
        <f t="shared" si="22"/>
        <v/>
      </c>
      <c r="N185" s="24" t="str">
        <f t="shared" si="23"/>
        <v/>
      </c>
      <c r="O185" t="str">
        <f t="shared" si="25"/>
        <v/>
      </c>
    </row>
    <row r="186" spans="4:15" x14ac:dyDescent="0.25">
      <c r="D186" s="25" t="str">
        <f t="shared" si="20"/>
        <v/>
      </c>
      <c r="E186" s="24" t="str">
        <f t="shared" si="21"/>
        <v/>
      </c>
      <c r="F186" t="str">
        <f t="shared" si="24"/>
        <v/>
      </c>
      <c r="M186" s="25" t="str">
        <f t="shared" si="22"/>
        <v/>
      </c>
      <c r="N186" s="24" t="str">
        <f t="shared" si="23"/>
        <v/>
      </c>
      <c r="O186" t="str">
        <f t="shared" si="25"/>
        <v/>
      </c>
    </row>
    <row r="187" spans="4:15" x14ac:dyDescent="0.25">
      <c r="D187" s="25" t="str">
        <f t="shared" si="20"/>
        <v/>
      </c>
      <c r="E187" s="24" t="str">
        <f t="shared" si="21"/>
        <v/>
      </c>
      <c r="F187" t="str">
        <f t="shared" si="24"/>
        <v/>
      </c>
      <c r="M187" s="25" t="str">
        <f t="shared" si="22"/>
        <v/>
      </c>
      <c r="N187" s="24" t="str">
        <f t="shared" si="23"/>
        <v/>
      </c>
      <c r="O187" t="str">
        <f t="shared" si="25"/>
        <v/>
      </c>
    </row>
    <row r="188" spans="4:15" x14ac:dyDescent="0.25">
      <c r="D188" s="25" t="str">
        <f t="shared" si="20"/>
        <v/>
      </c>
      <c r="E188" s="24" t="str">
        <f t="shared" si="21"/>
        <v/>
      </c>
      <c r="F188" t="str">
        <f t="shared" si="24"/>
        <v/>
      </c>
      <c r="M188" s="25" t="str">
        <f t="shared" si="22"/>
        <v/>
      </c>
      <c r="N188" s="24" t="str">
        <f t="shared" si="23"/>
        <v/>
      </c>
      <c r="O188" t="str">
        <f t="shared" si="25"/>
        <v/>
      </c>
    </row>
    <row r="189" spans="4:15" x14ac:dyDescent="0.25">
      <c r="D189" s="25" t="str">
        <f t="shared" si="20"/>
        <v/>
      </c>
      <c r="E189" s="24" t="str">
        <f t="shared" si="21"/>
        <v/>
      </c>
      <c r="F189" t="str">
        <f t="shared" si="24"/>
        <v/>
      </c>
      <c r="M189" s="25" t="str">
        <f t="shared" si="22"/>
        <v/>
      </c>
      <c r="N189" s="24" t="str">
        <f t="shared" si="23"/>
        <v/>
      </c>
      <c r="O189" t="str">
        <f t="shared" si="25"/>
        <v/>
      </c>
    </row>
    <row r="190" spans="4:15" x14ac:dyDescent="0.25">
      <c r="D190" s="25" t="str">
        <f t="shared" si="20"/>
        <v/>
      </c>
      <c r="E190" s="24" t="str">
        <f t="shared" si="21"/>
        <v/>
      </c>
      <c r="F190" t="str">
        <f t="shared" si="24"/>
        <v/>
      </c>
      <c r="M190" s="25" t="str">
        <f t="shared" si="22"/>
        <v/>
      </c>
      <c r="N190" s="24" t="str">
        <f t="shared" si="23"/>
        <v/>
      </c>
      <c r="O190" t="str">
        <f t="shared" si="25"/>
        <v/>
      </c>
    </row>
    <row r="191" spans="4:15" x14ac:dyDescent="0.25">
      <c r="D191" s="25" t="str">
        <f t="shared" si="20"/>
        <v/>
      </c>
      <c r="E191" s="24" t="str">
        <f t="shared" si="21"/>
        <v/>
      </c>
      <c r="F191" t="str">
        <f t="shared" si="24"/>
        <v/>
      </c>
      <c r="M191" s="25" t="str">
        <f t="shared" si="22"/>
        <v/>
      </c>
      <c r="N191" s="24" t="str">
        <f t="shared" si="23"/>
        <v/>
      </c>
      <c r="O191" t="str">
        <f t="shared" si="25"/>
        <v/>
      </c>
    </row>
    <row r="192" spans="4:15" x14ac:dyDescent="0.25">
      <c r="D192" s="25" t="str">
        <f t="shared" si="20"/>
        <v/>
      </c>
      <c r="E192" s="24" t="str">
        <f t="shared" si="21"/>
        <v/>
      </c>
      <c r="F192" t="str">
        <f t="shared" si="24"/>
        <v/>
      </c>
      <c r="M192" s="25" t="str">
        <f t="shared" si="22"/>
        <v/>
      </c>
      <c r="N192" s="24" t="str">
        <f t="shared" si="23"/>
        <v/>
      </c>
      <c r="O192" t="str">
        <f t="shared" si="25"/>
        <v/>
      </c>
    </row>
    <row r="193" spans="4:15" x14ac:dyDescent="0.25">
      <c r="D193" s="25" t="str">
        <f t="shared" si="20"/>
        <v/>
      </c>
      <c r="E193" s="24" t="str">
        <f t="shared" si="21"/>
        <v/>
      </c>
      <c r="F193" t="str">
        <f t="shared" si="24"/>
        <v/>
      </c>
      <c r="M193" s="25" t="str">
        <f t="shared" si="22"/>
        <v/>
      </c>
      <c r="N193" s="24" t="str">
        <f t="shared" si="23"/>
        <v/>
      </c>
      <c r="O193" t="str">
        <f t="shared" si="25"/>
        <v/>
      </c>
    </row>
    <row r="194" spans="4:15" x14ac:dyDescent="0.25">
      <c r="D194" s="25" t="str">
        <f t="shared" si="20"/>
        <v/>
      </c>
      <c r="E194" s="24" t="str">
        <f t="shared" si="21"/>
        <v/>
      </c>
      <c r="F194" t="str">
        <f t="shared" si="24"/>
        <v/>
      </c>
      <c r="M194" s="25" t="str">
        <f t="shared" si="22"/>
        <v/>
      </c>
      <c r="N194" s="24" t="str">
        <f t="shared" si="23"/>
        <v/>
      </c>
      <c r="O194" t="str">
        <f t="shared" si="25"/>
        <v/>
      </c>
    </row>
    <row r="195" spans="4:15" x14ac:dyDescent="0.25">
      <c r="D195" s="25" t="str">
        <f t="shared" si="20"/>
        <v/>
      </c>
      <c r="E195" s="24" t="str">
        <f t="shared" si="21"/>
        <v/>
      </c>
      <c r="F195" t="str">
        <f t="shared" si="24"/>
        <v/>
      </c>
      <c r="M195" s="25" t="str">
        <f t="shared" si="22"/>
        <v/>
      </c>
      <c r="N195" s="24" t="str">
        <f t="shared" si="23"/>
        <v/>
      </c>
      <c r="O195" t="str">
        <f t="shared" si="25"/>
        <v/>
      </c>
    </row>
    <row r="196" spans="4:15" x14ac:dyDescent="0.25">
      <c r="D196" s="25" t="str">
        <f t="shared" si="20"/>
        <v/>
      </c>
      <c r="E196" s="24" t="str">
        <f t="shared" si="21"/>
        <v/>
      </c>
      <c r="F196" t="str">
        <f t="shared" si="24"/>
        <v/>
      </c>
      <c r="M196" s="25" t="str">
        <f t="shared" si="22"/>
        <v/>
      </c>
      <c r="N196" s="24" t="str">
        <f t="shared" si="23"/>
        <v/>
      </c>
      <c r="O196" t="str">
        <f t="shared" si="25"/>
        <v/>
      </c>
    </row>
    <row r="197" spans="4:15" x14ac:dyDescent="0.25">
      <c r="D197" s="25" t="str">
        <f t="shared" si="20"/>
        <v/>
      </c>
      <c r="E197" s="24" t="str">
        <f t="shared" si="21"/>
        <v/>
      </c>
      <c r="F197" t="str">
        <f t="shared" si="24"/>
        <v/>
      </c>
      <c r="M197" s="25" t="str">
        <f t="shared" si="22"/>
        <v/>
      </c>
      <c r="N197" s="24" t="str">
        <f t="shared" si="23"/>
        <v/>
      </c>
      <c r="O197" t="str">
        <f t="shared" si="25"/>
        <v/>
      </c>
    </row>
    <row r="198" spans="4:15" x14ac:dyDescent="0.25">
      <c r="D198" s="25" t="str">
        <f t="shared" si="20"/>
        <v/>
      </c>
      <c r="E198" s="24" t="str">
        <f t="shared" si="21"/>
        <v/>
      </c>
      <c r="F198" t="str">
        <f t="shared" si="24"/>
        <v/>
      </c>
      <c r="M198" s="25" t="str">
        <f t="shared" si="22"/>
        <v/>
      </c>
      <c r="N198" s="24" t="str">
        <f t="shared" si="23"/>
        <v/>
      </c>
      <c r="O198" t="str">
        <f t="shared" si="25"/>
        <v/>
      </c>
    </row>
    <row r="199" spans="4:15" x14ac:dyDescent="0.25">
      <c r="D199" s="25" t="str">
        <f t="shared" si="20"/>
        <v/>
      </c>
      <c r="E199" s="24" t="str">
        <f t="shared" si="21"/>
        <v/>
      </c>
      <c r="F199" t="str">
        <f t="shared" si="24"/>
        <v/>
      </c>
      <c r="M199" s="25" t="str">
        <f t="shared" si="22"/>
        <v/>
      </c>
      <c r="N199" s="24" t="str">
        <f t="shared" si="23"/>
        <v/>
      </c>
      <c r="O199" t="str">
        <f t="shared" si="25"/>
        <v/>
      </c>
    </row>
    <row r="200" spans="4:15" x14ac:dyDescent="0.25">
      <c r="D200" s="25" t="str">
        <f t="shared" si="20"/>
        <v/>
      </c>
      <c r="E200" s="24" t="str">
        <f t="shared" si="21"/>
        <v/>
      </c>
      <c r="F200" t="str">
        <f t="shared" si="24"/>
        <v/>
      </c>
      <c r="M200" s="25" t="str">
        <f t="shared" si="22"/>
        <v/>
      </c>
      <c r="N200" s="24" t="str">
        <f t="shared" si="23"/>
        <v/>
      </c>
      <c r="O200" t="str">
        <f t="shared" si="25"/>
        <v/>
      </c>
    </row>
    <row r="201" spans="4:15" x14ac:dyDescent="0.25">
      <c r="D201" s="25" t="str">
        <f t="shared" si="20"/>
        <v/>
      </c>
      <c r="E201" s="24" t="str">
        <f t="shared" si="21"/>
        <v/>
      </c>
      <c r="F201" t="str">
        <f t="shared" si="24"/>
        <v/>
      </c>
      <c r="M201" s="25" t="str">
        <f t="shared" si="22"/>
        <v/>
      </c>
      <c r="N201" s="24" t="str">
        <f t="shared" si="23"/>
        <v/>
      </c>
      <c r="O201" t="str">
        <f t="shared" si="25"/>
        <v/>
      </c>
    </row>
    <row r="202" spans="4:15" x14ac:dyDescent="0.25">
      <c r="E202" s="24"/>
    </row>
    <row r="203" spans="4:15" x14ac:dyDescent="0.25">
      <c r="E203" s="24"/>
    </row>
    <row r="204" spans="4:15" x14ac:dyDescent="0.25">
      <c r="E204" s="24"/>
    </row>
    <row r="205" spans="4:15" x14ac:dyDescent="0.25">
      <c r="E205" s="24"/>
    </row>
    <row r="206" spans="4:15" x14ac:dyDescent="0.25">
      <c r="E206" s="24"/>
    </row>
  </sheetData>
  <conditionalFormatting sqref="D22">
    <cfRule type="cellIs" dxfId="25" priority="31" operator="greaterThan">
      <formula>$M$1</formula>
    </cfRule>
    <cfRule type="cellIs" dxfId="24" priority="32" operator="greaterThan">
      <formula>"31.555$G$1"</formula>
    </cfRule>
  </conditionalFormatting>
  <conditionalFormatting sqref="D22">
    <cfRule type="cellIs" dxfId="23" priority="30" operator="lessThan">
      <formula>0</formula>
    </cfRule>
  </conditionalFormatting>
  <conditionalFormatting sqref="D22">
    <cfRule type="cellIs" dxfId="22" priority="29" operator="lessThan">
      <formula>0</formula>
    </cfRule>
  </conditionalFormatting>
  <conditionalFormatting sqref="D23:D201">
    <cfRule type="cellIs" dxfId="21" priority="27" operator="greaterThan">
      <formula>$M$1</formula>
    </cfRule>
    <cfRule type="cellIs" dxfId="20" priority="28" operator="greaterThan">
      <formula>"31.555$G$1"</formula>
    </cfRule>
  </conditionalFormatting>
  <conditionalFormatting sqref="D23:D201">
    <cfRule type="cellIs" dxfId="19" priority="26" operator="lessThan">
      <formula>0</formula>
    </cfRule>
  </conditionalFormatting>
  <conditionalFormatting sqref="D23:D201">
    <cfRule type="cellIs" dxfId="18" priority="25" operator="lessThan">
      <formula>0</formula>
    </cfRule>
  </conditionalFormatting>
  <conditionalFormatting sqref="E22:E201">
    <cfRule type="cellIs" dxfId="17" priority="17" operator="equal">
      <formula>"L"</formula>
    </cfRule>
    <cfRule type="cellIs" dxfId="16" priority="18" operator="equal">
      <formula>"W"</formula>
    </cfRule>
  </conditionalFormatting>
  <conditionalFormatting sqref="F22:F201">
    <cfRule type="cellIs" dxfId="15" priority="16" operator="equal">
      <formula>8</formula>
    </cfRule>
  </conditionalFormatting>
  <conditionalFormatting sqref="M22">
    <cfRule type="cellIs" dxfId="14" priority="14" operator="greaterThan">
      <formula>$M$1</formula>
    </cfRule>
    <cfRule type="cellIs" dxfId="13" priority="15" operator="greaterThan">
      <formula>"31.555$G$1"</formula>
    </cfRule>
  </conditionalFormatting>
  <conditionalFormatting sqref="M22">
    <cfRule type="cellIs" dxfId="12" priority="13" operator="lessThan">
      <formula>0</formula>
    </cfRule>
  </conditionalFormatting>
  <conditionalFormatting sqref="M22">
    <cfRule type="cellIs" dxfId="11" priority="12" operator="lessThan">
      <formula>0</formula>
    </cfRule>
  </conditionalFormatting>
  <conditionalFormatting sqref="M23:M201">
    <cfRule type="cellIs" dxfId="10" priority="10" operator="greaterThan">
      <formula>$M$1</formula>
    </cfRule>
    <cfRule type="cellIs" dxfId="9" priority="11" operator="greaterThan">
      <formula>"31.555$G$1"</formula>
    </cfRule>
  </conditionalFormatting>
  <conditionalFormatting sqref="M23:M201">
    <cfRule type="cellIs" dxfId="8" priority="9" operator="lessThan">
      <formula>0</formula>
    </cfRule>
  </conditionalFormatting>
  <conditionalFormatting sqref="M23:M201">
    <cfRule type="cellIs" dxfId="7" priority="8" operator="lessThan">
      <formula>0</formula>
    </cfRule>
  </conditionalFormatting>
  <conditionalFormatting sqref="N22:N201">
    <cfRule type="cellIs" dxfId="6" priority="6" operator="equal">
      <formula>"L"</formula>
    </cfRule>
    <cfRule type="cellIs" dxfId="5" priority="7" operator="equal">
      <formula>"W"</formula>
    </cfRule>
  </conditionalFormatting>
  <conditionalFormatting sqref="O22:O201">
    <cfRule type="cellIs" dxfId="4" priority="5" operator="equal">
      <formula>8</formula>
    </cfRule>
  </conditionalFormatting>
  <conditionalFormatting sqref="H22:H129">
    <cfRule type="cellIs" dxfId="3" priority="3" operator="equal">
      <formula>"&lt;"</formula>
    </cfRule>
    <cfRule type="cellIs" dxfId="2" priority="4" operator="equal">
      <formula>"&gt;"</formula>
    </cfRule>
  </conditionalFormatting>
  <conditionalFormatting sqref="S22:S139">
    <cfRule type="cellIs" dxfId="1" priority="1" operator="equal">
      <formula>"&lt;"</formula>
    </cfRule>
    <cfRule type="cellIs" dxfId="0" priority="2" operator="equal">
      <formula>"&gt;"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B27E-0BF6-4E2A-A3B1-B179AF41E876}">
  <sheetPr codeName="Sheet4">
    <tabColor theme="9" tint="0.39997558519241921"/>
  </sheetPr>
  <dimension ref="A1"/>
  <sheetViews>
    <sheetView showGridLines="0" workbookViewId="0">
      <selection activeCell="I29" sqref="A29:I3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1497"/>
  <sheetViews>
    <sheetView showGridLines="0" workbookViewId="0"/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49</v>
      </c>
      <c r="Y1" s="7" t="s">
        <v>50</v>
      </c>
      <c r="Z1" s="7" t="s">
        <v>51</v>
      </c>
      <c r="AA1" s="7" t="s">
        <v>68</v>
      </c>
    </row>
    <row r="2" spans="1:27" x14ac:dyDescent="0.25">
      <c r="A2" s="58">
        <v>45917.666168981479</v>
      </c>
      <c r="B2" s="59">
        <v>442874070</v>
      </c>
      <c r="C2" s="38" t="s">
        <v>36</v>
      </c>
      <c r="D2" s="38" t="s">
        <v>37</v>
      </c>
      <c r="E2" s="38" t="s">
        <v>120</v>
      </c>
      <c r="F2" s="35">
        <v>3678.6</v>
      </c>
      <c r="G2" s="35">
        <v>3675.6</v>
      </c>
      <c r="H2" s="35">
        <v>3681.6</v>
      </c>
      <c r="I2" s="38" t="s">
        <v>121</v>
      </c>
      <c r="J2" s="35">
        <v>3675.56</v>
      </c>
      <c r="K2" s="35">
        <v>0</v>
      </c>
      <c r="L2" s="35">
        <v>0</v>
      </c>
      <c r="M2" s="35">
        <v>-3.04</v>
      </c>
      <c r="N2" s="10" t="str">
        <f t="shared" ref="N2:N5" si="0">IF(M2&gt;0,"W",IF(M2&lt;0,"L","BE"))</f>
        <v>L</v>
      </c>
      <c r="O2" s="11">
        <f t="shared" ref="O2:O5" si="1">INT(LEFT(A2,10))</f>
        <v>45917</v>
      </c>
      <c r="P2" s="12" t="str">
        <f t="shared" ref="P2:P5" si="2">TEXT(A2,"hh")</f>
        <v>15</v>
      </c>
      <c r="Q2" s="13" t="str">
        <f>VLOOKUP($B2,Deals_Demo!$H:$N,7,0)</f>
        <v>strategy_09_demo</v>
      </c>
      <c r="R2" s="13" t="str">
        <f t="shared" ref="R2:R5" si="3"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 t="shared" ref="U2:U5" si="4"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 t="shared" ref="X2:X66" si="5">$M2*0.1</f>
        <v>-0.30400000000000005</v>
      </c>
      <c r="Y2" s="13">
        <f t="shared" ref="Y2:Y66" si="6">$M2*0.2</f>
        <v>-0.6080000000000001</v>
      </c>
      <c r="Z2" s="13">
        <f t="shared" ref="Z2:Z66" si="7">$M2*0.3</f>
        <v>-0.91199999999999992</v>
      </c>
      <c r="AA2" s="13">
        <f t="shared" ref="AA2:AA5" si="8">IF(M2&lt;2.9,-3,M2)</f>
        <v>-3</v>
      </c>
    </row>
    <row r="3" spans="1:27" x14ac:dyDescent="0.25">
      <c r="A3" s="60">
        <v>45917.666180555556</v>
      </c>
      <c r="B3" s="61">
        <v>442874071</v>
      </c>
      <c r="C3" s="37" t="s">
        <v>36</v>
      </c>
      <c r="D3" s="37" t="s">
        <v>37</v>
      </c>
      <c r="E3" s="37" t="s">
        <v>120</v>
      </c>
      <c r="F3" s="36">
        <v>3678.55</v>
      </c>
      <c r="G3" s="36">
        <v>3675.6</v>
      </c>
      <c r="H3" s="36">
        <v>3682.1</v>
      </c>
      <c r="I3" s="37" t="s">
        <v>121</v>
      </c>
      <c r="J3" s="36">
        <v>3675.56</v>
      </c>
      <c r="K3" s="36">
        <v>0</v>
      </c>
      <c r="L3" s="36">
        <v>0</v>
      </c>
      <c r="M3" s="36">
        <v>-2.99</v>
      </c>
      <c r="N3" s="10" t="str">
        <f t="shared" si="0"/>
        <v>L</v>
      </c>
      <c r="O3" s="11">
        <f t="shared" si="1"/>
        <v>45917</v>
      </c>
      <c r="P3" s="12" t="str">
        <f t="shared" si="2"/>
        <v>15</v>
      </c>
      <c r="Q3" s="13" t="str">
        <f>VLOOKUP($B3,Deals_Demo!$H:$N,7,0)</f>
        <v>strategy_11_demo</v>
      </c>
      <c r="R3" s="13" t="str">
        <f t="shared" si="3"/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si="4"/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si="5"/>
        <v>-0.29900000000000004</v>
      </c>
      <c r="Y3" s="13">
        <f t="shared" si="6"/>
        <v>-0.59800000000000009</v>
      </c>
      <c r="Z3" s="13">
        <f t="shared" si="7"/>
        <v>-0.89700000000000002</v>
      </c>
      <c r="AA3" s="13">
        <f t="shared" si="8"/>
        <v>-3</v>
      </c>
    </row>
    <row r="4" spans="1:27" x14ac:dyDescent="0.25">
      <c r="A4" s="58">
        <v>45917.666180555556</v>
      </c>
      <c r="B4" s="59">
        <v>442874073</v>
      </c>
      <c r="C4" s="38" t="s">
        <v>36</v>
      </c>
      <c r="D4" s="38" t="s">
        <v>37</v>
      </c>
      <c r="E4" s="38" t="s">
        <v>120</v>
      </c>
      <c r="F4" s="35">
        <v>3678.55</v>
      </c>
      <c r="G4" s="35">
        <v>3676.1</v>
      </c>
      <c r="H4" s="35">
        <v>3681.6</v>
      </c>
      <c r="I4" s="38" t="s">
        <v>122</v>
      </c>
      <c r="J4" s="35">
        <v>3676.1</v>
      </c>
      <c r="K4" s="35">
        <v>0</v>
      </c>
      <c r="L4" s="35">
        <v>0</v>
      </c>
      <c r="M4" s="35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60">
        <v>45917.670358796298</v>
      </c>
      <c r="B5" s="61">
        <v>442879091</v>
      </c>
      <c r="C5" s="37" t="s">
        <v>36</v>
      </c>
      <c r="D5" s="37" t="s">
        <v>37</v>
      </c>
      <c r="E5" s="37" t="s">
        <v>120</v>
      </c>
      <c r="F5" s="36">
        <v>3675.65</v>
      </c>
      <c r="G5" s="36">
        <v>3676.36</v>
      </c>
      <c r="H5" s="36">
        <v>3680.17</v>
      </c>
      <c r="I5" s="37" t="s">
        <v>123</v>
      </c>
      <c r="J5" s="36">
        <v>3676.33</v>
      </c>
      <c r="K5" s="36">
        <v>0</v>
      </c>
      <c r="L5" s="36">
        <v>0</v>
      </c>
      <c r="M5" s="36">
        <v>0.68</v>
      </c>
      <c r="N5" s="10" t="str">
        <f t="shared" si="0"/>
        <v>W</v>
      </c>
      <c r="O5" s="11">
        <f t="shared" si="1"/>
        <v>45917</v>
      </c>
      <c r="P5" s="12" t="str">
        <f t="shared" si="2"/>
        <v>16</v>
      </c>
      <c r="Q5" s="13" t="str">
        <f>VLOOKUP($B5,Deals_Demo!$H:$N,7,0)</f>
        <v>DEMO_strategy_03</v>
      </c>
      <c r="R5" s="13" t="str">
        <f t="shared" si="3"/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si="4"/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si="8"/>
        <v>-3</v>
      </c>
    </row>
    <row r="6" spans="1:27" x14ac:dyDescent="0.25">
      <c r="A6" s="58">
        <v>45917.673576388886</v>
      </c>
      <c r="B6" s="59">
        <v>442884874</v>
      </c>
      <c r="C6" s="38" t="s">
        <v>36</v>
      </c>
      <c r="D6" s="38" t="s">
        <v>37</v>
      </c>
      <c r="E6" s="38" t="s">
        <v>120</v>
      </c>
      <c r="F6" s="35">
        <v>3676.65</v>
      </c>
      <c r="G6" s="35">
        <v>3679.11</v>
      </c>
      <c r="H6" s="38"/>
      <c r="I6" s="38" t="s">
        <v>124</v>
      </c>
      <c r="J6" s="35">
        <v>3679.06</v>
      </c>
      <c r="K6" s="35">
        <v>0</v>
      </c>
      <c r="L6" s="35">
        <v>0</v>
      </c>
      <c r="M6" s="35">
        <v>2.41</v>
      </c>
      <c r="N6" s="10" t="str">
        <f t="shared" ref="N6" si="9">IF(M6&gt;0,"W",IF(M6&lt;0,"L","BE"))</f>
        <v>W</v>
      </c>
      <c r="O6" s="11">
        <f t="shared" ref="O6" si="10">INT(LEFT(A6,10))</f>
        <v>45917</v>
      </c>
      <c r="P6" s="12" t="str">
        <f t="shared" ref="P6" si="11">TEXT(A6,"hh")</f>
        <v>16</v>
      </c>
      <c r="Q6" s="13" t="str">
        <f>VLOOKUP($B6,Deals_Demo!$H:$N,7,0)</f>
        <v>DEMO_strategy_01</v>
      </c>
      <c r="R6" s="13" t="str">
        <f t="shared" ref="R6" si="12">TEXT(O6,"ddd")</f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ref="U6" si="13">TEXT(T6,"yyyy-mm-dd")</f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ref="AA6" si="14">IF(M6&lt;2.9,-3,M6)</f>
        <v>-3</v>
      </c>
    </row>
    <row r="7" spans="1:27" x14ac:dyDescent="0.25">
      <c r="A7" s="60">
        <v>45917.673587962963</v>
      </c>
      <c r="B7" s="61">
        <v>442884879</v>
      </c>
      <c r="C7" s="37" t="s">
        <v>36</v>
      </c>
      <c r="D7" s="37" t="s">
        <v>37</v>
      </c>
      <c r="E7" s="37" t="s">
        <v>120</v>
      </c>
      <c r="F7" s="36">
        <v>3676.65</v>
      </c>
      <c r="G7" s="36">
        <v>3679.12</v>
      </c>
      <c r="H7" s="36">
        <v>3682.61</v>
      </c>
      <c r="I7" s="37" t="s">
        <v>124</v>
      </c>
      <c r="J7" s="36">
        <v>3679.06</v>
      </c>
      <c r="K7" s="36">
        <v>0</v>
      </c>
      <c r="L7" s="36">
        <v>0</v>
      </c>
      <c r="M7" s="36">
        <v>2.41</v>
      </c>
      <c r="N7" s="10" t="str">
        <f t="shared" ref="N7:N70" si="15">IF(M7&gt;0,"W",IF(M7&lt;0,"L","BE"))</f>
        <v>W</v>
      </c>
      <c r="O7" s="11">
        <f t="shared" ref="O7:O70" si="16">INT(LEFT(A7,10))</f>
        <v>45917</v>
      </c>
      <c r="P7" s="12" t="str">
        <f t="shared" ref="P7:P70" si="17">TEXT(A7,"hh")</f>
        <v>16</v>
      </c>
      <c r="Q7" s="13" t="str">
        <f>VLOOKUP($B7,Deals_Demo!$H:$N,7,0)</f>
        <v>DEMO_strategy_02</v>
      </c>
      <c r="R7" s="13" t="str">
        <f t="shared" ref="R7:R70" si="18">TEXT(O7,"ddd")</f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ref="U7:U70" si="19">TEXT(T7,"yyyy-mm-dd")</f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ref="AA7:AA70" si="20">IF(M7&lt;2.9,-3,M7)</f>
        <v>-3</v>
      </c>
    </row>
    <row r="8" spans="1:27" x14ac:dyDescent="0.25">
      <c r="A8" s="58">
        <v>45917.677743055552</v>
      </c>
      <c r="B8" s="59">
        <v>442887666</v>
      </c>
      <c r="C8" s="38" t="s">
        <v>36</v>
      </c>
      <c r="D8" s="38" t="s">
        <v>37</v>
      </c>
      <c r="E8" s="38" t="s">
        <v>120</v>
      </c>
      <c r="F8" s="35">
        <v>3678.04</v>
      </c>
      <c r="G8" s="35">
        <v>3675.53</v>
      </c>
      <c r="H8" s="35">
        <v>3681.03</v>
      </c>
      <c r="I8" s="38" t="s">
        <v>125</v>
      </c>
      <c r="J8" s="35">
        <v>3675.42</v>
      </c>
      <c r="K8" s="35">
        <v>0</v>
      </c>
      <c r="L8" s="35">
        <v>0</v>
      </c>
      <c r="M8" s="35">
        <v>-2.62</v>
      </c>
      <c r="N8" s="10" t="str">
        <f t="shared" si="15"/>
        <v>L</v>
      </c>
      <c r="O8" s="11">
        <f t="shared" si="16"/>
        <v>45917</v>
      </c>
      <c r="P8" s="12" t="str">
        <f t="shared" si="17"/>
        <v>16</v>
      </c>
      <c r="Q8" s="13" t="str">
        <f>VLOOKUP($B8,Deals_Demo!$H:$N,7,0)</f>
        <v>strategy_10_demo</v>
      </c>
      <c r="R8" s="13" t="str">
        <f t="shared" si="18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9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20"/>
        <v>-3</v>
      </c>
    </row>
    <row r="9" spans="1:27" x14ac:dyDescent="0.25">
      <c r="A9" s="60">
        <v>45917.677754629629</v>
      </c>
      <c r="B9" s="61">
        <v>442887668</v>
      </c>
      <c r="C9" s="37" t="s">
        <v>36</v>
      </c>
      <c r="D9" s="37" t="s">
        <v>37</v>
      </c>
      <c r="E9" s="37" t="s">
        <v>120</v>
      </c>
      <c r="F9" s="36">
        <v>3678.02</v>
      </c>
      <c r="G9" s="36">
        <v>3675.04</v>
      </c>
      <c r="H9" s="36">
        <v>3681.04</v>
      </c>
      <c r="I9" s="37" t="s">
        <v>126</v>
      </c>
      <c r="J9" s="36">
        <v>3675</v>
      </c>
      <c r="K9" s="36">
        <v>0</v>
      </c>
      <c r="L9" s="36">
        <v>0</v>
      </c>
      <c r="M9" s="36">
        <v>-3.02</v>
      </c>
      <c r="N9" s="10" t="str">
        <f t="shared" si="15"/>
        <v>L</v>
      </c>
      <c r="O9" s="11">
        <f t="shared" si="16"/>
        <v>45917</v>
      </c>
      <c r="P9" s="12" t="str">
        <f t="shared" si="17"/>
        <v>16</v>
      </c>
      <c r="Q9" s="13" t="str">
        <f>VLOOKUP($B9,Deals_Demo!$H:$N,7,0)</f>
        <v>strategy_09_demo</v>
      </c>
      <c r="R9" s="13" t="str">
        <f t="shared" si="18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9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20"/>
        <v>-3</v>
      </c>
    </row>
    <row r="10" spans="1:27" x14ac:dyDescent="0.25">
      <c r="A10" s="58">
        <v>45917.677754629629</v>
      </c>
      <c r="B10" s="59">
        <v>442887669</v>
      </c>
      <c r="C10" s="38" t="s">
        <v>36</v>
      </c>
      <c r="D10" s="38" t="s">
        <v>37</v>
      </c>
      <c r="E10" s="38" t="s">
        <v>120</v>
      </c>
      <c r="F10" s="35">
        <v>3677.94</v>
      </c>
      <c r="G10" s="35">
        <v>3675.04</v>
      </c>
      <c r="H10" s="35">
        <v>3681.54</v>
      </c>
      <c r="I10" s="38" t="s">
        <v>126</v>
      </c>
      <c r="J10" s="35">
        <v>3675</v>
      </c>
      <c r="K10" s="35">
        <v>0</v>
      </c>
      <c r="L10" s="35">
        <v>0</v>
      </c>
      <c r="M10" s="35">
        <v>-2.94</v>
      </c>
      <c r="N10" s="10" t="str">
        <f t="shared" si="15"/>
        <v>L</v>
      </c>
      <c r="O10" s="11">
        <f t="shared" si="16"/>
        <v>45917</v>
      </c>
      <c r="P10" s="12" t="str">
        <f t="shared" si="17"/>
        <v>16</v>
      </c>
      <c r="Q10" s="13" t="str">
        <f>VLOOKUP($B10,Deals_Demo!$H:$N,7,0)</f>
        <v>strategy_11_demo</v>
      </c>
      <c r="R10" s="13" t="str">
        <f t="shared" si="18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9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20"/>
        <v>-3</v>
      </c>
    </row>
    <row r="11" spans="1:27" x14ac:dyDescent="0.25">
      <c r="A11" s="60">
        <v>45917.679131944446</v>
      </c>
      <c r="B11" s="61">
        <v>442888597</v>
      </c>
      <c r="C11" s="37" t="s">
        <v>36</v>
      </c>
      <c r="D11" s="37" t="s">
        <v>37</v>
      </c>
      <c r="E11" s="37" t="s">
        <v>120</v>
      </c>
      <c r="F11" s="36">
        <v>3677.06</v>
      </c>
      <c r="G11" s="36">
        <v>3674.06</v>
      </c>
      <c r="H11" s="36">
        <v>3681.56</v>
      </c>
      <c r="I11" s="37" t="s">
        <v>127</v>
      </c>
      <c r="J11" s="36">
        <v>3674.05</v>
      </c>
      <c r="K11" s="36">
        <v>0</v>
      </c>
      <c r="L11" s="36">
        <v>0</v>
      </c>
      <c r="M11" s="36">
        <v>-3.01</v>
      </c>
      <c r="N11" s="10" t="str">
        <f t="shared" si="15"/>
        <v>L</v>
      </c>
      <c r="O11" s="11">
        <f t="shared" si="16"/>
        <v>45917</v>
      </c>
      <c r="P11" s="12" t="str">
        <f t="shared" si="17"/>
        <v>16</v>
      </c>
      <c r="Q11" s="13" t="str">
        <f>VLOOKUP($B11,Deals_Demo!$H:$N,7,0)</f>
        <v>DEMO_strategy_03</v>
      </c>
      <c r="R11" s="13" t="str">
        <f t="shared" si="18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9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20"/>
        <v>-3</v>
      </c>
    </row>
    <row r="12" spans="1:27" x14ac:dyDescent="0.25">
      <c r="A12" s="58">
        <v>45917.684224537035</v>
      </c>
      <c r="B12" s="59">
        <v>442892951</v>
      </c>
      <c r="C12" s="38" t="s">
        <v>36</v>
      </c>
      <c r="D12" s="38" t="s">
        <v>38</v>
      </c>
      <c r="E12" s="38" t="s">
        <v>120</v>
      </c>
      <c r="F12" s="35">
        <v>3675.51</v>
      </c>
      <c r="G12" s="35">
        <v>3678.51</v>
      </c>
      <c r="H12" s="35">
        <v>3672.01</v>
      </c>
      <c r="I12" s="38" t="s">
        <v>128</v>
      </c>
      <c r="J12" s="35">
        <v>3678.61</v>
      </c>
      <c r="K12" s="35">
        <v>0</v>
      </c>
      <c r="L12" s="35">
        <v>0</v>
      </c>
      <c r="M12" s="35">
        <v>-3.1</v>
      </c>
      <c r="N12" s="10" t="str">
        <f t="shared" si="15"/>
        <v>L</v>
      </c>
      <c r="O12" s="11">
        <f t="shared" si="16"/>
        <v>45917</v>
      </c>
      <c r="P12" s="12" t="str">
        <f t="shared" si="17"/>
        <v>16</v>
      </c>
      <c r="Q12" s="13" t="str">
        <f>VLOOKUP($B12,Deals_Demo!$H:$N,7,0)</f>
        <v>strategy_11_demo</v>
      </c>
      <c r="R12" s="13" t="str">
        <f t="shared" si="18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9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20"/>
        <v>-3</v>
      </c>
    </row>
    <row r="13" spans="1:27" x14ac:dyDescent="0.25">
      <c r="A13" s="60">
        <v>45917.684236111112</v>
      </c>
      <c r="B13" s="61">
        <v>442892954</v>
      </c>
      <c r="C13" s="37" t="s">
        <v>36</v>
      </c>
      <c r="D13" s="37" t="s">
        <v>38</v>
      </c>
      <c r="E13" s="37" t="s">
        <v>120</v>
      </c>
      <c r="F13" s="36">
        <v>3675.52</v>
      </c>
      <c r="G13" s="36">
        <v>3678.01</v>
      </c>
      <c r="H13" s="36">
        <v>3672.51</v>
      </c>
      <c r="I13" s="37" t="s">
        <v>129</v>
      </c>
      <c r="J13" s="36">
        <v>3678.06</v>
      </c>
      <c r="K13" s="36">
        <v>0</v>
      </c>
      <c r="L13" s="36">
        <v>0</v>
      </c>
      <c r="M13" s="36">
        <v>-2.54</v>
      </c>
      <c r="N13" s="10" t="str">
        <f t="shared" si="15"/>
        <v>L</v>
      </c>
      <c r="O13" s="11">
        <f t="shared" si="16"/>
        <v>45917</v>
      </c>
      <c r="P13" s="12" t="str">
        <f t="shared" si="17"/>
        <v>16</v>
      </c>
      <c r="Q13" s="13" t="str">
        <f>VLOOKUP($B13,Deals_Demo!$H:$N,7,0)</f>
        <v>strategy_10_demo</v>
      </c>
      <c r="R13" s="13" t="str">
        <f t="shared" si="18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9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20"/>
        <v>-3</v>
      </c>
    </row>
    <row r="14" spans="1:27" x14ac:dyDescent="0.25">
      <c r="A14" s="58">
        <v>45917.684236111112</v>
      </c>
      <c r="B14" s="59">
        <v>442892955</v>
      </c>
      <c r="C14" s="38" t="s">
        <v>36</v>
      </c>
      <c r="D14" s="38" t="s">
        <v>38</v>
      </c>
      <c r="E14" s="38" t="s">
        <v>120</v>
      </c>
      <c r="F14" s="35">
        <v>3675.48</v>
      </c>
      <c r="G14" s="35">
        <v>3678.51</v>
      </c>
      <c r="H14" s="35">
        <v>3672.51</v>
      </c>
      <c r="I14" s="38" t="s">
        <v>128</v>
      </c>
      <c r="J14" s="35">
        <v>3678.61</v>
      </c>
      <c r="K14" s="35">
        <v>0</v>
      </c>
      <c r="L14" s="35">
        <v>0</v>
      </c>
      <c r="M14" s="35">
        <v>-3.13</v>
      </c>
      <c r="N14" s="10" t="str">
        <f t="shared" si="15"/>
        <v>L</v>
      </c>
      <c r="O14" s="11">
        <f t="shared" si="16"/>
        <v>45917</v>
      </c>
      <c r="P14" s="12" t="str">
        <f t="shared" si="17"/>
        <v>16</v>
      </c>
      <c r="Q14" s="13" t="str">
        <f>VLOOKUP($B14,Deals_Demo!$H:$N,7,0)</f>
        <v>strategy_09_demo</v>
      </c>
      <c r="R14" s="13" t="str">
        <f t="shared" si="18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9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20"/>
        <v>-3</v>
      </c>
    </row>
    <row r="15" spans="1:27" x14ac:dyDescent="0.25">
      <c r="A15" s="60">
        <v>45917.688854166663</v>
      </c>
      <c r="B15" s="61">
        <v>442896085</v>
      </c>
      <c r="C15" s="37" t="s">
        <v>36</v>
      </c>
      <c r="D15" s="37" t="s">
        <v>37</v>
      </c>
      <c r="E15" s="37" t="s">
        <v>120</v>
      </c>
      <c r="F15" s="36">
        <v>3677.35</v>
      </c>
      <c r="G15" s="36">
        <v>3676.88</v>
      </c>
      <c r="H15" s="36">
        <v>3681.84</v>
      </c>
      <c r="I15" s="37" t="s">
        <v>130</v>
      </c>
      <c r="J15" s="36">
        <v>3681.85</v>
      </c>
      <c r="K15" s="36">
        <v>0</v>
      </c>
      <c r="L15" s="36">
        <v>0</v>
      </c>
      <c r="M15" s="36">
        <v>4.5</v>
      </c>
      <c r="N15" s="10" t="str">
        <f t="shared" si="15"/>
        <v>W</v>
      </c>
      <c r="O15" s="11">
        <f t="shared" si="16"/>
        <v>45917</v>
      </c>
      <c r="P15" s="12" t="str">
        <f t="shared" si="17"/>
        <v>16</v>
      </c>
      <c r="Q15" s="13" t="str">
        <f>VLOOKUP($B15,Deals_Demo!$H:$N,7,0)</f>
        <v>DEMO_strategy_03</v>
      </c>
      <c r="R15" s="13" t="str">
        <f t="shared" si="18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9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20"/>
        <v>4.5</v>
      </c>
    </row>
    <row r="16" spans="1:27" x14ac:dyDescent="0.25">
      <c r="A16" s="58">
        <v>45917.694525462961</v>
      </c>
      <c r="B16" s="59">
        <v>442903050</v>
      </c>
      <c r="C16" s="38" t="s">
        <v>36</v>
      </c>
      <c r="D16" s="38" t="s">
        <v>37</v>
      </c>
      <c r="E16" s="38" t="s">
        <v>120</v>
      </c>
      <c r="F16" s="35">
        <v>3680.46</v>
      </c>
      <c r="G16" s="35">
        <v>3678.03</v>
      </c>
      <c r="H16" s="35">
        <v>3683.53</v>
      </c>
      <c r="I16" s="38" t="s">
        <v>131</v>
      </c>
      <c r="J16" s="35">
        <v>3678.03</v>
      </c>
      <c r="K16" s="35">
        <v>0</v>
      </c>
      <c r="L16" s="35">
        <v>0</v>
      </c>
      <c r="M16" s="35">
        <v>-2.4300000000000002</v>
      </c>
      <c r="N16" s="10" t="str">
        <f t="shared" si="15"/>
        <v>L</v>
      </c>
      <c r="O16" s="11">
        <f t="shared" si="16"/>
        <v>45917</v>
      </c>
      <c r="P16" s="12" t="str">
        <f t="shared" si="17"/>
        <v>16</v>
      </c>
      <c r="Q16" s="13" t="str">
        <f>VLOOKUP($B16,Deals_Demo!$H:$N,7,0)</f>
        <v>strategy_10_demo</v>
      </c>
      <c r="R16" s="13" t="str">
        <f t="shared" si="18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9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20"/>
        <v>-3</v>
      </c>
    </row>
    <row r="17" spans="1:27" x14ac:dyDescent="0.25">
      <c r="A17" s="60">
        <v>45917.694537037038</v>
      </c>
      <c r="B17" s="61">
        <v>442903055</v>
      </c>
      <c r="C17" s="37" t="s">
        <v>36</v>
      </c>
      <c r="D17" s="37" t="s">
        <v>37</v>
      </c>
      <c r="E17" s="37" t="s">
        <v>120</v>
      </c>
      <c r="F17" s="36">
        <v>3680.45</v>
      </c>
      <c r="G17" s="36">
        <v>3677.46</v>
      </c>
      <c r="H17" s="36">
        <v>3683.96</v>
      </c>
      <c r="I17" s="37" t="s">
        <v>132</v>
      </c>
      <c r="J17" s="36">
        <v>3677.41</v>
      </c>
      <c r="K17" s="36">
        <v>0</v>
      </c>
      <c r="L17" s="36">
        <v>0</v>
      </c>
      <c r="M17" s="36">
        <v>-3.04</v>
      </c>
      <c r="N17" s="10" t="str">
        <f t="shared" si="15"/>
        <v>L</v>
      </c>
      <c r="O17" s="11">
        <f t="shared" si="16"/>
        <v>45917</v>
      </c>
      <c r="P17" s="12" t="str">
        <f t="shared" si="17"/>
        <v>16</v>
      </c>
      <c r="Q17" s="13" t="str">
        <f>VLOOKUP($B17,Deals_Demo!$H:$N,7,0)</f>
        <v>strategy_11_demo</v>
      </c>
      <c r="R17" s="13" t="str">
        <f t="shared" si="18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9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20"/>
        <v>-3</v>
      </c>
    </row>
    <row r="18" spans="1:27" x14ac:dyDescent="0.25">
      <c r="A18" s="58">
        <v>45917.694537037038</v>
      </c>
      <c r="B18" s="59">
        <v>442903057</v>
      </c>
      <c r="C18" s="38" t="s">
        <v>36</v>
      </c>
      <c r="D18" s="38" t="s">
        <v>37</v>
      </c>
      <c r="E18" s="38" t="s">
        <v>120</v>
      </c>
      <c r="F18" s="35">
        <v>3680.46</v>
      </c>
      <c r="G18" s="35">
        <v>3677.46</v>
      </c>
      <c r="H18" s="35">
        <v>3683.46</v>
      </c>
      <c r="I18" s="38" t="s">
        <v>132</v>
      </c>
      <c r="J18" s="35">
        <v>3677.41</v>
      </c>
      <c r="K18" s="35">
        <v>0</v>
      </c>
      <c r="L18" s="35">
        <v>0</v>
      </c>
      <c r="M18" s="35">
        <v>-3.05</v>
      </c>
      <c r="N18" s="10" t="str">
        <f t="shared" si="15"/>
        <v>L</v>
      </c>
      <c r="O18" s="11">
        <f t="shared" si="16"/>
        <v>45917</v>
      </c>
      <c r="P18" s="12" t="str">
        <f t="shared" si="17"/>
        <v>16</v>
      </c>
      <c r="Q18" s="13" t="str">
        <f>VLOOKUP($B18,Deals_Demo!$H:$N,7,0)</f>
        <v>strategy_09_demo</v>
      </c>
      <c r="R18" s="13" t="str">
        <f t="shared" si="18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9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20"/>
        <v>-3</v>
      </c>
    </row>
    <row r="19" spans="1:27" x14ac:dyDescent="0.25">
      <c r="A19" s="60">
        <v>45917.698587962965</v>
      </c>
      <c r="B19" s="61">
        <v>442906378</v>
      </c>
      <c r="C19" s="37" t="s">
        <v>36</v>
      </c>
      <c r="D19" s="37" t="s">
        <v>37</v>
      </c>
      <c r="E19" s="37" t="s">
        <v>120</v>
      </c>
      <c r="F19" s="36">
        <v>3678.35</v>
      </c>
      <c r="G19" s="36">
        <v>3679.87</v>
      </c>
      <c r="H19" s="36">
        <v>3682.87</v>
      </c>
      <c r="I19" s="37" t="s">
        <v>133</v>
      </c>
      <c r="J19" s="36">
        <v>3682.87</v>
      </c>
      <c r="K19" s="36">
        <v>0</v>
      </c>
      <c r="L19" s="36">
        <v>0</v>
      </c>
      <c r="M19" s="36">
        <v>4.5199999999999996</v>
      </c>
      <c r="N19" s="10" t="str">
        <f t="shared" si="15"/>
        <v>W</v>
      </c>
      <c r="O19" s="11">
        <f t="shared" si="16"/>
        <v>45917</v>
      </c>
      <c r="P19" s="12" t="str">
        <f t="shared" si="17"/>
        <v>16</v>
      </c>
      <c r="Q19" s="13" t="str">
        <f>VLOOKUP($B19,Deals_Demo!$H:$N,7,0)</f>
        <v>DEMO_strategy_03</v>
      </c>
      <c r="R19" s="13" t="str">
        <f t="shared" si="18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9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20"/>
        <v>4.5199999999999996</v>
      </c>
    </row>
    <row r="20" spans="1:27" x14ac:dyDescent="0.25">
      <c r="A20" s="58">
        <v>45917.698587962965</v>
      </c>
      <c r="B20" s="59">
        <v>442906390</v>
      </c>
      <c r="C20" s="38" t="s">
        <v>36</v>
      </c>
      <c r="D20" s="38" t="s">
        <v>37</v>
      </c>
      <c r="E20" s="38" t="s">
        <v>120</v>
      </c>
      <c r="F20" s="35">
        <v>3678.33</v>
      </c>
      <c r="G20" s="35">
        <v>3682.56</v>
      </c>
      <c r="H20" s="38"/>
      <c r="I20" s="38" t="s">
        <v>134</v>
      </c>
      <c r="J20" s="35">
        <v>3682.53</v>
      </c>
      <c r="K20" s="35">
        <v>0</v>
      </c>
      <c r="L20" s="35">
        <v>0</v>
      </c>
      <c r="M20" s="35">
        <v>4.2</v>
      </c>
      <c r="N20" s="10" t="str">
        <f t="shared" si="15"/>
        <v>W</v>
      </c>
      <c r="O20" s="11">
        <f t="shared" si="16"/>
        <v>45917</v>
      </c>
      <c r="P20" s="12" t="str">
        <f t="shared" si="17"/>
        <v>16</v>
      </c>
      <c r="Q20" s="13" t="str">
        <f>VLOOKUP($B20,Deals_Demo!$H:$N,7,0)</f>
        <v>DEMO_strategy_01</v>
      </c>
      <c r="R20" s="13" t="str">
        <f t="shared" si="18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9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20"/>
        <v>4.2</v>
      </c>
    </row>
    <row r="21" spans="1:27" x14ac:dyDescent="0.25">
      <c r="A21" s="60">
        <v>45917.698587962965</v>
      </c>
      <c r="B21" s="61">
        <v>442906392</v>
      </c>
      <c r="C21" s="37" t="s">
        <v>36</v>
      </c>
      <c r="D21" s="37" t="s">
        <v>37</v>
      </c>
      <c r="E21" s="37" t="s">
        <v>120</v>
      </c>
      <c r="F21" s="36">
        <v>3678.32</v>
      </c>
      <c r="G21" s="36">
        <v>3681.73</v>
      </c>
      <c r="H21" s="36">
        <v>3684.33</v>
      </c>
      <c r="I21" s="37" t="s">
        <v>135</v>
      </c>
      <c r="J21" s="36">
        <v>3684.42</v>
      </c>
      <c r="K21" s="36">
        <v>0</v>
      </c>
      <c r="L21" s="36">
        <v>0</v>
      </c>
      <c r="M21" s="36">
        <v>6.1</v>
      </c>
      <c r="N21" s="10" t="str">
        <f t="shared" si="15"/>
        <v>W</v>
      </c>
      <c r="O21" s="11">
        <f t="shared" si="16"/>
        <v>45917</v>
      </c>
      <c r="P21" s="12" t="str">
        <f t="shared" si="17"/>
        <v>16</v>
      </c>
      <c r="Q21" s="13" t="str">
        <f>VLOOKUP($B21,Deals_Demo!$H:$N,7,0)</f>
        <v>DEMO_strategy_02</v>
      </c>
      <c r="R21" s="13" t="str">
        <f t="shared" si="18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9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20"/>
        <v>6.1</v>
      </c>
    </row>
    <row r="22" spans="1:27" x14ac:dyDescent="0.25">
      <c r="A22" s="58">
        <v>45917.721608796295</v>
      </c>
      <c r="B22" s="59">
        <v>442925881</v>
      </c>
      <c r="C22" s="38" t="s">
        <v>36</v>
      </c>
      <c r="D22" s="38" t="s">
        <v>37</v>
      </c>
      <c r="E22" s="38" t="s">
        <v>120</v>
      </c>
      <c r="F22" s="35">
        <v>3683.82</v>
      </c>
      <c r="G22" s="35">
        <v>3684.28</v>
      </c>
      <c r="H22" s="35">
        <v>3686.96</v>
      </c>
      <c r="I22" s="38" t="s">
        <v>136</v>
      </c>
      <c r="J22" s="35">
        <v>3684.25</v>
      </c>
      <c r="K22" s="35">
        <v>0</v>
      </c>
      <c r="L22" s="35">
        <v>0</v>
      </c>
      <c r="M22" s="35">
        <v>0.43</v>
      </c>
      <c r="N22" s="10" t="str">
        <f t="shared" si="15"/>
        <v>W</v>
      </c>
      <c r="O22" s="11">
        <f t="shared" si="16"/>
        <v>45917</v>
      </c>
      <c r="P22" s="12" t="str">
        <f t="shared" si="17"/>
        <v>17</v>
      </c>
      <c r="Q22" s="13" t="str">
        <f>VLOOKUP($B22,Deals_Demo!$H:$N,7,0)</f>
        <v>strategy_10_demo</v>
      </c>
      <c r="R22" s="13" t="str">
        <f t="shared" si="18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9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20"/>
        <v>-3</v>
      </c>
    </row>
    <row r="23" spans="1:27" x14ac:dyDescent="0.25">
      <c r="A23" s="60">
        <v>45917.721608796295</v>
      </c>
      <c r="B23" s="61">
        <v>442925884</v>
      </c>
      <c r="C23" s="37" t="s">
        <v>36</v>
      </c>
      <c r="D23" s="37" t="s">
        <v>37</v>
      </c>
      <c r="E23" s="37" t="s">
        <v>120</v>
      </c>
      <c r="F23" s="36">
        <v>3683.76</v>
      </c>
      <c r="G23" s="36">
        <v>3684.28</v>
      </c>
      <c r="H23" s="36">
        <v>3686.82</v>
      </c>
      <c r="I23" s="37" t="s">
        <v>136</v>
      </c>
      <c r="J23" s="36">
        <v>3684.25</v>
      </c>
      <c r="K23" s="36">
        <v>0</v>
      </c>
      <c r="L23" s="36">
        <v>0</v>
      </c>
      <c r="M23" s="36">
        <v>0.49</v>
      </c>
      <c r="N23" s="10" t="str">
        <f t="shared" si="15"/>
        <v>W</v>
      </c>
      <c r="O23" s="11">
        <f t="shared" si="16"/>
        <v>45917</v>
      </c>
      <c r="P23" s="12" t="str">
        <f t="shared" si="17"/>
        <v>17</v>
      </c>
      <c r="Q23" s="13" t="str">
        <f>VLOOKUP($B23,Deals_Demo!$H:$N,7,0)</f>
        <v>strategy_09_demo</v>
      </c>
      <c r="R23" s="13" t="str">
        <f t="shared" si="18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9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20"/>
        <v>-3</v>
      </c>
    </row>
    <row r="24" spans="1:27" x14ac:dyDescent="0.25">
      <c r="A24" s="58">
        <v>45917.721620370372</v>
      </c>
      <c r="B24" s="59">
        <v>442925888</v>
      </c>
      <c r="C24" s="38" t="s">
        <v>36</v>
      </c>
      <c r="D24" s="38" t="s">
        <v>37</v>
      </c>
      <c r="E24" s="38" t="s">
        <v>120</v>
      </c>
      <c r="F24" s="35">
        <v>3683.82</v>
      </c>
      <c r="G24" s="35">
        <v>3684.28</v>
      </c>
      <c r="H24" s="35">
        <v>3687.32</v>
      </c>
      <c r="I24" s="38" t="s">
        <v>136</v>
      </c>
      <c r="J24" s="35">
        <v>3684.25</v>
      </c>
      <c r="K24" s="35">
        <v>0</v>
      </c>
      <c r="L24" s="35">
        <v>0</v>
      </c>
      <c r="M24" s="35">
        <v>0.43</v>
      </c>
      <c r="N24" s="10" t="str">
        <f t="shared" si="15"/>
        <v>W</v>
      </c>
      <c r="O24" s="11">
        <f t="shared" si="16"/>
        <v>45917</v>
      </c>
      <c r="P24" s="12" t="str">
        <f t="shared" si="17"/>
        <v>17</v>
      </c>
      <c r="Q24" s="13" t="str">
        <f>VLOOKUP($B24,Deals_Demo!$H:$N,7,0)</f>
        <v>strategy_11_demo</v>
      </c>
      <c r="R24" s="13" t="str">
        <f t="shared" si="18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9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20"/>
        <v>-3</v>
      </c>
    </row>
    <row r="25" spans="1:27" x14ac:dyDescent="0.25">
      <c r="A25" s="60">
        <v>45917.726365740738</v>
      </c>
      <c r="B25" s="61">
        <v>442929514</v>
      </c>
      <c r="C25" s="37" t="s">
        <v>36</v>
      </c>
      <c r="D25" s="37" t="s">
        <v>37</v>
      </c>
      <c r="E25" s="37" t="s">
        <v>120</v>
      </c>
      <c r="F25" s="36">
        <v>3682.57</v>
      </c>
      <c r="G25" s="36">
        <v>3684.61</v>
      </c>
      <c r="H25" s="37"/>
      <c r="I25" s="37" t="s">
        <v>137</v>
      </c>
      <c r="J25" s="36">
        <v>3684.6</v>
      </c>
      <c r="K25" s="36">
        <v>0</v>
      </c>
      <c r="L25" s="36">
        <v>0</v>
      </c>
      <c r="M25" s="36">
        <v>2.0299999999999998</v>
      </c>
      <c r="N25" s="10" t="str">
        <f t="shared" si="15"/>
        <v>W</v>
      </c>
      <c r="O25" s="11">
        <f t="shared" si="16"/>
        <v>45917</v>
      </c>
      <c r="P25" s="12" t="str">
        <f t="shared" si="17"/>
        <v>17</v>
      </c>
      <c r="Q25" s="13" t="str">
        <f>VLOOKUP($B25,Deals_Demo!$H:$N,7,0)</f>
        <v>DEMO_strategy_01</v>
      </c>
      <c r="R25" s="13" t="str">
        <f t="shared" si="18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9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20"/>
        <v>-3</v>
      </c>
    </row>
    <row r="26" spans="1:27" x14ac:dyDescent="0.25">
      <c r="A26" s="58">
        <v>45917.726365740738</v>
      </c>
      <c r="B26" s="59">
        <v>442929515</v>
      </c>
      <c r="C26" s="38" t="s">
        <v>36</v>
      </c>
      <c r="D26" s="38" t="s">
        <v>37</v>
      </c>
      <c r="E26" s="38" t="s">
        <v>120</v>
      </c>
      <c r="F26" s="35">
        <v>3682.57</v>
      </c>
      <c r="G26" s="35">
        <v>3684.61</v>
      </c>
      <c r="H26" s="35">
        <v>3688.57</v>
      </c>
      <c r="I26" s="38" t="s">
        <v>137</v>
      </c>
      <c r="J26" s="35">
        <v>3684.6</v>
      </c>
      <c r="K26" s="35">
        <v>0</v>
      </c>
      <c r="L26" s="35">
        <v>0</v>
      </c>
      <c r="M26" s="35">
        <v>2.0299999999999998</v>
      </c>
      <c r="N26" s="10" t="str">
        <f t="shared" si="15"/>
        <v>W</v>
      </c>
      <c r="O26" s="11">
        <f t="shared" si="16"/>
        <v>45917</v>
      </c>
      <c r="P26" s="12" t="str">
        <f t="shared" si="17"/>
        <v>17</v>
      </c>
      <c r="Q26" s="13" t="str">
        <f>VLOOKUP($B26,Deals_Demo!$H:$N,7,0)</f>
        <v>DEMO_strategy_02</v>
      </c>
      <c r="R26" s="13" t="str">
        <f t="shared" si="18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9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20"/>
        <v>-3</v>
      </c>
    </row>
    <row r="27" spans="1:27" x14ac:dyDescent="0.25">
      <c r="A27" s="60">
        <v>45917.733310185184</v>
      </c>
      <c r="B27" s="61">
        <v>442934114</v>
      </c>
      <c r="C27" s="37" t="s">
        <v>36</v>
      </c>
      <c r="D27" s="37" t="s">
        <v>37</v>
      </c>
      <c r="E27" s="37" t="s">
        <v>120</v>
      </c>
      <c r="F27" s="36">
        <v>3683.38</v>
      </c>
      <c r="G27" s="36">
        <v>3684.44</v>
      </c>
      <c r="H27" s="36">
        <v>3687.86</v>
      </c>
      <c r="I27" s="37" t="s">
        <v>138</v>
      </c>
      <c r="J27" s="36">
        <v>3684.42</v>
      </c>
      <c r="K27" s="36">
        <v>0</v>
      </c>
      <c r="L27" s="36">
        <v>0</v>
      </c>
      <c r="M27" s="36">
        <v>1.04</v>
      </c>
      <c r="N27" s="10" t="str">
        <f t="shared" si="15"/>
        <v>W</v>
      </c>
      <c r="O27" s="11">
        <f t="shared" si="16"/>
        <v>45917</v>
      </c>
      <c r="P27" s="12" t="str">
        <f t="shared" si="17"/>
        <v>17</v>
      </c>
      <c r="Q27" s="13" t="str">
        <f>VLOOKUP($B27,Deals_Demo!$H:$N,7,0)</f>
        <v>DEMO_strategy_03</v>
      </c>
      <c r="R27" s="13" t="str">
        <f t="shared" si="18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9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20"/>
        <v>-3</v>
      </c>
    </row>
    <row r="28" spans="1:27" x14ac:dyDescent="0.25">
      <c r="A28" s="58">
        <v>45917.737812500003</v>
      </c>
      <c r="B28" s="59">
        <v>442936578</v>
      </c>
      <c r="C28" s="38" t="s">
        <v>36</v>
      </c>
      <c r="D28" s="38" t="s">
        <v>37</v>
      </c>
      <c r="E28" s="38" t="s">
        <v>120</v>
      </c>
      <c r="F28" s="35">
        <v>3684.71</v>
      </c>
      <c r="G28" s="35">
        <v>3684.99</v>
      </c>
      <c r="H28" s="35">
        <v>3687.58</v>
      </c>
      <c r="I28" s="38" t="s">
        <v>139</v>
      </c>
      <c r="J28" s="35">
        <v>3684.99</v>
      </c>
      <c r="K28" s="35">
        <v>0</v>
      </c>
      <c r="L28" s="35">
        <v>0</v>
      </c>
      <c r="M28" s="35">
        <v>0.28000000000000003</v>
      </c>
      <c r="N28" s="10" t="str">
        <f t="shared" si="15"/>
        <v>W</v>
      </c>
      <c r="O28" s="11">
        <f t="shared" si="16"/>
        <v>45917</v>
      </c>
      <c r="P28" s="12" t="str">
        <f t="shared" si="17"/>
        <v>17</v>
      </c>
      <c r="Q28" s="13" t="str">
        <f>VLOOKUP($B28,Deals_Demo!$H:$N,7,0)</f>
        <v>strategy_09_demo</v>
      </c>
      <c r="R28" s="13" t="str">
        <f t="shared" si="18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9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20"/>
        <v>-3</v>
      </c>
    </row>
    <row r="29" spans="1:27" x14ac:dyDescent="0.25">
      <c r="A29" s="60">
        <v>45917.737812500003</v>
      </c>
      <c r="B29" s="61">
        <v>442936579</v>
      </c>
      <c r="C29" s="37" t="s">
        <v>36</v>
      </c>
      <c r="D29" s="37" t="s">
        <v>37</v>
      </c>
      <c r="E29" s="37" t="s">
        <v>120</v>
      </c>
      <c r="F29" s="36">
        <v>3684.69</v>
      </c>
      <c r="G29" s="36">
        <v>3684.99</v>
      </c>
      <c r="H29" s="36">
        <v>3688.21</v>
      </c>
      <c r="I29" s="37" t="s">
        <v>139</v>
      </c>
      <c r="J29" s="36">
        <v>3684.99</v>
      </c>
      <c r="K29" s="36">
        <v>0</v>
      </c>
      <c r="L29" s="36">
        <v>0</v>
      </c>
      <c r="M29" s="36">
        <v>0.3</v>
      </c>
      <c r="N29" s="10" t="str">
        <f t="shared" si="15"/>
        <v>W</v>
      </c>
      <c r="O29" s="11">
        <f t="shared" si="16"/>
        <v>45917</v>
      </c>
      <c r="P29" s="12" t="str">
        <f t="shared" si="17"/>
        <v>17</v>
      </c>
      <c r="Q29" s="13" t="str">
        <f>VLOOKUP($B29,Deals_Demo!$H:$N,7,0)</f>
        <v>strategy_11_demo</v>
      </c>
      <c r="R29" s="13" t="str">
        <f t="shared" si="18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9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20"/>
        <v>-3</v>
      </c>
    </row>
    <row r="30" spans="1:27" x14ac:dyDescent="0.25">
      <c r="A30" s="58">
        <v>45917.737824074073</v>
      </c>
      <c r="B30" s="59">
        <v>442936580</v>
      </c>
      <c r="C30" s="38" t="s">
        <v>36</v>
      </c>
      <c r="D30" s="38" t="s">
        <v>37</v>
      </c>
      <c r="E30" s="38" t="s">
        <v>120</v>
      </c>
      <c r="F30" s="35">
        <v>3684.69</v>
      </c>
      <c r="G30" s="35">
        <v>3684.99</v>
      </c>
      <c r="H30" s="35">
        <v>3687.71</v>
      </c>
      <c r="I30" s="38" t="s">
        <v>139</v>
      </c>
      <c r="J30" s="35">
        <v>3684.99</v>
      </c>
      <c r="K30" s="35">
        <v>0</v>
      </c>
      <c r="L30" s="35">
        <v>0</v>
      </c>
      <c r="M30" s="35">
        <v>0.3</v>
      </c>
      <c r="N30" s="10" t="str">
        <f t="shared" si="15"/>
        <v>W</v>
      </c>
      <c r="O30" s="11">
        <f t="shared" si="16"/>
        <v>45917</v>
      </c>
      <c r="P30" s="12" t="str">
        <f t="shared" si="17"/>
        <v>17</v>
      </c>
      <c r="Q30" s="13" t="str">
        <f>VLOOKUP($B30,Deals_Demo!$H:$N,7,0)</f>
        <v>strategy_10_demo</v>
      </c>
      <c r="R30" s="13" t="str">
        <f t="shared" si="18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9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20"/>
        <v>-3</v>
      </c>
    </row>
    <row r="31" spans="1:27" x14ac:dyDescent="0.25">
      <c r="A31" s="60">
        <v>45917.745798611111</v>
      </c>
      <c r="B31" s="61">
        <v>442940492</v>
      </c>
      <c r="C31" s="37" t="s">
        <v>36</v>
      </c>
      <c r="D31" s="37" t="s">
        <v>37</v>
      </c>
      <c r="E31" s="37" t="s">
        <v>120</v>
      </c>
      <c r="F31" s="36">
        <v>3683.89</v>
      </c>
      <c r="G31" s="36">
        <v>3684.77</v>
      </c>
      <c r="H31" s="36">
        <v>3689.89</v>
      </c>
      <c r="I31" s="37" t="s">
        <v>140</v>
      </c>
      <c r="J31" s="36">
        <v>3684.71</v>
      </c>
      <c r="K31" s="36">
        <v>0</v>
      </c>
      <c r="L31" s="36">
        <v>0</v>
      </c>
      <c r="M31" s="36">
        <v>0.82</v>
      </c>
      <c r="N31" s="10" t="str">
        <f t="shared" si="15"/>
        <v>W</v>
      </c>
      <c r="O31" s="11">
        <f t="shared" si="16"/>
        <v>45917</v>
      </c>
      <c r="P31" s="12" t="str">
        <f t="shared" si="17"/>
        <v>17</v>
      </c>
      <c r="Q31" s="13" t="str">
        <f>VLOOKUP($B31,Deals_Demo!$H:$N,7,0)</f>
        <v>DEMO_strategy_02</v>
      </c>
      <c r="R31" s="13" t="str">
        <f t="shared" si="18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9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20"/>
        <v>-3</v>
      </c>
    </row>
    <row r="32" spans="1:27" x14ac:dyDescent="0.25">
      <c r="A32" s="58">
        <v>45917.745810185188</v>
      </c>
      <c r="B32" s="59">
        <v>442940496</v>
      </c>
      <c r="C32" s="38" t="s">
        <v>36</v>
      </c>
      <c r="D32" s="38" t="s">
        <v>37</v>
      </c>
      <c r="E32" s="38" t="s">
        <v>120</v>
      </c>
      <c r="F32" s="35">
        <v>3683.78</v>
      </c>
      <c r="G32" s="35">
        <v>3684.75</v>
      </c>
      <c r="H32" s="38"/>
      <c r="I32" s="38" t="s">
        <v>140</v>
      </c>
      <c r="J32" s="35">
        <v>3684.71</v>
      </c>
      <c r="K32" s="35">
        <v>0</v>
      </c>
      <c r="L32" s="35">
        <v>0</v>
      </c>
      <c r="M32" s="35">
        <v>0.93</v>
      </c>
      <c r="N32" s="10" t="str">
        <f t="shared" si="15"/>
        <v>W</v>
      </c>
      <c r="O32" s="11">
        <f t="shared" si="16"/>
        <v>45917</v>
      </c>
      <c r="P32" s="12" t="str">
        <f t="shared" si="17"/>
        <v>17</v>
      </c>
      <c r="Q32" s="13" t="str">
        <f>VLOOKUP($B32,Deals_Demo!$H:$N,7,0)</f>
        <v>DEMO_strategy_01</v>
      </c>
      <c r="R32" s="13" t="str">
        <f t="shared" si="18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9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20"/>
        <v>-3</v>
      </c>
    </row>
    <row r="33" spans="1:27" x14ac:dyDescent="0.25">
      <c r="A33" s="60">
        <v>45917.748692129629</v>
      </c>
      <c r="B33" s="61">
        <v>442942538</v>
      </c>
      <c r="C33" s="37" t="s">
        <v>36</v>
      </c>
      <c r="D33" s="37" t="s">
        <v>38</v>
      </c>
      <c r="E33" s="37" t="s">
        <v>120</v>
      </c>
      <c r="F33" s="36">
        <v>3683.15</v>
      </c>
      <c r="G33" s="36">
        <v>3685.64</v>
      </c>
      <c r="H33" s="36">
        <v>3680.14</v>
      </c>
      <c r="I33" s="37" t="s">
        <v>141</v>
      </c>
      <c r="J33" s="36">
        <v>3685.65</v>
      </c>
      <c r="K33" s="36">
        <v>0</v>
      </c>
      <c r="L33" s="36">
        <v>0</v>
      </c>
      <c r="M33" s="36">
        <v>-2.5</v>
      </c>
      <c r="N33" s="10" t="str">
        <f t="shared" si="15"/>
        <v>L</v>
      </c>
      <c r="O33" s="11">
        <f t="shared" si="16"/>
        <v>45917</v>
      </c>
      <c r="P33" s="12" t="str">
        <f t="shared" si="17"/>
        <v>17</v>
      </c>
      <c r="Q33" s="13" t="str">
        <f>VLOOKUP($B33,Deals_Demo!$H:$N,7,0)</f>
        <v>strategy_10_demo</v>
      </c>
      <c r="R33" s="13" t="str">
        <f t="shared" si="18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9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20"/>
        <v>-3</v>
      </c>
    </row>
    <row r="34" spans="1:27" x14ac:dyDescent="0.25">
      <c r="A34" s="58">
        <v>45917.748692129629</v>
      </c>
      <c r="B34" s="59">
        <v>442942542</v>
      </c>
      <c r="C34" s="38" t="s">
        <v>36</v>
      </c>
      <c r="D34" s="38" t="s">
        <v>38</v>
      </c>
      <c r="E34" s="38" t="s">
        <v>120</v>
      </c>
      <c r="F34" s="35">
        <v>3683.15</v>
      </c>
      <c r="G34" s="35">
        <v>3686.15</v>
      </c>
      <c r="H34" s="35">
        <v>3679.65</v>
      </c>
      <c r="I34" s="38" t="s">
        <v>142</v>
      </c>
      <c r="J34" s="35">
        <v>3686.15</v>
      </c>
      <c r="K34" s="35">
        <v>0</v>
      </c>
      <c r="L34" s="35">
        <v>0</v>
      </c>
      <c r="M34" s="35">
        <v>-3</v>
      </c>
      <c r="N34" s="10" t="str">
        <f t="shared" si="15"/>
        <v>L</v>
      </c>
      <c r="O34" s="11">
        <f t="shared" si="16"/>
        <v>45917</v>
      </c>
      <c r="P34" s="12" t="str">
        <f t="shared" si="17"/>
        <v>17</v>
      </c>
      <c r="Q34" s="13" t="str">
        <f>VLOOKUP($B34,Deals_Demo!$H:$N,7,0)</f>
        <v>strategy_11_demo</v>
      </c>
      <c r="R34" s="13" t="str">
        <f t="shared" si="18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9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20"/>
        <v>-3</v>
      </c>
    </row>
    <row r="35" spans="1:27" x14ac:dyDescent="0.25">
      <c r="A35" s="60">
        <v>45917.748703703706</v>
      </c>
      <c r="B35" s="61">
        <v>442942544</v>
      </c>
      <c r="C35" s="37" t="s">
        <v>36</v>
      </c>
      <c r="D35" s="37" t="s">
        <v>38</v>
      </c>
      <c r="E35" s="37" t="s">
        <v>120</v>
      </c>
      <c r="F35" s="36">
        <v>3683.15</v>
      </c>
      <c r="G35" s="36">
        <v>3686.15</v>
      </c>
      <c r="H35" s="36">
        <v>3680.15</v>
      </c>
      <c r="I35" s="37" t="s">
        <v>142</v>
      </c>
      <c r="J35" s="36">
        <v>3686.15</v>
      </c>
      <c r="K35" s="36">
        <v>0</v>
      </c>
      <c r="L35" s="36">
        <v>0</v>
      </c>
      <c r="M35" s="36">
        <v>-3</v>
      </c>
      <c r="N35" s="10" t="str">
        <f t="shared" si="15"/>
        <v>L</v>
      </c>
      <c r="O35" s="11">
        <f t="shared" si="16"/>
        <v>45917</v>
      </c>
      <c r="P35" s="12" t="str">
        <f t="shared" si="17"/>
        <v>17</v>
      </c>
      <c r="Q35" s="13" t="str">
        <f>VLOOKUP($B35,Deals_Demo!$H:$N,7,0)</f>
        <v>strategy_09_demo</v>
      </c>
      <c r="R35" s="13" t="str">
        <f t="shared" si="18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9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20"/>
        <v>-3</v>
      </c>
    </row>
    <row r="36" spans="1:27" x14ac:dyDescent="0.25">
      <c r="A36" s="58">
        <v>45917.758414351854</v>
      </c>
      <c r="B36" s="59">
        <v>442947400</v>
      </c>
      <c r="C36" s="38" t="s">
        <v>36</v>
      </c>
      <c r="D36" s="38" t="s">
        <v>37</v>
      </c>
      <c r="E36" s="38" t="s">
        <v>120</v>
      </c>
      <c r="F36" s="35">
        <v>3685.23</v>
      </c>
      <c r="G36" s="35">
        <v>3685.26</v>
      </c>
      <c r="H36" s="35">
        <v>3688.23</v>
      </c>
      <c r="I36" s="38" t="s">
        <v>143</v>
      </c>
      <c r="J36" s="35">
        <v>3685.26</v>
      </c>
      <c r="K36" s="35">
        <v>0</v>
      </c>
      <c r="L36" s="35">
        <v>0</v>
      </c>
      <c r="M36" s="35">
        <v>0.03</v>
      </c>
      <c r="N36" s="10" t="str">
        <f t="shared" si="15"/>
        <v>W</v>
      </c>
      <c r="O36" s="11">
        <f t="shared" si="16"/>
        <v>45917</v>
      </c>
      <c r="P36" s="12" t="str">
        <f t="shared" si="17"/>
        <v>18</v>
      </c>
      <c r="Q36" s="13" t="str">
        <f>VLOOKUP($B36,Deals_Demo!$H:$N,7,0)</f>
        <v>strategy_10_demo</v>
      </c>
      <c r="R36" s="13" t="str">
        <f t="shared" si="18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9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20"/>
        <v>-3</v>
      </c>
    </row>
    <row r="37" spans="1:27" x14ac:dyDescent="0.25">
      <c r="A37" s="60">
        <v>45917.760034722225</v>
      </c>
      <c r="B37" s="61">
        <v>442949291</v>
      </c>
      <c r="C37" s="37" t="s">
        <v>36</v>
      </c>
      <c r="D37" s="37" t="s">
        <v>37</v>
      </c>
      <c r="E37" s="37" t="s">
        <v>120</v>
      </c>
      <c r="F37" s="36">
        <v>3685.85</v>
      </c>
      <c r="G37" s="36">
        <v>3682.88</v>
      </c>
      <c r="H37" s="36">
        <v>3689.38</v>
      </c>
      <c r="I37" s="37" t="s">
        <v>144</v>
      </c>
      <c r="J37" s="36">
        <v>3682.82</v>
      </c>
      <c r="K37" s="36">
        <v>0</v>
      </c>
      <c r="L37" s="36">
        <v>0</v>
      </c>
      <c r="M37" s="36">
        <v>-3.03</v>
      </c>
      <c r="N37" s="10" t="str">
        <f t="shared" si="15"/>
        <v>L</v>
      </c>
      <c r="O37" s="11">
        <f t="shared" si="16"/>
        <v>45917</v>
      </c>
      <c r="P37" s="12" t="str">
        <f t="shared" si="17"/>
        <v>18</v>
      </c>
      <c r="Q37" s="13" t="str">
        <f>VLOOKUP($B37,Deals_Demo!$H:$N,7,0)</f>
        <v>strategy_11_demo</v>
      </c>
      <c r="R37" s="13" t="str">
        <f t="shared" si="18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9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20"/>
        <v>-3</v>
      </c>
    </row>
    <row r="38" spans="1:27" x14ac:dyDescent="0.25">
      <c r="A38" s="58">
        <v>45917.760034722225</v>
      </c>
      <c r="B38" s="59">
        <v>442949294</v>
      </c>
      <c r="C38" s="38" t="s">
        <v>36</v>
      </c>
      <c r="D38" s="38" t="s">
        <v>37</v>
      </c>
      <c r="E38" s="38" t="s">
        <v>120</v>
      </c>
      <c r="F38" s="35">
        <v>3685.87</v>
      </c>
      <c r="G38" s="35">
        <v>3682.85</v>
      </c>
      <c r="H38" s="35">
        <v>3688.85</v>
      </c>
      <c r="I38" s="38" t="s">
        <v>144</v>
      </c>
      <c r="J38" s="35">
        <v>3682.82</v>
      </c>
      <c r="K38" s="35">
        <v>0</v>
      </c>
      <c r="L38" s="35">
        <v>0</v>
      </c>
      <c r="M38" s="35">
        <v>-3.05</v>
      </c>
      <c r="N38" s="10" t="str">
        <f t="shared" si="15"/>
        <v>L</v>
      </c>
      <c r="O38" s="11">
        <f t="shared" si="16"/>
        <v>45917</v>
      </c>
      <c r="P38" s="12" t="str">
        <f t="shared" si="17"/>
        <v>18</v>
      </c>
      <c r="Q38" s="13" t="str">
        <f>VLOOKUP($B38,Deals_Demo!$H:$N,7,0)</f>
        <v>strategy_09_demo</v>
      </c>
      <c r="R38" s="13" t="str">
        <f t="shared" si="18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9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20"/>
        <v>-3</v>
      </c>
    </row>
    <row r="39" spans="1:27" x14ac:dyDescent="0.25">
      <c r="A39" s="60">
        <v>45917.761076388888</v>
      </c>
      <c r="B39" s="61">
        <v>442950199</v>
      </c>
      <c r="C39" s="37" t="s">
        <v>36</v>
      </c>
      <c r="D39" s="37" t="s">
        <v>37</v>
      </c>
      <c r="E39" s="37" t="s">
        <v>120</v>
      </c>
      <c r="F39" s="36">
        <v>3685.57</v>
      </c>
      <c r="G39" s="36">
        <v>3685.32</v>
      </c>
      <c r="H39" s="36">
        <v>3688.57</v>
      </c>
      <c r="I39" s="37" t="s">
        <v>145</v>
      </c>
      <c r="J39" s="36">
        <v>3685.31</v>
      </c>
      <c r="K39" s="36">
        <v>0</v>
      </c>
      <c r="L39" s="36">
        <v>0</v>
      </c>
      <c r="M39" s="36">
        <v>-0.26</v>
      </c>
      <c r="N39" s="10" t="str">
        <f t="shared" si="15"/>
        <v>L</v>
      </c>
      <c r="O39" s="11">
        <f t="shared" si="16"/>
        <v>45917</v>
      </c>
      <c r="P39" s="12" t="str">
        <f t="shared" si="17"/>
        <v>18</v>
      </c>
      <c r="Q39" s="13" t="str">
        <f>VLOOKUP($B39,Deals_Demo!$H:$N,7,0)</f>
        <v>strategy_10_demo</v>
      </c>
      <c r="R39" s="13" t="str">
        <f t="shared" si="18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9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20"/>
        <v>-3</v>
      </c>
    </row>
    <row r="40" spans="1:27" x14ac:dyDescent="0.25">
      <c r="A40" s="58">
        <v>45917.766631944447</v>
      </c>
      <c r="B40" s="59">
        <v>442952638</v>
      </c>
      <c r="C40" s="38" t="s">
        <v>36</v>
      </c>
      <c r="D40" s="38" t="s">
        <v>37</v>
      </c>
      <c r="E40" s="38" t="s">
        <v>120</v>
      </c>
      <c r="F40" s="35">
        <v>3686.21</v>
      </c>
      <c r="G40" s="35">
        <v>3683.21</v>
      </c>
      <c r="H40" s="38"/>
      <c r="I40" s="38" t="s">
        <v>146</v>
      </c>
      <c r="J40" s="35">
        <v>3683.18</v>
      </c>
      <c r="K40" s="35">
        <v>0</v>
      </c>
      <c r="L40" s="35">
        <v>0</v>
      </c>
      <c r="M40" s="35">
        <v>-3.03</v>
      </c>
      <c r="N40" s="10" t="str">
        <f t="shared" si="15"/>
        <v>L</v>
      </c>
      <c r="O40" s="11">
        <f t="shared" si="16"/>
        <v>45917</v>
      </c>
      <c r="P40" s="12" t="str">
        <f t="shared" si="17"/>
        <v>18</v>
      </c>
      <c r="Q40" s="13" t="str">
        <f>VLOOKUP($B40,Deals_Demo!$H:$N,7,0)</f>
        <v>DEMO_strategy_01</v>
      </c>
      <c r="R40" s="13" t="str">
        <f t="shared" si="18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9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20"/>
        <v>-3</v>
      </c>
    </row>
    <row r="41" spans="1:27" x14ac:dyDescent="0.25">
      <c r="A41" s="60">
        <v>45917.766643518517</v>
      </c>
      <c r="B41" s="61">
        <v>442952641</v>
      </c>
      <c r="C41" s="37" t="s">
        <v>36</v>
      </c>
      <c r="D41" s="37" t="s">
        <v>37</v>
      </c>
      <c r="E41" s="37" t="s">
        <v>120</v>
      </c>
      <c r="F41" s="36">
        <v>3686.21</v>
      </c>
      <c r="G41" s="36">
        <v>3683.21</v>
      </c>
      <c r="H41" s="36">
        <v>3692.21</v>
      </c>
      <c r="I41" s="37" t="s">
        <v>146</v>
      </c>
      <c r="J41" s="36">
        <v>3683.18</v>
      </c>
      <c r="K41" s="36">
        <v>0</v>
      </c>
      <c r="L41" s="36">
        <v>0</v>
      </c>
      <c r="M41" s="36">
        <v>-3.03</v>
      </c>
      <c r="N41" s="10" t="str">
        <f t="shared" si="15"/>
        <v>L</v>
      </c>
      <c r="O41" s="11">
        <f t="shared" si="16"/>
        <v>45917</v>
      </c>
      <c r="P41" s="12" t="str">
        <f t="shared" si="17"/>
        <v>18</v>
      </c>
      <c r="Q41" s="13" t="str">
        <f>VLOOKUP($B41,Deals_Demo!$H:$N,7,0)</f>
        <v>DEMO_strategy_02</v>
      </c>
      <c r="R41" s="13" t="str">
        <f t="shared" si="18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9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20"/>
        <v>-3</v>
      </c>
    </row>
    <row r="42" spans="1:27" x14ac:dyDescent="0.25">
      <c r="A42" s="58">
        <v>45917.770798611113</v>
      </c>
      <c r="B42" s="59">
        <v>442954728</v>
      </c>
      <c r="C42" s="38" t="s">
        <v>36</v>
      </c>
      <c r="D42" s="38" t="s">
        <v>37</v>
      </c>
      <c r="E42" s="38" t="s">
        <v>120</v>
      </c>
      <c r="F42" s="35">
        <v>3685.35</v>
      </c>
      <c r="G42" s="35">
        <v>3686.31</v>
      </c>
      <c r="H42" s="35">
        <v>3689.85</v>
      </c>
      <c r="I42" s="38" t="s">
        <v>147</v>
      </c>
      <c r="J42" s="35">
        <v>3686.27</v>
      </c>
      <c r="K42" s="35">
        <v>0</v>
      </c>
      <c r="L42" s="35">
        <v>0</v>
      </c>
      <c r="M42" s="35">
        <v>0.92</v>
      </c>
      <c r="N42" s="10" t="str">
        <f t="shared" si="15"/>
        <v>W</v>
      </c>
      <c r="O42" s="11">
        <f t="shared" si="16"/>
        <v>45917</v>
      </c>
      <c r="P42" s="12" t="str">
        <f t="shared" si="17"/>
        <v>18</v>
      </c>
      <c r="Q42" s="13" t="str">
        <f>VLOOKUP($B42,Deals_Demo!$H:$N,7,0)</f>
        <v>DEMO_strategy_03</v>
      </c>
      <c r="R42" s="13" t="str">
        <f t="shared" si="18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9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20"/>
        <v>-3</v>
      </c>
    </row>
    <row r="43" spans="1:27" x14ac:dyDescent="0.25">
      <c r="A43" s="60">
        <v>45917.784918981481</v>
      </c>
      <c r="B43" s="61">
        <v>442960760</v>
      </c>
      <c r="C43" s="37" t="s">
        <v>36</v>
      </c>
      <c r="D43" s="37" t="s">
        <v>38</v>
      </c>
      <c r="E43" s="37" t="s">
        <v>120</v>
      </c>
      <c r="F43" s="36">
        <v>3684.72</v>
      </c>
      <c r="G43" s="36">
        <v>3684.1</v>
      </c>
      <c r="H43" s="36">
        <v>3681.76</v>
      </c>
      <c r="I43" s="37" t="s">
        <v>148</v>
      </c>
      <c r="J43" s="36">
        <v>3684.11</v>
      </c>
      <c r="K43" s="36">
        <v>0</v>
      </c>
      <c r="L43" s="36">
        <v>0</v>
      </c>
      <c r="M43" s="36">
        <v>0.61</v>
      </c>
      <c r="N43" s="10" t="str">
        <f t="shared" si="15"/>
        <v>W</v>
      </c>
      <c r="O43" s="11">
        <f t="shared" si="16"/>
        <v>45917</v>
      </c>
      <c r="P43" s="12" t="str">
        <f t="shared" si="17"/>
        <v>18</v>
      </c>
      <c r="Q43" s="13" t="str">
        <f>VLOOKUP($B43,Deals_Demo!$H:$N,7,0)</f>
        <v>strategy_10_demo</v>
      </c>
      <c r="R43" s="13" t="str">
        <f t="shared" si="18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9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20"/>
        <v>-3</v>
      </c>
    </row>
    <row r="44" spans="1:27" x14ac:dyDescent="0.25">
      <c r="A44" s="58">
        <v>45917.784918981481</v>
      </c>
      <c r="B44" s="59">
        <v>442960761</v>
      </c>
      <c r="C44" s="38" t="s">
        <v>36</v>
      </c>
      <c r="D44" s="38" t="s">
        <v>38</v>
      </c>
      <c r="E44" s="38" t="s">
        <v>120</v>
      </c>
      <c r="F44" s="35">
        <v>3684.72</v>
      </c>
      <c r="G44" s="35">
        <v>3684.44</v>
      </c>
      <c r="H44" s="35">
        <v>3683.22</v>
      </c>
      <c r="I44" s="38" t="s">
        <v>149</v>
      </c>
      <c r="J44" s="35">
        <v>3683.21</v>
      </c>
      <c r="K44" s="35">
        <v>0</v>
      </c>
      <c r="L44" s="35">
        <v>0</v>
      </c>
      <c r="M44" s="35">
        <v>1.51</v>
      </c>
      <c r="N44" s="10" t="str">
        <f t="shared" si="15"/>
        <v>W</v>
      </c>
      <c r="O44" s="11">
        <f t="shared" si="16"/>
        <v>45917</v>
      </c>
      <c r="P44" s="12" t="str">
        <f t="shared" si="17"/>
        <v>18</v>
      </c>
      <c r="Q44" s="13" t="str">
        <f>VLOOKUP($B44,Deals_Demo!$H:$N,7,0)</f>
        <v>strategy_12_demo</v>
      </c>
      <c r="R44" s="13" t="str">
        <f t="shared" si="18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9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20"/>
        <v>-3</v>
      </c>
    </row>
    <row r="45" spans="1:27" x14ac:dyDescent="0.25">
      <c r="A45" s="60">
        <v>45917.789317129631</v>
      </c>
      <c r="B45" s="61">
        <v>442962317</v>
      </c>
      <c r="C45" s="37" t="s">
        <v>36</v>
      </c>
      <c r="D45" s="37" t="s">
        <v>38</v>
      </c>
      <c r="E45" s="37" t="s">
        <v>120</v>
      </c>
      <c r="F45" s="36">
        <v>3683.65</v>
      </c>
      <c r="G45" s="36">
        <v>3686.74</v>
      </c>
      <c r="H45" s="36">
        <v>3682.24</v>
      </c>
      <c r="I45" s="37" t="s">
        <v>150</v>
      </c>
      <c r="J45" s="36">
        <v>3686.76</v>
      </c>
      <c r="K45" s="36">
        <v>0</v>
      </c>
      <c r="L45" s="36">
        <v>0</v>
      </c>
      <c r="M45" s="36">
        <v>-3.11</v>
      </c>
      <c r="N45" s="10" t="str">
        <f t="shared" si="15"/>
        <v>L</v>
      </c>
      <c r="O45" s="11">
        <f t="shared" si="16"/>
        <v>45917</v>
      </c>
      <c r="P45" s="12" t="str">
        <f t="shared" si="17"/>
        <v>18</v>
      </c>
      <c r="Q45" s="13" t="str">
        <f>VLOOKUP($B45,Deals_Demo!$H:$N,7,0)</f>
        <v>strategy_12_demo</v>
      </c>
      <c r="R45" s="13" t="str">
        <f t="shared" si="18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9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20"/>
        <v>-3</v>
      </c>
    </row>
    <row r="46" spans="1:27" x14ac:dyDescent="0.25">
      <c r="A46" s="58">
        <v>45917.789317129631</v>
      </c>
      <c r="B46" s="59">
        <v>442962318</v>
      </c>
      <c r="C46" s="38" t="s">
        <v>36</v>
      </c>
      <c r="D46" s="38" t="s">
        <v>38</v>
      </c>
      <c r="E46" s="38" t="s">
        <v>120</v>
      </c>
      <c r="F46" s="35">
        <v>3683.65</v>
      </c>
      <c r="G46" s="35">
        <v>3686.65</v>
      </c>
      <c r="H46" s="35">
        <v>3680.65</v>
      </c>
      <c r="I46" s="38" t="s">
        <v>151</v>
      </c>
      <c r="J46" s="35">
        <v>3686.66</v>
      </c>
      <c r="K46" s="35">
        <v>0</v>
      </c>
      <c r="L46" s="35">
        <v>0</v>
      </c>
      <c r="M46" s="35">
        <v>-3.01</v>
      </c>
      <c r="N46" s="10" t="str">
        <f t="shared" si="15"/>
        <v>L</v>
      </c>
      <c r="O46" s="11">
        <f t="shared" si="16"/>
        <v>45917</v>
      </c>
      <c r="P46" s="12" t="str">
        <f t="shared" si="17"/>
        <v>18</v>
      </c>
      <c r="Q46" s="13" t="str">
        <f>VLOOKUP($B46,Deals_Demo!$H:$N,7,0)</f>
        <v>strategy_09_demo</v>
      </c>
      <c r="R46" s="13" t="str">
        <f t="shared" si="18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9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20"/>
        <v>-3</v>
      </c>
    </row>
    <row r="47" spans="1:27" x14ac:dyDescent="0.25">
      <c r="A47" s="60">
        <v>45917.789317129631</v>
      </c>
      <c r="B47" s="61">
        <v>442962319</v>
      </c>
      <c r="C47" s="37" t="s">
        <v>36</v>
      </c>
      <c r="D47" s="37" t="s">
        <v>38</v>
      </c>
      <c r="E47" s="37" t="s">
        <v>120</v>
      </c>
      <c r="F47" s="36">
        <v>3683.71</v>
      </c>
      <c r="G47" s="36">
        <v>3686.65</v>
      </c>
      <c r="H47" s="36">
        <v>3680.15</v>
      </c>
      <c r="I47" s="37" t="s">
        <v>151</v>
      </c>
      <c r="J47" s="36">
        <v>3686.66</v>
      </c>
      <c r="K47" s="36">
        <v>0</v>
      </c>
      <c r="L47" s="36">
        <v>0</v>
      </c>
      <c r="M47" s="36">
        <v>-2.95</v>
      </c>
      <c r="N47" s="10" t="str">
        <f t="shared" si="15"/>
        <v>L</v>
      </c>
      <c r="O47" s="11">
        <f t="shared" si="16"/>
        <v>45917</v>
      </c>
      <c r="P47" s="12" t="str">
        <f t="shared" si="17"/>
        <v>18</v>
      </c>
      <c r="Q47" s="13" t="str">
        <f>VLOOKUP($B47,Deals_Demo!$H:$N,7,0)</f>
        <v>strategy_11_demo</v>
      </c>
      <c r="R47" s="13" t="str">
        <f t="shared" si="18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9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20"/>
        <v>-3</v>
      </c>
    </row>
    <row r="48" spans="1:27" x14ac:dyDescent="0.25">
      <c r="A48" s="58">
        <v>45917.790821759256</v>
      </c>
      <c r="B48" s="59">
        <v>442962640</v>
      </c>
      <c r="C48" s="38" t="s">
        <v>36</v>
      </c>
      <c r="D48" s="38" t="s">
        <v>38</v>
      </c>
      <c r="E48" s="38" t="s">
        <v>120</v>
      </c>
      <c r="F48" s="35">
        <v>3683.9</v>
      </c>
      <c r="G48" s="35">
        <v>3686.4</v>
      </c>
      <c r="H48" s="35">
        <v>3680.9</v>
      </c>
      <c r="I48" s="38" t="s">
        <v>152</v>
      </c>
      <c r="J48" s="35">
        <v>3686.44</v>
      </c>
      <c r="K48" s="35">
        <v>0</v>
      </c>
      <c r="L48" s="35">
        <v>0</v>
      </c>
      <c r="M48" s="35">
        <v>-2.54</v>
      </c>
      <c r="N48" s="10" t="str">
        <f t="shared" si="15"/>
        <v>L</v>
      </c>
      <c r="O48" s="11">
        <f t="shared" si="16"/>
        <v>45917</v>
      </c>
      <c r="P48" s="12" t="str">
        <f t="shared" si="17"/>
        <v>18</v>
      </c>
      <c r="Q48" s="13" t="str">
        <f>VLOOKUP($B48,Deals_Demo!$H:$N,7,0)</f>
        <v>strategy_10_demo</v>
      </c>
      <c r="R48" s="13" t="str">
        <f t="shared" si="18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9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20"/>
        <v>-3</v>
      </c>
    </row>
    <row r="49" spans="1:27" x14ac:dyDescent="0.25">
      <c r="A49" s="60">
        <v>45917.793020833335</v>
      </c>
      <c r="B49" s="61">
        <v>442964017</v>
      </c>
      <c r="C49" s="37" t="s">
        <v>36</v>
      </c>
      <c r="D49" s="37" t="s">
        <v>37</v>
      </c>
      <c r="E49" s="37" t="s">
        <v>120</v>
      </c>
      <c r="F49" s="36">
        <v>3685.66</v>
      </c>
      <c r="G49" s="36">
        <v>3682.66</v>
      </c>
      <c r="H49" s="36">
        <v>3691.66</v>
      </c>
      <c r="I49" s="37" t="s">
        <v>153</v>
      </c>
      <c r="J49" s="36">
        <v>3682.64</v>
      </c>
      <c r="K49" s="36">
        <v>0</v>
      </c>
      <c r="L49" s="36">
        <v>0</v>
      </c>
      <c r="M49" s="36">
        <v>-3.02</v>
      </c>
      <c r="N49" s="10" t="str">
        <f t="shared" si="15"/>
        <v>L</v>
      </c>
      <c r="O49" s="11">
        <f t="shared" si="16"/>
        <v>45917</v>
      </c>
      <c r="P49" s="12" t="str">
        <f t="shared" si="17"/>
        <v>19</v>
      </c>
      <c r="Q49" s="13" t="str">
        <f>VLOOKUP($B49,Deals_Demo!$H:$N,7,0)</f>
        <v>DEMO_strategy_02</v>
      </c>
      <c r="R49" s="13" t="str">
        <f t="shared" si="18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9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20"/>
        <v>-3</v>
      </c>
    </row>
    <row r="50" spans="1:27" x14ac:dyDescent="0.25">
      <c r="A50" s="58">
        <v>45917.793032407404</v>
      </c>
      <c r="B50" s="59">
        <v>442964021</v>
      </c>
      <c r="C50" s="38" t="s">
        <v>36</v>
      </c>
      <c r="D50" s="38" t="s">
        <v>37</v>
      </c>
      <c r="E50" s="38" t="s">
        <v>120</v>
      </c>
      <c r="F50" s="35">
        <v>3685.45</v>
      </c>
      <c r="G50" s="35">
        <v>3682.45</v>
      </c>
      <c r="H50" s="38"/>
      <c r="I50" s="38" t="s">
        <v>154</v>
      </c>
      <c r="J50" s="35">
        <v>3682.36</v>
      </c>
      <c r="K50" s="35">
        <v>0</v>
      </c>
      <c r="L50" s="35">
        <v>0</v>
      </c>
      <c r="M50" s="35">
        <v>-3.09</v>
      </c>
      <c r="N50" s="10" t="str">
        <f t="shared" si="15"/>
        <v>L</v>
      </c>
      <c r="O50" s="11">
        <f t="shared" si="16"/>
        <v>45917</v>
      </c>
      <c r="P50" s="12" t="str">
        <f t="shared" si="17"/>
        <v>19</v>
      </c>
      <c r="Q50" s="13" t="str">
        <f>VLOOKUP($B50,Deals_Demo!$H:$N,7,0)</f>
        <v>DEMO_strategy_01</v>
      </c>
      <c r="R50" s="13" t="str">
        <f t="shared" si="18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9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20"/>
        <v>-3</v>
      </c>
    </row>
    <row r="51" spans="1:27" x14ac:dyDescent="0.25">
      <c r="A51" s="60">
        <v>45917.796377314815</v>
      </c>
      <c r="B51" s="61">
        <v>442965083</v>
      </c>
      <c r="C51" s="37" t="s">
        <v>36</v>
      </c>
      <c r="D51" s="37" t="s">
        <v>37</v>
      </c>
      <c r="E51" s="37" t="s">
        <v>120</v>
      </c>
      <c r="F51" s="36">
        <v>3685.92</v>
      </c>
      <c r="G51" s="36">
        <v>3687.48</v>
      </c>
      <c r="H51" s="36">
        <v>3689.42</v>
      </c>
      <c r="I51" s="37" t="s">
        <v>155</v>
      </c>
      <c r="J51" s="36">
        <v>3687.47</v>
      </c>
      <c r="K51" s="36">
        <v>0</v>
      </c>
      <c r="L51" s="36">
        <v>0</v>
      </c>
      <c r="M51" s="36">
        <v>1.55</v>
      </c>
      <c r="N51" s="10" t="str">
        <f t="shared" si="15"/>
        <v>W</v>
      </c>
      <c r="O51" s="11">
        <f t="shared" si="16"/>
        <v>45917</v>
      </c>
      <c r="P51" s="12" t="str">
        <f t="shared" si="17"/>
        <v>19</v>
      </c>
      <c r="Q51" s="13" t="str">
        <f>VLOOKUP($B51,Deals_Demo!$H:$N,7,0)</f>
        <v>strategy_11_demo</v>
      </c>
      <c r="R51" s="13" t="str">
        <f t="shared" si="18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9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20"/>
        <v>-3</v>
      </c>
    </row>
    <row r="52" spans="1:27" x14ac:dyDescent="0.25">
      <c r="A52" s="58">
        <v>45917.796377314815</v>
      </c>
      <c r="B52" s="59">
        <v>442965084</v>
      </c>
      <c r="C52" s="38" t="s">
        <v>36</v>
      </c>
      <c r="D52" s="38" t="s">
        <v>37</v>
      </c>
      <c r="E52" s="38" t="s">
        <v>120</v>
      </c>
      <c r="F52" s="35">
        <v>3685.92</v>
      </c>
      <c r="G52" s="35">
        <v>3687.48</v>
      </c>
      <c r="H52" s="35">
        <v>3688.92</v>
      </c>
      <c r="I52" s="38" t="s">
        <v>155</v>
      </c>
      <c r="J52" s="35">
        <v>3687.47</v>
      </c>
      <c r="K52" s="35">
        <v>0</v>
      </c>
      <c r="L52" s="35">
        <v>0</v>
      </c>
      <c r="M52" s="35">
        <v>1.55</v>
      </c>
      <c r="N52" s="10" t="str">
        <f t="shared" si="15"/>
        <v>W</v>
      </c>
      <c r="O52" s="11">
        <f t="shared" si="16"/>
        <v>45917</v>
      </c>
      <c r="P52" s="12" t="str">
        <f t="shared" si="17"/>
        <v>19</v>
      </c>
      <c r="Q52" s="13" t="str">
        <f>VLOOKUP($B52,Deals_Demo!$H:$N,7,0)</f>
        <v>strategy_09_demo</v>
      </c>
      <c r="R52" s="13" t="str">
        <f t="shared" si="18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9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20"/>
        <v>-3</v>
      </c>
    </row>
    <row r="53" spans="1:27" x14ac:dyDescent="0.25">
      <c r="A53" s="60">
        <v>45917.796377314815</v>
      </c>
      <c r="B53" s="61">
        <v>442965087</v>
      </c>
      <c r="C53" s="37" t="s">
        <v>36</v>
      </c>
      <c r="D53" s="37" t="s">
        <v>37</v>
      </c>
      <c r="E53" s="37" t="s">
        <v>120</v>
      </c>
      <c r="F53" s="36">
        <v>3685.92</v>
      </c>
      <c r="G53" s="36">
        <v>3686.21</v>
      </c>
      <c r="H53" s="36">
        <v>3687.42</v>
      </c>
      <c r="I53" s="37" t="s">
        <v>156</v>
      </c>
      <c r="J53" s="36">
        <v>3687.44</v>
      </c>
      <c r="K53" s="36">
        <v>0</v>
      </c>
      <c r="L53" s="36">
        <v>0</v>
      </c>
      <c r="M53" s="36">
        <v>1.52</v>
      </c>
      <c r="N53" s="10" t="str">
        <f t="shared" si="15"/>
        <v>W</v>
      </c>
      <c r="O53" s="11">
        <f t="shared" si="16"/>
        <v>45917</v>
      </c>
      <c r="P53" s="12" t="str">
        <f t="shared" si="17"/>
        <v>19</v>
      </c>
      <c r="Q53" s="13" t="str">
        <f>VLOOKUP($B53,Deals_Demo!$H:$N,7,0)</f>
        <v>strategy_12_demo</v>
      </c>
      <c r="R53" s="13" t="str">
        <f t="shared" si="18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9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20"/>
        <v>-3</v>
      </c>
    </row>
    <row r="54" spans="1:27" x14ac:dyDescent="0.25">
      <c r="A54" s="58">
        <v>45917.796388888892</v>
      </c>
      <c r="B54" s="59">
        <v>442965089</v>
      </c>
      <c r="C54" s="38" t="s">
        <v>36</v>
      </c>
      <c r="D54" s="38" t="s">
        <v>37</v>
      </c>
      <c r="E54" s="38" t="s">
        <v>120</v>
      </c>
      <c r="F54" s="35">
        <v>3685.92</v>
      </c>
      <c r="G54" s="35">
        <v>3687.47</v>
      </c>
      <c r="H54" s="35">
        <v>3688.92</v>
      </c>
      <c r="I54" s="38" t="s">
        <v>155</v>
      </c>
      <c r="J54" s="35">
        <v>3687.47</v>
      </c>
      <c r="K54" s="35">
        <v>0</v>
      </c>
      <c r="L54" s="35">
        <v>0</v>
      </c>
      <c r="M54" s="35">
        <v>1.55</v>
      </c>
      <c r="N54" s="10" t="str">
        <f t="shared" si="15"/>
        <v>W</v>
      </c>
      <c r="O54" s="11">
        <f t="shared" si="16"/>
        <v>45917</v>
      </c>
      <c r="P54" s="12" t="str">
        <f t="shared" si="17"/>
        <v>19</v>
      </c>
      <c r="Q54" s="13" t="str">
        <f>VLOOKUP($B54,Deals_Demo!$H:$N,7,0)</f>
        <v>strategy_10_demo</v>
      </c>
      <c r="R54" s="13" t="str">
        <f t="shared" si="18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9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20"/>
        <v>-3</v>
      </c>
    </row>
    <row r="55" spans="1:27" x14ac:dyDescent="0.25">
      <c r="A55" s="60">
        <v>45917.810034722221</v>
      </c>
      <c r="B55" s="61">
        <v>442970672</v>
      </c>
      <c r="C55" s="37" t="s">
        <v>36</v>
      </c>
      <c r="D55" s="37" t="s">
        <v>37</v>
      </c>
      <c r="E55" s="37" t="s">
        <v>120</v>
      </c>
      <c r="F55" s="36">
        <v>3688.02</v>
      </c>
      <c r="G55" s="36">
        <v>3684.94</v>
      </c>
      <c r="H55" s="36">
        <v>3689.44</v>
      </c>
      <c r="I55" s="37" t="s">
        <v>157</v>
      </c>
      <c r="J55" s="36">
        <v>3684.94</v>
      </c>
      <c r="K55" s="36">
        <v>0</v>
      </c>
      <c r="L55" s="36">
        <v>0</v>
      </c>
      <c r="M55" s="36">
        <v>-3.08</v>
      </c>
      <c r="N55" s="10" t="str">
        <f t="shared" si="15"/>
        <v>L</v>
      </c>
      <c r="O55" s="11">
        <f t="shared" si="16"/>
        <v>45917</v>
      </c>
      <c r="P55" s="12" t="str">
        <f t="shared" si="17"/>
        <v>19</v>
      </c>
      <c r="Q55" s="13" t="str">
        <f>VLOOKUP($B55,Deals_Demo!$H:$N,7,0)</f>
        <v>strategy_12_demo</v>
      </c>
      <c r="R55" s="13" t="str">
        <f t="shared" si="18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9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20"/>
        <v>-3</v>
      </c>
    </row>
    <row r="56" spans="1:27" x14ac:dyDescent="0.25">
      <c r="A56" s="58">
        <v>45917.813043981485</v>
      </c>
      <c r="B56" s="59">
        <v>442971545</v>
      </c>
      <c r="C56" s="38" t="s">
        <v>36</v>
      </c>
      <c r="D56" s="38" t="s">
        <v>37</v>
      </c>
      <c r="E56" s="38" t="s">
        <v>120</v>
      </c>
      <c r="F56" s="35">
        <v>3687.74</v>
      </c>
      <c r="G56" s="35">
        <v>3684.77</v>
      </c>
      <c r="H56" s="35">
        <v>3691.27</v>
      </c>
      <c r="I56" s="38" t="s">
        <v>158</v>
      </c>
      <c r="J56" s="35">
        <v>3684.71</v>
      </c>
      <c r="K56" s="35">
        <v>0</v>
      </c>
      <c r="L56" s="35">
        <v>0</v>
      </c>
      <c r="M56" s="35">
        <v>-3.03</v>
      </c>
      <c r="N56" s="10" t="str">
        <f t="shared" si="15"/>
        <v>L</v>
      </c>
      <c r="O56" s="11">
        <f t="shared" si="16"/>
        <v>45917</v>
      </c>
      <c r="P56" s="12" t="str">
        <f t="shared" si="17"/>
        <v>19</v>
      </c>
      <c r="Q56" s="13" t="str">
        <f>VLOOKUP($B56,Deals_Demo!$H:$N,7,0)</f>
        <v>strategy_11_demo</v>
      </c>
      <c r="R56" s="13" t="str">
        <f t="shared" si="18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9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20"/>
        <v>-3</v>
      </c>
    </row>
    <row r="57" spans="1:27" x14ac:dyDescent="0.25">
      <c r="A57" s="60">
        <v>45917.813043981485</v>
      </c>
      <c r="B57" s="61">
        <v>442971547</v>
      </c>
      <c r="C57" s="37" t="s">
        <v>36</v>
      </c>
      <c r="D57" s="37" t="s">
        <v>37</v>
      </c>
      <c r="E57" s="37" t="s">
        <v>120</v>
      </c>
      <c r="F57" s="36">
        <v>3687.74</v>
      </c>
      <c r="G57" s="36">
        <v>3684.74</v>
      </c>
      <c r="H57" s="36">
        <v>3690.74</v>
      </c>
      <c r="I57" s="37" t="s">
        <v>158</v>
      </c>
      <c r="J57" s="36">
        <v>3684.71</v>
      </c>
      <c r="K57" s="36">
        <v>0</v>
      </c>
      <c r="L57" s="36">
        <v>0</v>
      </c>
      <c r="M57" s="36">
        <v>-3.03</v>
      </c>
      <c r="N57" s="10" t="str">
        <f t="shared" si="15"/>
        <v>L</v>
      </c>
      <c r="O57" s="11">
        <f t="shared" si="16"/>
        <v>45917</v>
      </c>
      <c r="P57" s="12" t="str">
        <f t="shared" si="17"/>
        <v>19</v>
      </c>
      <c r="Q57" s="13" t="str">
        <f>VLOOKUP($B57,Deals_Demo!$H:$N,7,0)</f>
        <v>strategy_09_demo</v>
      </c>
      <c r="R57" s="13" t="str">
        <f t="shared" si="18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9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20"/>
        <v>-3</v>
      </c>
    </row>
    <row r="58" spans="1:27" x14ac:dyDescent="0.25">
      <c r="A58" s="58">
        <v>45917.813043981485</v>
      </c>
      <c r="B58" s="59">
        <v>442971548</v>
      </c>
      <c r="C58" s="38" t="s">
        <v>36</v>
      </c>
      <c r="D58" s="38" t="s">
        <v>37</v>
      </c>
      <c r="E58" s="38" t="s">
        <v>120</v>
      </c>
      <c r="F58" s="35">
        <v>3687.72</v>
      </c>
      <c r="G58" s="35">
        <v>3685.24</v>
      </c>
      <c r="H58" s="35">
        <v>3690.74</v>
      </c>
      <c r="I58" s="38" t="s">
        <v>159</v>
      </c>
      <c r="J58" s="35">
        <v>3685.24</v>
      </c>
      <c r="K58" s="35">
        <v>0</v>
      </c>
      <c r="L58" s="35">
        <v>0</v>
      </c>
      <c r="M58" s="35">
        <v>-2.48</v>
      </c>
      <c r="N58" s="10" t="str">
        <f t="shared" si="15"/>
        <v>L</v>
      </c>
      <c r="O58" s="11">
        <f t="shared" si="16"/>
        <v>45917</v>
      </c>
      <c r="P58" s="12" t="str">
        <f t="shared" si="17"/>
        <v>19</v>
      </c>
      <c r="Q58" s="13" t="str">
        <f>VLOOKUP($B58,Deals_Demo!$H:$N,7,0)</f>
        <v>strategy_10_demo</v>
      </c>
      <c r="R58" s="13" t="str">
        <f t="shared" si="18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9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20"/>
        <v>-3</v>
      </c>
    </row>
    <row r="59" spans="1:27" x14ac:dyDescent="0.25">
      <c r="A59" s="60">
        <v>45917.823576388888</v>
      </c>
      <c r="B59" s="61">
        <v>442974926</v>
      </c>
      <c r="C59" s="37" t="s">
        <v>36</v>
      </c>
      <c r="D59" s="37" t="s">
        <v>37</v>
      </c>
      <c r="E59" s="37" t="s">
        <v>120</v>
      </c>
      <c r="F59" s="36">
        <v>3687.21</v>
      </c>
      <c r="G59" s="36">
        <v>3684.21</v>
      </c>
      <c r="H59" s="36">
        <v>3691.71</v>
      </c>
      <c r="I59" s="37" t="s">
        <v>160</v>
      </c>
      <c r="J59" s="36">
        <v>3684.16</v>
      </c>
      <c r="K59" s="36">
        <v>0</v>
      </c>
      <c r="L59" s="36">
        <v>0</v>
      </c>
      <c r="M59" s="36">
        <v>-3.05</v>
      </c>
      <c r="N59" s="10" t="str">
        <f t="shared" si="15"/>
        <v>L</v>
      </c>
      <c r="O59" s="11">
        <f t="shared" si="16"/>
        <v>45917</v>
      </c>
      <c r="P59" s="12" t="str">
        <f t="shared" si="17"/>
        <v>19</v>
      </c>
      <c r="Q59" s="13" t="str">
        <f>VLOOKUP($B59,Deals_Demo!$H:$N,7,0)</f>
        <v>DEMO_strategy_03</v>
      </c>
      <c r="R59" s="13" t="str">
        <f t="shared" si="18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9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20"/>
        <v>-3</v>
      </c>
    </row>
    <row r="60" spans="1:27" x14ac:dyDescent="0.25">
      <c r="A60" s="58">
        <v>45917.832256944443</v>
      </c>
      <c r="B60" s="59">
        <v>442977818</v>
      </c>
      <c r="C60" s="38" t="s">
        <v>36</v>
      </c>
      <c r="D60" s="38" t="s">
        <v>38</v>
      </c>
      <c r="E60" s="38" t="s">
        <v>120</v>
      </c>
      <c r="F60" s="35">
        <v>3684.65</v>
      </c>
      <c r="G60" s="35">
        <v>3683.62</v>
      </c>
      <c r="H60" s="35">
        <v>3681.62</v>
      </c>
      <c r="I60" s="38" t="s">
        <v>161</v>
      </c>
      <c r="J60" s="35">
        <v>3683.62</v>
      </c>
      <c r="K60" s="35">
        <v>0</v>
      </c>
      <c r="L60" s="35">
        <v>0</v>
      </c>
      <c r="M60" s="35">
        <v>1.03</v>
      </c>
      <c r="N60" s="10" t="str">
        <f t="shared" si="15"/>
        <v>W</v>
      </c>
      <c r="O60" s="11">
        <f t="shared" si="16"/>
        <v>45917</v>
      </c>
      <c r="P60" s="12" t="str">
        <f t="shared" si="17"/>
        <v>19</v>
      </c>
      <c r="Q60" s="13" t="str">
        <f>VLOOKUP($B60,Deals_Demo!$H:$N,7,0)</f>
        <v>strategy_09_demo</v>
      </c>
      <c r="R60" s="13" t="str">
        <f t="shared" si="18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9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20"/>
        <v>-3</v>
      </c>
    </row>
    <row r="61" spans="1:27" x14ac:dyDescent="0.25">
      <c r="A61" s="60">
        <v>45917.832256944443</v>
      </c>
      <c r="B61" s="61">
        <v>442977821</v>
      </c>
      <c r="C61" s="37" t="s">
        <v>36</v>
      </c>
      <c r="D61" s="37" t="s">
        <v>38</v>
      </c>
      <c r="E61" s="37" t="s">
        <v>120</v>
      </c>
      <c r="F61" s="36">
        <v>3684.65</v>
      </c>
      <c r="G61" s="36">
        <v>3683.62</v>
      </c>
      <c r="H61" s="36">
        <v>3681.15</v>
      </c>
      <c r="I61" s="37" t="s">
        <v>161</v>
      </c>
      <c r="J61" s="36">
        <v>3683.62</v>
      </c>
      <c r="K61" s="36">
        <v>0</v>
      </c>
      <c r="L61" s="36">
        <v>0</v>
      </c>
      <c r="M61" s="36">
        <v>1.03</v>
      </c>
      <c r="N61" s="10" t="str">
        <f t="shared" si="15"/>
        <v>W</v>
      </c>
      <c r="O61" s="11">
        <f t="shared" si="16"/>
        <v>45917</v>
      </c>
      <c r="P61" s="12" t="str">
        <f t="shared" si="17"/>
        <v>19</v>
      </c>
      <c r="Q61" s="13" t="str">
        <f>VLOOKUP($B61,Deals_Demo!$H:$N,7,0)</f>
        <v>strategy_11_demo</v>
      </c>
      <c r="R61" s="13" t="str">
        <f t="shared" si="18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9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20"/>
        <v>-3</v>
      </c>
    </row>
    <row r="62" spans="1:27" x14ac:dyDescent="0.25">
      <c r="A62" s="58">
        <v>45917.832256944443</v>
      </c>
      <c r="B62" s="59">
        <v>442977822</v>
      </c>
      <c r="C62" s="38" t="s">
        <v>36</v>
      </c>
      <c r="D62" s="38" t="s">
        <v>38</v>
      </c>
      <c r="E62" s="38" t="s">
        <v>120</v>
      </c>
      <c r="F62" s="35">
        <v>3684.65</v>
      </c>
      <c r="G62" s="35">
        <v>3683.62</v>
      </c>
      <c r="H62" s="35">
        <v>3681.65</v>
      </c>
      <c r="I62" s="38" t="s">
        <v>161</v>
      </c>
      <c r="J62" s="35">
        <v>3683.62</v>
      </c>
      <c r="K62" s="35">
        <v>0</v>
      </c>
      <c r="L62" s="35">
        <v>0</v>
      </c>
      <c r="M62" s="35">
        <v>1.03</v>
      </c>
      <c r="N62" s="10" t="str">
        <f t="shared" si="15"/>
        <v>W</v>
      </c>
      <c r="O62" s="11">
        <f t="shared" si="16"/>
        <v>45917</v>
      </c>
      <c r="P62" s="12" t="str">
        <f t="shared" si="17"/>
        <v>19</v>
      </c>
      <c r="Q62" s="13" t="str">
        <f>VLOOKUP($B62,Deals_Demo!$H:$N,7,0)</f>
        <v>strategy_10_demo</v>
      </c>
      <c r="R62" s="13" t="str">
        <f t="shared" si="18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9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20"/>
        <v>-3</v>
      </c>
    </row>
    <row r="63" spans="1:27" x14ac:dyDescent="0.25">
      <c r="A63" s="60">
        <v>45917.832268518519</v>
      </c>
      <c r="B63" s="61">
        <v>442977823</v>
      </c>
      <c r="C63" s="37" t="s">
        <v>36</v>
      </c>
      <c r="D63" s="37" t="s">
        <v>38</v>
      </c>
      <c r="E63" s="37" t="s">
        <v>120</v>
      </c>
      <c r="F63" s="36">
        <v>3684.66</v>
      </c>
      <c r="G63" s="36">
        <v>3687.65</v>
      </c>
      <c r="H63" s="36">
        <v>3683.15</v>
      </c>
      <c r="I63" s="37" t="s">
        <v>162</v>
      </c>
      <c r="J63" s="36">
        <v>3683.1</v>
      </c>
      <c r="K63" s="36">
        <v>0</v>
      </c>
      <c r="L63" s="36">
        <v>0</v>
      </c>
      <c r="M63" s="36">
        <v>1.56</v>
      </c>
      <c r="N63" s="10" t="str">
        <f t="shared" si="15"/>
        <v>W</v>
      </c>
      <c r="O63" s="11">
        <f t="shared" si="16"/>
        <v>45917</v>
      </c>
      <c r="P63" s="12" t="str">
        <f t="shared" si="17"/>
        <v>19</v>
      </c>
      <c r="Q63" s="13" t="str">
        <f>VLOOKUP($B63,Deals_Demo!$H:$N,7,0)</f>
        <v>strategy_12_demo</v>
      </c>
      <c r="R63" s="13" t="str">
        <f t="shared" si="18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9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20"/>
        <v>-3</v>
      </c>
    </row>
    <row r="64" spans="1:27" x14ac:dyDescent="0.25">
      <c r="A64" s="58">
        <v>45917.837581018517</v>
      </c>
      <c r="B64" s="59">
        <v>442980771</v>
      </c>
      <c r="C64" s="38" t="s">
        <v>36</v>
      </c>
      <c r="D64" s="38" t="s">
        <v>38</v>
      </c>
      <c r="E64" s="38" t="s">
        <v>120</v>
      </c>
      <c r="F64" s="35">
        <v>3683.15</v>
      </c>
      <c r="G64" s="35">
        <v>3686.15</v>
      </c>
      <c r="H64" s="35">
        <v>3681.65</v>
      </c>
      <c r="I64" s="38" t="s">
        <v>163</v>
      </c>
      <c r="J64" s="35">
        <v>3681.65</v>
      </c>
      <c r="K64" s="35">
        <v>0</v>
      </c>
      <c r="L64" s="35">
        <v>0</v>
      </c>
      <c r="M64" s="35">
        <v>1.5</v>
      </c>
      <c r="N64" s="10" t="str">
        <f t="shared" si="15"/>
        <v>W</v>
      </c>
      <c r="O64" s="11">
        <f t="shared" si="16"/>
        <v>45917</v>
      </c>
      <c r="P64" s="12" t="str">
        <f t="shared" si="17"/>
        <v>20</v>
      </c>
      <c r="Q64" s="13" t="str">
        <f>VLOOKUP($B64,Deals_Demo!$H:$N,7,0)</f>
        <v>strategy_12_demo</v>
      </c>
      <c r="R64" s="13" t="str">
        <f t="shared" si="18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9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20"/>
        <v>-3</v>
      </c>
    </row>
    <row r="65" spans="1:27" x14ac:dyDescent="0.25">
      <c r="A65" s="60">
        <v>45917.83792824074</v>
      </c>
      <c r="B65" s="61">
        <v>442981056</v>
      </c>
      <c r="C65" s="37" t="s">
        <v>36</v>
      </c>
      <c r="D65" s="37" t="s">
        <v>38</v>
      </c>
      <c r="E65" s="37" t="s">
        <v>120</v>
      </c>
      <c r="F65" s="36">
        <v>3683.38</v>
      </c>
      <c r="G65" s="36">
        <v>3682.47</v>
      </c>
      <c r="H65" s="36">
        <v>3680.46</v>
      </c>
      <c r="I65" s="37" t="s">
        <v>164</v>
      </c>
      <c r="J65" s="36">
        <v>3680.4</v>
      </c>
      <c r="K65" s="36">
        <v>0</v>
      </c>
      <c r="L65" s="36">
        <v>0</v>
      </c>
      <c r="M65" s="36">
        <v>2.98</v>
      </c>
      <c r="N65" s="10" t="str">
        <f t="shared" si="15"/>
        <v>W</v>
      </c>
      <c r="O65" s="11">
        <f t="shared" si="16"/>
        <v>45917</v>
      </c>
      <c r="P65" s="12" t="str">
        <f t="shared" si="17"/>
        <v>20</v>
      </c>
      <c r="Q65" s="13" t="str">
        <f>VLOOKUP($B65,Deals_Demo!$H:$N,7,0)</f>
        <v>strategy_09_demo</v>
      </c>
      <c r="R65" s="13" t="str">
        <f t="shared" si="18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9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20"/>
        <v>2.98</v>
      </c>
    </row>
    <row r="66" spans="1:27" x14ac:dyDescent="0.25">
      <c r="A66" s="58">
        <v>45917.83792824074</v>
      </c>
      <c r="B66" s="59">
        <v>442981059</v>
      </c>
      <c r="C66" s="38" t="s">
        <v>36</v>
      </c>
      <c r="D66" s="38" t="s">
        <v>38</v>
      </c>
      <c r="E66" s="38" t="s">
        <v>120</v>
      </c>
      <c r="F66" s="35">
        <v>3683.38</v>
      </c>
      <c r="G66" s="35">
        <v>3682.47</v>
      </c>
      <c r="H66" s="35">
        <v>3679.88</v>
      </c>
      <c r="I66" s="38" t="s">
        <v>165</v>
      </c>
      <c r="J66" s="35">
        <v>3679.81</v>
      </c>
      <c r="K66" s="35">
        <v>0</v>
      </c>
      <c r="L66" s="35">
        <v>0</v>
      </c>
      <c r="M66" s="35">
        <v>3.57</v>
      </c>
      <c r="N66" s="10" t="str">
        <f t="shared" si="15"/>
        <v>W</v>
      </c>
      <c r="O66" s="11">
        <f t="shared" si="16"/>
        <v>45917</v>
      </c>
      <c r="P66" s="12" t="str">
        <f t="shared" si="17"/>
        <v>20</v>
      </c>
      <c r="Q66" s="13" t="str">
        <f>VLOOKUP($B66,Deals_Demo!$H:$N,7,0)</f>
        <v>strategy_11_demo</v>
      </c>
      <c r="R66" s="13" t="str">
        <f t="shared" si="18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9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20"/>
        <v>3.57</v>
      </c>
    </row>
    <row r="67" spans="1:27" x14ac:dyDescent="0.25">
      <c r="A67" s="60">
        <v>45917.83792824074</v>
      </c>
      <c r="B67" s="61">
        <v>442981061</v>
      </c>
      <c r="C67" s="37" t="s">
        <v>36</v>
      </c>
      <c r="D67" s="37" t="s">
        <v>38</v>
      </c>
      <c r="E67" s="37" t="s">
        <v>120</v>
      </c>
      <c r="F67" s="36">
        <v>3683.38</v>
      </c>
      <c r="G67" s="36">
        <v>3682.47</v>
      </c>
      <c r="H67" s="36">
        <v>3680.38</v>
      </c>
      <c r="I67" s="37" t="s">
        <v>166</v>
      </c>
      <c r="J67" s="36">
        <v>3680.38</v>
      </c>
      <c r="K67" s="36">
        <v>0</v>
      </c>
      <c r="L67" s="36">
        <v>0</v>
      </c>
      <c r="M67" s="36">
        <v>3</v>
      </c>
      <c r="N67" s="10" t="str">
        <f t="shared" si="15"/>
        <v>W</v>
      </c>
      <c r="O67" s="11">
        <f t="shared" si="16"/>
        <v>45917</v>
      </c>
      <c r="P67" s="12" t="str">
        <f t="shared" si="17"/>
        <v>20</v>
      </c>
      <c r="Q67" s="13" t="str">
        <f>VLOOKUP($B67,Deals_Demo!$H:$N,7,0)</f>
        <v>strategy_10_demo</v>
      </c>
      <c r="R67" s="13" t="str">
        <f t="shared" si="18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9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21">$M67*0.1</f>
        <v>0.30000000000000004</v>
      </c>
      <c r="Y67" s="13">
        <f t="shared" ref="Y67:Y130" si="22">$M67*0.2</f>
        <v>0.60000000000000009</v>
      </c>
      <c r="Z67" s="13">
        <f t="shared" ref="Z67:Z130" si="23">$M67*0.3</f>
        <v>0.89999999999999991</v>
      </c>
      <c r="AA67" s="13">
        <f t="shared" si="20"/>
        <v>3</v>
      </c>
    </row>
    <row r="68" spans="1:27" x14ac:dyDescent="0.25">
      <c r="A68" s="58">
        <v>45917.849733796298</v>
      </c>
      <c r="B68" s="59">
        <v>442987088</v>
      </c>
      <c r="C68" s="38" t="s">
        <v>36</v>
      </c>
      <c r="D68" s="38" t="s">
        <v>38</v>
      </c>
      <c r="E68" s="38" t="s">
        <v>120</v>
      </c>
      <c r="F68" s="35">
        <v>3681.02</v>
      </c>
      <c r="G68" s="35">
        <v>3684.02</v>
      </c>
      <c r="H68" s="35">
        <v>3677.52</v>
      </c>
      <c r="I68" s="38" t="s">
        <v>167</v>
      </c>
      <c r="J68" s="35">
        <v>3684.13</v>
      </c>
      <c r="K68" s="35">
        <v>0</v>
      </c>
      <c r="L68" s="35">
        <v>0</v>
      </c>
      <c r="M68" s="35">
        <v>-3.11</v>
      </c>
      <c r="N68" s="10" t="str">
        <f t="shared" si="15"/>
        <v>L</v>
      </c>
      <c r="O68" s="11">
        <f t="shared" si="16"/>
        <v>45917</v>
      </c>
      <c r="P68" s="12" t="str">
        <f t="shared" si="17"/>
        <v>20</v>
      </c>
      <c r="Q68" s="13" t="str">
        <f>VLOOKUP($B68,Deals_Demo!$H:$N,7,0)</f>
        <v>strategy_11_demo</v>
      </c>
      <c r="R68" s="13" t="str">
        <f t="shared" si="18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9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21"/>
        <v>-0.311</v>
      </c>
      <c r="Y68" s="13">
        <f t="shared" si="22"/>
        <v>-0.622</v>
      </c>
      <c r="Z68" s="13">
        <f t="shared" si="23"/>
        <v>-0.93299999999999994</v>
      </c>
      <c r="AA68" s="13">
        <f t="shared" si="20"/>
        <v>-3</v>
      </c>
    </row>
    <row r="69" spans="1:27" x14ac:dyDescent="0.25">
      <c r="A69" s="60">
        <v>45917.849733796298</v>
      </c>
      <c r="B69" s="61">
        <v>442987091</v>
      </c>
      <c r="C69" s="37" t="s">
        <v>36</v>
      </c>
      <c r="D69" s="37" t="s">
        <v>38</v>
      </c>
      <c r="E69" s="37" t="s">
        <v>120</v>
      </c>
      <c r="F69" s="36">
        <v>3681.02</v>
      </c>
      <c r="G69" s="36">
        <v>3684.02</v>
      </c>
      <c r="H69" s="36">
        <v>3679.52</v>
      </c>
      <c r="I69" s="37" t="s">
        <v>167</v>
      </c>
      <c r="J69" s="36">
        <v>3684.13</v>
      </c>
      <c r="K69" s="36">
        <v>0</v>
      </c>
      <c r="L69" s="36">
        <v>0</v>
      </c>
      <c r="M69" s="36">
        <v>-3.11</v>
      </c>
      <c r="N69" s="10" t="str">
        <f t="shared" si="15"/>
        <v>L</v>
      </c>
      <c r="O69" s="11">
        <f t="shared" si="16"/>
        <v>45917</v>
      </c>
      <c r="P69" s="12" t="str">
        <f t="shared" si="17"/>
        <v>20</v>
      </c>
      <c r="Q69" s="13" t="str">
        <f>VLOOKUP($B69,Deals_Demo!$H:$N,7,0)</f>
        <v>strategy_12_demo</v>
      </c>
      <c r="R69" s="13" t="str">
        <f t="shared" si="18"/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si="19"/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21"/>
        <v>-0.311</v>
      </c>
      <c r="Y69" s="13">
        <f t="shared" si="22"/>
        <v>-0.622</v>
      </c>
      <c r="Z69" s="13">
        <f t="shared" si="23"/>
        <v>-0.93299999999999994</v>
      </c>
      <c r="AA69" s="13">
        <f t="shared" si="20"/>
        <v>-3</v>
      </c>
    </row>
    <row r="70" spans="1:27" x14ac:dyDescent="0.25">
      <c r="A70" s="58">
        <v>45917.849733796298</v>
      </c>
      <c r="B70" s="59">
        <v>442987094</v>
      </c>
      <c r="C70" s="38" t="s">
        <v>36</v>
      </c>
      <c r="D70" s="38" t="s">
        <v>38</v>
      </c>
      <c r="E70" s="38" t="s">
        <v>120</v>
      </c>
      <c r="F70" s="35">
        <v>3681.05</v>
      </c>
      <c r="G70" s="35">
        <v>3684.02</v>
      </c>
      <c r="H70" s="35">
        <v>3678.02</v>
      </c>
      <c r="I70" s="38" t="s">
        <v>167</v>
      </c>
      <c r="J70" s="35">
        <v>3684.13</v>
      </c>
      <c r="K70" s="35">
        <v>0</v>
      </c>
      <c r="L70" s="35">
        <v>0</v>
      </c>
      <c r="M70" s="35">
        <v>-3.08</v>
      </c>
      <c r="N70" s="10" t="str">
        <f t="shared" si="15"/>
        <v>L</v>
      </c>
      <c r="O70" s="11">
        <f t="shared" si="16"/>
        <v>45917</v>
      </c>
      <c r="P70" s="12" t="str">
        <f t="shared" si="17"/>
        <v>20</v>
      </c>
      <c r="Q70" s="13" t="str">
        <f>VLOOKUP($B70,Deals_Demo!$H:$N,7,0)</f>
        <v>strategy_09_demo</v>
      </c>
      <c r="R70" s="13" t="str">
        <f t="shared" si="18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19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21"/>
        <v>-0.30800000000000005</v>
      </c>
      <c r="Y70" s="13">
        <f t="shared" si="22"/>
        <v>-0.6160000000000001</v>
      </c>
      <c r="Z70" s="13">
        <f t="shared" si="23"/>
        <v>-0.92399999999999993</v>
      </c>
      <c r="AA70" s="13">
        <f t="shared" si="20"/>
        <v>-3</v>
      </c>
    </row>
    <row r="71" spans="1:27" x14ac:dyDescent="0.25">
      <c r="A71" s="60">
        <v>45917.849733796298</v>
      </c>
      <c r="B71" s="61">
        <v>442987096</v>
      </c>
      <c r="C71" s="37" t="s">
        <v>36</v>
      </c>
      <c r="D71" s="37" t="s">
        <v>38</v>
      </c>
      <c r="E71" s="37" t="s">
        <v>120</v>
      </c>
      <c r="F71" s="36">
        <v>3681.05</v>
      </c>
      <c r="G71" s="36">
        <v>3683.52</v>
      </c>
      <c r="H71" s="36">
        <v>3678.02</v>
      </c>
      <c r="I71" s="37" t="s">
        <v>168</v>
      </c>
      <c r="J71" s="36">
        <v>3683.53</v>
      </c>
      <c r="K71" s="36">
        <v>0</v>
      </c>
      <c r="L71" s="36">
        <v>0</v>
      </c>
      <c r="M71" s="36">
        <v>-2.48</v>
      </c>
      <c r="N71" s="10" t="str">
        <f t="shared" ref="N71:N134" si="24">IF(M71&gt;0,"W",IF(M71&lt;0,"L","BE"))</f>
        <v>L</v>
      </c>
      <c r="O71" s="11">
        <f t="shared" ref="O71:O134" si="25">INT(LEFT(A71,10))</f>
        <v>45917</v>
      </c>
      <c r="P71" s="12" t="str">
        <f t="shared" ref="P71:P134" si="26">TEXT(A71,"hh")</f>
        <v>20</v>
      </c>
      <c r="Q71" s="13" t="str">
        <f>VLOOKUP($B71,Deals_Demo!$H:$N,7,0)</f>
        <v>strategy_10_demo</v>
      </c>
      <c r="R71" s="13" t="str">
        <f t="shared" ref="R71:R134" si="27">TEXT(O71,"ddd")</f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ref="U71:U134" si="28">TEXT(T71,"yyyy-mm-dd")</f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21"/>
        <v>-0.248</v>
      </c>
      <c r="Y71" s="13">
        <f t="shared" si="22"/>
        <v>-0.496</v>
      </c>
      <c r="Z71" s="13">
        <f t="shared" si="23"/>
        <v>-0.74399999999999999</v>
      </c>
      <c r="AA71" s="13">
        <f t="shared" ref="AA71:AA134" si="29">IF(M71&lt;2.9,-3,M71)</f>
        <v>-3</v>
      </c>
    </row>
    <row r="72" spans="1:27" x14ac:dyDescent="0.25">
      <c r="A72" s="58">
        <v>45917.852743055555</v>
      </c>
      <c r="B72" s="59">
        <v>442989123</v>
      </c>
      <c r="C72" s="38" t="s">
        <v>36</v>
      </c>
      <c r="D72" s="38" t="s">
        <v>38</v>
      </c>
      <c r="E72" s="38" t="s">
        <v>120</v>
      </c>
      <c r="F72" s="35">
        <v>3682.24</v>
      </c>
      <c r="G72" s="35">
        <v>3685.2</v>
      </c>
      <c r="H72" s="35">
        <v>3677.7</v>
      </c>
      <c r="I72" s="38" t="s">
        <v>169</v>
      </c>
      <c r="J72" s="35">
        <v>3685.25</v>
      </c>
      <c r="K72" s="35">
        <v>0</v>
      </c>
      <c r="L72" s="35">
        <v>0</v>
      </c>
      <c r="M72" s="35">
        <v>-3.01</v>
      </c>
      <c r="N72" s="10" t="str">
        <f t="shared" si="24"/>
        <v>L</v>
      </c>
      <c r="O72" s="11">
        <f t="shared" si="25"/>
        <v>45917</v>
      </c>
      <c r="P72" s="12" t="str">
        <f t="shared" si="26"/>
        <v>20</v>
      </c>
      <c r="Q72" s="13" t="str">
        <f>VLOOKUP($B72,Deals_Demo!$H:$N,7,0)</f>
        <v>DEMO_strategy_03</v>
      </c>
      <c r="R72" s="13" t="str">
        <f t="shared" si="27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8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21"/>
        <v>-0.30099999999999999</v>
      </c>
      <c r="Y72" s="13">
        <f t="shared" si="22"/>
        <v>-0.60199999999999998</v>
      </c>
      <c r="Z72" s="13">
        <f t="shared" si="23"/>
        <v>-0.90299999999999991</v>
      </c>
      <c r="AA72" s="13">
        <f t="shared" si="29"/>
        <v>-3</v>
      </c>
    </row>
    <row r="73" spans="1:27" x14ac:dyDescent="0.25">
      <c r="A73" s="60">
        <v>45917.855520833335</v>
      </c>
      <c r="B73" s="61">
        <v>442991015</v>
      </c>
      <c r="C73" s="37" t="s">
        <v>36</v>
      </c>
      <c r="D73" s="37" t="s">
        <v>37</v>
      </c>
      <c r="E73" s="37" t="s">
        <v>120</v>
      </c>
      <c r="F73" s="36">
        <v>3683.95</v>
      </c>
      <c r="G73" s="36">
        <v>3688.13</v>
      </c>
      <c r="H73" s="37"/>
      <c r="I73" s="37" t="s">
        <v>170</v>
      </c>
      <c r="J73" s="36">
        <v>3688.12</v>
      </c>
      <c r="K73" s="36">
        <v>0</v>
      </c>
      <c r="L73" s="36">
        <v>0</v>
      </c>
      <c r="M73" s="36">
        <v>4.17</v>
      </c>
      <c r="N73" s="10" t="str">
        <f t="shared" si="24"/>
        <v>W</v>
      </c>
      <c r="O73" s="11">
        <f t="shared" si="25"/>
        <v>45917</v>
      </c>
      <c r="P73" s="12" t="str">
        <f t="shared" si="26"/>
        <v>20</v>
      </c>
      <c r="Q73" s="13" t="str">
        <f>VLOOKUP($B73,Deals_Demo!$H:$N,7,0)</f>
        <v>DEMO_strategy_01</v>
      </c>
      <c r="R73" s="13" t="str">
        <f t="shared" si="27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8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21"/>
        <v>0.41700000000000004</v>
      </c>
      <c r="Y73" s="13">
        <f t="shared" si="22"/>
        <v>0.83400000000000007</v>
      </c>
      <c r="Z73" s="13">
        <f t="shared" si="23"/>
        <v>1.2509999999999999</v>
      </c>
      <c r="AA73" s="13">
        <f t="shared" si="29"/>
        <v>4.17</v>
      </c>
    </row>
    <row r="74" spans="1:27" x14ac:dyDescent="0.25">
      <c r="A74" s="58">
        <v>45917.855532407404</v>
      </c>
      <c r="B74" s="59">
        <v>442991017</v>
      </c>
      <c r="C74" s="38" t="s">
        <v>36</v>
      </c>
      <c r="D74" s="38" t="s">
        <v>37</v>
      </c>
      <c r="E74" s="38" t="s">
        <v>120</v>
      </c>
      <c r="F74" s="35">
        <v>3683.95</v>
      </c>
      <c r="G74" s="35">
        <v>3685.9</v>
      </c>
      <c r="H74" s="35">
        <v>3689.95</v>
      </c>
      <c r="I74" s="38" t="s">
        <v>171</v>
      </c>
      <c r="J74" s="35">
        <v>3692.93</v>
      </c>
      <c r="K74" s="35">
        <v>0</v>
      </c>
      <c r="L74" s="35">
        <v>0</v>
      </c>
      <c r="M74" s="35">
        <v>8.98</v>
      </c>
      <c r="N74" s="10" t="str">
        <f t="shared" si="24"/>
        <v>W</v>
      </c>
      <c r="O74" s="11">
        <f t="shared" si="25"/>
        <v>45917</v>
      </c>
      <c r="P74" s="12" t="str">
        <f t="shared" si="26"/>
        <v>20</v>
      </c>
      <c r="Q74" s="13" t="str">
        <f>VLOOKUP($B74,Deals_Demo!$H:$N,7,0)</f>
        <v>DEMO_strategy_02</v>
      </c>
      <c r="R74" s="13" t="str">
        <f t="shared" si="27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8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21"/>
        <v>0.89800000000000013</v>
      </c>
      <c r="Y74" s="13">
        <f t="shared" si="22"/>
        <v>1.7960000000000003</v>
      </c>
      <c r="Z74" s="13">
        <f t="shared" si="23"/>
        <v>2.694</v>
      </c>
      <c r="AA74" s="13">
        <f t="shared" si="29"/>
        <v>8.98</v>
      </c>
    </row>
    <row r="75" spans="1:27" x14ac:dyDescent="0.25">
      <c r="A75" s="60">
        <v>45917.860381944447</v>
      </c>
      <c r="B75" s="61">
        <v>442993026</v>
      </c>
      <c r="C75" s="37" t="s">
        <v>36</v>
      </c>
      <c r="D75" s="37" t="s">
        <v>37</v>
      </c>
      <c r="E75" s="37" t="s">
        <v>120</v>
      </c>
      <c r="F75" s="36">
        <v>3684.53</v>
      </c>
      <c r="G75" s="36">
        <v>3684.51</v>
      </c>
      <c r="H75" s="36">
        <v>3686</v>
      </c>
      <c r="I75" s="37" t="s">
        <v>172</v>
      </c>
      <c r="J75" s="36">
        <v>3686</v>
      </c>
      <c r="K75" s="36">
        <v>0</v>
      </c>
      <c r="L75" s="36">
        <v>0</v>
      </c>
      <c r="M75" s="36">
        <v>1.47</v>
      </c>
      <c r="N75" s="10" t="str">
        <f t="shared" si="24"/>
        <v>W</v>
      </c>
      <c r="O75" s="11">
        <f t="shared" si="25"/>
        <v>45917</v>
      </c>
      <c r="P75" s="12" t="str">
        <f t="shared" si="26"/>
        <v>20</v>
      </c>
      <c r="Q75" s="13" t="str">
        <f>VLOOKUP($B75,Deals_Demo!$H:$N,7,0)</f>
        <v>strategy_12_demo</v>
      </c>
      <c r="R75" s="13" t="str">
        <f t="shared" si="27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8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21"/>
        <v>0.14699999999999999</v>
      </c>
      <c r="Y75" s="13">
        <f t="shared" si="22"/>
        <v>0.29399999999999998</v>
      </c>
      <c r="Z75" s="13">
        <f t="shared" si="23"/>
        <v>0.441</v>
      </c>
      <c r="AA75" s="13">
        <f t="shared" si="29"/>
        <v>-3</v>
      </c>
    </row>
    <row r="76" spans="1:27" x14ac:dyDescent="0.25">
      <c r="A76" s="58">
        <v>45917.860381944447</v>
      </c>
      <c r="B76" s="59">
        <v>442993027</v>
      </c>
      <c r="C76" s="38" t="s">
        <v>36</v>
      </c>
      <c r="D76" s="38" t="s">
        <v>37</v>
      </c>
      <c r="E76" s="38" t="s">
        <v>120</v>
      </c>
      <c r="F76" s="35">
        <v>3684.53</v>
      </c>
      <c r="G76" s="35">
        <v>3686.44</v>
      </c>
      <c r="H76" s="35">
        <v>3688.03</v>
      </c>
      <c r="I76" s="38" t="s">
        <v>173</v>
      </c>
      <c r="J76" s="35">
        <v>3686.44</v>
      </c>
      <c r="K76" s="35">
        <v>0</v>
      </c>
      <c r="L76" s="35">
        <v>0</v>
      </c>
      <c r="M76" s="35">
        <v>1.91</v>
      </c>
      <c r="N76" s="10" t="str">
        <f t="shared" si="24"/>
        <v>W</v>
      </c>
      <c r="O76" s="11">
        <f t="shared" si="25"/>
        <v>45917</v>
      </c>
      <c r="P76" s="12" t="str">
        <f t="shared" si="26"/>
        <v>20</v>
      </c>
      <c r="Q76" s="13" t="str">
        <f>VLOOKUP($B76,Deals_Demo!$H:$N,7,0)</f>
        <v>strategy_11_demo</v>
      </c>
      <c r="R76" s="13" t="str">
        <f t="shared" si="27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8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21"/>
        <v>0.191</v>
      </c>
      <c r="Y76" s="13">
        <f t="shared" si="22"/>
        <v>0.38200000000000001</v>
      </c>
      <c r="Z76" s="13">
        <f t="shared" si="23"/>
        <v>0.57299999999999995</v>
      </c>
      <c r="AA76" s="13">
        <f t="shared" si="29"/>
        <v>-3</v>
      </c>
    </row>
    <row r="77" spans="1:27" x14ac:dyDescent="0.25">
      <c r="A77" s="60">
        <v>45917.860381944447</v>
      </c>
      <c r="B77" s="61">
        <v>442993028</v>
      </c>
      <c r="C77" s="37" t="s">
        <v>36</v>
      </c>
      <c r="D77" s="37" t="s">
        <v>37</v>
      </c>
      <c r="E77" s="37" t="s">
        <v>120</v>
      </c>
      <c r="F77" s="36">
        <v>3684.5</v>
      </c>
      <c r="G77" s="36">
        <v>3686.11</v>
      </c>
      <c r="H77" s="36">
        <v>3687.53</v>
      </c>
      <c r="I77" s="37" t="s">
        <v>174</v>
      </c>
      <c r="J77" s="36">
        <v>3687.53</v>
      </c>
      <c r="K77" s="36">
        <v>0</v>
      </c>
      <c r="L77" s="36">
        <v>0</v>
      </c>
      <c r="M77" s="36">
        <v>3.03</v>
      </c>
      <c r="N77" s="10" t="str">
        <f t="shared" si="24"/>
        <v>W</v>
      </c>
      <c r="O77" s="11">
        <f t="shared" si="25"/>
        <v>45917</v>
      </c>
      <c r="P77" s="12" t="str">
        <f t="shared" si="26"/>
        <v>20</v>
      </c>
      <c r="Q77" s="13" t="str">
        <f>VLOOKUP($B77,Deals_Demo!$H:$N,7,0)</f>
        <v>strategy_10_demo</v>
      </c>
      <c r="R77" s="13" t="str">
        <f t="shared" si="27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8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21"/>
        <v>0.30299999999999999</v>
      </c>
      <c r="Y77" s="13">
        <f t="shared" si="22"/>
        <v>0.60599999999999998</v>
      </c>
      <c r="Z77" s="13">
        <f t="shared" si="23"/>
        <v>0.90899999999999992</v>
      </c>
      <c r="AA77" s="13">
        <f t="shared" si="29"/>
        <v>3.03</v>
      </c>
    </row>
    <row r="78" spans="1:27" x14ac:dyDescent="0.25">
      <c r="A78" s="58">
        <v>45917.860381944447</v>
      </c>
      <c r="B78" s="59">
        <v>442993029</v>
      </c>
      <c r="C78" s="38" t="s">
        <v>36</v>
      </c>
      <c r="D78" s="38" t="s">
        <v>37</v>
      </c>
      <c r="E78" s="38" t="s">
        <v>120</v>
      </c>
      <c r="F78" s="35">
        <v>3684.5</v>
      </c>
      <c r="G78" s="35">
        <v>3686.11</v>
      </c>
      <c r="H78" s="35">
        <v>3687.53</v>
      </c>
      <c r="I78" s="38" t="s">
        <v>174</v>
      </c>
      <c r="J78" s="35">
        <v>3687.53</v>
      </c>
      <c r="K78" s="35">
        <v>0</v>
      </c>
      <c r="L78" s="35">
        <v>0</v>
      </c>
      <c r="M78" s="35">
        <v>3.03</v>
      </c>
      <c r="N78" s="10" t="str">
        <f t="shared" si="24"/>
        <v>W</v>
      </c>
      <c r="O78" s="11">
        <f t="shared" si="25"/>
        <v>45917</v>
      </c>
      <c r="P78" s="12" t="str">
        <f t="shared" si="26"/>
        <v>20</v>
      </c>
      <c r="Q78" s="13" t="str">
        <f>VLOOKUP($B78,Deals_Demo!$H:$N,7,0)</f>
        <v>strategy_09_demo</v>
      </c>
      <c r="R78" s="13" t="str">
        <f t="shared" si="27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8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21"/>
        <v>0.30299999999999999</v>
      </c>
      <c r="Y78" s="13">
        <f t="shared" si="22"/>
        <v>0.60599999999999998</v>
      </c>
      <c r="Z78" s="13">
        <f t="shared" si="23"/>
        <v>0.90899999999999992</v>
      </c>
      <c r="AA78" s="13">
        <f t="shared" si="29"/>
        <v>3.03</v>
      </c>
    </row>
    <row r="79" spans="1:27" x14ac:dyDescent="0.25">
      <c r="A79" s="60">
        <v>45917.862476851849</v>
      </c>
      <c r="B79" s="61">
        <v>442994072</v>
      </c>
      <c r="C79" s="37" t="s">
        <v>36</v>
      </c>
      <c r="D79" s="37" t="s">
        <v>37</v>
      </c>
      <c r="E79" s="37" t="s">
        <v>120</v>
      </c>
      <c r="F79" s="36">
        <v>3684.04</v>
      </c>
      <c r="G79" s="36">
        <v>3685.79</v>
      </c>
      <c r="H79" s="36">
        <v>3688.54</v>
      </c>
      <c r="I79" s="37" t="s">
        <v>171</v>
      </c>
      <c r="J79" s="36">
        <v>3692.93</v>
      </c>
      <c r="K79" s="36">
        <v>0</v>
      </c>
      <c r="L79" s="36">
        <v>0</v>
      </c>
      <c r="M79" s="36">
        <v>8.89</v>
      </c>
      <c r="N79" s="10" t="str">
        <f t="shared" si="24"/>
        <v>W</v>
      </c>
      <c r="O79" s="11">
        <f t="shared" si="25"/>
        <v>45917</v>
      </c>
      <c r="P79" s="12" t="str">
        <f t="shared" si="26"/>
        <v>20</v>
      </c>
      <c r="Q79" s="13" t="str">
        <f>VLOOKUP($B79,Deals_Demo!$H:$N,7,0)</f>
        <v>DEMO_strategy_03</v>
      </c>
      <c r="R79" s="13" t="str">
        <f t="shared" si="27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8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21"/>
        <v>0.88900000000000012</v>
      </c>
      <c r="Y79" s="13">
        <f t="shared" si="22"/>
        <v>1.7780000000000002</v>
      </c>
      <c r="Z79" s="13">
        <f t="shared" si="23"/>
        <v>2.6670000000000003</v>
      </c>
      <c r="AA79" s="13">
        <f t="shared" si="29"/>
        <v>8.89</v>
      </c>
    </row>
    <row r="80" spans="1:27" x14ac:dyDescent="0.25">
      <c r="A80" s="58">
        <v>45917.869293981479</v>
      </c>
      <c r="B80" s="59">
        <v>442997210</v>
      </c>
      <c r="C80" s="38" t="s">
        <v>36</v>
      </c>
      <c r="D80" s="38" t="s">
        <v>37</v>
      </c>
      <c r="E80" s="38" t="s">
        <v>120</v>
      </c>
      <c r="F80" s="35">
        <v>3685.99</v>
      </c>
      <c r="G80" s="35">
        <v>3686.09</v>
      </c>
      <c r="H80" s="35">
        <v>3687.5</v>
      </c>
      <c r="I80" s="38" t="s">
        <v>174</v>
      </c>
      <c r="J80" s="35">
        <v>3687.53</v>
      </c>
      <c r="K80" s="35">
        <v>0</v>
      </c>
      <c r="L80" s="35">
        <v>0</v>
      </c>
      <c r="M80" s="35">
        <v>1.54</v>
      </c>
      <c r="N80" s="10" t="str">
        <f t="shared" si="24"/>
        <v>W</v>
      </c>
      <c r="O80" s="11">
        <f t="shared" si="25"/>
        <v>45917</v>
      </c>
      <c r="P80" s="12" t="str">
        <f t="shared" si="26"/>
        <v>20</v>
      </c>
      <c r="Q80" s="13" t="str">
        <f>VLOOKUP($B80,Deals_Demo!$H:$N,7,0)</f>
        <v>strategy_12_demo</v>
      </c>
      <c r="R80" s="13" t="str">
        <f t="shared" si="27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8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21"/>
        <v>0.15400000000000003</v>
      </c>
      <c r="Y80" s="13">
        <f t="shared" si="22"/>
        <v>0.30800000000000005</v>
      </c>
      <c r="Z80" s="13">
        <f t="shared" si="23"/>
        <v>0.46199999999999997</v>
      </c>
      <c r="AA80" s="13">
        <f t="shared" si="29"/>
        <v>-3</v>
      </c>
    </row>
    <row r="81" spans="1:27" x14ac:dyDescent="0.25">
      <c r="A81" s="60">
        <v>45917.873229166667</v>
      </c>
      <c r="B81" s="61">
        <v>443000266</v>
      </c>
      <c r="C81" s="37" t="s">
        <v>36</v>
      </c>
      <c r="D81" s="37" t="s">
        <v>37</v>
      </c>
      <c r="E81" s="37" t="s">
        <v>120</v>
      </c>
      <c r="F81" s="36">
        <v>3686.75</v>
      </c>
      <c r="G81" s="36">
        <v>3683.75</v>
      </c>
      <c r="H81" s="36">
        <v>3689.75</v>
      </c>
      <c r="I81" s="37" t="s">
        <v>171</v>
      </c>
      <c r="J81" s="36">
        <v>3692.93</v>
      </c>
      <c r="K81" s="36">
        <v>0</v>
      </c>
      <c r="L81" s="36">
        <v>0</v>
      </c>
      <c r="M81" s="36">
        <v>6.18</v>
      </c>
      <c r="N81" s="10" t="str">
        <f t="shared" si="24"/>
        <v>W</v>
      </c>
      <c r="O81" s="11">
        <f t="shared" si="25"/>
        <v>45917</v>
      </c>
      <c r="P81" s="12" t="str">
        <f t="shared" si="26"/>
        <v>20</v>
      </c>
      <c r="Q81" s="13" t="str">
        <f>VLOOKUP($B81,Deals_Demo!$H:$N,7,0)</f>
        <v>strategy_09_demo</v>
      </c>
      <c r="R81" s="13" t="str">
        <f t="shared" si="27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8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21"/>
        <v>0.61799999999999999</v>
      </c>
      <c r="Y81" s="13">
        <f t="shared" si="22"/>
        <v>1.236</v>
      </c>
      <c r="Z81" s="13">
        <f t="shared" si="23"/>
        <v>1.8539999999999999</v>
      </c>
      <c r="AA81" s="13">
        <f t="shared" si="29"/>
        <v>6.18</v>
      </c>
    </row>
    <row r="82" spans="1:27" x14ac:dyDescent="0.25">
      <c r="A82" s="58">
        <v>45917.873229166667</v>
      </c>
      <c r="B82" s="59">
        <v>443000267</v>
      </c>
      <c r="C82" s="38" t="s">
        <v>36</v>
      </c>
      <c r="D82" s="38" t="s">
        <v>37</v>
      </c>
      <c r="E82" s="38" t="s">
        <v>120</v>
      </c>
      <c r="F82" s="35">
        <v>3686.73</v>
      </c>
      <c r="G82" s="35">
        <v>3684.25</v>
      </c>
      <c r="H82" s="35">
        <v>3689.75</v>
      </c>
      <c r="I82" s="38" t="s">
        <v>171</v>
      </c>
      <c r="J82" s="35">
        <v>3692.93</v>
      </c>
      <c r="K82" s="35">
        <v>0</v>
      </c>
      <c r="L82" s="35">
        <v>0</v>
      </c>
      <c r="M82" s="35">
        <v>6.2</v>
      </c>
      <c r="N82" s="10" t="str">
        <f t="shared" si="24"/>
        <v>W</v>
      </c>
      <c r="O82" s="11">
        <f t="shared" si="25"/>
        <v>45917</v>
      </c>
      <c r="P82" s="12" t="str">
        <f t="shared" si="26"/>
        <v>20</v>
      </c>
      <c r="Q82" s="13" t="str">
        <f>VLOOKUP($B82,Deals_Demo!$H:$N,7,0)</f>
        <v>strategy_10_demo</v>
      </c>
      <c r="R82" s="13" t="str">
        <f t="shared" si="27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8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21"/>
        <v>0.62000000000000011</v>
      </c>
      <c r="Y82" s="13">
        <f t="shared" si="22"/>
        <v>1.2400000000000002</v>
      </c>
      <c r="Z82" s="13">
        <f t="shared" si="23"/>
        <v>1.8599999999999999</v>
      </c>
      <c r="AA82" s="13">
        <f t="shared" si="29"/>
        <v>6.2</v>
      </c>
    </row>
    <row r="83" spans="1:27" x14ac:dyDescent="0.25">
      <c r="A83" s="60">
        <v>45917.873229166667</v>
      </c>
      <c r="B83" s="61">
        <v>443000269</v>
      </c>
      <c r="C83" s="37" t="s">
        <v>36</v>
      </c>
      <c r="D83" s="37" t="s">
        <v>37</v>
      </c>
      <c r="E83" s="37" t="s">
        <v>120</v>
      </c>
      <c r="F83" s="36">
        <v>3686.72</v>
      </c>
      <c r="G83" s="36">
        <v>3683.75</v>
      </c>
      <c r="H83" s="36">
        <v>3688.25</v>
      </c>
      <c r="I83" s="37" t="s">
        <v>171</v>
      </c>
      <c r="J83" s="36">
        <v>3692.93</v>
      </c>
      <c r="K83" s="36">
        <v>0</v>
      </c>
      <c r="L83" s="36">
        <v>0</v>
      </c>
      <c r="M83" s="36">
        <v>6.21</v>
      </c>
      <c r="N83" s="10" t="str">
        <f t="shared" si="24"/>
        <v>W</v>
      </c>
      <c r="O83" s="11">
        <f t="shared" si="25"/>
        <v>45917</v>
      </c>
      <c r="P83" s="12" t="str">
        <f t="shared" si="26"/>
        <v>20</v>
      </c>
      <c r="Q83" s="13" t="str">
        <f>VLOOKUP($B83,Deals_Demo!$H:$N,7,0)</f>
        <v>strategy_12_demo</v>
      </c>
      <c r="R83" s="13" t="str">
        <f t="shared" si="27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8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21"/>
        <v>0.621</v>
      </c>
      <c r="Y83" s="13">
        <f t="shared" si="22"/>
        <v>1.242</v>
      </c>
      <c r="Z83" s="13">
        <f t="shared" si="23"/>
        <v>1.863</v>
      </c>
      <c r="AA83" s="13">
        <f t="shared" si="29"/>
        <v>6.21</v>
      </c>
    </row>
    <row r="84" spans="1:27" x14ac:dyDescent="0.25">
      <c r="A84" s="58">
        <v>45917.873692129629</v>
      </c>
      <c r="B84" s="59">
        <v>443000809</v>
      </c>
      <c r="C84" s="38" t="s">
        <v>36</v>
      </c>
      <c r="D84" s="38" t="s">
        <v>37</v>
      </c>
      <c r="E84" s="38" t="s">
        <v>120</v>
      </c>
      <c r="F84" s="35">
        <v>3686.88</v>
      </c>
      <c r="G84" s="35">
        <v>3683.8</v>
      </c>
      <c r="H84" s="35">
        <v>3690.3</v>
      </c>
      <c r="I84" s="38" t="s">
        <v>171</v>
      </c>
      <c r="J84" s="35">
        <v>3692.93</v>
      </c>
      <c r="K84" s="35">
        <v>0</v>
      </c>
      <c r="L84" s="35">
        <v>0</v>
      </c>
      <c r="M84" s="35">
        <v>6.05</v>
      </c>
      <c r="N84" s="10" t="str">
        <f t="shared" si="24"/>
        <v>W</v>
      </c>
      <c r="O84" s="11">
        <f t="shared" si="25"/>
        <v>45917</v>
      </c>
      <c r="P84" s="12" t="str">
        <f t="shared" si="26"/>
        <v>20</v>
      </c>
      <c r="Q84" s="13" t="str">
        <f>VLOOKUP($B84,Deals_Demo!$H:$N,7,0)</f>
        <v>strategy_11_demo</v>
      </c>
      <c r="R84" s="13" t="str">
        <f t="shared" si="27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8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21"/>
        <v>0.60499999999999998</v>
      </c>
      <c r="Y84" s="13">
        <f t="shared" si="22"/>
        <v>1.21</v>
      </c>
      <c r="Z84" s="13">
        <f t="shared" si="23"/>
        <v>1.8149999999999999</v>
      </c>
      <c r="AA84" s="13">
        <f t="shared" si="29"/>
        <v>6.05</v>
      </c>
    </row>
    <row r="85" spans="1:27" x14ac:dyDescent="0.25">
      <c r="A85" s="60">
        <v>45917.883414351854</v>
      </c>
      <c r="B85" s="61">
        <v>443037794</v>
      </c>
      <c r="C85" s="37" t="s">
        <v>36</v>
      </c>
      <c r="D85" s="37" t="s">
        <v>37</v>
      </c>
      <c r="E85" s="37" t="s">
        <v>120</v>
      </c>
      <c r="F85" s="36">
        <v>3699.07</v>
      </c>
      <c r="G85" s="36">
        <v>3696.04</v>
      </c>
      <c r="H85" s="36">
        <v>3700.54</v>
      </c>
      <c r="I85" s="37" t="s">
        <v>175</v>
      </c>
      <c r="J85" s="36">
        <v>3696.02</v>
      </c>
      <c r="K85" s="36">
        <v>0</v>
      </c>
      <c r="L85" s="36">
        <v>0</v>
      </c>
      <c r="M85" s="36">
        <v>-3.05</v>
      </c>
      <c r="N85" s="10" t="str">
        <f t="shared" si="24"/>
        <v>L</v>
      </c>
      <c r="O85" s="11">
        <f t="shared" si="25"/>
        <v>45917</v>
      </c>
      <c r="P85" s="12" t="str">
        <f t="shared" si="26"/>
        <v>21</v>
      </c>
      <c r="Q85" s="13" t="str">
        <f>VLOOKUP($B85,Deals_Demo!$H:$N,7,0)</f>
        <v>strategy_12_demo</v>
      </c>
      <c r="R85" s="13" t="str">
        <f t="shared" si="27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8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21"/>
        <v>-0.30499999999999999</v>
      </c>
      <c r="Y85" s="13">
        <f t="shared" si="22"/>
        <v>-0.61</v>
      </c>
      <c r="Z85" s="13">
        <f t="shared" si="23"/>
        <v>-0.91499999999999992</v>
      </c>
      <c r="AA85" s="13">
        <f t="shared" si="29"/>
        <v>-3</v>
      </c>
    </row>
    <row r="86" spans="1:27" x14ac:dyDescent="0.25">
      <c r="A86" s="58">
        <v>45917.883414351854</v>
      </c>
      <c r="B86" s="59">
        <v>443037805</v>
      </c>
      <c r="C86" s="38" t="s">
        <v>36</v>
      </c>
      <c r="D86" s="38" t="s">
        <v>37</v>
      </c>
      <c r="E86" s="38" t="s">
        <v>120</v>
      </c>
      <c r="F86" s="35">
        <v>3698.97</v>
      </c>
      <c r="G86" s="35">
        <v>3696.07</v>
      </c>
      <c r="H86" s="35">
        <v>3702.07</v>
      </c>
      <c r="I86" s="38" t="s">
        <v>175</v>
      </c>
      <c r="J86" s="35">
        <v>3696.02</v>
      </c>
      <c r="K86" s="35">
        <v>0</v>
      </c>
      <c r="L86" s="35">
        <v>0</v>
      </c>
      <c r="M86" s="35">
        <v>-2.95</v>
      </c>
      <c r="N86" s="10" t="str">
        <f t="shared" si="24"/>
        <v>L</v>
      </c>
      <c r="O86" s="11">
        <f t="shared" si="25"/>
        <v>45917</v>
      </c>
      <c r="P86" s="12" t="str">
        <f t="shared" si="26"/>
        <v>21</v>
      </c>
      <c r="Q86" s="13" t="str">
        <f>VLOOKUP($B86,Deals_Demo!$H:$N,7,0)</f>
        <v>strategy_09_demo</v>
      </c>
      <c r="R86" s="13" t="str">
        <f t="shared" si="27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8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21"/>
        <v>-0.29500000000000004</v>
      </c>
      <c r="Y86" s="13">
        <f t="shared" si="22"/>
        <v>-0.59000000000000008</v>
      </c>
      <c r="Z86" s="13">
        <f t="shared" si="23"/>
        <v>-0.88500000000000001</v>
      </c>
      <c r="AA86" s="13">
        <f t="shared" si="29"/>
        <v>-3</v>
      </c>
    </row>
    <row r="87" spans="1:27" x14ac:dyDescent="0.25">
      <c r="A87" s="60">
        <v>45917.883414351854</v>
      </c>
      <c r="B87" s="61">
        <v>443037880</v>
      </c>
      <c r="C87" s="37" t="s">
        <v>36</v>
      </c>
      <c r="D87" s="37" t="s">
        <v>37</v>
      </c>
      <c r="E87" s="37" t="s">
        <v>120</v>
      </c>
      <c r="F87" s="36">
        <v>3698.99</v>
      </c>
      <c r="G87" s="36">
        <v>3696.07</v>
      </c>
      <c r="H87" s="36">
        <v>3702.57</v>
      </c>
      <c r="I87" s="37" t="s">
        <v>175</v>
      </c>
      <c r="J87" s="36">
        <v>3696.02</v>
      </c>
      <c r="K87" s="36">
        <v>0</v>
      </c>
      <c r="L87" s="36">
        <v>0</v>
      </c>
      <c r="M87" s="36">
        <v>-2.97</v>
      </c>
      <c r="N87" s="10" t="str">
        <f t="shared" si="24"/>
        <v>L</v>
      </c>
      <c r="O87" s="11">
        <f t="shared" si="25"/>
        <v>45917</v>
      </c>
      <c r="P87" s="12" t="str">
        <f t="shared" si="26"/>
        <v>21</v>
      </c>
      <c r="Q87" s="13" t="str">
        <f>VLOOKUP($B87,Deals_Demo!$H:$N,7,0)</f>
        <v>strategy_11_demo</v>
      </c>
      <c r="R87" s="13" t="str">
        <f t="shared" si="27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8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21"/>
        <v>-0.29700000000000004</v>
      </c>
      <c r="Y87" s="13">
        <f t="shared" si="22"/>
        <v>-0.59400000000000008</v>
      </c>
      <c r="Z87" s="13">
        <f t="shared" si="23"/>
        <v>-0.89100000000000001</v>
      </c>
      <c r="AA87" s="13">
        <f t="shared" si="29"/>
        <v>-3</v>
      </c>
    </row>
    <row r="88" spans="1:27" x14ac:dyDescent="0.25">
      <c r="A88" s="58">
        <v>45917.883414351854</v>
      </c>
      <c r="B88" s="59">
        <v>443037883</v>
      </c>
      <c r="C88" s="38" t="s">
        <v>36</v>
      </c>
      <c r="D88" s="38" t="s">
        <v>37</v>
      </c>
      <c r="E88" s="38" t="s">
        <v>120</v>
      </c>
      <c r="F88" s="35">
        <v>3698.97</v>
      </c>
      <c r="G88" s="35">
        <v>3696.57</v>
      </c>
      <c r="H88" s="35">
        <v>3702.07</v>
      </c>
      <c r="I88" s="38" t="s">
        <v>176</v>
      </c>
      <c r="J88" s="35">
        <v>3696.57</v>
      </c>
      <c r="K88" s="35">
        <v>0</v>
      </c>
      <c r="L88" s="35">
        <v>0</v>
      </c>
      <c r="M88" s="35">
        <v>-2.4</v>
      </c>
      <c r="N88" s="10" t="str">
        <f t="shared" si="24"/>
        <v>L</v>
      </c>
      <c r="O88" s="11">
        <f t="shared" si="25"/>
        <v>45917</v>
      </c>
      <c r="P88" s="12" t="str">
        <f t="shared" si="26"/>
        <v>21</v>
      </c>
      <c r="Q88" s="13" t="str">
        <f>VLOOKUP($B88,Deals_Demo!$H:$N,7,0)</f>
        <v>strategy_10_demo</v>
      </c>
      <c r="R88" s="13" t="str">
        <f t="shared" si="27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8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21"/>
        <v>-0.24</v>
      </c>
      <c r="Y88" s="13">
        <f t="shared" si="22"/>
        <v>-0.48</v>
      </c>
      <c r="Z88" s="13">
        <f t="shared" si="23"/>
        <v>-0.72</v>
      </c>
      <c r="AA88" s="13">
        <f t="shared" si="29"/>
        <v>-3</v>
      </c>
    </row>
    <row r="89" spans="1:27" x14ac:dyDescent="0.25">
      <c r="A89" s="60">
        <v>45917.892326388886</v>
      </c>
      <c r="B89" s="61">
        <v>443055815</v>
      </c>
      <c r="C89" s="37" t="s">
        <v>36</v>
      </c>
      <c r="D89" s="37" t="s">
        <v>38</v>
      </c>
      <c r="E89" s="37" t="s">
        <v>120</v>
      </c>
      <c r="F89" s="36">
        <v>3685.93</v>
      </c>
      <c r="G89" s="36">
        <v>3688.91</v>
      </c>
      <c r="H89" s="36">
        <v>3684.41</v>
      </c>
      <c r="I89" s="37" t="s">
        <v>177</v>
      </c>
      <c r="J89" s="36">
        <v>3684.37</v>
      </c>
      <c r="K89" s="36">
        <v>0</v>
      </c>
      <c r="L89" s="36">
        <v>0</v>
      </c>
      <c r="M89" s="36">
        <v>1.56</v>
      </c>
      <c r="N89" s="10" t="str">
        <f t="shared" si="24"/>
        <v>W</v>
      </c>
      <c r="O89" s="11">
        <f t="shared" si="25"/>
        <v>45917</v>
      </c>
      <c r="P89" s="12" t="str">
        <f t="shared" si="26"/>
        <v>21</v>
      </c>
      <c r="Q89" s="13" t="str">
        <f>VLOOKUP($B89,Deals_Demo!$H:$N,7,0)</f>
        <v>strategy_12_demo</v>
      </c>
      <c r="R89" s="13" t="str">
        <f t="shared" si="27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8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21"/>
        <v>0.15600000000000003</v>
      </c>
      <c r="Y89" s="13">
        <f t="shared" si="22"/>
        <v>0.31200000000000006</v>
      </c>
      <c r="Z89" s="13">
        <f t="shared" si="23"/>
        <v>0.46799999999999997</v>
      </c>
      <c r="AA89" s="13">
        <f t="shared" si="29"/>
        <v>-3</v>
      </c>
    </row>
    <row r="90" spans="1:27" x14ac:dyDescent="0.25">
      <c r="A90" s="58">
        <v>45917.892326388886</v>
      </c>
      <c r="B90" s="59">
        <v>443055818</v>
      </c>
      <c r="C90" s="38" t="s">
        <v>36</v>
      </c>
      <c r="D90" s="38" t="s">
        <v>38</v>
      </c>
      <c r="E90" s="38" t="s">
        <v>120</v>
      </c>
      <c r="F90" s="35">
        <v>3685.96</v>
      </c>
      <c r="G90" s="35">
        <v>3685.68</v>
      </c>
      <c r="H90" s="35">
        <v>3682.43</v>
      </c>
      <c r="I90" s="38" t="s">
        <v>178</v>
      </c>
      <c r="J90" s="35">
        <v>3685.68</v>
      </c>
      <c r="K90" s="35">
        <v>0</v>
      </c>
      <c r="L90" s="35">
        <v>0</v>
      </c>
      <c r="M90" s="35">
        <v>0.28000000000000003</v>
      </c>
      <c r="N90" s="10" t="str">
        <f t="shared" si="24"/>
        <v>W</v>
      </c>
      <c r="O90" s="11">
        <f t="shared" si="25"/>
        <v>45917</v>
      </c>
      <c r="P90" s="12" t="str">
        <f t="shared" si="26"/>
        <v>21</v>
      </c>
      <c r="Q90" s="13" t="str">
        <f>VLOOKUP($B90,Deals_Demo!$H:$N,7,0)</f>
        <v>strategy_11_demo</v>
      </c>
      <c r="R90" s="13" t="str">
        <f t="shared" si="27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8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21"/>
        <v>2.8000000000000004E-2</v>
      </c>
      <c r="Y90" s="13">
        <f t="shared" si="22"/>
        <v>5.6000000000000008E-2</v>
      </c>
      <c r="Z90" s="13">
        <f t="shared" si="23"/>
        <v>8.4000000000000005E-2</v>
      </c>
      <c r="AA90" s="13">
        <f t="shared" si="29"/>
        <v>-3</v>
      </c>
    </row>
    <row r="91" spans="1:27" x14ac:dyDescent="0.25">
      <c r="A91" s="60">
        <v>45917.892326388886</v>
      </c>
      <c r="B91" s="61">
        <v>443055821</v>
      </c>
      <c r="C91" s="37" t="s">
        <v>36</v>
      </c>
      <c r="D91" s="37" t="s">
        <v>38</v>
      </c>
      <c r="E91" s="37" t="s">
        <v>120</v>
      </c>
      <c r="F91" s="36">
        <v>3685.83</v>
      </c>
      <c r="G91" s="36">
        <v>3685.68</v>
      </c>
      <c r="H91" s="36">
        <v>3682.93</v>
      </c>
      <c r="I91" s="37" t="s">
        <v>178</v>
      </c>
      <c r="J91" s="36">
        <v>3685.68</v>
      </c>
      <c r="K91" s="36">
        <v>0</v>
      </c>
      <c r="L91" s="36">
        <v>0</v>
      </c>
      <c r="M91" s="36">
        <v>0.15</v>
      </c>
      <c r="N91" s="10" t="str">
        <f t="shared" si="24"/>
        <v>W</v>
      </c>
      <c r="O91" s="11">
        <f t="shared" si="25"/>
        <v>45917</v>
      </c>
      <c r="P91" s="12" t="str">
        <f t="shared" si="26"/>
        <v>21</v>
      </c>
      <c r="Q91" s="13" t="str">
        <f>VLOOKUP($B91,Deals_Demo!$H:$N,7,0)</f>
        <v>strategy_09_demo</v>
      </c>
      <c r="R91" s="13" t="str">
        <f t="shared" si="27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8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21"/>
        <v>1.4999999999999999E-2</v>
      </c>
      <c r="Y91" s="13">
        <f t="shared" si="22"/>
        <v>0.03</v>
      </c>
      <c r="Z91" s="13">
        <f t="shared" si="23"/>
        <v>4.4999999999999998E-2</v>
      </c>
      <c r="AA91" s="13">
        <f t="shared" si="29"/>
        <v>-3</v>
      </c>
    </row>
    <row r="92" spans="1:27" x14ac:dyDescent="0.25">
      <c r="A92" s="58">
        <v>45917.892326388886</v>
      </c>
      <c r="B92" s="59">
        <v>443055825</v>
      </c>
      <c r="C92" s="38" t="s">
        <v>36</v>
      </c>
      <c r="D92" s="38" t="s">
        <v>38</v>
      </c>
      <c r="E92" s="38" t="s">
        <v>120</v>
      </c>
      <c r="F92" s="35">
        <v>3685.57</v>
      </c>
      <c r="G92" s="35">
        <v>3685.62</v>
      </c>
      <c r="H92" s="35">
        <v>3682.93</v>
      </c>
      <c r="I92" s="38" t="s">
        <v>178</v>
      </c>
      <c r="J92" s="35">
        <v>3685.68</v>
      </c>
      <c r="K92" s="35">
        <v>0</v>
      </c>
      <c r="L92" s="35">
        <v>0</v>
      </c>
      <c r="M92" s="35">
        <v>-0.11</v>
      </c>
      <c r="N92" s="10" t="str">
        <f t="shared" si="24"/>
        <v>L</v>
      </c>
      <c r="O92" s="11">
        <f t="shared" si="25"/>
        <v>45917</v>
      </c>
      <c r="P92" s="12" t="str">
        <f t="shared" si="26"/>
        <v>21</v>
      </c>
      <c r="Q92" s="13" t="str">
        <f>VLOOKUP($B92,Deals_Demo!$H:$N,7,0)</f>
        <v>strategy_10_demo</v>
      </c>
      <c r="R92" s="13" t="str">
        <f t="shared" si="27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8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21"/>
        <v>-1.1000000000000001E-2</v>
      </c>
      <c r="Y92" s="13">
        <f t="shared" si="22"/>
        <v>-2.2000000000000002E-2</v>
      </c>
      <c r="Z92" s="13">
        <f t="shared" si="23"/>
        <v>-3.3000000000000002E-2</v>
      </c>
      <c r="AA92" s="13">
        <f t="shared" si="29"/>
        <v>-3</v>
      </c>
    </row>
    <row r="93" spans="1:27" x14ac:dyDescent="0.25">
      <c r="A93" s="60">
        <v>45917.89267361111</v>
      </c>
      <c r="B93" s="61">
        <v>443056055</v>
      </c>
      <c r="C93" s="37" t="s">
        <v>36</v>
      </c>
      <c r="D93" s="37" t="s">
        <v>38</v>
      </c>
      <c r="E93" s="37" t="s">
        <v>120</v>
      </c>
      <c r="F93" s="36">
        <v>3685.91</v>
      </c>
      <c r="G93" s="36">
        <v>3689.08</v>
      </c>
      <c r="H93" s="36">
        <v>3684.58</v>
      </c>
      <c r="I93" s="37" t="s">
        <v>179</v>
      </c>
      <c r="J93" s="36">
        <v>3684.5</v>
      </c>
      <c r="K93" s="36">
        <v>0</v>
      </c>
      <c r="L93" s="36">
        <v>0</v>
      </c>
      <c r="M93" s="36">
        <v>1.41</v>
      </c>
      <c r="N93" s="10" t="str">
        <f t="shared" si="24"/>
        <v>W</v>
      </c>
      <c r="O93" s="11">
        <f t="shared" si="25"/>
        <v>45917</v>
      </c>
      <c r="P93" s="12" t="str">
        <f t="shared" si="26"/>
        <v>21</v>
      </c>
      <c r="Q93" s="13" t="str">
        <f>VLOOKUP($B93,Deals_Demo!$H:$N,7,0)</f>
        <v>strategy_12_demo</v>
      </c>
      <c r="R93" s="13" t="str">
        <f t="shared" si="27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8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21"/>
        <v>0.14099999999999999</v>
      </c>
      <c r="Y93" s="13">
        <f t="shared" si="22"/>
        <v>0.28199999999999997</v>
      </c>
      <c r="Z93" s="13">
        <f t="shared" si="23"/>
        <v>0.42299999999999999</v>
      </c>
      <c r="AA93" s="13">
        <f t="shared" si="29"/>
        <v>-3</v>
      </c>
    </row>
    <row r="94" spans="1:27" x14ac:dyDescent="0.25">
      <c r="A94" s="58">
        <v>45917.89267361111</v>
      </c>
      <c r="B94" s="59">
        <v>443056057</v>
      </c>
      <c r="C94" s="38" t="s">
        <v>36</v>
      </c>
      <c r="D94" s="38" t="s">
        <v>38</v>
      </c>
      <c r="E94" s="38" t="s">
        <v>120</v>
      </c>
      <c r="F94" s="35">
        <v>3685.71</v>
      </c>
      <c r="G94" s="35">
        <v>3684.97</v>
      </c>
      <c r="H94" s="35">
        <v>3682.87</v>
      </c>
      <c r="I94" s="38" t="s">
        <v>180</v>
      </c>
      <c r="J94" s="35">
        <v>3682.81</v>
      </c>
      <c r="K94" s="35">
        <v>0</v>
      </c>
      <c r="L94" s="35">
        <v>0</v>
      </c>
      <c r="M94" s="35">
        <v>2.9</v>
      </c>
      <c r="N94" s="10" t="str">
        <f t="shared" si="24"/>
        <v>W</v>
      </c>
      <c r="O94" s="11">
        <f t="shared" si="25"/>
        <v>45917</v>
      </c>
      <c r="P94" s="12" t="str">
        <f t="shared" si="26"/>
        <v>21</v>
      </c>
      <c r="Q94" s="13" t="str">
        <f>VLOOKUP($B94,Deals_Demo!$H:$N,7,0)</f>
        <v>strategy_09_demo</v>
      </c>
      <c r="R94" s="13" t="str">
        <f t="shared" si="27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8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21"/>
        <v>0.28999999999999998</v>
      </c>
      <c r="Y94" s="13">
        <f t="shared" si="22"/>
        <v>0.57999999999999996</v>
      </c>
      <c r="Z94" s="13">
        <f t="shared" si="23"/>
        <v>0.87</v>
      </c>
      <c r="AA94" s="13">
        <f t="shared" si="29"/>
        <v>2.9</v>
      </c>
    </row>
    <row r="95" spans="1:27" x14ac:dyDescent="0.25">
      <c r="A95" s="60">
        <v>45917.89267361111</v>
      </c>
      <c r="B95" s="61">
        <v>443056058</v>
      </c>
      <c r="C95" s="37" t="s">
        <v>36</v>
      </c>
      <c r="D95" s="37" t="s">
        <v>38</v>
      </c>
      <c r="E95" s="37" t="s">
        <v>120</v>
      </c>
      <c r="F95" s="36">
        <v>3685.74</v>
      </c>
      <c r="G95" s="36">
        <v>3684.98</v>
      </c>
      <c r="H95" s="36">
        <v>3682.87</v>
      </c>
      <c r="I95" s="37" t="s">
        <v>180</v>
      </c>
      <c r="J95" s="36">
        <v>3682.81</v>
      </c>
      <c r="K95" s="36">
        <v>0</v>
      </c>
      <c r="L95" s="36">
        <v>0</v>
      </c>
      <c r="M95" s="36">
        <v>2.93</v>
      </c>
      <c r="N95" s="10" t="str">
        <f t="shared" si="24"/>
        <v>W</v>
      </c>
      <c r="O95" s="11">
        <f t="shared" si="25"/>
        <v>45917</v>
      </c>
      <c r="P95" s="12" t="str">
        <f t="shared" si="26"/>
        <v>21</v>
      </c>
      <c r="Q95" s="13" t="str">
        <f>VLOOKUP($B95,Deals_Demo!$H:$N,7,0)</f>
        <v>strategy_10_demo</v>
      </c>
      <c r="R95" s="13" t="str">
        <f t="shared" si="27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8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21"/>
        <v>0.29300000000000004</v>
      </c>
      <c r="Y95" s="13">
        <f t="shared" si="22"/>
        <v>0.58600000000000008</v>
      </c>
      <c r="Z95" s="13">
        <f t="shared" si="23"/>
        <v>0.879</v>
      </c>
      <c r="AA95" s="13">
        <f t="shared" si="29"/>
        <v>2.93</v>
      </c>
    </row>
    <row r="96" spans="1:27" x14ac:dyDescent="0.25">
      <c r="A96" s="58">
        <v>45917.89267361111</v>
      </c>
      <c r="B96" s="59">
        <v>443056060</v>
      </c>
      <c r="C96" s="38" t="s">
        <v>36</v>
      </c>
      <c r="D96" s="38" t="s">
        <v>38</v>
      </c>
      <c r="E96" s="38" t="s">
        <v>120</v>
      </c>
      <c r="F96" s="35">
        <v>3685.83</v>
      </c>
      <c r="G96" s="35">
        <v>3685</v>
      </c>
      <c r="H96" s="35">
        <v>3682.37</v>
      </c>
      <c r="I96" s="38" t="s">
        <v>181</v>
      </c>
      <c r="J96" s="35">
        <v>3682.03</v>
      </c>
      <c r="K96" s="35">
        <v>0</v>
      </c>
      <c r="L96" s="35">
        <v>0</v>
      </c>
      <c r="M96" s="35">
        <v>3.8</v>
      </c>
      <c r="N96" s="10" t="str">
        <f t="shared" si="24"/>
        <v>W</v>
      </c>
      <c r="O96" s="11">
        <f t="shared" si="25"/>
        <v>45917</v>
      </c>
      <c r="P96" s="12" t="str">
        <f t="shared" si="26"/>
        <v>21</v>
      </c>
      <c r="Q96" s="13" t="str">
        <f>VLOOKUP($B96,Deals_Demo!$H:$N,7,0)</f>
        <v>strategy_11_demo</v>
      </c>
      <c r="R96" s="13" t="str">
        <f t="shared" si="27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8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21"/>
        <v>0.38</v>
      </c>
      <c r="Y96" s="13">
        <f t="shared" si="22"/>
        <v>0.76</v>
      </c>
      <c r="Z96" s="13">
        <f t="shared" si="23"/>
        <v>1.1399999999999999</v>
      </c>
      <c r="AA96" s="13">
        <f t="shared" si="29"/>
        <v>3.8</v>
      </c>
    </row>
    <row r="97" spans="1:27" x14ac:dyDescent="0.25">
      <c r="A97" s="60">
        <v>45917.895451388889</v>
      </c>
      <c r="B97" s="61">
        <v>443057989</v>
      </c>
      <c r="C97" s="37" t="s">
        <v>36</v>
      </c>
      <c r="D97" s="37" t="s">
        <v>38</v>
      </c>
      <c r="E97" s="37" t="s">
        <v>120</v>
      </c>
      <c r="F97" s="36">
        <v>3683.73</v>
      </c>
      <c r="G97" s="36">
        <v>3686.81</v>
      </c>
      <c r="H97" s="36">
        <v>3682.31</v>
      </c>
      <c r="I97" s="37" t="s">
        <v>182</v>
      </c>
      <c r="J97" s="36">
        <v>3682.29</v>
      </c>
      <c r="K97" s="36">
        <v>0</v>
      </c>
      <c r="L97" s="36">
        <v>0</v>
      </c>
      <c r="M97" s="36">
        <v>1.44</v>
      </c>
      <c r="N97" s="10" t="str">
        <f t="shared" si="24"/>
        <v>W</v>
      </c>
      <c r="O97" s="11">
        <f t="shared" si="25"/>
        <v>45917</v>
      </c>
      <c r="P97" s="12" t="str">
        <f t="shared" si="26"/>
        <v>21</v>
      </c>
      <c r="Q97" s="13" t="str">
        <f>VLOOKUP($B97,Deals_Demo!$H:$N,7,0)</f>
        <v>strategy_12_demo</v>
      </c>
      <c r="R97" s="13" t="str">
        <f t="shared" si="27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8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21"/>
        <v>0.14399999999999999</v>
      </c>
      <c r="Y97" s="13">
        <f t="shared" si="22"/>
        <v>0.28799999999999998</v>
      </c>
      <c r="Z97" s="13">
        <f t="shared" si="23"/>
        <v>0.432</v>
      </c>
      <c r="AA97" s="13">
        <f t="shared" si="29"/>
        <v>-3</v>
      </c>
    </row>
    <row r="98" spans="1:27" x14ac:dyDescent="0.25">
      <c r="A98" s="58">
        <v>45917.895451388889</v>
      </c>
      <c r="B98" s="59">
        <v>443057990</v>
      </c>
      <c r="C98" s="38" t="s">
        <v>36</v>
      </c>
      <c r="D98" s="38" t="s">
        <v>38</v>
      </c>
      <c r="E98" s="38" t="s">
        <v>120</v>
      </c>
      <c r="F98" s="35">
        <v>3683.88</v>
      </c>
      <c r="G98" s="35">
        <v>3683.9</v>
      </c>
      <c r="H98" s="35">
        <v>3680.73</v>
      </c>
      <c r="I98" s="38" t="s">
        <v>183</v>
      </c>
      <c r="J98" s="35">
        <v>3684.84</v>
      </c>
      <c r="K98" s="35">
        <v>0</v>
      </c>
      <c r="L98" s="35">
        <v>0</v>
      </c>
      <c r="M98" s="35">
        <v>-0.96</v>
      </c>
      <c r="N98" s="10" t="str">
        <f t="shared" si="24"/>
        <v>L</v>
      </c>
      <c r="O98" s="11">
        <f t="shared" si="25"/>
        <v>45917</v>
      </c>
      <c r="P98" s="12" t="str">
        <f t="shared" si="26"/>
        <v>21</v>
      </c>
      <c r="Q98" s="13" t="str">
        <f>VLOOKUP($B98,Deals_Demo!$H:$N,7,0)</f>
        <v>strategy_09_demo</v>
      </c>
      <c r="R98" s="13" t="str">
        <f t="shared" si="27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8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21"/>
        <v>-9.6000000000000002E-2</v>
      </c>
      <c r="Y98" s="13">
        <f t="shared" si="22"/>
        <v>-0.192</v>
      </c>
      <c r="Z98" s="13">
        <f t="shared" si="23"/>
        <v>-0.28799999999999998</v>
      </c>
      <c r="AA98" s="13">
        <f t="shared" si="29"/>
        <v>-3</v>
      </c>
    </row>
    <row r="99" spans="1:27" x14ac:dyDescent="0.25">
      <c r="A99" s="60">
        <v>45917.895451388889</v>
      </c>
      <c r="B99" s="61">
        <v>443057991</v>
      </c>
      <c r="C99" s="37" t="s">
        <v>36</v>
      </c>
      <c r="D99" s="37" t="s">
        <v>38</v>
      </c>
      <c r="E99" s="37" t="s">
        <v>120</v>
      </c>
      <c r="F99" s="36">
        <v>3684.01</v>
      </c>
      <c r="G99" s="36">
        <v>3683.9</v>
      </c>
      <c r="H99" s="36">
        <v>3680.23</v>
      </c>
      <c r="I99" s="37" t="s">
        <v>183</v>
      </c>
      <c r="J99" s="36">
        <v>3684.84</v>
      </c>
      <c r="K99" s="36">
        <v>0</v>
      </c>
      <c r="L99" s="36">
        <v>0</v>
      </c>
      <c r="M99" s="36">
        <v>-0.83</v>
      </c>
      <c r="N99" s="10" t="str">
        <f t="shared" si="24"/>
        <v>L</v>
      </c>
      <c r="O99" s="11">
        <f t="shared" si="25"/>
        <v>45917</v>
      </c>
      <c r="P99" s="12" t="str">
        <f t="shared" si="26"/>
        <v>21</v>
      </c>
      <c r="Q99" s="13" t="str">
        <f>VLOOKUP($B99,Deals_Demo!$H:$N,7,0)</f>
        <v>strategy_11_demo</v>
      </c>
      <c r="R99" s="13" t="str">
        <f t="shared" si="27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8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21"/>
        <v>-8.3000000000000004E-2</v>
      </c>
      <c r="Y99" s="13">
        <f t="shared" si="22"/>
        <v>-0.16600000000000001</v>
      </c>
      <c r="Z99" s="13">
        <f t="shared" si="23"/>
        <v>-0.24899999999999997</v>
      </c>
      <c r="AA99" s="13">
        <f t="shared" si="29"/>
        <v>-3</v>
      </c>
    </row>
    <row r="100" spans="1:27" x14ac:dyDescent="0.25">
      <c r="A100" s="58">
        <v>45917.895451388889</v>
      </c>
      <c r="B100" s="59">
        <v>443057993</v>
      </c>
      <c r="C100" s="38" t="s">
        <v>36</v>
      </c>
      <c r="D100" s="38" t="s">
        <v>38</v>
      </c>
      <c r="E100" s="38" t="s">
        <v>120</v>
      </c>
      <c r="F100" s="35">
        <v>3684.54</v>
      </c>
      <c r="G100" s="35">
        <v>3683.74</v>
      </c>
      <c r="H100" s="35">
        <v>3680.73</v>
      </c>
      <c r="I100" s="38" t="s">
        <v>183</v>
      </c>
      <c r="J100" s="35">
        <v>3683.88</v>
      </c>
      <c r="K100" s="35">
        <v>0</v>
      </c>
      <c r="L100" s="35">
        <v>0</v>
      </c>
      <c r="M100" s="35">
        <v>0.66</v>
      </c>
      <c r="N100" s="10" t="str">
        <f t="shared" si="24"/>
        <v>W</v>
      </c>
      <c r="O100" s="11">
        <f t="shared" si="25"/>
        <v>45917</v>
      </c>
      <c r="P100" s="12" t="str">
        <f t="shared" si="26"/>
        <v>21</v>
      </c>
      <c r="Q100" s="13" t="str">
        <f>VLOOKUP($B100,Deals_Demo!$H:$N,7,0)</f>
        <v>strategy_10_demo</v>
      </c>
      <c r="R100" s="13" t="str">
        <f t="shared" si="27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8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21"/>
        <v>6.6000000000000003E-2</v>
      </c>
      <c r="Y100" s="13">
        <f t="shared" si="22"/>
        <v>0.13200000000000001</v>
      </c>
      <c r="Z100" s="13">
        <f t="shared" si="23"/>
        <v>0.19800000000000001</v>
      </c>
      <c r="AA100" s="13">
        <f t="shared" si="29"/>
        <v>-3</v>
      </c>
    </row>
    <row r="101" spans="1:27" x14ac:dyDescent="0.25">
      <c r="A101" s="60">
        <v>45917.89603009259</v>
      </c>
      <c r="B101" s="61">
        <v>443058463</v>
      </c>
      <c r="C101" s="37" t="s">
        <v>36</v>
      </c>
      <c r="D101" s="37" t="s">
        <v>38</v>
      </c>
      <c r="E101" s="37" t="s">
        <v>120</v>
      </c>
      <c r="F101" s="36">
        <v>3683.58</v>
      </c>
      <c r="G101" s="36">
        <v>3686.64</v>
      </c>
      <c r="H101" s="36">
        <v>3682.14</v>
      </c>
      <c r="I101" s="37" t="s">
        <v>184</v>
      </c>
      <c r="J101" s="36">
        <v>3681.77</v>
      </c>
      <c r="K101" s="36">
        <v>0</v>
      </c>
      <c r="L101" s="36">
        <v>0</v>
      </c>
      <c r="M101" s="36">
        <v>1.81</v>
      </c>
      <c r="N101" s="10" t="str">
        <f t="shared" si="24"/>
        <v>W</v>
      </c>
      <c r="O101" s="11">
        <f t="shared" si="25"/>
        <v>45917</v>
      </c>
      <c r="P101" s="12" t="str">
        <f t="shared" si="26"/>
        <v>21</v>
      </c>
      <c r="Q101" s="13" t="str">
        <f>VLOOKUP($B101,Deals_Demo!$H:$N,7,0)</f>
        <v>strategy_12_demo</v>
      </c>
      <c r="R101" s="13" t="str">
        <f t="shared" si="27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8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21"/>
        <v>0.18100000000000002</v>
      </c>
      <c r="Y101" s="13">
        <f t="shared" si="22"/>
        <v>0.36200000000000004</v>
      </c>
      <c r="Z101" s="13">
        <f t="shared" si="23"/>
        <v>0.54300000000000004</v>
      </c>
      <c r="AA101" s="13">
        <f t="shared" si="29"/>
        <v>-3</v>
      </c>
    </row>
    <row r="102" spans="1:27" x14ac:dyDescent="0.25">
      <c r="A102" s="58">
        <v>45917.89603009259</v>
      </c>
      <c r="B102" s="59">
        <v>443058467</v>
      </c>
      <c r="C102" s="38" t="s">
        <v>36</v>
      </c>
      <c r="D102" s="38" t="s">
        <v>38</v>
      </c>
      <c r="E102" s="38" t="s">
        <v>120</v>
      </c>
      <c r="F102" s="35">
        <v>3683.54</v>
      </c>
      <c r="G102" s="35">
        <v>3686.58</v>
      </c>
      <c r="H102" s="35">
        <v>3680.08</v>
      </c>
      <c r="I102" s="38" t="s">
        <v>185</v>
      </c>
      <c r="J102" s="35">
        <v>3679.84</v>
      </c>
      <c r="K102" s="35">
        <v>0</v>
      </c>
      <c r="L102" s="35">
        <v>0</v>
      </c>
      <c r="M102" s="35">
        <v>3.7</v>
      </c>
      <c r="N102" s="10" t="str">
        <f t="shared" si="24"/>
        <v>W</v>
      </c>
      <c r="O102" s="11">
        <f t="shared" si="25"/>
        <v>45917</v>
      </c>
      <c r="P102" s="12" t="str">
        <f t="shared" si="26"/>
        <v>21</v>
      </c>
      <c r="Q102" s="13" t="str">
        <f>VLOOKUP($B102,Deals_Demo!$H:$N,7,0)</f>
        <v>strategy_11_demo</v>
      </c>
      <c r="R102" s="13" t="str">
        <f t="shared" si="27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8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21"/>
        <v>0.37000000000000005</v>
      </c>
      <c r="Y102" s="13">
        <f t="shared" si="22"/>
        <v>0.7400000000000001</v>
      </c>
      <c r="Z102" s="13">
        <f t="shared" si="23"/>
        <v>1.1100000000000001</v>
      </c>
      <c r="AA102" s="13">
        <f t="shared" si="29"/>
        <v>3.7</v>
      </c>
    </row>
    <row r="103" spans="1:27" x14ac:dyDescent="0.25">
      <c r="A103" s="60">
        <v>45917.89603009259</v>
      </c>
      <c r="B103" s="61">
        <v>443058471</v>
      </c>
      <c r="C103" s="37" t="s">
        <v>36</v>
      </c>
      <c r="D103" s="37" t="s">
        <v>38</v>
      </c>
      <c r="E103" s="37" t="s">
        <v>120</v>
      </c>
      <c r="F103" s="36">
        <v>3683.36</v>
      </c>
      <c r="G103" s="36">
        <v>3686.08</v>
      </c>
      <c r="H103" s="36">
        <v>3680.58</v>
      </c>
      <c r="I103" s="37" t="s">
        <v>186</v>
      </c>
      <c r="J103" s="36">
        <v>3680.35</v>
      </c>
      <c r="K103" s="36">
        <v>0</v>
      </c>
      <c r="L103" s="36">
        <v>0</v>
      </c>
      <c r="M103" s="36">
        <v>3.01</v>
      </c>
      <c r="N103" s="10" t="str">
        <f t="shared" si="24"/>
        <v>W</v>
      </c>
      <c r="O103" s="11">
        <f t="shared" si="25"/>
        <v>45917</v>
      </c>
      <c r="P103" s="12" t="str">
        <f t="shared" si="26"/>
        <v>21</v>
      </c>
      <c r="Q103" s="13" t="str">
        <f>VLOOKUP($B103,Deals_Demo!$H:$N,7,0)</f>
        <v>strategy_10_demo</v>
      </c>
      <c r="R103" s="13" t="str">
        <f t="shared" si="27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8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21"/>
        <v>0.30099999999999999</v>
      </c>
      <c r="Y103" s="13">
        <f t="shared" si="22"/>
        <v>0.60199999999999998</v>
      </c>
      <c r="Z103" s="13">
        <f t="shared" si="23"/>
        <v>0.90299999999999991</v>
      </c>
      <c r="AA103" s="13">
        <f t="shared" si="29"/>
        <v>3.01</v>
      </c>
    </row>
    <row r="104" spans="1:27" x14ac:dyDescent="0.25">
      <c r="A104" s="58">
        <v>45917.89603009259</v>
      </c>
      <c r="B104" s="59">
        <v>443058474</v>
      </c>
      <c r="C104" s="38" t="s">
        <v>36</v>
      </c>
      <c r="D104" s="38" t="s">
        <v>38</v>
      </c>
      <c r="E104" s="38" t="s">
        <v>120</v>
      </c>
      <c r="F104" s="35">
        <v>3683.13</v>
      </c>
      <c r="G104" s="35">
        <v>3686.58</v>
      </c>
      <c r="H104" s="35">
        <v>3680.58</v>
      </c>
      <c r="I104" s="38" t="s">
        <v>186</v>
      </c>
      <c r="J104" s="35">
        <v>3680.35</v>
      </c>
      <c r="K104" s="35">
        <v>0</v>
      </c>
      <c r="L104" s="35">
        <v>0</v>
      </c>
      <c r="M104" s="35">
        <v>2.78</v>
      </c>
      <c r="N104" s="10" t="str">
        <f t="shared" si="24"/>
        <v>W</v>
      </c>
      <c r="O104" s="11">
        <f t="shared" si="25"/>
        <v>45917</v>
      </c>
      <c r="P104" s="12" t="str">
        <f t="shared" si="26"/>
        <v>21</v>
      </c>
      <c r="Q104" s="13" t="str">
        <f>VLOOKUP($B104,Deals_Demo!$H:$N,7,0)</f>
        <v>strategy_09_demo</v>
      </c>
      <c r="R104" s="13" t="str">
        <f t="shared" si="27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8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21"/>
        <v>0.27799999999999997</v>
      </c>
      <c r="Y104" s="13">
        <f t="shared" si="22"/>
        <v>0.55599999999999994</v>
      </c>
      <c r="Z104" s="13">
        <f t="shared" si="23"/>
        <v>0.83399999999999996</v>
      </c>
      <c r="AA104" s="13">
        <f t="shared" si="29"/>
        <v>-3</v>
      </c>
    </row>
    <row r="105" spans="1:27" x14ac:dyDescent="0.25">
      <c r="A105" s="60">
        <v>45917.90320601852</v>
      </c>
      <c r="B105" s="61">
        <v>443073342</v>
      </c>
      <c r="C105" s="37" t="s">
        <v>36</v>
      </c>
      <c r="D105" s="37" t="s">
        <v>38</v>
      </c>
      <c r="E105" s="37" t="s">
        <v>120</v>
      </c>
      <c r="F105" s="36">
        <v>3672.34</v>
      </c>
      <c r="G105" s="36">
        <v>3674.6</v>
      </c>
      <c r="H105" s="36">
        <v>3669.1</v>
      </c>
      <c r="I105" s="37" t="s">
        <v>187</v>
      </c>
      <c r="J105" s="36">
        <v>3674.72</v>
      </c>
      <c r="K105" s="36">
        <v>0</v>
      </c>
      <c r="L105" s="36">
        <v>0</v>
      </c>
      <c r="M105" s="36">
        <v>-2.38</v>
      </c>
      <c r="N105" s="10" t="str">
        <f t="shared" si="24"/>
        <v>L</v>
      </c>
      <c r="O105" s="11">
        <f t="shared" si="25"/>
        <v>45917</v>
      </c>
      <c r="P105" s="12" t="str">
        <f t="shared" si="26"/>
        <v>21</v>
      </c>
      <c r="Q105" s="13" t="str">
        <f>VLOOKUP($B105,Deals_Demo!$H:$N,7,0)</f>
        <v>strategy_10_demo</v>
      </c>
      <c r="R105" s="13" t="str">
        <f t="shared" si="27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8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21"/>
        <v>-0.23799999999999999</v>
      </c>
      <c r="Y105" s="13">
        <f t="shared" si="22"/>
        <v>-0.47599999999999998</v>
      </c>
      <c r="Z105" s="13">
        <f t="shared" si="23"/>
        <v>-0.71399999999999997</v>
      </c>
      <c r="AA105" s="13">
        <f t="shared" si="29"/>
        <v>-3</v>
      </c>
    </row>
    <row r="106" spans="1:27" x14ac:dyDescent="0.25">
      <c r="A106" s="58">
        <v>45917.903668981482</v>
      </c>
      <c r="B106" s="59">
        <v>443074337</v>
      </c>
      <c r="C106" s="38" t="s">
        <v>36</v>
      </c>
      <c r="D106" s="38" t="s">
        <v>38</v>
      </c>
      <c r="E106" s="38" t="s">
        <v>120</v>
      </c>
      <c r="F106" s="35">
        <v>3672.12</v>
      </c>
      <c r="G106" s="35">
        <v>3675.09</v>
      </c>
      <c r="H106" s="35">
        <v>3670.59</v>
      </c>
      <c r="I106" s="38" t="s">
        <v>188</v>
      </c>
      <c r="J106" s="35">
        <v>3670.42</v>
      </c>
      <c r="K106" s="35">
        <v>0</v>
      </c>
      <c r="L106" s="35">
        <v>0</v>
      </c>
      <c r="M106" s="35">
        <v>1.7</v>
      </c>
      <c r="N106" s="10" t="str">
        <f t="shared" si="24"/>
        <v>W</v>
      </c>
      <c r="O106" s="11">
        <f t="shared" si="25"/>
        <v>45917</v>
      </c>
      <c r="P106" s="12" t="str">
        <f t="shared" si="26"/>
        <v>21</v>
      </c>
      <c r="Q106" s="13" t="str">
        <f>VLOOKUP($B106,Deals_Demo!$H:$N,7,0)</f>
        <v>strategy_12_demo</v>
      </c>
      <c r="R106" s="13" t="str">
        <f t="shared" si="27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8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21"/>
        <v>0.17</v>
      </c>
      <c r="Y106" s="13">
        <f t="shared" si="22"/>
        <v>0.34</v>
      </c>
      <c r="Z106" s="13">
        <f t="shared" si="23"/>
        <v>0.51</v>
      </c>
      <c r="AA106" s="13">
        <f t="shared" si="29"/>
        <v>-3</v>
      </c>
    </row>
    <row r="107" spans="1:27" x14ac:dyDescent="0.25">
      <c r="A107" s="60">
        <v>45917.903668981482</v>
      </c>
      <c r="B107" s="61">
        <v>443074338</v>
      </c>
      <c r="C107" s="37" t="s">
        <v>36</v>
      </c>
      <c r="D107" s="37" t="s">
        <v>38</v>
      </c>
      <c r="E107" s="37" t="s">
        <v>120</v>
      </c>
      <c r="F107" s="36">
        <v>3672.37</v>
      </c>
      <c r="G107" s="36">
        <v>3671.86</v>
      </c>
      <c r="H107" s="36">
        <v>3668.62</v>
      </c>
      <c r="I107" s="37" t="s">
        <v>189</v>
      </c>
      <c r="J107" s="36">
        <v>3668.56</v>
      </c>
      <c r="K107" s="36">
        <v>0</v>
      </c>
      <c r="L107" s="36">
        <v>0</v>
      </c>
      <c r="M107" s="36">
        <v>3.81</v>
      </c>
      <c r="N107" s="10" t="str">
        <f t="shared" si="24"/>
        <v>W</v>
      </c>
      <c r="O107" s="11">
        <f t="shared" si="25"/>
        <v>45917</v>
      </c>
      <c r="P107" s="12" t="str">
        <f t="shared" si="26"/>
        <v>21</v>
      </c>
      <c r="Q107" s="13" t="str">
        <f>VLOOKUP($B107,Deals_Demo!$H:$N,7,0)</f>
        <v>strategy_11_demo</v>
      </c>
      <c r="R107" s="13" t="str">
        <f t="shared" si="27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8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21"/>
        <v>0.38100000000000001</v>
      </c>
      <c r="Y107" s="13">
        <f t="shared" si="22"/>
        <v>0.76200000000000001</v>
      </c>
      <c r="Z107" s="13">
        <f t="shared" si="23"/>
        <v>1.143</v>
      </c>
      <c r="AA107" s="13">
        <f t="shared" si="29"/>
        <v>3.81</v>
      </c>
    </row>
    <row r="108" spans="1:27" x14ac:dyDescent="0.25">
      <c r="A108" s="58">
        <v>45917.903668981482</v>
      </c>
      <c r="B108" s="59">
        <v>443074340</v>
      </c>
      <c r="C108" s="38" t="s">
        <v>36</v>
      </c>
      <c r="D108" s="38" t="s">
        <v>38</v>
      </c>
      <c r="E108" s="38" t="s">
        <v>120</v>
      </c>
      <c r="F108" s="35">
        <v>3672.46</v>
      </c>
      <c r="G108" s="35">
        <v>3672</v>
      </c>
      <c r="H108" s="35">
        <v>3669.12</v>
      </c>
      <c r="I108" s="38" t="s">
        <v>190</v>
      </c>
      <c r="J108" s="35">
        <v>3668.89</v>
      </c>
      <c r="K108" s="35">
        <v>0</v>
      </c>
      <c r="L108" s="35">
        <v>0</v>
      </c>
      <c r="M108" s="35">
        <v>3.57</v>
      </c>
      <c r="N108" s="10" t="str">
        <f t="shared" si="24"/>
        <v>W</v>
      </c>
      <c r="O108" s="11">
        <f t="shared" si="25"/>
        <v>45917</v>
      </c>
      <c r="P108" s="12" t="str">
        <f t="shared" si="26"/>
        <v>21</v>
      </c>
      <c r="Q108" s="13" t="str">
        <f>VLOOKUP($B108,Deals_Demo!$H:$N,7,0)</f>
        <v>strategy_09_demo</v>
      </c>
      <c r="R108" s="13" t="str">
        <f t="shared" si="27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8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21"/>
        <v>0.35699999999999998</v>
      </c>
      <c r="Y108" s="13">
        <f t="shared" si="22"/>
        <v>0.71399999999999997</v>
      </c>
      <c r="Z108" s="13">
        <f t="shared" si="23"/>
        <v>1.071</v>
      </c>
      <c r="AA108" s="13">
        <f t="shared" si="29"/>
        <v>3.57</v>
      </c>
    </row>
    <row r="109" spans="1:27" x14ac:dyDescent="0.25">
      <c r="A109" s="60">
        <v>45917.903668981482</v>
      </c>
      <c r="B109" s="61">
        <v>443074341</v>
      </c>
      <c r="C109" s="37" t="s">
        <v>36</v>
      </c>
      <c r="D109" s="37" t="s">
        <v>38</v>
      </c>
      <c r="E109" s="37" t="s">
        <v>120</v>
      </c>
      <c r="F109" s="36">
        <v>3672.64</v>
      </c>
      <c r="G109" s="36">
        <v>3671.83</v>
      </c>
      <c r="H109" s="36">
        <v>3669.12</v>
      </c>
      <c r="I109" s="37" t="s">
        <v>190</v>
      </c>
      <c r="J109" s="36">
        <v>3668.89</v>
      </c>
      <c r="K109" s="36">
        <v>0</v>
      </c>
      <c r="L109" s="36">
        <v>0</v>
      </c>
      <c r="M109" s="36">
        <v>3.75</v>
      </c>
      <c r="N109" s="10" t="str">
        <f t="shared" si="24"/>
        <v>W</v>
      </c>
      <c r="O109" s="11">
        <f t="shared" si="25"/>
        <v>45917</v>
      </c>
      <c r="P109" s="12" t="str">
        <f t="shared" si="26"/>
        <v>21</v>
      </c>
      <c r="Q109" s="13" t="str">
        <f>VLOOKUP($B109,Deals_Demo!$H:$N,7,0)</f>
        <v>strategy_10_demo</v>
      </c>
      <c r="R109" s="13" t="str">
        <f t="shared" si="27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8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21"/>
        <v>0.375</v>
      </c>
      <c r="Y109" s="13">
        <f t="shared" si="22"/>
        <v>0.75</v>
      </c>
      <c r="Z109" s="13">
        <f t="shared" si="23"/>
        <v>1.125</v>
      </c>
      <c r="AA109" s="13">
        <f t="shared" si="29"/>
        <v>3.75</v>
      </c>
    </row>
    <row r="110" spans="1:27" x14ac:dyDescent="0.25">
      <c r="A110" s="58">
        <v>45917.90828703704</v>
      </c>
      <c r="B110" s="59">
        <v>443083370</v>
      </c>
      <c r="C110" s="38" t="s">
        <v>36</v>
      </c>
      <c r="D110" s="38" t="s">
        <v>38</v>
      </c>
      <c r="E110" s="38" t="s">
        <v>120</v>
      </c>
      <c r="F110" s="35">
        <v>3662.49</v>
      </c>
      <c r="G110" s="35">
        <v>3665.68</v>
      </c>
      <c r="H110" s="35">
        <v>3661.18</v>
      </c>
      <c r="I110" s="38" t="s">
        <v>191</v>
      </c>
      <c r="J110" s="35">
        <v>3660.9</v>
      </c>
      <c r="K110" s="35">
        <v>0</v>
      </c>
      <c r="L110" s="35">
        <v>0</v>
      </c>
      <c r="M110" s="35">
        <v>1.59</v>
      </c>
      <c r="N110" s="10" t="str">
        <f t="shared" si="24"/>
        <v>W</v>
      </c>
      <c r="O110" s="11">
        <f t="shared" si="25"/>
        <v>45917</v>
      </c>
      <c r="P110" s="12" t="str">
        <f t="shared" si="26"/>
        <v>21</v>
      </c>
      <c r="Q110" s="13" t="str">
        <f>VLOOKUP($B110,Deals_Demo!$H:$N,7,0)</f>
        <v>strategy_12_demo</v>
      </c>
      <c r="R110" s="13" t="str">
        <f t="shared" si="27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8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21"/>
        <v>0.15900000000000003</v>
      </c>
      <c r="Y110" s="13">
        <f t="shared" si="22"/>
        <v>0.31800000000000006</v>
      </c>
      <c r="Z110" s="13">
        <f t="shared" si="23"/>
        <v>0.47699999999999998</v>
      </c>
      <c r="AA110" s="13">
        <f t="shared" si="29"/>
        <v>-3</v>
      </c>
    </row>
    <row r="111" spans="1:27" x14ac:dyDescent="0.25">
      <c r="A111" s="60">
        <v>45917.90829861111</v>
      </c>
      <c r="B111" s="61">
        <v>443083372</v>
      </c>
      <c r="C111" s="37" t="s">
        <v>36</v>
      </c>
      <c r="D111" s="37" t="s">
        <v>38</v>
      </c>
      <c r="E111" s="37" t="s">
        <v>120</v>
      </c>
      <c r="F111" s="36">
        <v>3662.54</v>
      </c>
      <c r="G111" s="36">
        <v>3662.58</v>
      </c>
      <c r="H111" s="36">
        <v>3659.49</v>
      </c>
      <c r="I111" s="37" t="s">
        <v>192</v>
      </c>
      <c r="J111" s="36">
        <v>3663.04</v>
      </c>
      <c r="K111" s="36">
        <v>0</v>
      </c>
      <c r="L111" s="36">
        <v>0</v>
      </c>
      <c r="M111" s="36">
        <v>-0.5</v>
      </c>
      <c r="N111" s="10" t="str">
        <f t="shared" si="24"/>
        <v>L</v>
      </c>
      <c r="O111" s="11">
        <f t="shared" si="25"/>
        <v>45917</v>
      </c>
      <c r="P111" s="12" t="str">
        <f t="shared" si="26"/>
        <v>21</v>
      </c>
      <c r="Q111" s="13" t="str">
        <f>VLOOKUP($B111,Deals_Demo!$H:$N,7,0)</f>
        <v>strategy_09_demo</v>
      </c>
      <c r="R111" s="13" t="str">
        <f t="shared" si="27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8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21"/>
        <v>-0.05</v>
      </c>
      <c r="Y111" s="13">
        <f t="shared" si="22"/>
        <v>-0.1</v>
      </c>
      <c r="Z111" s="13">
        <f t="shared" si="23"/>
        <v>-0.15</v>
      </c>
      <c r="AA111" s="13">
        <f t="shared" si="29"/>
        <v>-3</v>
      </c>
    </row>
    <row r="112" spans="1:27" x14ac:dyDescent="0.25">
      <c r="A112" s="58">
        <v>45917.90829861111</v>
      </c>
      <c r="B112" s="59">
        <v>443083379</v>
      </c>
      <c r="C112" s="38" t="s">
        <v>36</v>
      </c>
      <c r="D112" s="38" t="s">
        <v>38</v>
      </c>
      <c r="E112" s="38" t="s">
        <v>120</v>
      </c>
      <c r="F112" s="35">
        <v>3662.82</v>
      </c>
      <c r="G112" s="35">
        <v>3662.58</v>
      </c>
      <c r="H112" s="35">
        <v>3659.49</v>
      </c>
      <c r="I112" s="38" t="s">
        <v>192</v>
      </c>
      <c r="J112" s="35">
        <v>3663.04</v>
      </c>
      <c r="K112" s="35">
        <v>0</v>
      </c>
      <c r="L112" s="35">
        <v>0</v>
      </c>
      <c r="M112" s="35">
        <v>-0.22</v>
      </c>
      <c r="N112" s="10" t="str">
        <f t="shared" si="24"/>
        <v>L</v>
      </c>
      <c r="O112" s="11">
        <f t="shared" si="25"/>
        <v>45917</v>
      </c>
      <c r="P112" s="12" t="str">
        <f t="shared" si="26"/>
        <v>21</v>
      </c>
      <c r="Q112" s="13" t="str">
        <f>VLOOKUP($B112,Deals_Demo!$H:$N,7,0)</f>
        <v>strategy_10_demo</v>
      </c>
      <c r="R112" s="13" t="str">
        <f t="shared" si="27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8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21"/>
        <v>-2.2000000000000002E-2</v>
      </c>
      <c r="Y112" s="13">
        <f t="shared" si="22"/>
        <v>-4.4000000000000004E-2</v>
      </c>
      <c r="Z112" s="13">
        <f t="shared" si="23"/>
        <v>-6.6000000000000003E-2</v>
      </c>
      <c r="AA112" s="13">
        <f t="shared" si="29"/>
        <v>-3</v>
      </c>
    </row>
    <row r="113" spans="1:27" x14ac:dyDescent="0.25">
      <c r="A113" s="60">
        <v>45917.90829861111</v>
      </c>
      <c r="B113" s="61">
        <v>443083386</v>
      </c>
      <c r="C113" s="37" t="s">
        <v>36</v>
      </c>
      <c r="D113" s="37" t="s">
        <v>38</v>
      </c>
      <c r="E113" s="37" t="s">
        <v>120</v>
      </c>
      <c r="F113" s="36">
        <v>3662.82</v>
      </c>
      <c r="G113" s="36">
        <v>3662.68</v>
      </c>
      <c r="H113" s="36">
        <v>3658.99</v>
      </c>
      <c r="I113" s="37" t="s">
        <v>192</v>
      </c>
      <c r="J113" s="36">
        <v>3663.04</v>
      </c>
      <c r="K113" s="36">
        <v>0</v>
      </c>
      <c r="L113" s="36">
        <v>0</v>
      </c>
      <c r="M113" s="36">
        <v>-0.22</v>
      </c>
      <c r="N113" s="10" t="str">
        <f t="shared" si="24"/>
        <v>L</v>
      </c>
      <c r="O113" s="11">
        <f t="shared" si="25"/>
        <v>45917</v>
      </c>
      <c r="P113" s="12" t="str">
        <f t="shared" si="26"/>
        <v>21</v>
      </c>
      <c r="Q113" s="13" t="str">
        <f>VLOOKUP($B113,Deals_Demo!$H:$N,7,0)</f>
        <v>strategy_11_demo</v>
      </c>
      <c r="R113" s="13" t="str">
        <f t="shared" si="27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8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21"/>
        <v>-2.2000000000000002E-2</v>
      </c>
      <c r="Y113" s="13">
        <f t="shared" si="22"/>
        <v>-4.4000000000000004E-2</v>
      </c>
      <c r="Z113" s="13">
        <f t="shared" si="23"/>
        <v>-6.6000000000000003E-2</v>
      </c>
      <c r="AA113" s="13">
        <f t="shared" si="29"/>
        <v>-3</v>
      </c>
    </row>
    <row r="114" spans="1:27" x14ac:dyDescent="0.25">
      <c r="A114" s="58">
        <v>45917.908634259256</v>
      </c>
      <c r="B114" s="59">
        <v>443083702</v>
      </c>
      <c r="C114" s="38" t="s">
        <v>36</v>
      </c>
      <c r="D114" s="38" t="s">
        <v>38</v>
      </c>
      <c r="E114" s="38" t="s">
        <v>120</v>
      </c>
      <c r="F114" s="35">
        <v>3662.76</v>
      </c>
      <c r="G114" s="35">
        <v>3665.89</v>
      </c>
      <c r="H114" s="35">
        <v>3661.39</v>
      </c>
      <c r="I114" s="38" t="s">
        <v>193</v>
      </c>
      <c r="J114" s="35">
        <v>3661.36</v>
      </c>
      <c r="K114" s="35">
        <v>0</v>
      </c>
      <c r="L114" s="35">
        <v>0</v>
      </c>
      <c r="M114" s="35">
        <v>1.4</v>
      </c>
      <c r="N114" s="10" t="str">
        <f t="shared" si="24"/>
        <v>W</v>
      </c>
      <c r="O114" s="11">
        <f t="shared" si="25"/>
        <v>45917</v>
      </c>
      <c r="P114" s="12" t="str">
        <f t="shared" si="26"/>
        <v>21</v>
      </c>
      <c r="Q114" s="13" t="str">
        <f>VLOOKUP($B114,Deals_Demo!$H:$N,7,0)</f>
        <v>strategy_12_demo</v>
      </c>
      <c r="R114" s="13" t="str">
        <f t="shared" si="27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8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21"/>
        <v>0.13999999999999999</v>
      </c>
      <c r="Y114" s="13">
        <f t="shared" si="22"/>
        <v>0.27999999999999997</v>
      </c>
      <c r="Z114" s="13">
        <f t="shared" si="23"/>
        <v>0.42</v>
      </c>
      <c r="AA114" s="13">
        <f t="shared" si="29"/>
        <v>-3</v>
      </c>
    </row>
    <row r="115" spans="1:27" x14ac:dyDescent="0.25">
      <c r="A115" s="60">
        <v>45917.908645833333</v>
      </c>
      <c r="B115" s="61">
        <v>443083704</v>
      </c>
      <c r="C115" s="37" t="s">
        <v>36</v>
      </c>
      <c r="D115" s="37" t="s">
        <v>38</v>
      </c>
      <c r="E115" s="37" t="s">
        <v>120</v>
      </c>
      <c r="F115" s="36">
        <v>3662.8</v>
      </c>
      <c r="G115" s="36">
        <v>3665.26</v>
      </c>
      <c r="H115" s="36">
        <v>3659.76</v>
      </c>
      <c r="I115" s="37" t="s">
        <v>194</v>
      </c>
      <c r="J115" s="36">
        <v>3659.68</v>
      </c>
      <c r="K115" s="36">
        <v>0</v>
      </c>
      <c r="L115" s="36">
        <v>0</v>
      </c>
      <c r="M115" s="36">
        <v>3.12</v>
      </c>
      <c r="N115" s="10" t="str">
        <f t="shared" si="24"/>
        <v>W</v>
      </c>
      <c r="O115" s="11">
        <f t="shared" si="25"/>
        <v>45917</v>
      </c>
      <c r="P115" s="12" t="str">
        <f t="shared" si="26"/>
        <v>21</v>
      </c>
      <c r="Q115" s="13" t="str">
        <f>VLOOKUP($B115,Deals_Demo!$H:$N,7,0)</f>
        <v>strategy_10_demo</v>
      </c>
      <c r="R115" s="13" t="str">
        <f t="shared" si="27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8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21"/>
        <v>0.31200000000000006</v>
      </c>
      <c r="Y115" s="13">
        <f t="shared" si="22"/>
        <v>0.62400000000000011</v>
      </c>
      <c r="Z115" s="13">
        <f t="shared" si="23"/>
        <v>0.93599999999999994</v>
      </c>
      <c r="AA115" s="13">
        <f t="shared" si="29"/>
        <v>3.12</v>
      </c>
    </row>
    <row r="116" spans="1:27" x14ac:dyDescent="0.25">
      <c r="A116" s="58">
        <v>45917.908645833333</v>
      </c>
      <c r="B116" s="59">
        <v>443083705</v>
      </c>
      <c r="C116" s="38" t="s">
        <v>36</v>
      </c>
      <c r="D116" s="38" t="s">
        <v>38</v>
      </c>
      <c r="E116" s="38" t="s">
        <v>120</v>
      </c>
      <c r="F116" s="35">
        <v>3662.78</v>
      </c>
      <c r="G116" s="35">
        <v>3661.7</v>
      </c>
      <c r="H116" s="35">
        <v>3659.26</v>
      </c>
      <c r="I116" s="38" t="s">
        <v>195</v>
      </c>
      <c r="J116" s="35">
        <v>3659.11</v>
      </c>
      <c r="K116" s="35">
        <v>0</v>
      </c>
      <c r="L116" s="35">
        <v>0</v>
      </c>
      <c r="M116" s="35">
        <v>3.67</v>
      </c>
      <c r="N116" s="10" t="str">
        <f t="shared" si="24"/>
        <v>W</v>
      </c>
      <c r="O116" s="11">
        <f t="shared" si="25"/>
        <v>45917</v>
      </c>
      <c r="P116" s="12" t="str">
        <f t="shared" si="26"/>
        <v>21</v>
      </c>
      <c r="Q116" s="13" t="str">
        <f>VLOOKUP($B116,Deals_Demo!$H:$N,7,0)</f>
        <v>strategy_11_demo</v>
      </c>
      <c r="R116" s="13" t="str">
        <f t="shared" si="27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8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21"/>
        <v>0.36699999999999999</v>
      </c>
      <c r="Y116" s="13">
        <f t="shared" si="22"/>
        <v>0.73399999999999999</v>
      </c>
      <c r="Z116" s="13">
        <f t="shared" si="23"/>
        <v>1.101</v>
      </c>
      <c r="AA116" s="13">
        <f t="shared" si="29"/>
        <v>3.67</v>
      </c>
    </row>
    <row r="117" spans="1:27" x14ac:dyDescent="0.25">
      <c r="A117" s="60">
        <v>45917.908645833333</v>
      </c>
      <c r="B117" s="61">
        <v>443083707</v>
      </c>
      <c r="C117" s="37" t="s">
        <v>36</v>
      </c>
      <c r="D117" s="37" t="s">
        <v>38</v>
      </c>
      <c r="E117" s="37" t="s">
        <v>120</v>
      </c>
      <c r="F117" s="36">
        <v>3662.73</v>
      </c>
      <c r="G117" s="36">
        <v>3665.76</v>
      </c>
      <c r="H117" s="36">
        <v>3659.76</v>
      </c>
      <c r="I117" s="37" t="s">
        <v>194</v>
      </c>
      <c r="J117" s="36">
        <v>3659.68</v>
      </c>
      <c r="K117" s="36">
        <v>0</v>
      </c>
      <c r="L117" s="36">
        <v>0</v>
      </c>
      <c r="M117" s="36">
        <v>3.05</v>
      </c>
      <c r="N117" s="10" t="str">
        <f t="shared" si="24"/>
        <v>W</v>
      </c>
      <c r="O117" s="11">
        <f t="shared" si="25"/>
        <v>45917</v>
      </c>
      <c r="P117" s="12" t="str">
        <f t="shared" si="26"/>
        <v>21</v>
      </c>
      <c r="Q117" s="13" t="str">
        <f>VLOOKUP($B117,Deals_Demo!$H:$N,7,0)</f>
        <v>strategy_09_demo</v>
      </c>
      <c r="R117" s="13" t="str">
        <f t="shared" si="27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8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21"/>
        <v>0.30499999999999999</v>
      </c>
      <c r="Y117" s="13">
        <f t="shared" si="22"/>
        <v>0.61</v>
      </c>
      <c r="Z117" s="13">
        <f t="shared" si="23"/>
        <v>0.91499999999999992</v>
      </c>
      <c r="AA117" s="13">
        <f t="shared" si="29"/>
        <v>3.05</v>
      </c>
    </row>
    <row r="118" spans="1:27" x14ac:dyDescent="0.25">
      <c r="A118" s="58">
        <v>45917.913958333331</v>
      </c>
      <c r="B118" s="59">
        <v>443094434</v>
      </c>
      <c r="C118" s="38" t="s">
        <v>36</v>
      </c>
      <c r="D118" s="38" t="s">
        <v>38</v>
      </c>
      <c r="E118" s="38" t="s">
        <v>120</v>
      </c>
      <c r="F118" s="35">
        <v>3650.16</v>
      </c>
      <c r="G118" s="35">
        <v>3653.76</v>
      </c>
      <c r="H118" s="35">
        <v>3647.26</v>
      </c>
      <c r="I118" s="38" t="s">
        <v>196</v>
      </c>
      <c r="J118" s="35">
        <v>3647.25</v>
      </c>
      <c r="K118" s="35">
        <v>0</v>
      </c>
      <c r="L118" s="35">
        <v>0</v>
      </c>
      <c r="M118" s="35">
        <v>2.91</v>
      </c>
      <c r="N118" s="10" t="str">
        <f t="shared" si="24"/>
        <v>W</v>
      </c>
      <c r="O118" s="11">
        <f t="shared" si="25"/>
        <v>45917</v>
      </c>
      <c r="P118" s="12" t="str">
        <f t="shared" si="26"/>
        <v>21</v>
      </c>
      <c r="Q118" s="13" t="str">
        <f>VLOOKUP($B118,Deals_Demo!$H:$N,7,0)</f>
        <v>strategy_11_demo</v>
      </c>
      <c r="R118" s="13" t="str">
        <f t="shared" si="27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8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21"/>
        <v>0.29100000000000004</v>
      </c>
      <c r="Y118" s="13">
        <f t="shared" si="22"/>
        <v>0.58200000000000007</v>
      </c>
      <c r="Z118" s="13">
        <f t="shared" si="23"/>
        <v>0.873</v>
      </c>
      <c r="AA118" s="13">
        <f t="shared" si="29"/>
        <v>2.91</v>
      </c>
    </row>
    <row r="119" spans="1:27" x14ac:dyDescent="0.25">
      <c r="A119" s="60">
        <v>45917.913969907408</v>
      </c>
      <c r="B119" s="61">
        <v>443094439</v>
      </c>
      <c r="C119" s="37" t="s">
        <v>36</v>
      </c>
      <c r="D119" s="37" t="s">
        <v>38</v>
      </c>
      <c r="E119" s="37" t="s">
        <v>120</v>
      </c>
      <c r="F119" s="36">
        <v>3650.19</v>
      </c>
      <c r="G119" s="36">
        <v>3652.66</v>
      </c>
      <c r="H119" s="36">
        <v>3647.16</v>
      </c>
      <c r="I119" s="37" t="s">
        <v>196</v>
      </c>
      <c r="J119" s="36">
        <v>3647.13</v>
      </c>
      <c r="K119" s="36">
        <v>0</v>
      </c>
      <c r="L119" s="36">
        <v>0</v>
      </c>
      <c r="M119" s="36">
        <v>3.06</v>
      </c>
      <c r="N119" s="10" t="str">
        <f t="shared" si="24"/>
        <v>W</v>
      </c>
      <c r="O119" s="11">
        <f t="shared" si="25"/>
        <v>45917</v>
      </c>
      <c r="P119" s="12" t="str">
        <f t="shared" si="26"/>
        <v>21</v>
      </c>
      <c r="Q119" s="13" t="str">
        <f>VLOOKUP($B119,Deals_Demo!$H:$N,7,0)</f>
        <v>strategy_10_demo</v>
      </c>
      <c r="R119" s="13" t="str">
        <f t="shared" si="27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8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21"/>
        <v>0.30600000000000005</v>
      </c>
      <c r="Y119" s="13">
        <f t="shared" si="22"/>
        <v>0.6120000000000001</v>
      </c>
      <c r="Z119" s="13">
        <f t="shared" si="23"/>
        <v>0.91799999999999993</v>
      </c>
      <c r="AA119" s="13">
        <f t="shared" si="29"/>
        <v>3.06</v>
      </c>
    </row>
    <row r="120" spans="1:27" x14ac:dyDescent="0.25">
      <c r="A120" s="58">
        <v>45917.913969907408</v>
      </c>
      <c r="B120" s="59">
        <v>443094442</v>
      </c>
      <c r="C120" s="38" t="s">
        <v>36</v>
      </c>
      <c r="D120" s="38" t="s">
        <v>38</v>
      </c>
      <c r="E120" s="38" t="s">
        <v>120</v>
      </c>
      <c r="F120" s="35">
        <v>3650.19</v>
      </c>
      <c r="G120" s="35">
        <v>3653.16</v>
      </c>
      <c r="H120" s="35">
        <v>3647.16</v>
      </c>
      <c r="I120" s="38" t="s">
        <v>196</v>
      </c>
      <c r="J120" s="35">
        <v>3647.13</v>
      </c>
      <c r="K120" s="35">
        <v>0</v>
      </c>
      <c r="L120" s="35">
        <v>0</v>
      </c>
      <c r="M120" s="35">
        <v>3.06</v>
      </c>
      <c r="N120" s="10" t="str">
        <f t="shared" si="24"/>
        <v>W</v>
      </c>
      <c r="O120" s="11">
        <f t="shared" si="25"/>
        <v>45917</v>
      </c>
      <c r="P120" s="12" t="str">
        <f t="shared" si="26"/>
        <v>21</v>
      </c>
      <c r="Q120" s="13" t="str">
        <f>VLOOKUP($B120,Deals_Demo!$H:$N,7,0)</f>
        <v>strategy_09_demo</v>
      </c>
      <c r="R120" s="13" t="str">
        <f t="shared" si="27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8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21"/>
        <v>0.30600000000000005</v>
      </c>
      <c r="Y120" s="13">
        <f t="shared" si="22"/>
        <v>0.6120000000000001</v>
      </c>
      <c r="Z120" s="13">
        <f t="shared" si="23"/>
        <v>0.91799999999999993</v>
      </c>
      <c r="AA120" s="13">
        <f t="shared" si="29"/>
        <v>3.06</v>
      </c>
    </row>
    <row r="121" spans="1:27" x14ac:dyDescent="0.25">
      <c r="A121" s="60">
        <v>45917.913969907408</v>
      </c>
      <c r="B121" s="61">
        <v>443094444</v>
      </c>
      <c r="C121" s="37" t="s">
        <v>36</v>
      </c>
      <c r="D121" s="37" t="s">
        <v>38</v>
      </c>
      <c r="E121" s="37" t="s">
        <v>120</v>
      </c>
      <c r="F121" s="36">
        <v>3650.14</v>
      </c>
      <c r="G121" s="36">
        <v>3653.16</v>
      </c>
      <c r="H121" s="36">
        <v>3648.66</v>
      </c>
      <c r="I121" s="37" t="s">
        <v>197</v>
      </c>
      <c r="J121" s="36">
        <v>3648.5</v>
      </c>
      <c r="K121" s="36">
        <v>0</v>
      </c>
      <c r="L121" s="36">
        <v>0</v>
      </c>
      <c r="M121" s="36">
        <v>1.64</v>
      </c>
      <c r="N121" s="10" t="str">
        <f t="shared" si="24"/>
        <v>W</v>
      </c>
      <c r="O121" s="11">
        <f t="shared" si="25"/>
        <v>45917</v>
      </c>
      <c r="P121" s="12" t="str">
        <f t="shared" si="26"/>
        <v>21</v>
      </c>
      <c r="Q121" s="13" t="str">
        <f>VLOOKUP($B121,Deals_Demo!$H:$N,7,0)</f>
        <v>strategy_12_demo</v>
      </c>
      <c r="R121" s="13" t="str">
        <f t="shared" si="27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8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21"/>
        <v>0.16400000000000001</v>
      </c>
      <c r="Y121" s="13">
        <f t="shared" si="22"/>
        <v>0.32800000000000001</v>
      </c>
      <c r="Z121" s="13">
        <f t="shared" si="23"/>
        <v>0.49199999999999994</v>
      </c>
      <c r="AA121" s="13">
        <f t="shared" si="29"/>
        <v>-3</v>
      </c>
    </row>
    <row r="122" spans="1:27" x14ac:dyDescent="0.25">
      <c r="A122" s="58">
        <v>45917.915694444448</v>
      </c>
      <c r="B122" s="59">
        <v>443096807</v>
      </c>
      <c r="C122" s="38" t="s">
        <v>36</v>
      </c>
      <c r="D122" s="38" t="s">
        <v>38</v>
      </c>
      <c r="E122" s="38" t="s">
        <v>120</v>
      </c>
      <c r="F122" s="35">
        <v>3649.84</v>
      </c>
      <c r="G122" s="35">
        <v>3653.06</v>
      </c>
      <c r="H122" s="35">
        <v>3648.56</v>
      </c>
      <c r="I122" s="38" t="s">
        <v>198</v>
      </c>
      <c r="J122" s="35">
        <v>3653.08</v>
      </c>
      <c r="K122" s="35">
        <v>0</v>
      </c>
      <c r="L122" s="35">
        <v>0</v>
      </c>
      <c r="M122" s="35">
        <v>-3.24</v>
      </c>
      <c r="N122" s="10" t="str">
        <f t="shared" si="24"/>
        <v>L</v>
      </c>
      <c r="O122" s="11">
        <f t="shared" si="25"/>
        <v>45917</v>
      </c>
      <c r="P122" s="12" t="str">
        <f t="shared" si="26"/>
        <v>21</v>
      </c>
      <c r="Q122" s="13" t="str">
        <f>VLOOKUP($B122,Deals_Demo!$H:$N,7,0)</f>
        <v>strategy_12_demo</v>
      </c>
      <c r="R122" s="13" t="str">
        <f t="shared" si="27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8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21"/>
        <v>-0.32400000000000007</v>
      </c>
      <c r="Y122" s="13">
        <f t="shared" si="22"/>
        <v>-0.64800000000000013</v>
      </c>
      <c r="Z122" s="13">
        <f t="shared" si="23"/>
        <v>-0.97199999999999998</v>
      </c>
      <c r="AA122" s="13">
        <f t="shared" si="29"/>
        <v>-3</v>
      </c>
    </row>
    <row r="123" spans="1:27" x14ac:dyDescent="0.25">
      <c r="A123" s="60">
        <v>45917.915706018517</v>
      </c>
      <c r="B123" s="61">
        <v>443096811</v>
      </c>
      <c r="C123" s="37" t="s">
        <v>36</v>
      </c>
      <c r="D123" s="37" t="s">
        <v>38</v>
      </c>
      <c r="E123" s="37" t="s">
        <v>120</v>
      </c>
      <c r="F123" s="36">
        <v>3649.77</v>
      </c>
      <c r="G123" s="36">
        <v>3652.34</v>
      </c>
      <c r="H123" s="36">
        <v>3646.84</v>
      </c>
      <c r="I123" s="37" t="s">
        <v>199</v>
      </c>
      <c r="J123" s="36">
        <v>3652.45</v>
      </c>
      <c r="K123" s="36">
        <v>0</v>
      </c>
      <c r="L123" s="36">
        <v>0</v>
      </c>
      <c r="M123" s="36">
        <v>-2.68</v>
      </c>
      <c r="N123" s="10" t="str">
        <f t="shared" si="24"/>
        <v>L</v>
      </c>
      <c r="O123" s="11">
        <f t="shared" si="25"/>
        <v>45917</v>
      </c>
      <c r="P123" s="12" t="str">
        <f t="shared" si="26"/>
        <v>21</v>
      </c>
      <c r="Q123" s="13" t="str">
        <f>VLOOKUP($B123,Deals_Demo!$H:$N,7,0)</f>
        <v>strategy_10_demo</v>
      </c>
      <c r="R123" s="13" t="str">
        <f t="shared" si="27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8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21"/>
        <v>-0.26800000000000002</v>
      </c>
      <c r="Y123" s="13">
        <f t="shared" si="22"/>
        <v>-0.53600000000000003</v>
      </c>
      <c r="Z123" s="13">
        <f t="shared" si="23"/>
        <v>-0.80400000000000005</v>
      </c>
      <c r="AA123" s="13">
        <f t="shared" si="29"/>
        <v>-3</v>
      </c>
    </row>
    <row r="124" spans="1:27" x14ac:dyDescent="0.25">
      <c r="A124" s="58">
        <v>45917.915706018517</v>
      </c>
      <c r="B124" s="59">
        <v>443096813</v>
      </c>
      <c r="C124" s="38" t="s">
        <v>36</v>
      </c>
      <c r="D124" s="38" t="s">
        <v>38</v>
      </c>
      <c r="E124" s="38" t="s">
        <v>120</v>
      </c>
      <c r="F124" s="35">
        <v>3649.95</v>
      </c>
      <c r="G124" s="35">
        <v>3652.84</v>
      </c>
      <c r="H124" s="35">
        <v>3646.34</v>
      </c>
      <c r="I124" s="38" t="s">
        <v>199</v>
      </c>
      <c r="J124" s="35">
        <v>3652.94</v>
      </c>
      <c r="K124" s="35">
        <v>0</v>
      </c>
      <c r="L124" s="35">
        <v>0</v>
      </c>
      <c r="M124" s="35">
        <v>-2.99</v>
      </c>
      <c r="N124" s="10" t="str">
        <f t="shared" si="24"/>
        <v>L</v>
      </c>
      <c r="O124" s="11">
        <f t="shared" si="25"/>
        <v>45917</v>
      </c>
      <c r="P124" s="12" t="str">
        <f t="shared" si="26"/>
        <v>21</v>
      </c>
      <c r="Q124" s="13" t="str">
        <f>VLOOKUP($B124,Deals_Demo!$H:$N,7,0)</f>
        <v>strategy_11_demo</v>
      </c>
      <c r="R124" s="13" t="str">
        <f t="shared" si="27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8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21"/>
        <v>-0.29900000000000004</v>
      </c>
      <c r="Y124" s="13">
        <f t="shared" si="22"/>
        <v>-0.59800000000000009</v>
      </c>
      <c r="Z124" s="13">
        <f t="shared" si="23"/>
        <v>-0.89700000000000002</v>
      </c>
      <c r="AA124" s="13">
        <f t="shared" si="29"/>
        <v>-3</v>
      </c>
    </row>
    <row r="125" spans="1:27" x14ac:dyDescent="0.25">
      <c r="A125" s="60">
        <v>45917.915706018517</v>
      </c>
      <c r="B125" s="61">
        <v>443096816</v>
      </c>
      <c r="C125" s="37" t="s">
        <v>36</v>
      </c>
      <c r="D125" s="37" t="s">
        <v>38</v>
      </c>
      <c r="E125" s="37" t="s">
        <v>120</v>
      </c>
      <c r="F125" s="36">
        <v>3651.08</v>
      </c>
      <c r="G125" s="36">
        <v>3652.84</v>
      </c>
      <c r="H125" s="36">
        <v>3646.84</v>
      </c>
      <c r="I125" s="37" t="s">
        <v>199</v>
      </c>
      <c r="J125" s="36">
        <v>3652.94</v>
      </c>
      <c r="K125" s="36">
        <v>0</v>
      </c>
      <c r="L125" s="36">
        <v>0</v>
      </c>
      <c r="M125" s="36">
        <v>-1.86</v>
      </c>
      <c r="N125" s="10" t="str">
        <f t="shared" si="24"/>
        <v>L</v>
      </c>
      <c r="O125" s="11">
        <f t="shared" si="25"/>
        <v>45917</v>
      </c>
      <c r="P125" s="12" t="str">
        <f t="shared" si="26"/>
        <v>21</v>
      </c>
      <c r="Q125" s="13" t="str">
        <f>VLOOKUP($B125,Deals_Demo!$H:$N,7,0)</f>
        <v>strategy_09_demo</v>
      </c>
      <c r="R125" s="13" t="str">
        <f t="shared" si="27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8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21"/>
        <v>-0.18600000000000003</v>
      </c>
      <c r="Y125" s="13">
        <f t="shared" si="22"/>
        <v>-0.37200000000000005</v>
      </c>
      <c r="Z125" s="13">
        <f t="shared" si="23"/>
        <v>-0.55800000000000005</v>
      </c>
      <c r="AA125" s="13">
        <f t="shared" si="29"/>
        <v>-3</v>
      </c>
    </row>
    <row r="126" spans="1:27" x14ac:dyDescent="0.25">
      <c r="A126" s="58">
        <v>45917.916041666664</v>
      </c>
      <c r="B126" s="59">
        <v>443097191</v>
      </c>
      <c r="C126" s="38" t="s">
        <v>36</v>
      </c>
      <c r="D126" s="38" t="s">
        <v>38</v>
      </c>
      <c r="E126" s="38" t="s">
        <v>120</v>
      </c>
      <c r="F126" s="35">
        <v>3650.47</v>
      </c>
      <c r="G126" s="35">
        <v>3653.55</v>
      </c>
      <c r="H126" s="35">
        <v>3649.05</v>
      </c>
      <c r="I126" s="38" t="s">
        <v>200</v>
      </c>
      <c r="J126" s="35">
        <v>3648.73</v>
      </c>
      <c r="K126" s="35">
        <v>0</v>
      </c>
      <c r="L126" s="35">
        <v>0</v>
      </c>
      <c r="M126" s="35">
        <v>1.74</v>
      </c>
      <c r="N126" s="10" t="str">
        <f t="shared" si="24"/>
        <v>W</v>
      </c>
      <c r="O126" s="11">
        <f t="shared" si="25"/>
        <v>45917</v>
      </c>
      <c r="P126" s="12" t="str">
        <f t="shared" si="26"/>
        <v>21</v>
      </c>
      <c r="Q126" s="13" t="str">
        <f>VLOOKUP($B126,Deals_Demo!$H:$N,7,0)</f>
        <v>strategy_12_demo</v>
      </c>
      <c r="R126" s="13" t="str">
        <f t="shared" si="27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8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21"/>
        <v>0.17400000000000002</v>
      </c>
      <c r="Y126" s="13">
        <f t="shared" si="22"/>
        <v>0.34800000000000003</v>
      </c>
      <c r="Z126" s="13">
        <f t="shared" si="23"/>
        <v>0.52200000000000002</v>
      </c>
      <c r="AA126" s="13">
        <f t="shared" si="29"/>
        <v>-3</v>
      </c>
    </row>
    <row r="127" spans="1:27" x14ac:dyDescent="0.25">
      <c r="A127" s="60">
        <v>45917.91605324074</v>
      </c>
      <c r="B127" s="61">
        <v>443097195</v>
      </c>
      <c r="C127" s="37" t="s">
        <v>36</v>
      </c>
      <c r="D127" s="37" t="s">
        <v>38</v>
      </c>
      <c r="E127" s="37" t="s">
        <v>120</v>
      </c>
      <c r="F127" s="36">
        <v>3650.4</v>
      </c>
      <c r="G127" s="36">
        <v>3652.97</v>
      </c>
      <c r="H127" s="36">
        <v>3647.47</v>
      </c>
      <c r="I127" s="37" t="s">
        <v>201</v>
      </c>
      <c r="J127" s="36">
        <v>3647.43</v>
      </c>
      <c r="K127" s="36">
        <v>0</v>
      </c>
      <c r="L127" s="36">
        <v>0</v>
      </c>
      <c r="M127" s="36">
        <v>2.97</v>
      </c>
      <c r="N127" s="10" t="str">
        <f t="shared" si="24"/>
        <v>W</v>
      </c>
      <c r="O127" s="11">
        <f t="shared" si="25"/>
        <v>45917</v>
      </c>
      <c r="P127" s="12" t="str">
        <f t="shared" si="26"/>
        <v>21</v>
      </c>
      <c r="Q127" s="13" t="str">
        <f>VLOOKUP($B127,Deals_Demo!$H:$N,7,0)</f>
        <v>strategy_10_demo</v>
      </c>
      <c r="R127" s="13" t="str">
        <f t="shared" si="27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8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21"/>
        <v>0.29700000000000004</v>
      </c>
      <c r="Y127" s="13">
        <f t="shared" si="22"/>
        <v>0.59400000000000008</v>
      </c>
      <c r="Z127" s="13">
        <f t="shared" si="23"/>
        <v>0.89100000000000001</v>
      </c>
      <c r="AA127" s="13">
        <f t="shared" si="29"/>
        <v>2.97</v>
      </c>
    </row>
    <row r="128" spans="1:27" x14ac:dyDescent="0.25">
      <c r="A128" s="58">
        <v>45917.91605324074</v>
      </c>
      <c r="B128" s="59">
        <v>443097198</v>
      </c>
      <c r="C128" s="38" t="s">
        <v>36</v>
      </c>
      <c r="D128" s="38" t="s">
        <v>38</v>
      </c>
      <c r="E128" s="38" t="s">
        <v>120</v>
      </c>
      <c r="F128" s="35">
        <v>3649.95</v>
      </c>
      <c r="G128" s="35">
        <v>3653.47</v>
      </c>
      <c r="H128" s="35">
        <v>3647.47</v>
      </c>
      <c r="I128" s="38" t="s">
        <v>201</v>
      </c>
      <c r="J128" s="35">
        <v>3647.43</v>
      </c>
      <c r="K128" s="35">
        <v>0</v>
      </c>
      <c r="L128" s="35">
        <v>0</v>
      </c>
      <c r="M128" s="35">
        <v>2.52</v>
      </c>
      <c r="N128" s="10" t="str">
        <f t="shared" si="24"/>
        <v>W</v>
      </c>
      <c r="O128" s="11">
        <f t="shared" si="25"/>
        <v>45917</v>
      </c>
      <c r="P128" s="12" t="str">
        <f t="shared" si="26"/>
        <v>21</v>
      </c>
      <c r="Q128" s="13" t="str">
        <f>VLOOKUP($B128,Deals_Demo!$H:$N,7,0)</f>
        <v>strategy_09_demo</v>
      </c>
      <c r="R128" s="13" t="str">
        <f t="shared" si="27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8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21"/>
        <v>0.252</v>
      </c>
      <c r="Y128" s="13">
        <f t="shared" si="22"/>
        <v>0.504</v>
      </c>
      <c r="Z128" s="13">
        <f t="shared" si="23"/>
        <v>0.75600000000000001</v>
      </c>
      <c r="AA128" s="13">
        <f t="shared" si="29"/>
        <v>-3</v>
      </c>
    </row>
    <row r="129" spans="1:27" x14ac:dyDescent="0.25">
      <c r="A129" s="60">
        <v>45917.91605324074</v>
      </c>
      <c r="B129" s="61">
        <v>443097201</v>
      </c>
      <c r="C129" s="37" t="s">
        <v>36</v>
      </c>
      <c r="D129" s="37" t="s">
        <v>38</v>
      </c>
      <c r="E129" s="37" t="s">
        <v>120</v>
      </c>
      <c r="F129" s="36">
        <v>3649.74</v>
      </c>
      <c r="G129" s="36">
        <v>3653.47</v>
      </c>
      <c r="H129" s="36">
        <v>3646.97</v>
      </c>
      <c r="I129" s="37" t="s">
        <v>202</v>
      </c>
      <c r="J129" s="36">
        <v>3646.67</v>
      </c>
      <c r="K129" s="36">
        <v>0</v>
      </c>
      <c r="L129" s="36">
        <v>0</v>
      </c>
      <c r="M129" s="36">
        <v>3.07</v>
      </c>
      <c r="N129" s="10" t="str">
        <f t="shared" si="24"/>
        <v>W</v>
      </c>
      <c r="O129" s="11">
        <f t="shared" si="25"/>
        <v>45917</v>
      </c>
      <c r="P129" s="12" t="str">
        <f t="shared" si="26"/>
        <v>21</v>
      </c>
      <c r="Q129" s="13" t="str">
        <f>VLOOKUP($B129,Deals_Demo!$H:$N,7,0)</f>
        <v>strategy_11_demo</v>
      </c>
      <c r="R129" s="13" t="str">
        <f t="shared" si="27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8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21"/>
        <v>0.307</v>
      </c>
      <c r="Y129" s="13">
        <f t="shared" si="22"/>
        <v>0.61399999999999999</v>
      </c>
      <c r="Z129" s="13">
        <f t="shared" si="23"/>
        <v>0.92099999999999993</v>
      </c>
      <c r="AA129" s="13">
        <f t="shared" si="29"/>
        <v>3.07</v>
      </c>
    </row>
    <row r="130" spans="1:27" x14ac:dyDescent="0.25">
      <c r="A130" s="58">
        <v>45917.918124999997</v>
      </c>
      <c r="B130" s="59">
        <v>443099678</v>
      </c>
      <c r="C130" s="38" t="s">
        <v>36</v>
      </c>
      <c r="D130" s="38" t="s">
        <v>38</v>
      </c>
      <c r="E130" s="38" t="s">
        <v>120</v>
      </c>
      <c r="F130" s="35">
        <v>3649.95</v>
      </c>
      <c r="G130" s="35">
        <v>3653.13</v>
      </c>
      <c r="H130" s="35">
        <v>3648.63</v>
      </c>
      <c r="I130" s="38" t="s">
        <v>203</v>
      </c>
      <c r="J130" s="35">
        <v>3653.23</v>
      </c>
      <c r="K130" s="35">
        <v>0</v>
      </c>
      <c r="L130" s="35">
        <v>0</v>
      </c>
      <c r="M130" s="35">
        <v>-3.28</v>
      </c>
      <c r="N130" s="10" t="str">
        <f t="shared" si="24"/>
        <v>L</v>
      </c>
      <c r="O130" s="11">
        <f t="shared" si="25"/>
        <v>45917</v>
      </c>
      <c r="P130" s="12" t="str">
        <f t="shared" si="26"/>
        <v>22</v>
      </c>
      <c r="Q130" s="13" t="str">
        <f>VLOOKUP($B130,Deals_Demo!$H:$N,7,0)</f>
        <v>strategy_12_demo</v>
      </c>
      <c r="R130" s="13" t="str">
        <f t="shared" si="27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8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21"/>
        <v>-0.32800000000000001</v>
      </c>
      <c r="Y130" s="13">
        <f t="shared" si="22"/>
        <v>-0.65600000000000003</v>
      </c>
      <c r="Z130" s="13">
        <f t="shared" si="23"/>
        <v>-0.98399999999999987</v>
      </c>
      <c r="AA130" s="13">
        <f t="shared" si="29"/>
        <v>-3</v>
      </c>
    </row>
    <row r="131" spans="1:27" x14ac:dyDescent="0.25">
      <c r="A131" s="60">
        <v>45917.918136574073</v>
      </c>
      <c r="B131" s="61">
        <v>443099681</v>
      </c>
      <c r="C131" s="37" t="s">
        <v>36</v>
      </c>
      <c r="D131" s="37" t="s">
        <v>38</v>
      </c>
      <c r="E131" s="37" t="s">
        <v>120</v>
      </c>
      <c r="F131" s="36">
        <v>3649.89</v>
      </c>
      <c r="G131" s="36">
        <v>3653.11</v>
      </c>
      <c r="H131" s="36">
        <v>3647.11</v>
      </c>
      <c r="I131" s="37" t="s">
        <v>203</v>
      </c>
      <c r="J131" s="36">
        <v>3653.23</v>
      </c>
      <c r="K131" s="36">
        <v>0</v>
      </c>
      <c r="L131" s="36">
        <v>0</v>
      </c>
      <c r="M131" s="36">
        <v>-3.34</v>
      </c>
      <c r="N131" s="10" t="str">
        <f t="shared" si="24"/>
        <v>L</v>
      </c>
      <c r="O131" s="11">
        <f t="shared" si="25"/>
        <v>45917</v>
      </c>
      <c r="P131" s="12" t="str">
        <f t="shared" si="26"/>
        <v>22</v>
      </c>
      <c r="Q131" s="13" t="str">
        <f>VLOOKUP($B131,Deals_Demo!$H:$N,7,0)</f>
        <v>strategy_09_demo</v>
      </c>
      <c r="R131" s="13" t="str">
        <f t="shared" si="27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8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30">$M131*0.1</f>
        <v>-0.33400000000000002</v>
      </c>
      <c r="Y131" s="13">
        <f t="shared" ref="Y131:Y194" si="31">$M131*0.2</f>
        <v>-0.66800000000000004</v>
      </c>
      <c r="Z131" s="13">
        <f t="shared" ref="Z131:Z194" si="32">$M131*0.3</f>
        <v>-1.002</v>
      </c>
      <c r="AA131" s="13">
        <f t="shared" si="29"/>
        <v>-3</v>
      </c>
    </row>
    <row r="132" spans="1:27" x14ac:dyDescent="0.25">
      <c r="A132" s="58">
        <v>45917.918136574073</v>
      </c>
      <c r="B132" s="59">
        <v>443099682</v>
      </c>
      <c r="C132" s="38" t="s">
        <v>36</v>
      </c>
      <c r="D132" s="38" t="s">
        <v>38</v>
      </c>
      <c r="E132" s="38" t="s">
        <v>120</v>
      </c>
      <c r="F132" s="35">
        <v>3650.06</v>
      </c>
      <c r="G132" s="35">
        <v>3653.11</v>
      </c>
      <c r="H132" s="35">
        <v>3646.61</v>
      </c>
      <c r="I132" s="38" t="s">
        <v>203</v>
      </c>
      <c r="J132" s="35">
        <v>3653.23</v>
      </c>
      <c r="K132" s="35">
        <v>0</v>
      </c>
      <c r="L132" s="35">
        <v>0</v>
      </c>
      <c r="M132" s="35">
        <v>-3.17</v>
      </c>
      <c r="N132" s="10" t="str">
        <f t="shared" si="24"/>
        <v>L</v>
      </c>
      <c r="O132" s="11">
        <f t="shared" si="25"/>
        <v>45917</v>
      </c>
      <c r="P132" s="12" t="str">
        <f t="shared" si="26"/>
        <v>22</v>
      </c>
      <c r="Q132" s="13" t="str">
        <f>VLOOKUP($B132,Deals_Demo!$H:$N,7,0)</f>
        <v>strategy_11_demo</v>
      </c>
      <c r="R132" s="13" t="str">
        <f t="shared" si="27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8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30"/>
        <v>-0.317</v>
      </c>
      <c r="Y132" s="13">
        <f t="shared" si="31"/>
        <v>-0.63400000000000001</v>
      </c>
      <c r="Z132" s="13">
        <f t="shared" si="32"/>
        <v>-0.95099999999999996</v>
      </c>
      <c r="AA132" s="13">
        <f t="shared" si="29"/>
        <v>-3</v>
      </c>
    </row>
    <row r="133" spans="1:27" x14ac:dyDescent="0.25">
      <c r="A133" s="60">
        <v>45917.918136574073</v>
      </c>
      <c r="B133" s="61">
        <v>443099684</v>
      </c>
      <c r="C133" s="37" t="s">
        <v>36</v>
      </c>
      <c r="D133" s="37" t="s">
        <v>38</v>
      </c>
      <c r="E133" s="37" t="s">
        <v>120</v>
      </c>
      <c r="F133" s="36">
        <v>3650.13</v>
      </c>
      <c r="G133" s="36">
        <v>3652.61</v>
      </c>
      <c r="H133" s="36">
        <v>3647.11</v>
      </c>
      <c r="I133" s="37" t="s">
        <v>204</v>
      </c>
      <c r="J133" s="36">
        <v>3652.67</v>
      </c>
      <c r="K133" s="36">
        <v>0</v>
      </c>
      <c r="L133" s="36">
        <v>0</v>
      </c>
      <c r="M133" s="36">
        <v>-2.54</v>
      </c>
      <c r="N133" s="10" t="str">
        <f t="shared" si="24"/>
        <v>L</v>
      </c>
      <c r="O133" s="11">
        <f t="shared" si="25"/>
        <v>45917</v>
      </c>
      <c r="P133" s="12" t="str">
        <f t="shared" si="26"/>
        <v>22</v>
      </c>
      <c r="Q133" s="13" t="str">
        <f>VLOOKUP($B133,Deals_Demo!$H:$N,7,0)</f>
        <v>strategy_10_demo</v>
      </c>
      <c r="R133" s="13" t="str">
        <f t="shared" si="27"/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si="28"/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30"/>
        <v>-0.254</v>
      </c>
      <c r="Y133" s="13">
        <f t="shared" si="31"/>
        <v>-0.50800000000000001</v>
      </c>
      <c r="Z133" s="13">
        <f t="shared" si="32"/>
        <v>-0.76200000000000001</v>
      </c>
      <c r="AA133" s="13">
        <f t="shared" si="29"/>
        <v>-3</v>
      </c>
    </row>
    <row r="134" spans="1:27" x14ac:dyDescent="0.25">
      <c r="A134" s="58">
        <v>45917.918356481481</v>
      </c>
      <c r="B134" s="59">
        <v>443099924</v>
      </c>
      <c r="C134" s="38" t="s">
        <v>36</v>
      </c>
      <c r="D134" s="38" t="s">
        <v>38</v>
      </c>
      <c r="E134" s="38" t="s">
        <v>120</v>
      </c>
      <c r="F134" s="35">
        <v>3652.6</v>
      </c>
      <c r="G134" s="35">
        <v>3655.66</v>
      </c>
      <c r="H134" s="35">
        <v>3649.16</v>
      </c>
      <c r="I134" s="38" t="s">
        <v>205</v>
      </c>
      <c r="J134" s="35">
        <v>3655.91</v>
      </c>
      <c r="K134" s="35">
        <v>0</v>
      </c>
      <c r="L134" s="35">
        <v>0</v>
      </c>
      <c r="M134" s="35">
        <v>-3.31</v>
      </c>
      <c r="N134" s="10" t="str">
        <f t="shared" si="24"/>
        <v>L</v>
      </c>
      <c r="O134" s="11">
        <f t="shared" si="25"/>
        <v>45917</v>
      </c>
      <c r="P134" s="12" t="str">
        <f t="shared" si="26"/>
        <v>22</v>
      </c>
      <c r="Q134" s="13" t="str">
        <f>VLOOKUP($B134,Deals_Demo!$H:$N,7,0)</f>
        <v>strategy_08_demo</v>
      </c>
      <c r="R134" s="13" t="str">
        <f t="shared" si="27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28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30"/>
        <v>-0.33100000000000002</v>
      </c>
      <c r="Y134" s="13">
        <f t="shared" si="31"/>
        <v>-0.66200000000000003</v>
      </c>
      <c r="Z134" s="13">
        <f t="shared" si="32"/>
        <v>-0.99299999999999999</v>
      </c>
      <c r="AA134" s="13">
        <f t="shared" si="29"/>
        <v>-3</v>
      </c>
    </row>
    <row r="135" spans="1:27" x14ac:dyDescent="0.25">
      <c r="A135" s="60">
        <v>45917.924259259256</v>
      </c>
      <c r="B135" s="61">
        <v>443105099</v>
      </c>
      <c r="C135" s="37" t="s">
        <v>36</v>
      </c>
      <c r="D135" s="37" t="s">
        <v>38</v>
      </c>
      <c r="E135" s="37" t="s">
        <v>120</v>
      </c>
      <c r="F135" s="36">
        <v>3658.42</v>
      </c>
      <c r="G135" s="36">
        <v>3661.04</v>
      </c>
      <c r="H135" s="36">
        <v>3654.54</v>
      </c>
      <c r="I135" s="37" t="s">
        <v>206</v>
      </c>
      <c r="J135" s="36">
        <v>3654.28</v>
      </c>
      <c r="K135" s="36">
        <v>0</v>
      </c>
      <c r="L135" s="36">
        <v>0</v>
      </c>
      <c r="M135" s="36">
        <v>4.1399999999999997</v>
      </c>
      <c r="N135" s="10" t="str">
        <f t="shared" ref="N135:N198" si="33">IF(M135&gt;0,"W",IF(M135&lt;0,"L","BE"))</f>
        <v>W</v>
      </c>
      <c r="O135" s="11">
        <f t="shared" ref="O135:O198" si="34">INT(LEFT(A135,10))</f>
        <v>45917</v>
      </c>
      <c r="P135" s="12" t="str">
        <f t="shared" ref="P135:P198" si="35">TEXT(A135,"hh")</f>
        <v>22</v>
      </c>
      <c r="Q135" s="13" t="str">
        <f>VLOOKUP($B135,Deals_Demo!$H:$N,7,0)</f>
        <v>strategy_08_demo</v>
      </c>
      <c r="R135" s="13" t="str">
        <f t="shared" ref="R135:R198" si="36">TEXT(O135,"ddd")</f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ref="U135:U198" si="37">TEXT(T135,"yyyy-mm-dd")</f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30"/>
        <v>0.41399999999999998</v>
      </c>
      <c r="Y135" s="13">
        <f t="shared" si="31"/>
        <v>0.82799999999999996</v>
      </c>
      <c r="Z135" s="13">
        <f t="shared" si="32"/>
        <v>1.2419999999999998</v>
      </c>
      <c r="AA135" s="13">
        <f t="shared" ref="AA135:AA198" si="38">IF(M135&lt;2.9,-3,M135)</f>
        <v>4.1399999999999997</v>
      </c>
    </row>
    <row r="136" spans="1:27" x14ac:dyDescent="0.25">
      <c r="A136" s="58">
        <v>45917.930092592593</v>
      </c>
      <c r="B136" s="59">
        <v>443109666</v>
      </c>
      <c r="C136" s="38" t="s">
        <v>36</v>
      </c>
      <c r="D136" s="38" t="s">
        <v>38</v>
      </c>
      <c r="E136" s="38" t="s">
        <v>120</v>
      </c>
      <c r="F136" s="35">
        <v>3653.5</v>
      </c>
      <c r="G136" s="35">
        <v>3656.5</v>
      </c>
      <c r="H136" s="35">
        <v>3650</v>
      </c>
      <c r="I136" s="38" t="s">
        <v>207</v>
      </c>
      <c r="J136" s="35">
        <v>3656.86</v>
      </c>
      <c r="K136" s="35">
        <v>0</v>
      </c>
      <c r="L136" s="35">
        <v>0</v>
      </c>
      <c r="M136" s="35">
        <v>-3.36</v>
      </c>
      <c r="N136" s="10" t="str">
        <f t="shared" si="33"/>
        <v>L</v>
      </c>
      <c r="O136" s="11">
        <f t="shared" si="34"/>
        <v>45917</v>
      </c>
      <c r="P136" s="12" t="str">
        <f t="shared" si="35"/>
        <v>22</v>
      </c>
      <c r="Q136" s="13" t="str">
        <f>VLOOKUP($B136,Deals_Demo!$H:$N,7,0)</f>
        <v>strategy_08_demo</v>
      </c>
      <c r="R136" s="13" t="str">
        <f t="shared" si="36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7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30"/>
        <v>-0.33600000000000002</v>
      </c>
      <c r="Y136" s="13">
        <f t="shared" si="31"/>
        <v>-0.67200000000000004</v>
      </c>
      <c r="Z136" s="13">
        <f t="shared" si="32"/>
        <v>-1.008</v>
      </c>
      <c r="AA136" s="13">
        <f t="shared" si="38"/>
        <v>-3</v>
      </c>
    </row>
    <row r="137" spans="1:27" x14ac:dyDescent="0.25">
      <c r="A137" s="60">
        <v>45917.939467592594</v>
      </c>
      <c r="B137" s="61">
        <v>443116392</v>
      </c>
      <c r="C137" s="37" t="s">
        <v>36</v>
      </c>
      <c r="D137" s="37" t="s">
        <v>38</v>
      </c>
      <c r="E137" s="37" t="s">
        <v>120</v>
      </c>
      <c r="F137" s="36">
        <v>3660.15</v>
      </c>
      <c r="G137" s="36">
        <v>3663.04</v>
      </c>
      <c r="H137" s="36">
        <v>3656.54</v>
      </c>
      <c r="I137" s="37" t="s">
        <v>208</v>
      </c>
      <c r="J137" s="36">
        <v>3663.17</v>
      </c>
      <c r="K137" s="36">
        <v>0</v>
      </c>
      <c r="L137" s="36">
        <v>0</v>
      </c>
      <c r="M137" s="36">
        <v>-3.02</v>
      </c>
      <c r="N137" s="10" t="str">
        <f t="shared" si="33"/>
        <v>L</v>
      </c>
      <c r="O137" s="11">
        <f t="shared" si="34"/>
        <v>45917</v>
      </c>
      <c r="P137" s="12" t="str">
        <f t="shared" si="35"/>
        <v>22</v>
      </c>
      <c r="Q137" s="13" t="str">
        <f>VLOOKUP($B137,Deals_Demo!$H:$N,7,0)</f>
        <v>strategy_08_demo</v>
      </c>
      <c r="R137" s="13" t="str">
        <f t="shared" si="36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7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30"/>
        <v>-0.30200000000000005</v>
      </c>
      <c r="Y137" s="13">
        <f t="shared" si="31"/>
        <v>-0.60400000000000009</v>
      </c>
      <c r="Z137" s="13">
        <f t="shared" si="32"/>
        <v>-0.90599999999999992</v>
      </c>
      <c r="AA137" s="13">
        <f t="shared" si="38"/>
        <v>-3</v>
      </c>
    </row>
    <row r="138" spans="1:27" x14ac:dyDescent="0.25">
      <c r="A138" s="58">
        <v>45917.939583333333</v>
      </c>
      <c r="B138" s="59">
        <v>443116447</v>
      </c>
      <c r="C138" s="38" t="s">
        <v>36</v>
      </c>
      <c r="D138" s="38" t="s">
        <v>37</v>
      </c>
      <c r="E138" s="38" t="s">
        <v>120</v>
      </c>
      <c r="F138" s="35">
        <v>3661.29</v>
      </c>
      <c r="G138" s="35">
        <v>3658.32</v>
      </c>
      <c r="H138" s="35">
        <v>3664.82</v>
      </c>
      <c r="I138" s="38" t="s">
        <v>209</v>
      </c>
      <c r="J138" s="35">
        <v>3658.31</v>
      </c>
      <c r="K138" s="35">
        <v>0</v>
      </c>
      <c r="L138" s="35">
        <v>0</v>
      </c>
      <c r="M138" s="35">
        <v>-2.98</v>
      </c>
      <c r="N138" s="10" t="str">
        <f t="shared" si="33"/>
        <v>L</v>
      </c>
      <c r="O138" s="11">
        <f t="shared" si="34"/>
        <v>45917</v>
      </c>
      <c r="P138" s="12" t="str">
        <f t="shared" si="35"/>
        <v>22</v>
      </c>
      <c r="Q138" s="13" t="str">
        <f>VLOOKUP($B138,Deals_Demo!$H:$N,7,0)</f>
        <v>strategy_11_demo</v>
      </c>
      <c r="R138" s="13" t="str">
        <f t="shared" si="36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7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30"/>
        <v>-0.29799999999999999</v>
      </c>
      <c r="Y138" s="13">
        <f t="shared" si="31"/>
        <v>-0.59599999999999997</v>
      </c>
      <c r="Z138" s="13">
        <f t="shared" si="32"/>
        <v>-0.89400000000000002</v>
      </c>
      <c r="AA138" s="13">
        <f t="shared" si="38"/>
        <v>-3</v>
      </c>
    </row>
    <row r="139" spans="1:27" x14ac:dyDescent="0.25">
      <c r="A139" s="60">
        <v>45917.939583333333</v>
      </c>
      <c r="B139" s="61">
        <v>443116451</v>
      </c>
      <c r="C139" s="37" t="s">
        <v>36</v>
      </c>
      <c r="D139" s="37" t="s">
        <v>37</v>
      </c>
      <c r="E139" s="37" t="s">
        <v>120</v>
      </c>
      <c r="F139" s="36">
        <v>3661.23</v>
      </c>
      <c r="G139" s="36">
        <v>3658.79</v>
      </c>
      <c r="H139" s="36">
        <v>3664.29</v>
      </c>
      <c r="I139" s="37" t="s">
        <v>209</v>
      </c>
      <c r="J139" s="36">
        <v>3658.72</v>
      </c>
      <c r="K139" s="36">
        <v>0</v>
      </c>
      <c r="L139" s="36">
        <v>0</v>
      </c>
      <c r="M139" s="36">
        <v>-2.5099999999999998</v>
      </c>
      <c r="N139" s="10" t="str">
        <f t="shared" si="33"/>
        <v>L</v>
      </c>
      <c r="O139" s="11">
        <f t="shared" si="34"/>
        <v>45917</v>
      </c>
      <c r="P139" s="12" t="str">
        <f t="shared" si="35"/>
        <v>22</v>
      </c>
      <c r="Q139" s="13" t="str">
        <f>VLOOKUP($B139,Deals_Demo!$H:$N,7,0)</f>
        <v>strategy_10_demo</v>
      </c>
      <c r="R139" s="13" t="str">
        <f t="shared" si="36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7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30"/>
        <v>-0.251</v>
      </c>
      <c r="Y139" s="13">
        <f t="shared" si="31"/>
        <v>-0.502</v>
      </c>
      <c r="Z139" s="13">
        <f t="shared" si="32"/>
        <v>-0.75299999999999989</v>
      </c>
      <c r="AA139" s="13">
        <f t="shared" si="38"/>
        <v>-3</v>
      </c>
    </row>
    <row r="140" spans="1:27" x14ac:dyDescent="0.25">
      <c r="A140" s="58">
        <v>45917.939583333333</v>
      </c>
      <c r="B140" s="59">
        <v>443116453</v>
      </c>
      <c r="C140" s="38" t="s">
        <v>36</v>
      </c>
      <c r="D140" s="38" t="s">
        <v>37</v>
      </c>
      <c r="E140" s="38" t="s">
        <v>120</v>
      </c>
      <c r="F140" s="35">
        <v>3661.03</v>
      </c>
      <c r="G140" s="35">
        <v>3658.29</v>
      </c>
      <c r="H140" s="35">
        <v>3664.29</v>
      </c>
      <c r="I140" s="38" t="s">
        <v>210</v>
      </c>
      <c r="J140" s="35">
        <v>3658.12</v>
      </c>
      <c r="K140" s="35">
        <v>0</v>
      </c>
      <c r="L140" s="35">
        <v>0</v>
      </c>
      <c r="M140" s="35">
        <v>-2.91</v>
      </c>
      <c r="N140" s="10" t="str">
        <f t="shared" si="33"/>
        <v>L</v>
      </c>
      <c r="O140" s="11">
        <f t="shared" si="34"/>
        <v>45917</v>
      </c>
      <c r="P140" s="12" t="str">
        <f t="shared" si="35"/>
        <v>22</v>
      </c>
      <c r="Q140" s="13" t="str">
        <f>VLOOKUP($B140,Deals_Demo!$H:$N,7,0)</f>
        <v>strategy_09_demo</v>
      </c>
      <c r="R140" s="13" t="str">
        <f t="shared" si="36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7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30"/>
        <v>-0.29100000000000004</v>
      </c>
      <c r="Y140" s="13">
        <f t="shared" si="31"/>
        <v>-0.58200000000000007</v>
      </c>
      <c r="Z140" s="13">
        <f t="shared" si="32"/>
        <v>-0.873</v>
      </c>
      <c r="AA140" s="13">
        <f t="shared" si="38"/>
        <v>-3</v>
      </c>
    </row>
    <row r="141" spans="1:27" x14ac:dyDescent="0.25">
      <c r="A141" s="60">
        <v>45917.939583333333</v>
      </c>
      <c r="B141" s="61">
        <v>443116454</v>
      </c>
      <c r="C141" s="37" t="s">
        <v>36</v>
      </c>
      <c r="D141" s="37" t="s">
        <v>37</v>
      </c>
      <c r="E141" s="37" t="s">
        <v>120</v>
      </c>
      <c r="F141" s="36">
        <v>3661.14</v>
      </c>
      <c r="G141" s="36">
        <v>3658.29</v>
      </c>
      <c r="H141" s="36">
        <v>3662.79</v>
      </c>
      <c r="I141" s="37" t="s">
        <v>210</v>
      </c>
      <c r="J141" s="36">
        <v>3658.12</v>
      </c>
      <c r="K141" s="36">
        <v>0</v>
      </c>
      <c r="L141" s="36">
        <v>0</v>
      </c>
      <c r="M141" s="36">
        <v>-3.02</v>
      </c>
      <c r="N141" s="10" t="str">
        <f t="shared" si="33"/>
        <v>L</v>
      </c>
      <c r="O141" s="11">
        <f t="shared" si="34"/>
        <v>45917</v>
      </c>
      <c r="P141" s="12" t="str">
        <f t="shared" si="35"/>
        <v>22</v>
      </c>
      <c r="Q141" s="13" t="str">
        <f>VLOOKUP($B141,Deals_Demo!$H:$N,7,0)</f>
        <v>strategy_12_demo</v>
      </c>
      <c r="R141" s="13" t="str">
        <f t="shared" si="36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7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30"/>
        <v>-0.30200000000000005</v>
      </c>
      <c r="Y141" s="13">
        <f t="shared" si="31"/>
        <v>-0.60400000000000009</v>
      </c>
      <c r="Z141" s="13">
        <f t="shared" si="32"/>
        <v>-0.90599999999999992</v>
      </c>
      <c r="AA141" s="13">
        <f t="shared" si="38"/>
        <v>-3</v>
      </c>
    </row>
    <row r="142" spans="1:27" x14ac:dyDescent="0.25">
      <c r="A142" s="58">
        <v>45917.942939814813</v>
      </c>
      <c r="B142" s="59">
        <v>443118670</v>
      </c>
      <c r="C142" s="38" t="s">
        <v>36</v>
      </c>
      <c r="D142" s="38" t="s">
        <v>38</v>
      </c>
      <c r="E142" s="38" t="s">
        <v>120</v>
      </c>
      <c r="F142" s="35">
        <v>3661.22</v>
      </c>
      <c r="G142" s="35">
        <v>3664.2</v>
      </c>
      <c r="H142" s="35">
        <v>3657.7</v>
      </c>
      <c r="I142" s="38" t="s">
        <v>211</v>
      </c>
      <c r="J142" s="35">
        <v>3657.6</v>
      </c>
      <c r="K142" s="35">
        <v>0</v>
      </c>
      <c r="L142" s="35">
        <v>0</v>
      </c>
      <c r="M142" s="35">
        <v>3.62</v>
      </c>
      <c r="N142" s="10" t="str">
        <f t="shared" si="33"/>
        <v>W</v>
      </c>
      <c r="O142" s="11">
        <f t="shared" si="34"/>
        <v>45917</v>
      </c>
      <c r="P142" s="12" t="str">
        <f t="shared" si="35"/>
        <v>22</v>
      </c>
      <c r="Q142" s="13" t="str">
        <f>VLOOKUP($B142,Deals_Demo!$H:$N,7,0)</f>
        <v>strategy_08_demo</v>
      </c>
      <c r="R142" s="13" t="str">
        <f t="shared" si="36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7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30"/>
        <v>0.36200000000000004</v>
      </c>
      <c r="Y142" s="13">
        <f t="shared" si="31"/>
        <v>0.72400000000000009</v>
      </c>
      <c r="Z142" s="13">
        <f t="shared" si="32"/>
        <v>1.0860000000000001</v>
      </c>
      <c r="AA142" s="13">
        <f t="shared" si="38"/>
        <v>3.62</v>
      </c>
    </row>
    <row r="143" spans="1:27" x14ac:dyDescent="0.25">
      <c r="A143" s="60">
        <v>45917.953703703701</v>
      </c>
      <c r="B143" s="61">
        <v>443124351</v>
      </c>
      <c r="C143" s="37" t="s">
        <v>36</v>
      </c>
      <c r="D143" s="37" t="s">
        <v>38</v>
      </c>
      <c r="E143" s="37" t="s">
        <v>120</v>
      </c>
      <c r="F143" s="36">
        <v>3658.02</v>
      </c>
      <c r="G143" s="36">
        <v>3661.07</v>
      </c>
      <c r="H143" s="36">
        <v>3656.57</v>
      </c>
      <c r="I143" s="37" t="s">
        <v>212</v>
      </c>
      <c r="J143" s="36">
        <v>3661.08</v>
      </c>
      <c r="K143" s="36">
        <v>0</v>
      </c>
      <c r="L143" s="36">
        <v>0</v>
      </c>
      <c r="M143" s="36">
        <v>-3.06</v>
      </c>
      <c r="N143" s="10" t="str">
        <f t="shared" si="33"/>
        <v>L</v>
      </c>
      <c r="O143" s="11">
        <f t="shared" si="34"/>
        <v>45917</v>
      </c>
      <c r="P143" s="12" t="str">
        <f t="shared" si="35"/>
        <v>22</v>
      </c>
      <c r="Q143" s="13" t="str">
        <f>VLOOKUP($B143,Deals_Demo!$H:$N,7,0)</f>
        <v>strategy_12_demo</v>
      </c>
      <c r="R143" s="13" t="str">
        <f t="shared" si="36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7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30"/>
        <v>-0.30600000000000005</v>
      </c>
      <c r="Y143" s="13">
        <f t="shared" si="31"/>
        <v>-0.6120000000000001</v>
      </c>
      <c r="Z143" s="13">
        <f t="shared" si="32"/>
        <v>-0.91799999999999993</v>
      </c>
      <c r="AA143" s="13">
        <f t="shared" si="38"/>
        <v>-3</v>
      </c>
    </row>
    <row r="144" spans="1:27" x14ac:dyDescent="0.25">
      <c r="A144" s="58">
        <v>45917.953703703701</v>
      </c>
      <c r="B144" s="59">
        <v>443124352</v>
      </c>
      <c r="C144" s="38" t="s">
        <v>36</v>
      </c>
      <c r="D144" s="38" t="s">
        <v>38</v>
      </c>
      <c r="E144" s="38" t="s">
        <v>120</v>
      </c>
      <c r="F144" s="35">
        <v>3658.06</v>
      </c>
      <c r="G144" s="35">
        <v>3661.02</v>
      </c>
      <c r="H144" s="35">
        <v>3655.02</v>
      </c>
      <c r="I144" s="38" t="s">
        <v>213</v>
      </c>
      <c r="J144" s="35">
        <v>3661.02</v>
      </c>
      <c r="K144" s="35">
        <v>0</v>
      </c>
      <c r="L144" s="35">
        <v>0</v>
      </c>
      <c r="M144" s="35">
        <v>-2.96</v>
      </c>
      <c r="N144" s="10" t="str">
        <f t="shared" si="33"/>
        <v>L</v>
      </c>
      <c r="O144" s="11">
        <f t="shared" si="34"/>
        <v>45917</v>
      </c>
      <c r="P144" s="12" t="str">
        <f t="shared" si="35"/>
        <v>22</v>
      </c>
      <c r="Q144" s="13" t="str">
        <f>VLOOKUP($B144,Deals_Demo!$H:$N,7,0)</f>
        <v>strategy_09_demo</v>
      </c>
      <c r="R144" s="13" t="str">
        <f t="shared" si="36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7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30"/>
        <v>-0.29599999999999999</v>
      </c>
      <c r="Y144" s="13">
        <f t="shared" si="31"/>
        <v>-0.59199999999999997</v>
      </c>
      <c r="Z144" s="13">
        <f t="shared" si="32"/>
        <v>-0.88800000000000001</v>
      </c>
      <c r="AA144" s="13">
        <f t="shared" si="38"/>
        <v>-3</v>
      </c>
    </row>
    <row r="145" spans="1:27" x14ac:dyDescent="0.25">
      <c r="A145" s="60">
        <v>45917.953703703701</v>
      </c>
      <c r="B145" s="61">
        <v>443124353</v>
      </c>
      <c r="C145" s="37" t="s">
        <v>36</v>
      </c>
      <c r="D145" s="37" t="s">
        <v>38</v>
      </c>
      <c r="E145" s="37" t="s">
        <v>120</v>
      </c>
      <c r="F145" s="36">
        <v>3658.1</v>
      </c>
      <c r="G145" s="36">
        <v>3661.02</v>
      </c>
      <c r="H145" s="36">
        <v>3654.52</v>
      </c>
      <c r="I145" s="37" t="s">
        <v>213</v>
      </c>
      <c r="J145" s="36">
        <v>3661.02</v>
      </c>
      <c r="K145" s="36">
        <v>0</v>
      </c>
      <c r="L145" s="36">
        <v>0</v>
      </c>
      <c r="M145" s="36">
        <v>-2.92</v>
      </c>
      <c r="N145" s="10" t="str">
        <f t="shared" si="33"/>
        <v>L</v>
      </c>
      <c r="O145" s="11">
        <f t="shared" si="34"/>
        <v>45917</v>
      </c>
      <c r="P145" s="12" t="str">
        <f t="shared" si="35"/>
        <v>22</v>
      </c>
      <c r="Q145" s="13" t="str">
        <f>VLOOKUP($B145,Deals_Demo!$H:$N,7,0)</f>
        <v>strategy_11_demo</v>
      </c>
      <c r="R145" s="13" t="str">
        <f t="shared" si="36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7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30"/>
        <v>-0.29199999999999998</v>
      </c>
      <c r="Y145" s="13">
        <f t="shared" si="31"/>
        <v>-0.58399999999999996</v>
      </c>
      <c r="Z145" s="13">
        <f t="shared" si="32"/>
        <v>-0.876</v>
      </c>
      <c r="AA145" s="13">
        <f t="shared" si="38"/>
        <v>-3</v>
      </c>
    </row>
    <row r="146" spans="1:27" x14ac:dyDescent="0.25">
      <c r="A146" s="58">
        <v>45917.953703703701</v>
      </c>
      <c r="B146" s="59">
        <v>443124354</v>
      </c>
      <c r="C146" s="38" t="s">
        <v>36</v>
      </c>
      <c r="D146" s="38" t="s">
        <v>38</v>
      </c>
      <c r="E146" s="38" t="s">
        <v>120</v>
      </c>
      <c r="F146" s="35">
        <v>3658.13</v>
      </c>
      <c r="G146" s="35">
        <v>3660.52</v>
      </c>
      <c r="H146" s="35">
        <v>3655.02</v>
      </c>
      <c r="I146" s="38" t="s">
        <v>214</v>
      </c>
      <c r="J146" s="35">
        <v>3660.62</v>
      </c>
      <c r="K146" s="35">
        <v>0</v>
      </c>
      <c r="L146" s="35">
        <v>0</v>
      </c>
      <c r="M146" s="35">
        <v>-2.4900000000000002</v>
      </c>
      <c r="N146" s="10" t="str">
        <f t="shared" si="33"/>
        <v>L</v>
      </c>
      <c r="O146" s="11">
        <f t="shared" si="34"/>
        <v>45917</v>
      </c>
      <c r="P146" s="12" t="str">
        <f t="shared" si="35"/>
        <v>22</v>
      </c>
      <c r="Q146" s="13" t="str">
        <f>VLOOKUP($B146,Deals_Demo!$H:$N,7,0)</f>
        <v>strategy_10_demo</v>
      </c>
      <c r="R146" s="13" t="str">
        <f t="shared" si="36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7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30"/>
        <v>-0.24900000000000003</v>
      </c>
      <c r="Y146" s="13">
        <f t="shared" si="31"/>
        <v>-0.49800000000000005</v>
      </c>
      <c r="Z146" s="13">
        <f t="shared" si="32"/>
        <v>-0.747</v>
      </c>
      <c r="AA146" s="13">
        <f t="shared" si="38"/>
        <v>-3</v>
      </c>
    </row>
    <row r="147" spans="1:27" x14ac:dyDescent="0.25">
      <c r="A147" s="60">
        <v>45917.954282407409</v>
      </c>
      <c r="B147" s="61">
        <v>443124689</v>
      </c>
      <c r="C147" s="37" t="s">
        <v>36</v>
      </c>
      <c r="D147" s="37" t="s">
        <v>38</v>
      </c>
      <c r="E147" s="37" t="s">
        <v>120</v>
      </c>
      <c r="F147" s="36">
        <v>3659.01</v>
      </c>
      <c r="G147" s="36">
        <v>3662.01</v>
      </c>
      <c r="H147" s="36">
        <v>3655.51</v>
      </c>
      <c r="I147" s="37" t="s">
        <v>215</v>
      </c>
      <c r="J147" s="36">
        <v>3655.39</v>
      </c>
      <c r="K147" s="36">
        <v>0</v>
      </c>
      <c r="L147" s="36">
        <v>0</v>
      </c>
      <c r="M147" s="36">
        <v>3.62</v>
      </c>
      <c r="N147" s="10" t="str">
        <f t="shared" si="33"/>
        <v>W</v>
      </c>
      <c r="O147" s="11">
        <f t="shared" si="34"/>
        <v>45917</v>
      </c>
      <c r="P147" s="12" t="str">
        <f t="shared" si="35"/>
        <v>22</v>
      </c>
      <c r="Q147" s="13" t="str">
        <f>VLOOKUP($B147,Deals_Demo!$H:$N,7,0)</f>
        <v>strategy_08_demo</v>
      </c>
      <c r="R147" s="13" t="str">
        <f t="shared" si="36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7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30"/>
        <v>0.36200000000000004</v>
      </c>
      <c r="Y147" s="13">
        <f t="shared" si="31"/>
        <v>0.72400000000000009</v>
      </c>
      <c r="Z147" s="13">
        <f t="shared" si="32"/>
        <v>1.0860000000000001</v>
      </c>
      <c r="AA147" s="13">
        <f t="shared" si="38"/>
        <v>3.62</v>
      </c>
    </row>
    <row r="148" spans="1:27" x14ac:dyDescent="0.25">
      <c r="A148" s="58">
        <v>45917.971053240741</v>
      </c>
      <c r="B148" s="59">
        <v>443131211</v>
      </c>
      <c r="C148" s="38" t="s">
        <v>36</v>
      </c>
      <c r="D148" s="38" t="s">
        <v>38</v>
      </c>
      <c r="E148" s="38" t="s">
        <v>120</v>
      </c>
      <c r="F148" s="35">
        <v>3658.56</v>
      </c>
      <c r="G148" s="35">
        <v>3658.62</v>
      </c>
      <c r="H148" s="35">
        <v>3657.12</v>
      </c>
      <c r="I148" s="38" t="s">
        <v>216</v>
      </c>
      <c r="J148" s="35">
        <v>3656.95</v>
      </c>
      <c r="K148" s="35">
        <v>0</v>
      </c>
      <c r="L148" s="35">
        <v>0</v>
      </c>
      <c r="M148" s="35">
        <v>1.61</v>
      </c>
      <c r="N148" s="10" t="str">
        <f t="shared" si="33"/>
        <v>W</v>
      </c>
      <c r="O148" s="11">
        <f t="shared" si="34"/>
        <v>45917</v>
      </c>
      <c r="P148" s="12" t="str">
        <f t="shared" si="35"/>
        <v>23</v>
      </c>
      <c r="Q148" s="13" t="str">
        <f>VLOOKUP($B148,Deals_Demo!$H:$N,7,0)</f>
        <v>strategy_12_demo</v>
      </c>
      <c r="R148" s="13" t="str">
        <f t="shared" si="36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7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30"/>
        <v>0.16100000000000003</v>
      </c>
      <c r="Y148" s="13">
        <f t="shared" si="31"/>
        <v>0.32200000000000006</v>
      </c>
      <c r="Z148" s="13">
        <f t="shared" si="32"/>
        <v>0.48299999999999998</v>
      </c>
      <c r="AA148" s="13">
        <f t="shared" si="38"/>
        <v>-3</v>
      </c>
    </row>
    <row r="149" spans="1:27" x14ac:dyDescent="0.25">
      <c r="A149" s="60">
        <v>45917.971064814818</v>
      </c>
      <c r="B149" s="61">
        <v>443131214</v>
      </c>
      <c r="C149" s="37" t="s">
        <v>36</v>
      </c>
      <c r="D149" s="37" t="s">
        <v>38</v>
      </c>
      <c r="E149" s="37" t="s">
        <v>120</v>
      </c>
      <c r="F149" s="36">
        <v>3658.56</v>
      </c>
      <c r="G149" s="36">
        <v>3658.27</v>
      </c>
      <c r="H149" s="36">
        <v>3655.56</v>
      </c>
      <c r="I149" s="37" t="s">
        <v>217</v>
      </c>
      <c r="J149" s="36">
        <v>3658.27</v>
      </c>
      <c r="K149" s="36">
        <v>0</v>
      </c>
      <c r="L149" s="36">
        <v>0</v>
      </c>
      <c r="M149" s="36">
        <v>0.28999999999999998</v>
      </c>
      <c r="N149" s="10" t="str">
        <f t="shared" si="33"/>
        <v>W</v>
      </c>
      <c r="O149" s="11">
        <f t="shared" si="34"/>
        <v>45917</v>
      </c>
      <c r="P149" s="12" t="str">
        <f t="shared" si="35"/>
        <v>23</v>
      </c>
      <c r="Q149" s="13" t="str">
        <f>VLOOKUP($B149,Deals_Demo!$H:$N,7,0)</f>
        <v>strategy_10_demo</v>
      </c>
      <c r="R149" s="13" t="str">
        <f t="shared" si="36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7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30"/>
        <v>2.8999999999999998E-2</v>
      </c>
      <c r="Y149" s="13">
        <f t="shared" si="31"/>
        <v>5.7999999999999996E-2</v>
      </c>
      <c r="Z149" s="13">
        <f t="shared" si="32"/>
        <v>8.6999999999999994E-2</v>
      </c>
      <c r="AA149" s="13">
        <f t="shared" si="38"/>
        <v>-3</v>
      </c>
    </row>
    <row r="150" spans="1:27" x14ac:dyDescent="0.25">
      <c r="A150" s="58">
        <v>45917.971064814818</v>
      </c>
      <c r="B150" s="59">
        <v>443131215</v>
      </c>
      <c r="C150" s="38" t="s">
        <v>36</v>
      </c>
      <c r="D150" s="38" t="s">
        <v>38</v>
      </c>
      <c r="E150" s="38" t="s">
        <v>120</v>
      </c>
      <c r="F150" s="35">
        <v>3658.54</v>
      </c>
      <c r="G150" s="35">
        <v>3658.27</v>
      </c>
      <c r="H150" s="35">
        <v>3655.06</v>
      </c>
      <c r="I150" s="38" t="s">
        <v>217</v>
      </c>
      <c r="J150" s="35">
        <v>3658.27</v>
      </c>
      <c r="K150" s="35">
        <v>0</v>
      </c>
      <c r="L150" s="35">
        <v>0</v>
      </c>
      <c r="M150" s="35">
        <v>0.27</v>
      </c>
      <c r="N150" s="10" t="str">
        <f t="shared" si="33"/>
        <v>W</v>
      </c>
      <c r="O150" s="11">
        <f t="shared" si="34"/>
        <v>45917</v>
      </c>
      <c r="P150" s="12" t="str">
        <f t="shared" si="35"/>
        <v>23</v>
      </c>
      <c r="Q150" s="13" t="str">
        <f>VLOOKUP($B150,Deals_Demo!$H:$N,7,0)</f>
        <v>strategy_11_demo</v>
      </c>
      <c r="R150" s="13" t="str">
        <f t="shared" si="36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7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30"/>
        <v>2.7000000000000003E-2</v>
      </c>
      <c r="Y150" s="13">
        <f t="shared" si="31"/>
        <v>5.4000000000000006E-2</v>
      </c>
      <c r="Z150" s="13">
        <f t="shared" si="32"/>
        <v>8.1000000000000003E-2</v>
      </c>
      <c r="AA150" s="13">
        <f t="shared" si="38"/>
        <v>-3</v>
      </c>
    </row>
    <row r="151" spans="1:27" x14ac:dyDescent="0.25">
      <c r="A151" s="60">
        <v>45917.971064814818</v>
      </c>
      <c r="B151" s="61">
        <v>443131216</v>
      </c>
      <c r="C151" s="37" t="s">
        <v>36</v>
      </c>
      <c r="D151" s="37" t="s">
        <v>38</v>
      </c>
      <c r="E151" s="37" t="s">
        <v>120</v>
      </c>
      <c r="F151" s="36">
        <v>3658.6</v>
      </c>
      <c r="G151" s="36">
        <v>3658.27</v>
      </c>
      <c r="H151" s="36">
        <v>3655.56</v>
      </c>
      <c r="I151" s="37" t="s">
        <v>217</v>
      </c>
      <c r="J151" s="36">
        <v>3658.27</v>
      </c>
      <c r="K151" s="36">
        <v>0</v>
      </c>
      <c r="L151" s="36">
        <v>0</v>
      </c>
      <c r="M151" s="36">
        <v>0.33</v>
      </c>
      <c r="N151" s="10" t="str">
        <f t="shared" si="33"/>
        <v>W</v>
      </c>
      <c r="O151" s="11">
        <f t="shared" si="34"/>
        <v>45917</v>
      </c>
      <c r="P151" s="12" t="str">
        <f t="shared" si="35"/>
        <v>23</v>
      </c>
      <c r="Q151" s="13" t="str">
        <f>VLOOKUP($B151,Deals_Demo!$H:$N,7,0)</f>
        <v>strategy_09_demo</v>
      </c>
      <c r="R151" s="13" t="str">
        <f t="shared" si="36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7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30"/>
        <v>3.3000000000000002E-2</v>
      </c>
      <c r="Y151" s="13">
        <f t="shared" si="31"/>
        <v>6.6000000000000003E-2</v>
      </c>
      <c r="Z151" s="13">
        <f t="shared" si="32"/>
        <v>9.9000000000000005E-2</v>
      </c>
      <c r="AA151" s="13">
        <f t="shared" si="38"/>
        <v>-3</v>
      </c>
    </row>
    <row r="152" spans="1:27" x14ac:dyDescent="0.25">
      <c r="A152" s="58">
        <v>45917.975219907406</v>
      </c>
      <c r="B152" s="59">
        <v>443132270</v>
      </c>
      <c r="C152" s="38" t="s">
        <v>36</v>
      </c>
      <c r="D152" s="38" t="s">
        <v>38</v>
      </c>
      <c r="E152" s="38" t="s">
        <v>120</v>
      </c>
      <c r="F152" s="35">
        <v>3657.97</v>
      </c>
      <c r="G152" s="35">
        <v>3661.01</v>
      </c>
      <c r="H152" s="35">
        <v>3656.51</v>
      </c>
      <c r="I152" s="38" t="s">
        <v>215</v>
      </c>
      <c r="J152" s="35">
        <v>3655.39</v>
      </c>
      <c r="K152" s="35">
        <v>0</v>
      </c>
      <c r="L152" s="35">
        <v>0</v>
      </c>
      <c r="M152" s="35">
        <v>2.58</v>
      </c>
      <c r="N152" s="10" t="str">
        <f t="shared" si="33"/>
        <v>W</v>
      </c>
      <c r="O152" s="11">
        <f t="shared" si="34"/>
        <v>45917</v>
      </c>
      <c r="P152" s="12" t="str">
        <f t="shared" si="35"/>
        <v>23</v>
      </c>
      <c r="Q152" s="13" t="str">
        <f>VLOOKUP($B152,Deals_Demo!$H:$N,7,0)</f>
        <v>strategy_12_demo</v>
      </c>
      <c r="R152" s="13" t="str">
        <f t="shared" si="36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7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30"/>
        <v>0.25800000000000001</v>
      </c>
      <c r="Y152" s="13">
        <f t="shared" si="31"/>
        <v>0.51600000000000001</v>
      </c>
      <c r="Z152" s="13">
        <f t="shared" si="32"/>
        <v>0.77400000000000002</v>
      </c>
      <c r="AA152" s="13">
        <f t="shared" si="38"/>
        <v>-3</v>
      </c>
    </row>
    <row r="153" spans="1:27" x14ac:dyDescent="0.25">
      <c r="A153" s="60">
        <v>45917.975335648145</v>
      </c>
      <c r="B153" s="61">
        <v>443132277</v>
      </c>
      <c r="C153" s="37" t="s">
        <v>36</v>
      </c>
      <c r="D153" s="37" t="s">
        <v>38</v>
      </c>
      <c r="E153" s="37" t="s">
        <v>120</v>
      </c>
      <c r="F153" s="36">
        <v>3657.95</v>
      </c>
      <c r="G153" s="36">
        <v>3658.65</v>
      </c>
      <c r="H153" s="36">
        <v>3654.45</v>
      </c>
      <c r="I153" s="37" t="s">
        <v>218</v>
      </c>
      <c r="J153" s="36">
        <v>3658.67</v>
      </c>
      <c r="K153" s="36">
        <v>0</v>
      </c>
      <c r="L153" s="36">
        <v>0</v>
      </c>
      <c r="M153" s="36">
        <v>-0.72</v>
      </c>
      <c r="N153" s="10" t="str">
        <f t="shared" si="33"/>
        <v>L</v>
      </c>
      <c r="O153" s="11">
        <f t="shared" si="34"/>
        <v>45917</v>
      </c>
      <c r="P153" s="12" t="str">
        <f t="shared" si="35"/>
        <v>23</v>
      </c>
      <c r="Q153" s="13" t="str">
        <f>VLOOKUP($B153,Deals_Demo!$H:$N,7,0)</f>
        <v>strategy_11_demo</v>
      </c>
      <c r="R153" s="13" t="str">
        <f t="shared" si="36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7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30"/>
        <v>-7.1999999999999995E-2</v>
      </c>
      <c r="Y153" s="13">
        <f t="shared" si="31"/>
        <v>-0.14399999999999999</v>
      </c>
      <c r="Z153" s="13">
        <f t="shared" si="32"/>
        <v>-0.216</v>
      </c>
      <c r="AA153" s="13">
        <f t="shared" si="38"/>
        <v>-3</v>
      </c>
    </row>
    <row r="154" spans="1:27" x14ac:dyDescent="0.25">
      <c r="A154" s="58">
        <v>45917.975347222222</v>
      </c>
      <c r="B154" s="59">
        <v>443132279</v>
      </c>
      <c r="C154" s="38" t="s">
        <v>36</v>
      </c>
      <c r="D154" s="38" t="s">
        <v>38</v>
      </c>
      <c r="E154" s="38" t="s">
        <v>120</v>
      </c>
      <c r="F154" s="35">
        <v>3657.95</v>
      </c>
      <c r="G154" s="35">
        <v>3660.45</v>
      </c>
      <c r="H154" s="35">
        <v>3654.95</v>
      </c>
      <c r="I154" s="38" t="s">
        <v>219</v>
      </c>
      <c r="J154" s="35">
        <v>3660.45</v>
      </c>
      <c r="K154" s="35">
        <v>0</v>
      </c>
      <c r="L154" s="35">
        <v>0</v>
      </c>
      <c r="M154" s="35">
        <v>-2.5</v>
      </c>
      <c r="N154" s="10" t="str">
        <f t="shared" si="33"/>
        <v>L</v>
      </c>
      <c r="O154" s="11">
        <f t="shared" si="34"/>
        <v>45917</v>
      </c>
      <c r="P154" s="12" t="str">
        <f t="shared" si="35"/>
        <v>23</v>
      </c>
      <c r="Q154" s="13" t="str">
        <f>VLOOKUP($B154,Deals_Demo!$H:$N,7,0)</f>
        <v>strategy_10_demo</v>
      </c>
      <c r="R154" s="13" t="str">
        <f t="shared" si="36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7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30"/>
        <v>-0.25</v>
      </c>
      <c r="Y154" s="13">
        <f t="shared" si="31"/>
        <v>-0.5</v>
      </c>
      <c r="Z154" s="13">
        <f t="shared" si="32"/>
        <v>-0.75</v>
      </c>
      <c r="AA154" s="13">
        <f t="shared" si="38"/>
        <v>-3</v>
      </c>
    </row>
    <row r="155" spans="1:27" x14ac:dyDescent="0.25">
      <c r="A155" s="60">
        <v>45917.975347222222</v>
      </c>
      <c r="B155" s="61">
        <v>443132280</v>
      </c>
      <c r="C155" s="37" t="s">
        <v>36</v>
      </c>
      <c r="D155" s="37" t="s">
        <v>38</v>
      </c>
      <c r="E155" s="37" t="s">
        <v>120</v>
      </c>
      <c r="F155" s="36">
        <v>3657.95</v>
      </c>
      <c r="G155" s="36">
        <v>3658.65</v>
      </c>
      <c r="H155" s="36">
        <v>3654.95</v>
      </c>
      <c r="I155" s="37" t="s">
        <v>218</v>
      </c>
      <c r="J155" s="36">
        <v>3658.67</v>
      </c>
      <c r="K155" s="36">
        <v>0</v>
      </c>
      <c r="L155" s="36">
        <v>0</v>
      </c>
      <c r="M155" s="36">
        <v>-0.72</v>
      </c>
      <c r="N155" s="10" t="str">
        <f t="shared" si="33"/>
        <v>L</v>
      </c>
      <c r="O155" s="11">
        <f t="shared" si="34"/>
        <v>45917</v>
      </c>
      <c r="P155" s="12" t="str">
        <f t="shared" si="35"/>
        <v>23</v>
      </c>
      <c r="Q155" s="13" t="str">
        <f>VLOOKUP($B155,Deals_Demo!$H:$N,7,0)</f>
        <v>strategy_09_demo</v>
      </c>
      <c r="R155" s="13" t="str">
        <f t="shared" si="36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7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30"/>
        <v>-7.1999999999999995E-2</v>
      </c>
      <c r="Y155" s="13">
        <f t="shared" si="31"/>
        <v>-0.14399999999999999</v>
      </c>
      <c r="Z155" s="13">
        <f t="shared" si="32"/>
        <v>-0.216</v>
      </c>
      <c r="AA155" s="13">
        <f t="shared" si="38"/>
        <v>-3</v>
      </c>
    </row>
    <row r="156" spans="1:27" x14ac:dyDescent="0.25">
      <c r="A156" s="58">
        <v>45918.047210648147</v>
      </c>
      <c r="B156" s="59">
        <v>443141588</v>
      </c>
      <c r="C156" s="38" t="s">
        <v>36</v>
      </c>
      <c r="D156" s="38" t="s">
        <v>38</v>
      </c>
      <c r="E156" s="38" t="s">
        <v>120</v>
      </c>
      <c r="F156" s="35">
        <v>3658.06</v>
      </c>
      <c r="G156" s="35">
        <v>3660.82</v>
      </c>
      <c r="H156" s="35">
        <v>3651.82</v>
      </c>
      <c r="I156" s="38" t="s">
        <v>220</v>
      </c>
      <c r="J156" s="35">
        <v>3661.1</v>
      </c>
      <c r="K156" s="35">
        <v>0</v>
      </c>
      <c r="L156" s="35">
        <v>0</v>
      </c>
      <c r="M156" s="35">
        <v>-3.04</v>
      </c>
      <c r="N156" s="10" t="str">
        <f t="shared" si="33"/>
        <v>L</v>
      </c>
      <c r="O156" s="11">
        <f t="shared" si="34"/>
        <v>45918</v>
      </c>
      <c r="P156" s="12" t="str">
        <f t="shared" si="35"/>
        <v>01</v>
      </c>
      <c r="Q156" s="13" t="str">
        <f>VLOOKUP($B156,Deals_Demo!$H:$N,7,0)</f>
        <v>DEMO_strategy_02</v>
      </c>
      <c r="R156" s="13" t="str">
        <f t="shared" si="36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7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30"/>
        <v>-0.30400000000000005</v>
      </c>
      <c r="Y156" s="13">
        <f t="shared" si="31"/>
        <v>-0.6080000000000001</v>
      </c>
      <c r="Z156" s="13">
        <f t="shared" si="32"/>
        <v>-0.91199999999999992</v>
      </c>
      <c r="AA156" s="13">
        <f t="shared" si="38"/>
        <v>-3</v>
      </c>
    </row>
    <row r="157" spans="1:27" x14ac:dyDescent="0.25">
      <c r="A157" s="60">
        <v>45918.047210648147</v>
      </c>
      <c r="B157" s="61">
        <v>443141589</v>
      </c>
      <c r="C157" s="37" t="s">
        <v>36</v>
      </c>
      <c r="D157" s="37" t="s">
        <v>38</v>
      </c>
      <c r="E157" s="37" t="s">
        <v>120</v>
      </c>
      <c r="F157" s="36">
        <v>3658.08</v>
      </c>
      <c r="G157" s="36">
        <v>3660.82</v>
      </c>
      <c r="H157" s="37"/>
      <c r="I157" s="37" t="s">
        <v>220</v>
      </c>
      <c r="J157" s="36">
        <v>3661.1</v>
      </c>
      <c r="K157" s="36">
        <v>0</v>
      </c>
      <c r="L157" s="36">
        <v>0</v>
      </c>
      <c r="M157" s="36">
        <v>-3.02</v>
      </c>
      <c r="N157" s="10" t="str">
        <f t="shared" si="33"/>
        <v>L</v>
      </c>
      <c r="O157" s="11">
        <f t="shared" si="34"/>
        <v>45918</v>
      </c>
      <c r="P157" s="12" t="str">
        <f t="shared" si="35"/>
        <v>01</v>
      </c>
      <c r="Q157" s="13" t="str">
        <f>VLOOKUP($B157,Deals_Demo!$H:$N,7,0)</f>
        <v>DEMO_strategy_01</v>
      </c>
      <c r="R157" s="13" t="str">
        <f t="shared" si="36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7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30"/>
        <v>-0.30200000000000005</v>
      </c>
      <c r="Y157" s="13">
        <f t="shared" si="31"/>
        <v>-0.60400000000000009</v>
      </c>
      <c r="Z157" s="13">
        <f t="shared" si="32"/>
        <v>-0.90599999999999992</v>
      </c>
      <c r="AA157" s="13">
        <f t="shared" si="38"/>
        <v>-3</v>
      </c>
    </row>
    <row r="158" spans="1:27" x14ac:dyDescent="0.25">
      <c r="A158" s="58">
        <v>45918.04859953704</v>
      </c>
      <c r="B158" s="59">
        <v>443141856</v>
      </c>
      <c r="C158" s="38" t="s">
        <v>36</v>
      </c>
      <c r="D158" s="38" t="s">
        <v>38</v>
      </c>
      <c r="E158" s="38" t="s">
        <v>120</v>
      </c>
      <c r="F158" s="35">
        <v>3658.55</v>
      </c>
      <c r="G158" s="35">
        <v>3661.55</v>
      </c>
      <c r="H158" s="35">
        <v>3654.05</v>
      </c>
      <c r="I158" s="38" t="s">
        <v>221</v>
      </c>
      <c r="J158" s="35">
        <v>3661.61</v>
      </c>
      <c r="K158" s="35">
        <v>0</v>
      </c>
      <c r="L158" s="35">
        <v>0</v>
      </c>
      <c r="M158" s="35">
        <v>-3.06</v>
      </c>
      <c r="N158" s="10" t="str">
        <f t="shared" si="33"/>
        <v>L</v>
      </c>
      <c r="O158" s="11">
        <f t="shared" si="34"/>
        <v>45918</v>
      </c>
      <c r="P158" s="12" t="str">
        <f t="shared" si="35"/>
        <v>01</v>
      </c>
      <c r="Q158" s="13" t="str">
        <f>VLOOKUP($B158,Deals_Demo!$H:$N,7,0)</f>
        <v>DEMO_strategy_03</v>
      </c>
      <c r="R158" s="13" t="str">
        <f t="shared" si="36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7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30"/>
        <v>-0.30600000000000005</v>
      </c>
      <c r="Y158" s="13">
        <f t="shared" si="31"/>
        <v>-0.6120000000000001</v>
      </c>
      <c r="Z158" s="13">
        <f t="shared" si="32"/>
        <v>-0.91799999999999993</v>
      </c>
      <c r="AA158" s="13">
        <f t="shared" si="38"/>
        <v>-3</v>
      </c>
    </row>
    <row r="159" spans="1:27" x14ac:dyDescent="0.25">
      <c r="A159" s="60">
        <v>45918.054618055554</v>
      </c>
      <c r="B159" s="61">
        <v>443143294</v>
      </c>
      <c r="C159" s="37" t="s">
        <v>36</v>
      </c>
      <c r="D159" s="37" t="s">
        <v>37</v>
      </c>
      <c r="E159" s="37" t="s">
        <v>120</v>
      </c>
      <c r="F159" s="36">
        <v>3663.41</v>
      </c>
      <c r="G159" s="36">
        <v>3663.33</v>
      </c>
      <c r="H159" s="36">
        <v>3664.89</v>
      </c>
      <c r="I159" s="37" t="s">
        <v>222</v>
      </c>
      <c r="J159" s="36">
        <v>3665.01</v>
      </c>
      <c r="K159" s="36">
        <v>0</v>
      </c>
      <c r="L159" s="36">
        <v>0</v>
      </c>
      <c r="M159" s="36">
        <v>1.6</v>
      </c>
      <c r="N159" s="10" t="str">
        <f t="shared" si="33"/>
        <v>W</v>
      </c>
      <c r="O159" s="11">
        <f t="shared" si="34"/>
        <v>45918</v>
      </c>
      <c r="P159" s="12" t="str">
        <f t="shared" si="35"/>
        <v>01</v>
      </c>
      <c r="Q159" s="13" t="str">
        <f>VLOOKUP($B159,Deals_Demo!$H:$N,7,0)</f>
        <v>strategy_12_demo</v>
      </c>
      <c r="R159" s="13" t="str">
        <f t="shared" si="36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7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30"/>
        <v>0.16000000000000003</v>
      </c>
      <c r="Y159" s="13">
        <f t="shared" si="31"/>
        <v>0.32000000000000006</v>
      </c>
      <c r="Z159" s="13">
        <f t="shared" si="32"/>
        <v>0.48</v>
      </c>
      <c r="AA159" s="13">
        <f t="shared" si="38"/>
        <v>-3</v>
      </c>
    </row>
    <row r="160" spans="1:27" x14ac:dyDescent="0.25">
      <c r="A160" s="58">
        <v>45918.054618055554</v>
      </c>
      <c r="B160" s="59">
        <v>443143295</v>
      </c>
      <c r="C160" s="38" t="s">
        <v>36</v>
      </c>
      <c r="D160" s="38" t="s">
        <v>37</v>
      </c>
      <c r="E160" s="38" t="s">
        <v>120</v>
      </c>
      <c r="F160" s="35">
        <v>3663.42</v>
      </c>
      <c r="G160" s="35">
        <v>3663.75</v>
      </c>
      <c r="H160" s="35">
        <v>3666.91</v>
      </c>
      <c r="I160" s="38" t="s">
        <v>223</v>
      </c>
      <c r="J160" s="35">
        <v>3663.75</v>
      </c>
      <c r="K160" s="35">
        <v>0</v>
      </c>
      <c r="L160" s="35">
        <v>0</v>
      </c>
      <c r="M160" s="35">
        <v>0.33</v>
      </c>
      <c r="N160" s="10" t="str">
        <f t="shared" si="33"/>
        <v>W</v>
      </c>
      <c r="O160" s="11">
        <f t="shared" si="34"/>
        <v>45918</v>
      </c>
      <c r="P160" s="12" t="str">
        <f t="shared" si="35"/>
        <v>01</v>
      </c>
      <c r="Q160" s="13" t="str">
        <f>VLOOKUP($B160,Deals_Demo!$H:$N,7,0)</f>
        <v>strategy_11_demo</v>
      </c>
      <c r="R160" s="13" t="str">
        <f t="shared" si="36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7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30"/>
        <v>3.3000000000000002E-2</v>
      </c>
      <c r="Y160" s="13">
        <f t="shared" si="31"/>
        <v>6.6000000000000003E-2</v>
      </c>
      <c r="Z160" s="13">
        <f t="shared" si="32"/>
        <v>9.9000000000000005E-2</v>
      </c>
      <c r="AA160" s="13">
        <f t="shared" si="38"/>
        <v>-3</v>
      </c>
    </row>
    <row r="161" spans="1:27" x14ac:dyDescent="0.25">
      <c r="A161" s="60">
        <v>45918.054629629631</v>
      </c>
      <c r="B161" s="61">
        <v>443143296</v>
      </c>
      <c r="C161" s="37" t="s">
        <v>36</v>
      </c>
      <c r="D161" s="37" t="s">
        <v>37</v>
      </c>
      <c r="E161" s="37" t="s">
        <v>120</v>
      </c>
      <c r="F161" s="36">
        <v>3663.42</v>
      </c>
      <c r="G161" s="36">
        <v>3663.75</v>
      </c>
      <c r="H161" s="36">
        <v>3666.41</v>
      </c>
      <c r="I161" s="37" t="s">
        <v>223</v>
      </c>
      <c r="J161" s="36">
        <v>3663.75</v>
      </c>
      <c r="K161" s="36">
        <v>0</v>
      </c>
      <c r="L161" s="36">
        <v>0</v>
      </c>
      <c r="M161" s="36">
        <v>0.33</v>
      </c>
      <c r="N161" s="10" t="str">
        <f t="shared" si="33"/>
        <v>W</v>
      </c>
      <c r="O161" s="11">
        <f t="shared" si="34"/>
        <v>45918</v>
      </c>
      <c r="P161" s="12" t="str">
        <f t="shared" si="35"/>
        <v>01</v>
      </c>
      <c r="Q161" s="13" t="str">
        <f>VLOOKUP($B161,Deals_Demo!$H:$N,7,0)</f>
        <v>strategy_10_demo</v>
      </c>
      <c r="R161" s="13" t="str">
        <f t="shared" si="36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7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30"/>
        <v>3.3000000000000002E-2</v>
      </c>
      <c r="Y161" s="13">
        <f t="shared" si="31"/>
        <v>6.6000000000000003E-2</v>
      </c>
      <c r="Z161" s="13">
        <f t="shared" si="32"/>
        <v>9.9000000000000005E-2</v>
      </c>
      <c r="AA161" s="13">
        <f t="shared" si="38"/>
        <v>-3</v>
      </c>
    </row>
    <row r="162" spans="1:27" x14ac:dyDescent="0.25">
      <c r="A162" s="58">
        <v>45918.054629629631</v>
      </c>
      <c r="B162" s="59">
        <v>443143297</v>
      </c>
      <c r="C162" s="38" t="s">
        <v>36</v>
      </c>
      <c r="D162" s="38" t="s">
        <v>37</v>
      </c>
      <c r="E162" s="38" t="s">
        <v>120</v>
      </c>
      <c r="F162" s="35">
        <v>3663.42</v>
      </c>
      <c r="G162" s="35">
        <v>3663.76</v>
      </c>
      <c r="H162" s="35">
        <v>3666.41</v>
      </c>
      <c r="I162" s="38" t="s">
        <v>224</v>
      </c>
      <c r="J162" s="35">
        <v>3663.76</v>
      </c>
      <c r="K162" s="35">
        <v>0</v>
      </c>
      <c r="L162" s="35">
        <v>0</v>
      </c>
      <c r="M162" s="35">
        <v>0.34</v>
      </c>
      <c r="N162" s="10" t="str">
        <f t="shared" si="33"/>
        <v>W</v>
      </c>
      <c r="O162" s="11">
        <f t="shared" si="34"/>
        <v>45918</v>
      </c>
      <c r="P162" s="12" t="str">
        <f t="shared" si="35"/>
        <v>01</v>
      </c>
      <c r="Q162" s="13" t="str">
        <f>VLOOKUP($B162,Deals_Demo!$H:$N,7,0)</f>
        <v>strategy_09_demo</v>
      </c>
      <c r="R162" s="13" t="str">
        <f t="shared" si="36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7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30"/>
        <v>3.4000000000000002E-2</v>
      </c>
      <c r="Y162" s="13">
        <f t="shared" si="31"/>
        <v>6.8000000000000005E-2</v>
      </c>
      <c r="Z162" s="13">
        <f t="shared" si="32"/>
        <v>0.10200000000000001</v>
      </c>
      <c r="AA162" s="13">
        <f t="shared" si="38"/>
        <v>-3</v>
      </c>
    </row>
    <row r="163" spans="1:27" x14ac:dyDescent="0.25">
      <c r="A163" s="60">
        <v>45918.061215277776</v>
      </c>
      <c r="B163" s="61">
        <v>443144330</v>
      </c>
      <c r="C163" s="37" t="s">
        <v>36</v>
      </c>
      <c r="D163" s="37" t="s">
        <v>37</v>
      </c>
      <c r="E163" s="37" t="s">
        <v>120</v>
      </c>
      <c r="F163" s="36">
        <v>3664.18</v>
      </c>
      <c r="G163" s="36">
        <v>3661.18</v>
      </c>
      <c r="H163" s="36">
        <v>3665.68</v>
      </c>
      <c r="I163" s="37" t="s">
        <v>225</v>
      </c>
      <c r="J163" s="36">
        <v>3661.17</v>
      </c>
      <c r="K163" s="36">
        <v>0</v>
      </c>
      <c r="L163" s="36">
        <v>0</v>
      </c>
      <c r="M163" s="36">
        <v>-3.01</v>
      </c>
      <c r="N163" s="10" t="str">
        <f t="shared" si="33"/>
        <v>L</v>
      </c>
      <c r="O163" s="11">
        <f t="shared" si="34"/>
        <v>45918</v>
      </c>
      <c r="P163" s="12" t="str">
        <f t="shared" si="35"/>
        <v>01</v>
      </c>
      <c r="Q163" s="13" t="str">
        <f>VLOOKUP($B163,Deals_Demo!$H:$N,7,0)</f>
        <v>strategy_12_demo</v>
      </c>
      <c r="R163" s="13" t="str">
        <f t="shared" si="36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7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30"/>
        <v>-0.30099999999999999</v>
      </c>
      <c r="Y163" s="13">
        <f t="shared" si="31"/>
        <v>-0.60199999999999998</v>
      </c>
      <c r="Z163" s="13">
        <f t="shared" si="32"/>
        <v>-0.90299999999999991</v>
      </c>
      <c r="AA163" s="13">
        <f t="shared" si="38"/>
        <v>-3</v>
      </c>
    </row>
    <row r="164" spans="1:27" x14ac:dyDescent="0.25">
      <c r="A164" s="58">
        <v>45918.061678240738</v>
      </c>
      <c r="B164" s="59">
        <v>443144361</v>
      </c>
      <c r="C164" s="38" t="s">
        <v>36</v>
      </c>
      <c r="D164" s="38" t="s">
        <v>37</v>
      </c>
      <c r="E164" s="38" t="s">
        <v>120</v>
      </c>
      <c r="F164" s="35">
        <v>3664.02</v>
      </c>
      <c r="G164" s="35">
        <v>3661.52</v>
      </c>
      <c r="H164" s="35">
        <v>3667.02</v>
      </c>
      <c r="I164" s="38" t="s">
        <v>226</v>
      </c>
      <c r="J164" s="35">
        <v>3661.51</v>
      </c>
      <c r="K164" s="35">
        <v>0</v>
      </c>
      <c r="L164" s="35">
        <v>0</v>
      </c>
      <c r="M164" s="35">
        <v>-2.5099999999999998</v>
      </c>
      <c r="N164" s="10" t="str">
        <f t="shared" si="33"/>
        <v>L</v>
      </c>
      <c r="O164" s="11">
        <f t="shared" si="34"/>
        <v>45918</v>
      </c>
      <c r="P164" s="12" t="str">
        <f t="shared" si="35"/>
        <v>01</v>
      </c>
      <c r="Q164" s="13" t="str">
        <f>VLOOKUP($B164,Deals_Demo!$H:$N,7,0)</f>
        <v>strategy_10_demo</v>
      </c>
      <c r="R164" s="13" t="str">
        <f t="shared" si="36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7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30"/>
        <v>-0.251</v>
      </c>
      <c r="Y164" s="13">
        <f t="shared" si="31"/>
        <v>-0.502</v>
      </c>
      <c r="Z164" s="13">
        <f t="shared" si="32"/>
        <v>-0.75299999999999989</v>
      </c>
      <c r="AA164" s="13">
        <f t="shared" si="38"/>
        <v>-3</v>
      </c>
    </row>
    <row r="165" spans="1:27" x14ac:dyDescent="0.25">
      <c r="A165" s="60">
        <v>45918.061678240738</v>
      </c>
      <c r="B165" s="61">
        <v>443144362</v>
      </c>
      <c r="C165" s="37" t="s">
        <v>36</v>
      </c>
      <c r="D165" s="37" t="s">
        <v>37</v>
      </c>
      <c r="E165" s="37" t="s">
        <v>120</v>
      </c>
      <c r="F165" s="36">
        <v>3664.02</v>
      </c>
      <c r="G165" s="36">
        <v>3665.43</v>
      </c>
      <c r="H165" s="36">
        <v>3667.02</v>
      </c>
      <c r="I165" s="37" t="s">
        <v>227</v>
      </c>
      <c r="J165" s="36">
        <v>3667.05</v>
      </c>
      <c r="K165" s="36">
        <v>0</v>
      </c>
      <c r="L165" s="36">
        <v>0</v>
      </c>
      <c r="M165" s="36">
        <v>3.03</v>
      </c>
      <c r="N165" s="10" t="str">
        <f t="shared" si="33"/>
        <v>W</v>
      </c>
      <c r="O165" s="11">
        <f t="shared" si="34"/>
        <v>45918</v>
      </c>
      <c r="P165" s="12" t="str">
        <f t="shared" si="35"/>
        <v>01</v>
      </c>
      <c r="Q165" s="13" t="str">
        <f>VLOOKUP($B165,Deals_Demo!$H:$N,7,0)</f>
        <v>strategy_09_demo</v>
      </c>
      <c r="R165" s="13" t="str">
        <f t="shared" si="36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7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30"/>
        <v>0.30299999999999999</v>
      </c>
      <c r="Y165" s="13">
        <f t="shared" si="31"/>
        <v>0.60599999999999998</v>
      </c>
      <c r="Z165" s="13">
        <f t="shared" si="32"/>
        <v>0.90899999999999992</v>
      </c>
      <c r="AA165" s="13">
        <f t="shared" si="38"/>
        <v>3.03</v>
      </c>
    </row>
    <row r="166" spans="1:27" x14ac:dyDescent="0.25">
      <c r="A166" s="58">
        <v>45918.061689814815</v>
      </c>
      <c r="B166" s="59">
        <v>443144363</v>
      </c>
      <c r="C166" s="38" t="s">
        <v>36</v>
      </c>
      <c r="D166" s="38" t="s">
        <v>37</v>
      </c>
      <c r="E166" s="38" t="s">
        <v>120</v>
      </c>
      <c r="F166" s="35">
        <v>3664.02</v>
      </c>
      <c r="G166" s="35">
        <v>3666.18</v>
      </c>
      <c r="H166" s="35">
        <v>3667.52</v>
      </c>
      <c r="I166" s="38" t="s">
        <v>228</v>
      </c>
      <c r="J166" s="35">
        <v>3667.52</v>
      </c>
      <c r="K166" s="35">
        <v>0</v>
      </c>
      <c r="L166" s="35">
        <v>0</v>
      </c>
      <c r="M166" s="35">
        <v>3.5</v>
      </c>
      <c r="N166" s="10" t="str">
        <f t="shared" si="33"/>
        <v>W</v>
      </c>
      <c r="O166" s="11">
        <f t="shared" si="34"/>
        <v>45918</v>
      </c>
      <c r="P166" s="12" t="str">
        <f t="shared" si="35"/>
        <v>01</v>
      </c>
      <c r="Q166" s="13" t="str">
        <f>VLOOKUP($B166,Deals_Demo!$H:$N,7,0)</f>
        <v>strategy_11_demo</v>
      </c>
      <c r="R166" s="13" t="str">
        <f t="shared" si="36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7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30"/>
        <v>0.35000000000000003</v>
      </c>
      <c r="Y166" s="13">
        <f t="shared" si="31"/>
        <v>0.70000000000000007</v>
      </c>
      <c r="Z166" s="13">
        <f t="shared" si="32"/>
        <v>1.05</v>
      </c>
      <c r="AA166" s="13">
        <f t="shared" si="38"/>
        <v>3.5</v>
      </c>
    </row>
    <row r="167" spans="1:27" x14ac:dyDescent="0.25">
      <c r="A167" s="60">
        <v>45918.068055555559</v>
      </c>
      <c r="B167" s="61">
        <v>443146056</v>
      </c>
      <c r="C167" s="37" t="s">
        <v>36</v>
      </c>
      <c r="D167" s="37" t="s">
        <v>38</v>
      </c>
      <c r="E167" s="37" t="s">
        <v>120</v>
      </c>
      <c r="F167" s="36">
        <v>3662.13</v>
      </c>
      <c r="G167" s="36">
        <v>3665.13</v>
      </c>
      <c r="H167" s="36">
        <v>3656.13</v>
      </c>
      <c r="I167" s="37" t="s">
        <v>229</v>
      </c>
      <c r="J167" s="36">
        <v>3665.41</v>
      </c>
      <c r="K167" s="36">
        <v>0</v>
      </c>
      <c r="L167" s="36">
        <v>0</v>
      </c>
      <c r="M167" s="36">
        <v>-3.28</v>
      </c>
      <c r="N167" s="10" t="str">
        <f t="shared" si="33"/>
        <v>L</v>
      </c>
      <c r="O167" s="11">
        <f t="shared" si="34"/>
        <v>45918</v>
      </c>
      <c r="P167" s="12" t="str">
        <f t="shared" si="35"/>
        <v>01</v>
      </c>
      <c r="Q167" s="13" t="str">
        <f>VLOOKUP($B167,Deals_Demo!$H:$N,7,0)</f>
        <v>DEMO_strategy_02</v>
      </c>
      <c r="R167" s="13" t="str">
        <f t="shared" si="36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7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30"/>
        <v>-0.32800000000000001</v>
      </c>
      <c r="Y167" s="13">
        <f t="shared" si="31"/>
        <v>-0.65600000000000003</v>
      </c>
      <c r="Z167" s="13">
        <f t="shared" si="32"/>
        <v>-0.98399999999999987</v>
      </c>
      <c r="AA167" s="13">
        <f t="shared" si="38"/>
        <v>-3</v>
      </c>
    </row>
    <row r="168" spans="1:27" x14ac:dyDescent="0.25">
      <c r="A168" s="58">
        <v>45918.068055555559</v>
      </c>
      <c r="B168" s="59">
        <v>443146058</v>
      </c>
      <c r="C168" s="38" t="s">
        <v>36</v>
      </c>
      <c r="D168" s="38" t="s">
        <v>38</v>
      </c>
      <c r="E168" s="38" t="s">
        <v>120</v>
      </c>
      <c r="F168" s="35">
        <v>3662.17</v>
      </c>
      <c r="G168" s="35">
        <v>3665.13</v>
      </c>
      <c r="H168" s="38"/>
      <c r="I168" s="38" t="s">
        <v>229</v>
      </c>
      <c r="J168" s="35">
        <v>3665.41</v>
      </c>
      <c r="K168" s="35">
        <v>0</v>
      </c>
      <c r="L168" s="35">
        <v>0</v>
      </c>
      <c r="M168" s="35">
        <v>-3.24</v>
      </c>
      <c r="N168" s="10" t="str">
        <f t="shared" si="33"/>
        <v>L</v>
      </c>
      <c r="O168" s="11">
        <f t="shared" si="34"/>
        <v>45918</v>
      </c>
      <c r="P168" s="12" t="str">
        <f t="shared" si="35"/>
        <v>01</v>
      </c>
      <c r="Q168" s="13" t="str">
        <f>VLOOKUP($B168,Deals_Demo!$H:$N,7,0)</f>
        <v>DEMO_strategy_01</v>
      </c>
      <c r="R168" s="13" t="str">
        <f t="shared" si="36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7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30"/>
        <v>-0.32400000000000007</v>
      </c>
      <c r="Y168" s="13">
        <f t="shared" si="31"/>
        <v>-0.64800000000000013</v>
      </c>
      <c r="Z168" s="13">
        <f t="shared" si="32"/>
        <v>-0.97199999999999998</v>
      </c>
      <c r="AA168" s="13">
        <f t="shared" si="38"/>
        <v>-3</v>
      </c>
    </row>
    <row r="169" spans="1:27" x14ac:dyDescent="0.25">
      <c r="A169" s="60">
        <v>45918.069432870368</v>
      </c>
      <c r="B169" s="61">
        <v>443146223</v>
      </c>
      <c r="C169" s="37" t="s">
        <v>36</v>
      </c>
      <c r="D169" s="37" t="s">
        <v>38</v>
      </c>
      <c r="E169" s="37" t="s">
        <v>120</v>
      </c>
      <c r="F169" s="36">
        <v>3661.89</v>
      </c>
      <c r="G169" s="36">
        <v>3664.89</v>
      </c>
      <c r="H169" s="36">
        <v>3657.39</v>
      </c>
      <c r="I169" s="37" t="s">
        <v>230</v>
      </c>
      <c r="J169" s="36">
        <v>3664.89</v>
      </c>
      <c r="K169" s="36">
        <v>0</v>
      </c>
      <c r="L169" s="36">
        <v>0</v>
      </c>
      <c r="M169" s="36">
        <v>-3</v>
      </c>
      <c r="N169" s="10" t="str">
        <f t="shared" si="33"/>
        <v>L</v>
      </c>
      <c r="O169" s="11">
        <f t="shared" si="34"/>
        <v>45918</v>
      </c>
      <c r="P169" s="12" t="str">
        <f t="shared" si="35"/>
        <v>01</v>
      </c>
      <c r="Q169" s="13" t="str">
        <f>VLOOKUP($B169,Deals_Demo!$H:$N,7,0)</f>
        <v>DEMO_strategy_03</v>
      </c>
      <c r="R169" s="13" t="str">
        <f t="shared" si="36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7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30"/>
        <v>-0.30000000000000004</v>
      </c>
      <c r="Y169" s="13">
        <f t="shared" si="31"/>
        <v>-0.60000000000000009</v>
      </c>
      <c r="Z169" s="13">
        <f t="shared" si="32"/>
        <v>-0.89999999999999991</v>
      </c>
      <c r="AA169" s="13">
        <f t="shared" si="38"/>
        <v>-3</v>
      </c>
    </row>
    <row r="170" spans="1:27" x14ac:dyDescent="0.25">
      <c r="A170" s="58">
        <v>45918.08829861111</v>
      </c>
      <c r="B170" s="59">
        <v>443150580</v>
      </c>
      <c r="C170" s="38" t="s">
        <v>36</v>
      </c>
      <c r="D170" s="38" t="s">
        <v>37</v>
      </c>
      <c r="E170" s="38" t="s">
        <v>120</v>
      </c>
      <c r="F170" s="35">
        <v>3664.57</v>
      </c>
      <c r="G170" s="35">
        <v>3661.43</v>
      </c>
      <c r="H170" s="35">
        <v>3665.93</v>
      </c>
      <c r="I170" s="38" t="s">
        <v>231</v>
      </c>
      <c r="J170" s="35">
        <v>3665.93</v>
      </c>
      <c r="K170" s="35">
        <v>0</v>
      </c>
      <c r="L170" s="35">
        <v>0</v>
      </c>
      <c r="M170" s="35">
        <v>1.36</v>
      </c>
      <c r="N170" s="10" t="str">
        <f t="shared" si="33"/>
        <v>W</v>
      </c>
      <c r="O170" s="11">
        <f t="shared" si="34"/>
        <v>45918</v>
      </c>
      <c r="P170" s="12" t="str">
        <f t="shared" si="35"/>
        <v>02</v>
      </c>
      <c r="Q170" s="13" t="str">
        <f>VLOOKUP($B170,Deals_Demo!$H:$N,7,0)</f>
        <v>strategy_12_demo</v>
      </c>
      <c r="R170" s="13" t="str">
        <f t="shared" si="36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7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30"/>
        <v>0.13600000000000001</v>
      </c>
      <c r="Y170" s="13">
        <f t="shared" si="31"/>
        <v>0.27200000000000002</v>
      </c>
      <c r="Z170" s="13">
        <f t="shared" si="32"/>
        <v>0.40800000000000003</v>
      </c>
      <c r="AA170" s="13">
        <f t="shared" si="38"/>
        <v>-3</v>
      </c>
    </row>
    <row r="171" spans="1:27" x14ac:dyDescent="0.25">
      <c r="A171" s="60">
        <v>45918.08829861111</v>
      </c>
      <c r="B171" s="61">
        <v>443150581</v>
      </c>
      <c r="C171" s="37" t="s">
        <v>36</v>
      </c>
      <c r="D171" s="37" t="s">
        <v>37</v>
      </c>
      <c r="E171" s="37" t="s">
        <v>120</v>
      </c>
      <c r="F171" s="36">
        <v>3664.57</v>
      </c>
      <c r="G171" s="36">
        <v>3666.27</v>
      </c>
      <c r="H171" s="36">
        <v>3667.57</v>
      </c>
      <c r="I171" s="37" t="s">
        <v>232</v>
      </c>
      <c r="J171" s="36">
        <v>3667.59</v>
      </c>
      <c r="K171" s="36">
        <v>0</v>
      </c>
      <c r="L171" s="36">
        <v>0</v>
      </c>
      <c r="M171" s="36">
        <v>3.02</v>
      </c>
      <c r="N171" s="10" t="str">
        <f t="shared" si="33"/>
        <v>W</v>
      </c>
      <c r="O171" s="11">
        <f t="shared" si="34"/>
        <v>45918</v>
      </c>
      <c r="P171" s="12" t="str">
        <f t="shared" si="35"/>
        <v>02</v>
      </c>
      <c r="Q171" s="13" t="str">
        <f>VLOOKUP($B171,Deals_Demo!$H:$N,7,0)</f>
        <v>strategy_10_demo</v>
      </c>
      <c r="R171" s="13" t="str">
        <f t="shared" si="36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7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30"/>
        <v>0.30200000000000005</v>
      </c>
      <c r="Y171" s="13">
        <f t="shared" si="31"/>
        <v>0.60400000000000009</v>
      </c>
      <c r="Z171" s="13">
        <f t="shared" si="32"/>
        <v>0.90599999999999992</v>
      </c>
      <c r="AA171" s="13">
        <f t="shared" si="38"/>
        <v>3.02</v>
      </c>
    </row>
    <row r="172" spans="1:27" x14ac:dyDescent="0.25">
      <c r="A172" s="58">
        <v>45918.096284722225</v>
      </c>
      <c r="B172" s="59">
        <v>443152612</v>
      </c>
      <c r="C172" s="38" t="s">
        <v>36</v>
      </c>
      <c r="D172" s="38" t="s">
        <v>37</v>
      </c>
      <c r="E172" s="38" t="s">
        <v>120</v>
      </c>
      <c r="F172" s="35">
        <v>3667.83</v>
      </c>
      <c r="G172" s="35">
        <v>3664.83</v>
      </c>
      <c r="H172" s="35">
        <v>3669.33</v>
      </c>
      <c r="I172" s="38" t="s">
        <v>233</v>
      </c>
      <c r="J172" s="35">
        <v>3669.58</v>
      </c>
      <c r="K172" s="35">
        <v>0</v>
      </c>
      <c r="L172" s="35">
        <v>0</v>
      </c>
      <c r="M172" s="35">
        <v>1.75</v>
      </c>
      <c r="N172" s="10" t="str">
        <f t="shared" si="33"/>
        <v>W</v>
      </c>
      <c r="O172" s="11">
        <f t="shared" si="34"/>
        <v>45918</v>
      </c>
      <c r="P172" s="12" t="str">
        <f t="shared" si="35"/>
        <v>02</v>
      </c>
      <c r="Q172" s="13" t="str">
        <f>VLOOKUP($B172,Deals_Demo!$H:$N,7,0)</f>
        <v>strategy_12_demo</v>
      </c>
      <c r="R172" s="13" t="str">
        <f t="shared" si="36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7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30"/>
        <v>0.17500000000000002</v>
      </c>
      <c r="Y172" s="13">
        <f t="shared" si="31"/>
        <v>0.35000000000000003</v>
      </c>
      <c r="Z172" s="13">
        <f t="shared" si="32"/>
        <v>0.52500000000000002</v>
      </c>
      <c r="AA172" s="13">
        <f t="shared" si="38"/>
        <v>-3</v>
      </c>
    </row>
    <row r="173" spans="1:27" x14ac:dyDescent="0.25">
      <c r="A173" s="60">
        <v>45918.096284722225</v>
      </c>
      <c r="B173" s="61">
        <v>443152614</v>
      </c>
      <c r="C173" s="37" t="s">
        <v>36</v>
      </c>
      <c r="D173" s="37" t="s">
        <v>37</v>
      </c>
      <c r="E173" s="37" t="s">
        <v>120</v>
      </c>
      <c r="F173" s="36">
        <v>3667.83</v>
      </c>
      <c r="G173" s="36">
        <v>3669.57</v>
      </c>
      <c r="H173" s="36">
        <v>3670.83</v>
      </c>
      <c r="I173" s="37" t="s">
        <v>234</v>
      </c>
      <c r="J173" s="36">
        <v>3671.06</v>
      </c>
      <c r="K173" s="36">
        <v>0</v>
      </c>
      <c r="L173" s="36">
        <v>0</v>
      </c>
      <c r="M173" s="36">
        <v>3.23</v>
      </c>
      <c r="N173" s="10" t="str">
        <f t="shared" si="33"/>
        <v>W</v>
      </c>
      <c r="O173" s="11">
        <f t="shared" si="34"/>
        <v>45918</v>
      </c>
      <c r="P173" s="12" t="str">
        <f t="shared" si="35"/>
        <v>02</v>
      </c>
      <c r="Q173" s="13" t="str">
        <f>VLOOKUP($B173,Deals_Demo!$H:$N,7,0)</f>
        <v>strategy_10_demo</v>
      </c>
      <c r="R173" s="13" t="str">
        <f t="shared" si="36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7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30"/>
        <v>0.32300000000000001</v>
      </c>
      <c r="Y173" s="13">
        <f t="shared" si="31"/>
        <v>0.64600000000000002</v>
      </c>
      <c r="Z173" s="13">
        <f t="shared" si="32"/>
        <v>0.96899999999999997</v>
      </c>
      <c r="AA173" s="13">
        <f t="shared" si="38"/>
        <v>3.23</v>
      </c>
    </row>
    <row r="174" spans="1:27" x14ac:dyDescent="0.25">
      <c r="A174" s="58">
        <v>45918.096284722225</v>
      </c>
      <c r="B174" s="59">
        <v>443152617</v>
      </c>
      <c r="C174" s="38" t="s">
        <v>36</v>
      </c>
      <c r="D174" s="38" t="s">
        <v>37</v>
      </c>
      <c r="E174" s="38" t="s">
        <v>120</v>
      </c>
      <c r="F174" s="35">
        <v>3667.83</v>
      </c>
      <c r="G174" s="35">
        <v>3669.57</v>
      </c>
      <c r="H174" s="35">
        <v>3670.83</v>
      </c>
      <c r="I174" s="38" t="s">
        <v>234</v>
      </c>
      <c r="J174" s="35">
        <v>3671.06</v>
      </c>
      <c r="K174" s="35">
        <v>0</v>
      </c>
      <c r="L174" s="35">
        <v>0</v>
      </c>
      <c r="M174" s="35">
        <v>3.23</v>
      </c>
      <c r="N174" s="10" t="str">
        <f t="shared" si="33"/>
        <v>W</v>
      </c>
      <c r="O174" s="11">
        <f t="shared" si="34"/>
        <v>45918</v>
      </c>
      <c r="P174" s="12" t="str">
        <f t="shared" si="35"/>
        <v>02</v>
      </c>
      <c r="Q174" s="13" t="str">
        <f>VLOOKUP($B174,Deals_Demo!$H:$N,7,0)</f>
        <v>strategy_09_demo</v>
      </c>
      <c r="R174" s="13" t="str">
        <f t="shared" si="36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7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30"/>
        <v>0.32300000000000001</v>
      </c>
      <c r="Y174" s="13">
        <f t="shared" si="31"/>
        <v>0.64600000000000002</v>
      </c>
      <c r="Z174" s="13">
        <f t="shared" si="32"/>
        <v>0.96899999999999997</v>
      </c>
      <c r="AA174" s="13">
        <f t="shared" si="38"/>
        <v>3.23</v>
      </c>
    </row>
    <row r="175" spans="1:27" x14ac:dyDescent="0.25">
      <c r="A175" s="60">
        <v>45918.096296296295</v>
      </c>
      <c r="B175" s="61">
        <v>443152618</v>
      </c>
      <c r="C175" s="37" t="s">
        <v>36</v>
      </c>
      <c r="D175" s="37" t="s">
        <v>37</v>
      </c>
      <c r="E175" s="37" t="s">
        <v>120</v>
      </c>
      <c r="F175" s="36">
        <v>3667.73</v>
      </c>
      <c r="G175" s="36">
        <v>3669.68</v>
      </c>
      <c r="H175" s="36">
        <v>3671.33</v>
      </c>
      <c r="I175" s="37" t="s">
        <v>235</v>
      </c>
      <c r="J175" s="36">
        <v>3671.97</v>
      </c>
      <c r="K175" s="36">
        <v>0</v>
      </c>
      <c r="L175" s="36">
        <v>0</v>
      </c>
      <c r="M175" s="36">
        <v>4.24</v>
      </c>
      <c r="N175" s="10" t="str">
        <f t="shared" si="33"/>
        <v>W</v>
      </c>
      <c r="O175" s="11">
        <f t="shared" si="34"/>
        <v>45918</v>
      </c>
      <c r="P175" s="12" t="str">
        <f t="shared" si="35"/>
        <v>02</v>
      </c>
      <c r="Q175" s="13" t="str">
        <f>VLOOKUP($B175,Deals_Demo!$H:$N,7,0)</f>
        <v>strategy_11_demo</v>
      </c>
      <c r="R175" s="13" t="str">
        <f t="shared" si="36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7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30"/>
        <v>0.42400000000000004</v>
      </c>
      <c r="Y175" s="13">
        <f t="shared" si="31"/>
        <v>0.84800000000000009</v>
      </c>
      <c r="Z175" s="13">
        <f t="shared" si="32"/>
        <v>1.272</v>
      </c>
      <c r="AA175" s="13">
        <f t="shared" si="38"/>
        <v>4.24</v>
      </c>
    </row>
    <row r="176" spans="1:27" x14ac:dyDescent="0.25">
      <c r="A176" s="58">
        <v>45918.103113425925</v>
      </c>
      <c r="B176" s="59">
        <v>443154231</v>
      </c>
      <c r="C176" s="38" t="s">
        <v>36</v>
      </c>
      <c r="D176" s="38" t="s">
        <v>37</v>
      </c>
      <c r="E176" s="38" t="s">
        <v>120</v>
      </c>
      <c r="F176" s="35">
        <v>3670.2</v>
      </c>
      <c r="G176" s="35">
        <v>3667.26</v>
      </c>
      <c r="H176" s="35">
        <v>3671.76</v>
      </c>
      <c r="I176" s="38" t="s">
        <v>236</v>
      </c>
      <c r="J176" s="35">
        <v>3667.25</v>
      </c>
      <c r="K176" s="35">
        <v>0</v>
      </c>
      <c r="L176" s="35">
        <v>0</v>
      </c>
      <c r="M176" s="35">
        <v>-2.95</v>
      </c>
      <c r="N176" s="10" t="str">
        <f t="shared" si="33"/>
        <v>L</v>
      </c>
      <c r="O176" s="11">
        <f t="shared" si="34"/>
        <v>45918</v>
      </c>
      <c r="P176" s="12" t="str">
        <f t="shared" si="35"/>
        <v>02</v>
      </c>
      <c r="Q176" s="13" t="str">
        <f>VLOOKUP($B176,Deals_Demo!$H:$N,7,0)</f>
        <v>strategy_12_demo</v>
      </c>
      <c r="R176" s="13" t="str">
        <f t="shared" si="36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7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30"/>
        <v>-0.29500000000000004</v>
      </c>
      <c r="Y176" s="13">
        <f t="shared" si="31"/>
        <v>-0.59000000000000008</v>
      </c>
      <c r="Z176" s="13">
        <f t="shared" si="32"/>
        <v>-0.88500000000000001</v>
      </c>
      <c r="AA176" s="13">
        <f t="shared" si="38"/>
        <v>-3</v>
      </c>
    </row>
    <row r="177" spans="1:27" x14ac:dyDescent="0.25">
      <c r="A177" s="60">
        <v>45918.103113425925</v>
      </c>
      <c r="B177" s="61">
        <v>443154232</v>
      </c>
      <c r="C177" s="37" t="s">
        <v>36</v>
      </c>
      <c r="D177" s="37" t="s">
        <v>37</v>
      </c>
      <c r="E177" s="37" t="s">
        <v>120</v>
      </c>
      <c r="F177" s="36">
        <v>3670.23</v>
      </c>
      <c r="G177" s="36">
        <v>3667.2</v>
      </c>
      <c r="H177" s="36">
        <v>3673.7</v>
      </c>
      <c r="I177" s="37" t="s">
        <v>237</v>
      </c>
      <c r="J177" s="36">
        <v>3667.12</v>
      </c>
      <c r="K177" s="36">
        <v>0</v>
      </c>
      <c r="L177" s="36">
        <v>0</v>
      </c>
      <c r="M177" s="36">
        <v>-3.11</v>
      </c>
      <c r="N177" s="10" t="str">
        <f t="shared" si="33"/>
        <v>L</v>
      </c>
      <c r="O177" s="11">
        <f t="shared" si="34"/>
        <v>45918</v>
      </c>
      <c r="P177" s="12" t="str">
        <f t="shared" si="35"/>
        <v>02</v>
      </c>
      <c r="Q177" s="13" t="str">
        <f>VLOOKUP($B177,Deals_Demo!$H:$N,7,0)</f>
        <v>strategy_11_demo</v>
      </c>
      <c r="R177" s="13" t="str">
        <f t="shared" si="36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7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30"/>
        <v>-0.311</v>
      </c>
      <c r="Y177" s="13">
        <f t="shared" si="31"/>
        <v>-0.622</v>
      </c>
      <c r="Z177" s="13">
        <f t="shared" si="32"/>
        <v>-0.93299999999999994</v>
      </c>
      <c r="AA177" s="13">
        <f t="shared" si="38"/>
        <v>-3</v>
      </c>
    </row>
    <row r="178" spans="1:27" x14ac:dyDescent="0.25">
      <c r="A178" s="58">
        <v>45918.103113425925</v>
      </c>
      <c r="B178" s="59">
        <v>443154234</v>
      </c>
      <c r="C178" s="38" t="s">
        <v>36</v>
      </c>
      <c r="D178" s="38" t="s">
        <v>37</v>
      </c>
      <c r="E178" s="38" t="s">
        <v>120</v>
      </c>
      <c r="F178" s="35">
        <v>3670.25</v>
      </c>
      <c r="G178" s="35">
        <v>3667.2</v>
      </c>
      <c r="H178" s="35">
        <v>3673.2</v>
      </c>
      <c r="I178" s="38" t="s">
        <v>237</v>
      </c>
      <c r="J178" s="35">
        <v>3667.12</v>
      </c>
      <c r="K178" s="35">
        <v>0</v>
      </c>
      <c r="L178" s="35">
        <v>0</v>
      </c>
      <c r="M178" s="35">
        <v>-3.13</v>
      </c>
      <c r="N178" s="10" t="str">
        <f t="shared" si="33"/>
        <v>L</v>
      </c>
      <c r="O178" s="11">
        <f t="shared" si="34"/>
        <v>45918</v>
      </c>
      <c r="P178" s="12" t="str">
        <f t="shared" si="35"/>
        <v>02</v>
      </c>
      <c r="Q178" s="13" t="str">
        <f>VLOOKUP($B178,Deals_Demo!$H:$N,7,0)</f>
        <v>strategy_09_demo</v>
      </c>
      <c r="R178" s="13" t="str">
        <f t="shared" si="36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7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30"/>
        <v>-0.313</v>
      </c>
      <c r="Y178" s="13">
        <f t="shared" si="31"/>
        <v>-0.626</v>
      </c>
      <c r="Z178" s="13">
        <f t="shared" si="32"/>
        <v>-0.93899999999999995</v>
      </c>
      <c r="AA178" s="13">
        <f t="shared" si="38"/>
        <v>-3</v>
      </c>
    </row>
    <row r="179" spans="1:27" x14ac:dyDescent="0.25">
      <c r="A179" s="60">
        <v>45918.103125000001</v>
      </c>
      <c r="B179" s="61">
        <v>443154235</v>
      </c>
      <c r="C179" s="37" t="s">
        <v>36</v>
      </c>
      <c r="D179" s="37" t="s">
        <v>37</v>
      </c>
      <c r="E179" s="37" t="s">
        <v>120</v>
      </c>
      <c r="F179" s="36">
        <v>3670.29</v>
      </c>
      <c r="G179" s="36">
        <v>3667.7</v>
      </c>
      <c r="H179" s="36">
        <v>3673.2</v>
      </c>
      <c r="I179" s="37" t="s">
        <v>238</v>
      </c>
      <c r="J179" s="36">
        <v>3667.66</v>
      </c>
      <c r="K179" s="36">
        <v>0</v>
      </c>
      <c r="L179" s="36">
        <v>0</v>
      </c>
      <c r="M179" s="36">
        <v>-2.63</v>
      </c>
      <c r="N179" s="10" t="str">
        <f t="shared" si="33"/>
        <v>L</v>
      </c>
      <c r="O179" s="11">
        <f t="shared" si="34"/>
        <v>45918</v>
      </c>
      <c r="P179" s="12" t="str">
        <f t="shared" si="35"/>
        <v>02</v>
      </c>
      <c r="Q179" s="13" t="str">
        <f>VLOOKUP($B179,Deals_Demo!$H:$N,7,0)</f>
        <v>strategy_10_demo</v>
      </c>
      <c r="R179" s="13" t="str">
        <f t="shared" si="36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7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30"/>
        <v>-0.26300000000000001</v>
      </c>
      <c r="Y179" s="13">
        <f t="shared" si="31"/>
        <v>-0.52600000000000002</v>
      </c>
      <c r="Z179" s="13">
        <f t="shared" si="32"/>
        <v>-0.78899999999999992</v>
      </c>
      <c r="AA179" s="13">
        <f t="shared" si="38"/>
        <v>-3</v>
      </c>
    </row>
    <row r="180" spans="1:27" x14ac:dyDescent="0.25">
      <c r="A180" s="58">
        <v>45918.10496527778</v>
      </c>
      <c r="B180" s="59">
        <v>443154980</v>
      </c>
      <c r="C180" s="38" t="s">
        <v>36</v>
      </c>
      <c r="D180" s="38" t="s">
        <v>37</v>
      </c>
      <c r="E180" s="38" t="s">
        <v>120</v>
      </c>
      <c r="F180" s="35">
        <v>3670.27</v>
      </c>
      <c r="G180" s="35">
        <v>3667.3</v>
      </c>
      <c r="H180" s="35">
        <v>3673.8</v>
      </c>
      <c r="I180" s="38" t="s">
        <v>236</v>
      </c>
      <c r="J180" s="35">
        <v>3667.25</v>
      </c>
      <c r="K180" s="35">
        <v>0</v>
      </c>
      <c r="L180" s="35">
        <v>0</v>
      </c>
      <c r="M180" s="35">
        <v>-3.02</v>
      </c>
      <c r="N180" s="10" t="str">
        <f t="shared" si="33"/>
        <v>L</v>
      </c>
      <c r="O180" s="11">
        <f t="shared" si="34"/>
        <v>45918</v>
      </c>
      <c r="P180" s="12" t="str">
        <f t="shared" si="35"/>
        <v>02</v>
      </c>
      <c r="Q180" s="13" t="str">
        <f>VLOOKUP($B180,Deals_Demo!$H:$N,7,0)</f>
        <v>strategy_07_demo</v>
      </c>
      <c r="R180" s="13" t="str">
        <f t="shared" si="36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7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30"/>
        <v>-0.30200000000000005</v>
      </c>
      <c r="Y180" s="13">
        <f t="shared" si="31"/>
        <v>-0.60400000000000009</v>
      </c>
      <c r="Z180" s="13">
        <f t="shared" si="32"/>
        <v>-0.90599999999999992</v>
      </c>
      <c r="AA180" s="13">
        <f t="shared" si="38"/>
        <v>-3</v>
      </c>
    </row>
    <row r="181" spans="1:27" x14ac:dyDescent="0.25">
      <c r="A181" s="60">
        <v>45918.10496527778</v>
      </c>
      <c r="B181" s="61">
        <v>443154981</v>
      </c>
      <c r="C181" s="37" t="s">
        <v>36</v>
      </c>
      <c r="D181" s="37" t="s">
        <v>37</v>
      </c>
      <c r="E181" s="37" t="s">
        <v>120</v>
      </c>
      <c r="F181" s="36">
        <v>3670.27</v>
      </c>
      <c r="G181" s="36">
        <v>3667.27</v>
      </c>
      <c r="H181" s="36">
        <v>3673.77</v>
      </c>
      <c r="I181" s="37" t="s">
        <v>236</v>
      </c>
      <c r="J181" s="36">
        <v>3667.25</v>
      </c>
      <c r="K181" s="36">
        <v>0</v>
      </c>
      <c r="L181" s="36">
        <v>0</v>
      </c>
      <c r="M181" s="36">
        <v>-3.02</v>
      </c>
      <c r="N181" s="10" t="str">
        <f t="shared" si="33"/>
        <v>L</v>
      </c>
      <c r="O181" s="11">
        <f t="shared" si="34"/>
        <v>45918</v>
      </c>
      <c r="P181" s="12" t="str">
        <f t="shared" si="35"/>
        <v>02</v>
      </c>
      <c r="Q181" s="13" t="str">
        <f>VLOOKUP($B181,Deals_Demo!$H:$N,7,0)</f>
        <v>strategy_08_demo</v>
      </c>
      <c r="R181" s="13" t="str">
        <f t="shared" si="36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7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30"/>
        <v>-0.30200000000000005</v>
      </c>
      <c r="Y181" s="13">
        <f t="shared" si="31"/>
        <v>-0.60400000000000009</v>
      </c>
      <c r="Z181" s="13">
        <f t="shared" si="32"/>
        <v>-0.90599999999999992</v>
      </c>
      <c r="AA181" s="13">
        <f t="shared" si="38"/>
        <v>-3</v>
      </c>
    </row>
    <row r="182" spans="1:27" x14ac:dyDescent="0.25">
      <c r="A182" s="58">
        <v>45918.12903935185</v>
      </c>
      <c r="B182" s="59">
        <v>443160702</v>
      </c>
      <c r="C182" s="38" t="s">
        <v>36</v>
      </c>
      <c r="D182" s="38" t="s">
        <v>38</v>
      </c>
      <c r="E182" s="38" t="s">
        <v>120</v>
      </c>
      <c r="F182" s="35">
        <v>3667.49</v>
      </c>
      <c r="G182" s="35">
        <v>3670.49</v>
      </c>
      <c r="H182" s="35">
        <v>3665.99</v>
      </c>
      <c r="I182" s="38" t="s">
        <v>239</v>
      </c>
      <c r="J182" s="35">
        <v>3665.75</v>
      </c>
      <c r="K182" s="35">
        <v>0</v>
      </c>
      <c r="L182" s="35">
        <v>0</v>
      </c>
      <c r="M182" s="35">
        <v>1.74</v>
      </c>
      <c r="N182" s="10" t="str">
        <f t="shared" si="33"/>
        <v>W</v>
      </c>
      <c r="O182" s="11">
        <f t="shared" si="34"/>
        <v>45918</v>
      </c>
      <c r="P182" s="12" t="str">
        <f t="shared" si="35"/>
        <v>03</v>
      </c>
      <c r="Q182" s="13" t="str">
        <f>VLOOKUP($B182,Deals_Demo!$H:$N,7,0)</f>
        <v>strategy_12_demo</v>
      </c>
      <c r="R182" s="13" t="str">
        <f t="shared" si="36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7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30"/>
        <v>0.17400000000000002</v>
      </c>
      <c r="Y182" s="13">
        <f t="shared" si="31"/>
        <v>0.34800000000000003</v>
      </c>
      <c r="Z182" s="13">
        <f t="shared" si="32"/>
        <v>0.52200000000000002</v>
      </c>
      <c r="AA182" s="13">
        <f t="shared" si="38"/>
        <v>-3</v>
      </c>
    </row>
    <row r="183" spans="1:27" x14ac:dyDescent="0.25">
      <c r="A183" s="60">
        <v>45918.12903935185</v>
      </c>
      <c r="B183" s="61">
        <v>443160704</v>
      </c>
      <c r="C183" s="37" t="s">
        <v>36</v>
      </c>
      <c r="D183" s="37" t="s">
        <v>38</v>
      </c>
      <c r="E183" s="37" t="s">
        <v>120</v>
      </c>
      <c r="F183" s="36">
        <v>3667.49</v>
      </c>
      <c r="G183" s="36">
        <v>3665.95</v>
      </c>
      <c r="H183" s="36">
        <v>3663.99</v>
      </c>
      <c r="I183" s="37" t="s">
        <v>240</v>
      </c>
      <c r="J183" s="36">
        <v>3663.99</v>
      </c>
      <c r="K183" s="36">
        <v>0</v>
      </c>
      <c r="L183" s="36">
        <v>0</v>
      </c>
      <c r="M183" s="36">
        <v>3.5</v>
      </c>
      <c r="N183" s="10" t="str">
        <f t="shared" si="33"/>
        <v>W</v>
      </c>
      <c r="O183" s="11">
        <f t="shared" si="34"/>
        <v>45918</v>
      </c>
      <c r="P183" s="12" t="str">
        <f t="shared" si="35"/>
        <v>03</v>
      </c>
      <c r="Q183" s="13" t="str">
        <f>VLOOKUP($B183,Deals_Demo!$H:$N,7,0)</f>
        <v>strategy_11_demo</v>
      </c>
      <c r="R183" s="13" t="str">
        <f t="shared" si="36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7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30"/>
        <v>0.35000000000000003</v>
      </c>
      <c r="Y183" s="13">
        <f t="shared" si="31"/>
        <v>0.70000000000000007</v>
      </c>
      <c r="Z183" s="13">
        <f t="shared" si="32"/>
        <v>1.05</v>
      </c>
      <c r="AA183" s="13">
        <f t="shared" si="38"/>
        <v>3.5</v>
      </c>
    </row>
    <row r="184" spans="1:27" x14ac:dyDescent="0.25">
      <c r="A184" s="58">
        <v>45918.12903935185</v>
      </c>
      <c r="B184" s="59">
        <v>443160705</v>
      </c>
      <c r="C184" s="38" t="s">
        <v>36</v>
      </c>
      <c r="D184" s="38" t="s">
        <v>38</v>
      </c>
      <c r="E184" s="38" t="s">
        <v>120</v>
      </c>
      <c r="F184" s="35">
        <v>3667.49</v>
      </c>
      <c r="G184" s="35">
        <v>3666.1</v>
      </c>
      <c r="H184" s="35">
        <v>3664.49</v>
      </c>
      <c r="I184" s="38" t="s">
        <v>241</v>
      </c>
      <c r="J184" s="35">
        <v>3664.43</v>
      </c>
      <c r="K184" s="35">
        <v>0</v>
      </c>
      <c r="L184" s="35">
        <v>0</v>
      </c>
      <c r="M184" s="35">
        <v>3.06</v>
      </c>
      <c r="N184" s="10" t="str">
        <f t="shared" si="33"/>
        <v>W</v>
      </c>
      <c r="O184" s="11">
        <f t="shared" si="34"/>
        <v>45918</v>
      </c>
      <c r="P184" s="12" t="str">
        <f t="shared" si="35"/>
        <v>03</v>
      </c>
      <c r="Q184" s="13" t="str">
        <f>VLOOKUP($B184,Deals_Demo!$H:$N,7,0)</f>
        <v>strategy_10_demo</v>
      </c>
      <c r="R184" s="13" t="str">
        <f t="shared" si="36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7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30"/>
        <v>0.30600000000000005</v>
      </c>
      <c r="Y184" s="13">
        <f t="shared" si="31"/>
        <v>0.6120000000000001</v>
      </c>
      <c r="Z184" s="13">
        <f t="shared" si="32"/>
        <v>0.91799999999999993</v>
      </c>
      <c r="AA184" s="13">
        <f t="shared" si="38"/>
        <v>3.06</v>
      </c>
    </row>
    <row r="185" spans="1:27" x14ac:dyDescent="0.25">
      <c r="A185" s="60">
        <v>45918.129050925927</v>
      </c>
      <c r="B185" s="61">
        <v>443160706</v>
      </c>
      <c r="C185" s="37" t="s">
        <v>36</v>
      </c>
      <c r="D185" s="37" t="s">
        <v>38</v>
      </c>
      <c r="E185" s="37" t="s">
        <v>120</v>
      </c>
      <c r="F185" s="36">
        <v>3667.49</v>
      </c>
      <c r="G185" s="36">
        <v>3666.1</v>
      </c>
      <c r="H185" s="36">
        <v>3664.49</v>
      </c>
      <c r="I185" s="37" t="s">
        <v>241</v>
      </c>
      <c r="J185" s="36">
        <v>3664.43</v>
      </c>
      <c r="K185" s="36">
        <v>0</v>
      </c>
      <c r="L185" s="36">
        <v>0</v>
      </c>
      <c r="M185" s="36">
        <v>3.06</v>
      </c>
      <c r="N185" s="10" t="str">
        <f t="shared" si="33"/>
        <v>W</v>
      </c>
      <c r="O185" s="11">
        <f t="shared" si="34"/>
        <v>45918</v>
      </c>
      <c r="P185" s="12" t="str">
        <f t="shared" si="35"/>
        <v>03</v>
      </c>
      <c r="Q185" s="13" t="str">
        <f>VLOOKUP($B185,Deals_Demo!$H:$N,7,0)</f>
        <v>strategy_09_demo</v>
      </c>
      <c r="R185" s="13" t="str">
        <f t="shared" si="36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7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30"/>
        <v>0.30600000000000005</v>
      </c>
      <c r="Y185" s="13">
        <f t="shared" si="31"/>
        <v>0.6120000000000001</v>
      </c>
      <c r="Z185" s="13">
        <f t="shared" si="32"/>
        <v>0.91799999999999993</v>
      </c>
      <c r="AA185" s="13">
        <f t="shared" si="38"/>
        <v>3.06</v>
      </c>
    </row>
    <row r="186" spans="1:27" x14ac:dyDescent="0.25">
      <c r="A186" s="58">
        <v>45918.133784722224</v>
      </c>
      <c r="B186" s="59">
        <v>443162800</v>
      </c>
      <c r="C186" s="38" t="s">
        <v>36</v>
      </c>
      <c r="D186" s="38" t="s">
        <v>38</v>
      </c>
      <c r="E186" s="38" t="s">
        <v>120</v>
      </c>
      <c r="F186" s="35">
        <v>3664.49</v>
      </c>
      <c r="G186" s="35">
        <v>3667.49</v>
      </c>
      <c r="H186" s="35">
        <v>3662.99</v>
      </c>
      <c r="I186" s="38" t="s">
        <v>242</v>
      </c>
      <c r="J186" s="35">
        <v>3662.99</v>
      </c>
      <c r="K186" s="35">
        <v>0</v>
      </c>
      <c r="L186" s="35">
        <v>0</v>
      </c>
      <c r="M186" s="35">
        <v>1.5</v>
      </c>
      <c r="N186" s="10" t="str">
        <f t="shared" si="33"/>
        <v>W</v>
      </c>
      <c r="O186" s="11">
        <f t="shared" si="34"/>
        <v>45918</v>
      </c>
      <c r="P186" s="12" t="str">
        <f t="shared" si="35"/>
        <v>03</v>
      </c>
      <c r="Q186" s="13" t="str">
        <f>VLOOKUP($B186,Deals_Demo!$H:$N,7,0)</f>
        <v>strategy_12_demo</v>
      </c>
      <c r="R186" s="13" t="str">
        <f t="shared" si="36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7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30"/>
        <v>0.15000000000000002</v>
      </c>
      <c r="Y186" s="13">
        <f t="shared" si="31"/>
        <v>0.30000000000000004</v>
      </c>
      <c r="Z186" s="13">
        <f t="shared" si="32"/>
        <v>0.44999999999999996</v>
      </c>
      <c r="AA186" s="13">
        <f t="shared" si="38"/>
        <v>-3</v>
      </c>
    </row>
    <row r="187" spans="1:27" x14ac:dyDescent="0.25">
      <c r="A187" s="60">
        <v>45918.133784722224</v>
      </c>
      <c r="B187" s="61">
        <v>443162801</v>
      </c>
      <c r="C187" s="37" t="s">
        <v>36</v>
      </c>
      <c r="D187" s="37" t="s">
        <v>38</v>
      </c>
      <c r="E187" s="37" t="s">
        <v>120</v>
      </c>
      <c r="F187" s="36">
        <v>3664.32</v>
      </c>
      <c r="G187" s="36">
        <v>3663.69</v>
      </c>
      <c r="H187" s="36">
        <v>3661.49</v>
      </c>
      <c r="I187" s="37" t="s">
        <v>243</v>
      </c>
      <c r="J187" s="36">
        <v>3663.76</v>
      </c>
      <c r="K187" s="36">
        <v>0</v>
      </c>
      <c r="L187" s="36">
        <v>0</v>
      </c>
      <c r="M187" s="36">
        <v>0.56000000000000005</v>
      </c>
      <c r="N187" s="10" t="str">
        <f t="shared" si="33"/>
        <v>W</v>
      </c>
      <c r="O187" s="11">
        <f t="shared" si="34"/>
        <v>45918</v>
      </c>
      <c r="P187" s="12" t="str">
        <f t="shared" si="35"/>
        <v>03</v>
      </c>
      <c r="Q187" s="13" t="str">
        <f>VLOOKUP($B187,Deals_Demo!$H:$N,7,0)</f>
        <v>strategy_10_demo</v>
      </c>
      <c r="R187" s="13" t="str">
        <f t="shared" si="36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7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30"/>
        <v>5.6000000000000008E-2</v>
      </c>
      <c r="Y187" s="13">
        <f t="shared" si="31"/>
        <v>0.11200000000000002</v>
      </c>
      <c r="Z187" s="13">
        <f t="shared" si="32"/>
        <v>0.16800000000000001</v>
      </c>
      <c r="AA187" s="13">
        <f t="shared" si="38"/>
        <v>-3</v>
      </c>
    </row>
    <row r="188" spans="1:27" x14ac:dyDescent="0.25">
      <c r="A188" s="58">
        <v>45918.133784722224</v>
      </c>
      <c r="B188" s="59">
        <v>443162804</v>
      </c>
      <c r="C188" s="38" t="s">
        <v>36</v>
      </c>
      <c r="D188" s="38" t="s">
        <v>38</v>
      </c>
      <c r="E188" s="38" t="s">
        <v>120</v>
      </c>
      <c r="F188" s="35">
        <v>3664.55</v>
      </c>
      <c r="G188" s="35">
        <v>3663.69</v>
      </c>
      <c r="H188" s="35">
        <v>3661.49</v>
      </c>
      <c r="I188" s="38" t="s">
        <v>243</v>
      </c>
      <c r="J188" s="35">
        <v>3663.76</v>
      </c>
      <c r="K188" s="35">
        <v>0</v>
      </c>
      <c r="L188" s="35">
        <v>0</v>
      </c>
      <c r="M188" s="35">
        <v>0.79</v>
      </c>
      <c r="N188" s="10" t="str">
        <f t="shared" si="33"/>
        <v>W</v>
      </c>
      <c r="O188" s="11">
        <f t="shared" si="34"/>
        <v>45918</v>
      </c>
      <c r="P188" s="12" t="str">
        <f t="shared" si="35"/>
        <v>03</v>
      </c>
      <c r="Q188" s="13" t="str">
        <f>VLOOKUP($B188,Deals_Demo!$H:$N,7,0)</f>
        <v>strategy_09_demo</v>
      </c>
      <c r="R188" s="13" t="str">
        <f t="shared" si="36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7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30"/>
        <v>7.9000000000000015E-2</v>
      </c>
      <c r="Y188" s="13">
        <f t="shared" si="31"/>
        <v>0.15800000000000003</v>
      </c>
      <c r="Z188" s="13">
        <f t="shared" si="32"/>
        <v>0.23699999999999999</v>
      </c>
      <c r="AA188" s="13">
        <f t="shared" si="38"/>
        <v>-3</v>
      </c>
    </row>
    <row r="189" spans="1:27" x14ac:dyDescent="0.25">
      <c r="A189" s="60">
        <v>45918.133796296293</v>
      </c>
      <c r="B189" s="61">
        <v>443162805</v>
      </c>
      <c r="C189" s="37" t="s">
        <v>36</v>
      </c>
      <c r="D189" s="37" t="s">
        <v>38</v>
      </c>
      <c r="E189" s="37" t="s">
        <v>120</v>
      </c>
      <c r="F189" s="36">
        <v>3664.44</v>
      </c>
      <c r="G189" s="36">
        <v>3663.69</v>
      </c>
      <c r="H189" s="36">
        <v>3660.99</v>
      </c>
      <c r="I189" s="37" t="s">
        <v>243</v>
      </c>
      <c r="J189" s="36">
        <v>3663.76</v>
      </c>
      <c r="K189" s="36">
        <v>0</v>
      </c>
      <c r="L189" s="36">
        <v>0</v>
      </c>
      <c r="M189" s="36">
        <v>0.68</v>
      </c>
      <c r="N189" s="10" t="str">
        <f t="shared" si="33"/>
        <v>W</v>
      </c>
      <c r="O189" s="11">
        <f t="shared" si="34"/>
        <v>45918</v>
      </c>
      <c r="P189" s="12" t="str">
        <f t="shared" si="35"/>
        <v>03</v>
      </c>
      <c r="Q189" s="13" t="str">
        <f>VLOOKUP($B189,Deals_Demo!$H:$N,7,0)</f>
        <v>strategy_11_demo</v>
      </c>
      <c r="R189" s="13" t="str">
        <f t="shared" si="36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7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30"/>
        <v>6.8000000000000005E-2</v>
      </c>
      <c r="Y189" s="13">
        <f t="shared" si="31"/>
        <v>0.13600000000000001</v>
      </c>
      <c r="Z189" s="13">
        <f t="shared" si="32"/>
        <v>0.20400000000000001</v>
      </c>
      <c r="AA189" s="13">
        <f t="shared" si="38"/>
        <v>-3</v>
      </c>
    </row>
    <row r="190" spans="1:27" x14ac:dyDescent="0.25">
      <c r="A190" s="58">
        <v>45918.141423611109</v>
      </c>
      <c r="B190" s="59">
        <v>443163800</v>
      </c>
      <c r="C190" s="38" t="s">
        <v>36</v>
      </c>
      <c r="D190" s="38" t="s">
        <v>38</v>
      </c>
      <c r="E190" s="38" t="s">
        <v>120</v>
      </c>
      <c r="F190" s="35">
        <v>3663.48</v>
      </c>
      <c r="G190" s="35">
        <v>3663.27</v>
      </c>
      <c r="H190" s="35">
        <v>3661.92</v>
      </c>
      <c r="I190" s="38" t="s">
        <v>244</v>
      </c>
      <c r="J190" s="35">
        <v>3661.91</v>
      </c>
      <c r="K190" s="35">
        <v>0</v>
      </c>
      <c r="L190" s="35">
        <v>0</v>
      </c>
      <c r="M190" s="35">
        <v>1.57</v>
      </c>
      <c r="N190" s="10" t="str">
        <f t="shared" si="33"/>
        <v>W</v>
      </c>
      <c r="O190" s="11">
        <f t="shared" si="34"/>
        <v>45918</v>
      </c>
      <c r="P190" s="12" t="str">
        <f t="shared" si="35"/>
        <v>03</v>
      </c>
      <c r="Q190" s="13" t="str">
        <f>VLOOKUP($B190,Deals_Demo!$H:$N,7,0)</f>
        <v>strategy_12_demo</v>
      </c>
      <c r="R190" s="13" t="str">
        <f t="shared" si="36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7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30"/>
        <v>0.15700000000000003</v>
      </c>
      <c r="Y190" s="13">
        <f t="shared" si="31"/>
        <v>0.31400000000000006</v>
      </c>
      <c r="Z190" s="13">
        <f t="shared" si="32"/>
        <v>0.47099999999999997</v>
      </c>
      <c r="AA190" s="13">
        <f t="shared" si="38"/>
        <v>-3</v>
      </c>
    </row>
    <row r="191" spans="1:27" x14ac:dyDescent="0.25">
      <c r="A191" s="60">
        <v>45918.141539351855</v>
      </c>
      <c r="B191" s="61">
        <v>443163826</v>
      </c>
      <c r="C191" s="37" t="s">
        <v>36</v>
      </c>
      <c r="D191" s="37" t="s">
        <v>38</v>
      </c>
      <c r="E191" s="37" t="s">
        <v>120</v>
      </c>
      <c r="F191" s="36">
        <v>3663.65</v>
      </c>
      <c r="G191" s="36">
        <v>3663.22</v>
      </c>
      <c r="H191" s="36">
        <v>3660.65</v>
      </c>
      <c r="I191" s="37" t="s">
        <v>245</v>
      </c>
      <c r="J191" s="36">
        <v>3663.22</v>
      </c>
      <c r="K191" s="36">
        <v>0</v>
      </c>
      <c r="L191" s="36">
        <v>0</v>
      </c>
      <c r="M191" s="36">
        <v>0.43</v>
      </c>
      <c r="N191" s="10" t="str">
        <f t="shared" si="33"/>
        <v>W</v>
      </c>
      <c r="O191" s="11">
        <f t="shared" si="34"/>
        <v>45918</v>
      </c>
      <c r="P191" s="12" t="str">
        <f t="shared" si="35"/>
        <v>03</v>
      </c>
      <c r="Q191" s="13" t="str">
        <f>VLOOKUP($B191,Deals_Demo!$H:$N,7,0)</f>
        <v>strategy_10_demo</v>
      </c>
      <c r="R191" s="13" t="str">
        <f t="shared" si="36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7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30"/>
        <v>4.3000000000000003E-2</v>
      </c>
      <c r="Y191" s="13">
        <f t="shared" si="31"/>
        <v>8.6000000000000007E-2</v>
      </c>
      <c r="Z191" s="13">
        <f t="shared" si="32"/>
        <v>0.129</v>
      </c>
      <c r="AA191" s="13">
        <f t="shared" si="38"/>
        <v>-3</v>
      </c>
    </row>
    <row r="192" spans="1:27" x14ac:dyDescent="0.25">
      <c r="A192" s="58">
        <v>45918.141539351855</v>
      </c>
      <c r="B192" s="59">
        <v>443163827</v>
      </c>
      <c r="C192" s="38" t="s">
        <v>36</v>
      </c>
      <c r="D192" s="38" t="s">
        <v>38</v>
      </c>
      <c r="E192" s="38" t="s">
        <v>120</v>
      </c>
      <c r="F192" s="35">
        <v>3663.65</v>
      </c>
      <c r="G192" s="35">
        <v>3663.22</v>
      </c>
      <c r="H192" s="35">
        <v>3660.65</v>
      </c>
      <c r="I192" s="38" t="s">
        <v>245</v>
      </c>
      <c r="J192" s="35">
        <v>3663.22</v>
      </c>
      <c r="K192" s="35">
        <v>0</v>
      </c>
      <c r="L192" s="35">
        <v>0</v>
      </c>
      <c r="M192" s="35">
        <v>0.43</v>
      </c>
      <c r="N192" s="10" t="str">
        <f t="shared" si="33"/>
        <v>W</v>
      </c>
      <c r="O192" s="11">
        <f t="shared" si="34"/>
        <v>45918</v>
      </c>
      <c r="P192" s="12" t="str">
        <f t="shared" si="35"/>
        <v>03</v>
      </c>
      <c r="Q192" s="13" t="str">
        <f>VLOOKUP($B192,Deals_Demo!$H:$N,7,0)</f>
        <v>strategy_09_demo</v>
      </c>
      <c r="R192" s="13" t="str">
        <f t="shared" si="36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7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30"/>
        <v>4.3000000000000003E-2</v>
      </c>
      <c r="Y192" s="13">
        <f t="shared" si="31"/>
        <v>8.6000000000000007E-2</v>
      </c>
      <c r="Z192" s="13">
        <f t="shared" si="32"/>
        <v>0.129</v>
      </c>
      <c r="AA192" s="13">
        <f t="shared" si="38"/>
        <v>-3</v>
      </c>
    </row>
    <row r="193" spans="1:27" x14ac:dyDescent="0.25">
      <c r="A193" s="60">
        <v>45918.141539351855</v>
      </c>
      <c r="B193" s="61">
        <v>443163828</v>
      </c>
      <c r="C193" s="37" t="s">
        <v>36</v>
      </c>
      <c r="D193" s="37" t="s">
        <v>38</v>
      </c>
      <c r="E193" s="37" t="s">
        <v>120</v>
      </c>
      <c r="F193" s="36">
        <v>3663.64</v>
      </c>
      <c r="G193" s="36">
        <v>3663.19</v>
      </c>
      <c r="H193" s="36">
        <v>3660.15</v>
      </c>
      <c r="I193" s="37" t="s">
        <v>245</v>
      </c>
      <c r="J193" s="36">
        <v>3663.22</v>
      </c>
      <c r="K193" s="36">
        <v>0</v>
      </c>
      <c r="L193" s="36">
        <v>0</v>
      </c>
      <c r="M193" s="36">
        <v>0.42</v>
      </c>
      <c r="N193" s="10" t="str">
        <f t="shared" si="33"/>
        <v>W</v>
      </c>
      <c r="O193" s="11">
        <f t="shared" si="34"/>
        <v>45918</v>
      </c>
      <c r="P193" s="12" t="str">
        <f t="shared" si="35"/>
        <v>03</v>
      </c>
      <c r="Q193" s="13" t="str">
        <f>VLOOKUP($B193,Deals_Demo!$H:$N,7,0)</f>
        <v>strategy_11_demo</v>
      </c>
      <c r="R193" s="13" t="str">
        <f t="shared" si="36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7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30"/>
        <v>4.2000000000000003E-2</v>
      </c>
      <c r="Y193" s="13">
        <f t="shared" si="31"/>
        <v>8.4000000000000005E-2</v>
      </c>
      <c r="Z193" s="13">
        <f t="shared" si="32"/>
        <v>0.126</v>
      </c>
      <c r="AA193" s="13">
        <f t="shared" si="38"/>
        <v>-3</v>
      </c>
    </row>
    <row r="194" spans="1:27" x14ac:dyDescent="0.25">
      <c r="A194" s="58">
        <v>45918.144548611112</v>
      </c>
      <c r="B194" s="59">
        <v>443164859</v>
      </c>
      <c r="C194" s="38" t="s">
        <v>36</v>
      </c>
      <c r="D194" s="38" t="s">
        <v>38</v>
      </c>
      <c r="E194" s="38" t="s">
        <v>120</v>
      </c>
      <c r="F194" s="35">
        <v>3662.69</v>
      </c>
      <c r="G194" s="35">
        <v>3665.69</v>
      </c>
      <c r="H194" s="35">
        <v>3661.19</v>
      </c>
      <c r="I194" s="38" t="s">
        <v>246</v>
      </c>
      <c r="J194" s="35">
        <v>3661</v>
      </c>
      <c r="K194" s="35">
        <v>0</v>
      </c>
      <c r="L194" s="35">
        <v>0</v>
      </c>
      <c r="M194" s="35">
        <v>1.69</v>
      </c>
      <c r="N194" s="10" t="str">
        <f t="shared" si="33"/>
        <v>W</v>
      </c>
      <c r="O194" s="11">
        <f t="shared" si="34"/>
        <v>45918</v>
      </c>
      <c r="P194" s="12" t="str">
        <f t="shared" si="35"/>
        <v>03</v>
      </c>
      <c r="Q194" s="13" t="str">
        <f>VLOOKUP($B194,Deals_Demo!$H:$N,7,0)</f>
        <v>strategy_12_demo</v>
      </c>
      <c r="R194" s="13" t="str">
        <f t="shared" si="36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7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30"/>
        <v>0.16900000000000001</v>
      </c>
      <c r="Y194" s="13">
        <f t="shared" si="31"/>
        <v>0.33800000000000002</v>
      </c>
      <c r="Z194" s="13">
        <f t="shared" si="32"/>
        <v>0.50700000000000001</v>
      </c>
      <c r="AA194" s="13">
        <f t="shared" si="38"/>
        <v>-3</v>
      </c>
    </row>
    <row r="195" spans="1:27" x14ac:dyDescent="0.25">
      <c r="A195" s="60">
        <v>45918.144548611112</v>
      </c>
      <c r="B195" s="61">
        <v>443164860</v>
      </c>
      <c r="C195" s="37" t="s">
        <v>36</v>
      </c>
      <c r="D195" s="37" t="s">
        <v>38</v>
      </c>
      <c r="E195" s="37" t="s">
        <v>120</v>
      </c>
      <c r="F195" s="36">
        <v>3662.69</v>
      </c>
      <c r="G195" s="36">
        <v>3661.7</v>
      </c>
      <c r="H195" s="36">
        <v>3659.69</v>
      </c>
      <c r="I195" s="37" t="s">
        <v>247</v>
      </c>
      <c r="J195" s="36">
        <v>3659.68</v>
      </c>
      <c r="K195" s="36">
        <v>0</v>
      </c>
      <c r="L195" s="36">
        <v>0</v>
      </c>
      <c r="M195" s="36">
        <v>3.01</v>
      </c>
      <c r="N195" s="10" t="str">
        <f t="shared" si="33"/>
        <v>W</v>
      </c>
      <c r="O195" s="11">
        <f t="shared" si="34"/>
        <v>45918</v>
      </c>
      <c r="P195" s="12" t="str">
        <f t="shared" si="35"/>
        <v>03</v>
      </c>
      <c r="Q195" s="13" t="str">
        <f>VLOOKUP($B195,Deals_Demo!$H:$N,7,0)</f>
        <v>strategy_09_demo</v>
      </c>
      <c r="R195" s="13" t="str">
        <f t="shared" si="36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7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9">$M195*0.1</f>
        <v>0.30099999999999999</v>
      </c>
      <c r="Y195" s="13">
        <f t="shared" ref="Y195:Y258" si="40">$M195*0.2</f>
        <v>0.60199999999999998</v>
      </c>
      <c r="Z195" s="13">
        <f t="shared" ref="Z195:Z258" si="41">$M195*0.3</f>
        <v>0.90299999999999991</v>
      </c>
      <c r="AA195" s="13">
        <f t="shared" si="38"/>
        <v>3.01</v>
      </c>
    </row>
    <row r="196" spans="1:27" x14ac:dyDescent="0.25">
      <c r="A196" s="58">
        <v>45918.144548611112</v>
      </c>
      <c r="B196" s="59">
        <v>443164861</v>
      </c>
      <c r="C196" s="38" t="s">
        <v>36</v>
      </c>
      <c r="D196" s="38" t="s">
        <v>38</v>
      </c>
      <c r="E196" s="38" t="s">
        <v>120</v>
      </c>
      <c r="F196" s="35">
        <v>3662.64</v>
      </c>
      <c r="G196" s="35">
        <v>3661.06</v>
      </c>
      <c r="H196" s="35">
        <v>3659.19</v>
      </c>
      <c r="I196" s="38" t="s">
        <v>248</v>
      </c>
      <c r="J196" s="35">
        <v>3659.17</v>
      </c>
      <c r="K196" s="35">
        <v>0</v>
      </c>
      <c r="L196" s="35">
        <v>0</v>
      </c>
      <c r="M196" s="35">
        <v>3.47</v>
      </c>
      <c r="N196" s="10" t="str">
        <f t="shared" si="33"/>
        <v>W</v>
      </c>
      <c r="O196" s="11">
        <f t="shared" si="34"/>
        <v>45918</v>
      </c>
      <c r="P196" s="12" t="str">
        <f t="shared" si="35"/>
        <v>03</v>
      </c>
      <c r="Q196" s="13" t="str">
        <f>VLOOKUP($B196,Deals_Demo!$H:$N,7,0)</f>
        <v>strategy_11_demo</v>
      </c>
      <c r="R196" s="13" t="str">
        <f t="shared" si="36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7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9"/>
        <v>0.34700000000000003</v>
      </c>
      <c r="Y196" s="13">
        <f t="shared" si="40"/>
        <v>0.69400000000000006</v>
      </c>
      <c r="Z196" s="13">
        <f t="shared" si="41"/>
        <v>1.0409999999999999</v>
      </c>
      <c r="AA196" s="13">
        <f t="shared" si="38"/>
        <v>3.47</v>
      </c>
    </row>
    <row r="197" spans="1:27" x14ac:dyDescent="0.25">
      <c r="A197" s="60">
        <v>45918.144548611112</v>
      </c>
      <c r="B197" s="61">
        <v>443164862</v>
      </c>
      <c r="C197" s="37" t="s">
        <v>36</v>
      </c>
      <c r="D197" s="37" t="s">
        <v>38</v>
      </c>
      <c r="E197" s="37" t="s">
        <v>120</v>
      </c>
      <c r="F197" s="36">
        <v>3662.64</v>
      </c>
      <c r="G197" s="36">
        <v>3661.69</v>
      </c>
      <c r="H197" s="36">
        <v>3659.69</v>
      </c>
      <c r="I197" s="37" t="s">
        <v>247</v>
      </c>
      <c r="J197" s="36">
        <v>3659.68</v>
      </c>
      <c r="K197" s="36">
        <v>0</v>
      </c>
      <c r="L197" s="36">
        <v>0</v>
      </c>
      <c r="M197" s="36">
        <v>2.96</v>
      </c>
      <c r="N197" s="10" t="str">
        <f t="shared" si="33"/>
        <v>W</v>
      </c>
      <c r="O197" s="11">
        <f t="shared" si="34"/>
        <v>45918</v>
      </c>
      <c r="P197" s="12" t="str">
        <f t="shared" si="35"/>
        <v>03</v>
      </c>
      <c r="Q197" s="13" t="str">
        <f>VLOOKUP($B197,Deals_Demo!$H:$N,7,0)</f>
        <v>strategy_10_demo</v>
      </c>
      <c r="R197" s="13" t="str">
        <f t="shared" si="36"/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si="37"/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9"/>
        <v>0.29599999999999999</v>
      </c>
      <c r="Y197" s="13">
        <f t="shared" si="40"/>
        <v>0.59199999999999997</v>
      </c>
      <c r="Z197" s="13">
        <f t="shared" si="41"/>
        <v>0.88800000000000001</v>
      </c>
      <c r="AA197" s="13">
        <f t="shared" si="38"/>
        <v>2.96</v>
      </c>
    </row>
    <row r="198" spans="1:27" x14ac:dyDescent="0.25">
      <c r="A198" s="58">
        <v>45918.146284722221</v>
      </c>
      <c r="B198" s="59">
        <v>443165010</v>
      </c>
      <c r="C198" s="38" t="s">
        <v>36</v>
      </c>
      <c r="D198" s="38" t="s">
        <v>38</v>
      </c>
      <c r="E198" s="38" t="s">
        <v>120</v>
      </c>
      <c r="F198" s="35">
        <v>3663.14</v>
      </c>
      <c r="G198" s="35">
        <v>3662.01</v>
      </c>
      <c r="H198" s="35">
        <v>3659.68</v>
      </c>
      <c r="I198" s="38" t="s">
        <v>247</v>
      </c>
      <c r="J198" s="35">
        <v>3659.68</v>
      </c>
      <c r="K198" s="35">
        <v>0</v>
      </c>
      <c r="L198" s="35">
        <v>0</v>
      </c>
      <c r="M198" s="35">
        <v>3.46</v>
      </c>
      <c r="N198" s="10" t="str">
        <f t="shared" si="33"/>
        <v>W</v>
      </c>
      <c r="O198" s="11">
        <f t="shared" si="34"/>
        <v>45918</v>
      </c>
      <c r="P198" s="12" t="str">
        <f t="shared" si="35"/>
        <v>03</v>
      </c>
      <c r="Q198" s="13" t="str">
        <f>VLOOKUP($B198,Deals_Demo!$H:$N,7,0)</f>
        <v>strategy_07_demo</v>
      </c>
      <c r="R198" s="13" t="str">
        <f t="shared" si="36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37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9"/>
        <v>0.34600000000000003</v>
      </c>
      <c r="Y198" s="13">
        <f t="shared" si="40"/>
        <v>0.69200000000000006</v>
      </c>
      <c r="Z198" s="13">
        <f t="shared" si="41"/>
        <v>1.038</v>
      </c>
      <c r="AA198" s="13">
        <f t="shared" si="38"/>
        <v>3.46</v>
      </c>
    </row>
    <row r="199" spans="1:27" x14ac:dyDescent="0.25">
      <c r="A199" s="60">
        <v>45918.146284722221</v>
      </c>
      <c r="B199" s="61">
        <v>443165011</v>
      </c>
      <c r="C199" s="37" t="s">
        <v>36</v>
      </c>
      <c r="D199" s="37" t="s">
        <v>38</v>
      </c>
      <c r="E199" s="37" t="s">
        <v>120</v>
      </c>
      <c r="F199" s="36">
        <v>3663.14</v>
      </c>
      <c r="G199" s="36">
        <v>3662.01</v>
      </c>
      <c r="H199" s="36">
        <v>3659.68</v>
      </c>
      <c r="I199" s="37" t="s">
        <v>247</v>
      </c>
      <c r="J199" s="36">
        <v>3659.68</v>
      </c>
      <c r="K199" s="36">
        <v>0</v>
      </c>
      <c r="L199" s="36">
        <v>0</v>
      </c>
      <c r="M199" s="36">
        <v>3.46</v>
      </c>
      <c r="N199" s="10" t="str">
        <f t="shared" ref="N199:N262" si="42">IF(M199&gt;0,"W",IF(M199&lt;0,"L","BE"))</f>
        <v>W</v>
      </c>
      <c r="O199" s="11">
        <f t="shared" ref="O199:O262" si="43">INT(LEFT(A199,10))</f>
        <v>45918</v>
      </c>
      <c r="P199" s="12" t="str">
        <f t="shared" ref="P199:P262" si="44">TEXT(A199,"hh")</f>
        <v>03</v>
      </c>
      <c r="Q199" s="13" t="str">
        <f>VLOOKUP($B199,Deals_Demo!$H:$N,7,0)</f>
        <v>strategy_08_demo</v>
      </c>
      <c r="R199" s="13" t="str">
        <f t="shared" ref="R199:R262" si="45">TEXT(O199,"ddd")</f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ref="U199:U262" si="46">TEXT(T199,"yyyy-mm-dd")</f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9"/>
        <v>0.34600000000000003</v>
      </c>
      <c r="Y199" s="13">
        <f t="shared" si="40"/>
        <v>0.69200000000000006</v>
      </c>
      <c r="Z199" s="13">
        <f t="shared" si="41"/>
        <v>1.038</v>
      </c>
      <c r="AA199" s="13">
        <f t="shared" ref="AA199:AA262" si="47">IF(M199&lt;2.9,-3,M199)</f>
        <v>3.46</v>
      </c>
    </row>
    <row r="200" spans="1:27" x14ac:dyDescent="0.25">
      <c r="A200" s="58">
        <v>45918.155659722222</v>
      </c>
      <c r="B200" s="59">
        <v>443167731</v>
      </c>
      <c r="C200" s="38" t="s">
        <v>36</v>
      </c>
      <c r="D200" s="38" t="s">
        <v>38</v>
      </c>
      <c r="E200" s="38" t="s">
        <v>120</v>
      </c>
      <c r="F200" s="35">
        <v>3659.56</v>
      </c>
      <c r="G200" s="35">
        <v>3662.56</v>
      </c>
      <c r="H200" s="35">
        <v>3658.06</v>
      </c>
      <c r="I200" s="38" t="s">
        <v>249</v>
      </c>
      <c r="J200" s="35">
        <v>3662.65</v>
      </c>
      <c r="K200" s="35">
        <v>0</v>
      </c>
      <c r="L200" s="35">
        <v>0</v>
      </c>
      <c r="M200" s="35">
        <v>-3.09</v>
      </c>
      <c r="N200" s="10" t="str">
        <f t="shared" si="42"/>
        <v>L</v>
      </c>
      <c r="O200" s="11">
        <f t="shared" si="43"/>
        <v>45918</v>
      </c>
      <c r="P200" s="12" t="str">
        <f t="shared" si="44"/>
        <v>03</v>
      </c>
      <c r="Q200" s="13" t="str">
        <f>VLOOKUP($B200,Deals_Demo!$H:$N,7,0)</f>
        <v>strategy_12_demo</v>
      </c>
      <c r="R200" s="13" t="str">
        <f t="shared" si="45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6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9"/>
        <v>-0.309</v>
      </c>
      <c r="Y200" s="13">
        <f t="shared" si="40"/>
        <v>-0.61799999999999999</v>
      </c>
      <c r="Z200" s="13">
        <f t="shared" si="41"/>
        <v>-0.92699999999999994</v>
      </c>
      <c r="AA200" s="13">
        <f t="shared" si="47"/>
        <v>-3</v>
      </c>
    </row>
    <row r="201" spans="1:27" x14ac:dyDescent="0.25">
      <c r="A201" s="60">
        <v>45918.155659722222</v>
      </c>
      <c r="B201" s="61">
        <v>443167732</v>
      </c>
      <c r="C201" s="37" t="s">
        <v>36</v>
      </c>
      <c r="D201" s="37" t="s">
        <v>38</v>
      </c>
      <c r="E201" s="37" t="s">
        <v>120</v>
      </c>
      <c r="F201" s="36">
        <v>3659.56</v>
      </c>
      <c r="G201" s="36">
        <v>3662.06</v>
      </c>
      <c r="H201" s="36">
        <v>3656.56</v>
      </c>
      <c r="I201" s="37" t="s">
        <v>250</v>
      </c>
      <c r="J201" s="36">
        <v>3662.11</v>
      </c>
      <c r="K201" s="36">
        <v>0</v>
      </c>
      <c r="L201" s="36">
        <v>0</v>
      </c>
      <c r="M201" s="36">
        <v>-2.5499999999999998</v>
      </c>
      <c r="N201" s="10" t="str">
        <f t="shared" si="42"/>
        <v>L</v>
      </c>
      <c r="O201" s="11">
        <f t="shared" si="43"/>
        <v>45918</v>
      </c>
      <c r="P201" s="12" t="str">
        <f t="shared" si="44"/>
        <v>03</v>
      </c>
      <c r="Q201" s="13" t="str">
        <f>VLOOKUP($B201,Deals_Demo!$H:$N,7,0)</f>
        <v>strategy_10_demo</v>
      </c>
      <c r="R201" s="13" t="str">
        <f t="shared" si="45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6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9"/>
        <v>-0.255</v>
      </c>
      <c r="Y201" s="13">
        <f t="shared" si="40"/>
        <v>-0.51</v>
      </c>
      <c r="Z201" s="13">
        <f t="shared" si="41"/>
        <v>-0.7649999999999999</v>
      </c>
      <c r="AA201" s="13">
        <f t="shared" si="47"/>
        <v>-3</v>
      </c>
    </row>
    <row r="202" spans="1:27" x14ac:dyDescent="0.25">
      <c r="A202" s="58">
        <v>45918.155659722222</v>
      </c>
      <c r="B202" s="59">
        <v>443167733</v>
      </c>
      <c r="C202" s="38" t="s">
        <v>36</v>
      </c>
      <c r="D202" s="38" t="s">
        <v>38</v>
      </c>
      <c r="E202" s="38" t="s">
        <v>120</v>
      </c>
      <c r="F202" s="35">
        <v>3659.56</v>
      </c>
      <c r="G202" s="35">
        <v>3662.56</v>
      </c>
      <c r="H202" s="35">
        <v>3656.56</v>
      </c>
      <c r="I202" s="38" t="s">
        <v>249</v>
      </c>
      <c r="J202" s="35">
        <v>3662.65</v>
      </c>
      <c r="K202" s="35">
        <v>0</v>
      </c>
      <c r="L202" s="35">
        <v>0</v>
      </c>
      <c r="M202" s="35">
        <v>-3.09</v>
      </c>
      <c r="N202" s="10" t="str">
        <f t="shared" si="42"/>
        <v>L</v>
      </c>
      <c r="O202" s="11">
        <f t="shared" si="43"/>
        <v>45918</v>
      </c>
      <c r="P202" s="12" t="str">
        <f t="shared" si="44"/>
        <v>03</v>
      </c>
      <c r="Q202" s="13" t="str">
        <f>VLOOKUP($B202,Deals_Demo!$H:$N,7,0)</f>
        <v>strategy_09_demo</v>
      </c>
      <c r="R202" s="13" t="str">
        <f t="shared" si="45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6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9"/>
        <v>-0.309</v>
      </c>
      <c r="Y202" s="13">
        <f t="shared" si="40"/>
        <v>-0.61799999999999999</v>
      </c>
      <c r="Z202" s="13">
        <f t="shared" si="41"/>
        <v>-0.92699999999999994</v>
      </c>
      <c r="AA202" s="13">
        <f t="shared" si="47"/>
        <v>-3</v>
      </c>
    </row>
    <row r="203" spans="1:27" x14ac:dyDescent="0.25">
      <c r="A203" s="60">
        <v>45918.155659722222</v>
      </c>
      <c r="B203" s="61">
        <v>443167734</v>
      </c>
      <c r="C203" s="37" t="s">
        <v>36</v>
      </c>
      <c r="D203" s="37" t="s">
        <v>38</v>
      </c>
      <c r="E203" s="37" t="s">
        <v>120</v>
      </c>
      <c r="F203" s="36">
        <v>3659.56</v>
      </c>
      <c r="G203" s="36">
        <v>3662.56</v>
      </c>
      <c r="H203" s="36">
        <v>3656.06</v>
      </c>
      <c r="I203" s="37" t="s">
        <v>249</v>
      </c>
      <c r="J203" s="36">
        <v>3662.65</v>
      </c>
      <c r="K203" s="36">
        <v>0</v>
      </c>
      <c r="L203" s="36">
        <v>0</v>
      </c>
      <c r="M203" s="36">
        <v>-3.09</v>
      </c>
      <c r="N203" s="10" t="str">
        <f t="shared" si="42"/>
        <v>L</v>
      </c>
      <c r="O203" s="11">
        <f t="shared" si="43"/>
        <v>45918</v>
      </c>
      <c r="P203" s="12" t="str">
        <f t="shared" si="44"/>
        <v>03</v>
      </c>
      <c r="Q203" s="13" t="str">
        <f>VLOOKUP($B203,Deals_Demo!$H:$N,7,0)</f>
        <v>strategy_11_demo</v>
      </c>
      <c r="R203" s="13" t="str">
        <f t="shared" si="45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6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9"/>
        <v>-0.309</v>
      </c>
      <c r="Y203" s="13">
        <f t="shared" si="40"/>
        <v>-0.61799999999999999</v>
      </c>
      <c r="Z203" s="13">
        <f t="shared" si="41"/>
        <v>-0.92699999999999994</v>
      </c>
      <c r="AA203" s="13">
        <f t="shared" si="47"/>
        <v>-3</v>
      </c>
    </row>
    <row r="204" spans="1:27" x14ac:dyDescent="0.25">
      <c r="A204" s="58">
        <v>45918.156469907408</v>
      </c>
      <c r="B204" s="59">
        <v>443167890</v>
      </c>
      <c r="C204" s="38" t="s">
        <v>36</v>
      </c>
      <c r="D204" s="38" t="s">
        <v>38</v>
      </c>
      <c r="E204" s="38" t="s">
        <v>120</v>
      </c>
      <c r="F204" s="35">
        <v>3660.2</v>
      </c>
      <c r="G204" s="35">
        <v>3663.2</v>
      </c>
      <c r="H204" s="35">
        <v>3656.7</v>
      </c>
      <c r="I204" s="38" t="s">
        <v>251</v>
      </c>
      <c r="J204" s="35">
        <v>3663.25</v>
      </c>
      <c r="K204" s="35">
        <v>0</v>
      </c>
      <c r="L204" s="35">
        <v>0</v>
      </c>
      <c r="M204" s="35">
        <v>-3.05</v>
      </c>
      <c r="N204" s="10" t="str">
        <f t="shared" si="42"/>
        <v>L</v>
      </c>
      <c r="O204" s="11">
        <f t="shared" si="43"/>
        <v>45918</v>
      </c>
      <c r="P204" s="12" t="str">
        <f t="shared" si="44"/>
        <v>03</v>
      </c>
      <c r="Q204" s="13" t="str">
        <f>VLOOKUP($B204,Deals_Demo!$H:$N,7,0)</f>
        <v>strategy_08_demo</v>
      </c>
      <c r="R204" s="13" t="str">
        <f t="shared" si="45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6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9"/>
        <v>-0.30499999999999999</v>
      </c>
      <c r="Y204" s="13">
        <f t="shared" si="40"/>
        <v>-0.61</v>
      </c>
      <c r="Z204" s="13">
        <f t="shared" si="41"/>
        <v>-0.91499999999999992</v>
      </c>
      <c r="AA204" s="13">
        <f t="shared" si="47"/>
        <v>-3</v>
      </c>
    </row>
    <row r="205" spans="1:27" x14ac:dyDescent="0.25">
      <c r="A205" s="60">
        <v>45918.16815972222</v>
      </c>
      <c r="B205" s="61">
        <v>443173042</v>
      </c>
      <c r="C205" s="37" t="s">
        <v>36</v>
      </c>
      <c r="D205" s="37" t="s">
        <v>37</v>
      </c>
      <c r="E205" s="37" t="s">
        <v>120</v>
      </c>
      <c r="F205" s="36">
        <v>3666</v>
      </c>
      <c r="G205" s="36">
        <v>3662.99</v>
      </c>
      <c r="H205" s="36">
        <v>3667.49</v>
      </c>
      <c r="I205" s="37" t="s">
        <v>252</v>
      </c>
      <c r="J205" s="36">
        <v>3662.99</v>
      </c>
      <c r="K205" s="36">
        <v>0</v>
      </c>
      <c r="L205" s="36">
        <v>0</v>
      </c>
      <c r="M205" s="36">
        <v>-3.01</v>
      </c>
      <c r="N205" s="10" t="str">
        <f t="shared" si="42"/>
        <v>L</v>
      </c>
      <c r="O205" s="11">
        <f t="shared" si="43"/>
        <v>45918</v>
      </c>
      <c r="P205" s="12" t="str">
        <f t="shared" si="44"/>
        <v>04</v>
      </c>
      <c r="Q205" s="13" t="str">
        <f>VLOOKUP($B205,Deals_Demo!$H:$N,7,0)</f>
        <v>strategy_12_demo</v>
      </c>
      <c r="R205" s="13" t="str">
        <f t="shared" si="45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6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9"/>
        <v>-0.30099999999999999</v>
      </c>
      <c r="Y205" s="13">
        <f t="shared" si="40"/>
        <v>-0.60199999999999998</v>
      </c>
      <c r="Z205" s="13">
        <f t="shared" si="41"/>
        <v>-0.90299999999999991</v>
      </c>
      <c r="AA205" s="13">
        <f t="shared" si="47"/>
        <v>-3</v>
      </c>
    </row>
    <row r="206" spans="1:27" x14ac:dyDescent="0.25">
      <c r="A206" s="58">
        <v>45918.16815972222</v>
      </c>
      <c r="B206" s="59">
        <v>443173043</v>
      </c>
      <c r="C206" s="38" t="s">
        <v>36</v>
      </c>
      <c r="D206" s="38" t="s">
        <v>37</v>
      </c>
      <c r="E206" s="38" t="s">
        <v>120</v>
      </c>
      <c r="F206" s="35">
        <v>3665.97</v>
      </c>
      <c r="G206" s="35">
        <v>3662.97</v>
      </c>
      <c r="H206" s="35">
        <v>3668.97</v>
      </c>
      <c r="I206" s="38" t="s">
        <v>253</v>
      </c>
      <c r="J206" s="35">
        <v>3662.97</v>
      </c>
      <c r="K206" s="35">
        <v>0</v>
      </c>
      <c r="L206" s="35">
        <v>0</v>
      </c>
      <c r="M206" s="35">
        <v>-3</v>
      </c>
      <c r="N206" s="10" t="str">
        <f t="shared" si="42"/>
        <v>L</v>
      </c>
      <c r="O206" s="11">
        <f t="shared" si="43"/>
        <v>45918</v>
      </c>
      <c r="P206" s="12" t="str">
        <f t="shared" si="44"/>
        <v>04</v>
      </c>
      <c r="Q206" s="13" t="str">
        <f>VLOOKUP($B206,Deals_Demo!$H:$N,7,0)</f>
        <v>strategy_09_demo</v>
      </c>
      <c r="R206" s="13" t="str">
        <f t="shared" si="45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6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9"/>
        <v>-0.30000000000000004</v>
      </c>
      <c r="Y206" s="13">
        <f t="shared" si="40"/>
        <v>-0.60000000000000009</v>
      </c>
      <c r="Z206" s="13">
        <f t="shared" si="41"/>
        <v>-0.89999999999999991</v>
      </c>
      <c r="AA206" s="13">
        <f t="shared" si="47"/>
        <v>-3</v>
      </c>
    </row>
    <row r="207" spans="1:27" x14ac:dyDescent="0.25">
      <c r="A207" s="60">
        <v>45918.16815972222</v>
      </c>
      <c r="B207" s="61">
        <v>443173044</v>
      </c>
      <c r="C207" s="37" t="s">
        <v>36</v>
      </c>
      <c r="D207" s="37" t="s">
        <v>37</v>
      </c>
      <c r="E207" s="37" t="s">
        <v>120</v>
      </c>
      <c r="F207" s="36">
        <v>3665.9</v>
      </c>
      <c r="G207" s="36">
        <v>3663.47</v>
      </c>
      <c r="H207" s="36">
        <v>3668.97</v>
      </c>
      <c r="I207" s="37" t="s">
        <v>254</v>
      </c>
      <c r="J207" s="36">
        <v>3663.42</v>
      </c>
      <c r="K207" s="36">
        <v>0</v>
      </c>
      <c r="L207" s="36">
        <v>0</v>
      </c>
      <c r="M207" s="36">
        <v>-2.48</v>
      </c>
      <c r="N207" s="10" t="str">
        <f t="shared" si="42"/>
        <v>L</v>
      </c>
      <c r="O207" s="11">
        <f t="shared" si="43"/>
        <v>45918</v>
      </c>
      <c r="P207" s="12" t="str">
        <f t="shared" si="44"/>
        <v>04</v>
      </c>
      <c r="Q207" s="13" t="str">
        <f>VLOOKUP($B207,Deals_Demo!$H:$N,7,0)</f>
        <v>strategy_10_demo</v>
      </c>
      <c r="R207" s="13" t="str">
        <f t="shared" si="45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6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9"/>
        <v>-0.248</v>
      </c>
      <c r="Y207" s="13">
        <f t="shared" si="40"/>
        <v>-0.496</v>
      </c>
      <c r="Z207" s="13">
        <f t="shared" si="41"/>
        <v>-0.74399999999999999</v>
      </c>
      <c r="AA207" s="13">
        <f t="shared" si="47"/>
        <v>-3</v>
      </c>
    </row>
    <row r="208" spans="1:27" x14ac:dyDescent="0.25">
      <c r="A208" s="58">
        <v>45918.16815972222</v>
      </c>
      <c r="B208" s="59">
        <v>443173045</v>
      </c>
      <c r="C208" s="38" t="s">
        <v>36</v>
      </c>
      <c r="D208" s="38" t="s">
        <v>37</v>
      </c>
      <c r="E208" s="38" t="s">
        <v>120</v>
      </c>
      <c r="F208" s="35">
        <v>3665.88</v>
      </c>
      <c r="G208" s="35">
        <v>3662.97</v>
      </c>
      <c r="H208" s="35">
        <v>3669.47</v>
      </c>
      <c r="I208" s="38" t="s">
        <v>253</v>
      </c>
      <c r="J208" s="35">
        <v>3662.97</v>
      </c>
      <c r="K208" s="35">
        <v>0</v>
      </c>
      <c r="L208" s="35">
        <v>0</v>
      </c>
      <c r="M208" s="35">
        <v>-2.91</v>
      </c>
      <c r="N208" s="10" t="str">
        <f t="shared" si="42"/>
        <v>L</v>
      </c>
      <c r="O208" s="11">
        <f t="shared" si="43"/>
        <v>45918</v>
      </c>
      <c r="P208" s="12" t="str">
        <f t="shared" si="44"/>
        <v>04</v>
      </c>
      <c r="Q208" s="13" t="str">
        <f>VLOOKUP($B208,Deals_Demo!$H:$N,7,0)</f>
        <v>strategy_11_demo</v>
      </c>
      <c r="R208" s="13" t="str">
        <f t="shared" si="45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6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9"/>
        <v>-0.29100000000000004</v>
      </c>
      <c r="Y208" s="13">
        <f t="shared" si="40"/>
        <v>-0.58200000000000007</v>
      </c>
      <c r="Z208" s="13">
        <f t="shared" si="41"/>
        <v>-0.873</v>
      </c>
      <c r="AA208" s="13">
        <f t="shared" si="47"/>
        <v>-3</v>
      </c>
    </row>
    <row r="209" spans="1:27" x14ac:dyDescent="0.25">
      <c r="A209" s="60">
        <v>45918.169432870367</v>
      </c>
      <c r="B209" s="61">
        <v>443174155</v>
      </c>
      <c r="C209" s="37" t="s">
        <v>36</v>
      </c>
      <c r="D209" s="37" t="s">
        <v>38</v>
      </c>
      <c r="E209" s="37" t="s">
        <v>120</v>
      </c>
      <c r="F209" s="36">
        <v>3662.55</v>
      </c>
      <c r="G209" s="36">
        <v>3660.57</v>
      </c>
      <c r="H209" s="36">
        <v>3656.57</v>
      </c>
      <c r="I209" s="37" t="s">
        <v>255</v>
      </c>
      <c r="J209" s="36">
        <v>3656.56</v>
      </c>
      <c r="K209" s="36">
        <v>0</v>
      </c>
      <c r="L209" s="36">
        <v>0</v>
      </c>
      <c r="M209" s="36">
        <v>5.99</v>
      </c>
      <c r="N209" s="10" t="str">
        <f t="shared" si="42"/>
        <v>W</v>
      </c>
      <c r="O209" s="11">
        <f t="shared" si="43"/>
        <v>45918</v>
      </c>
      <c r="P209" s="12" t="str">
        <f t="shared" si="44"/>
        <v>04</v>
      </c>
      <c r="Q209" s="13" t="str">
        <f>VLOOKUP($B209,Deals_Demo!$H:$N,7,0)</f>
        <v>DEMO_strategy_02</v>
      </c>
      <c r="R209" s="13" t="str">
        <f t="shared" si="45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6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9"/>
        <v>0.59900000000000009</v>
      </c>
      <c r="Y209" s="13">
        <f t="shared" si="40"/>
        <v>1.1980000000000002</v>
      </c>
      <c r="Z209" s="13">
        <f t="shared" si="41"/>
        <v>1.7969999999999999</v>
      </c>
      <c r="AA209" s="13">
        <f t="shared" si="47"/>
        <v>5.99</v>
      </c>
    </row>
    <row r="210" spans="1:27" x14ac:dyDescent="0.25">
      <c r="A210" s="58">
        <v>45918.169432870367</v>
      </c>
      <c r="B210" s="59">
        <v>443174180</v>
      </c>
      <c r="C210" s="38" t="s">
        <v>36</v>
      </c>
      <c r="D210" s="38" t="s">
        <v>38</v>
      </c>
      <c r="E210" s="38" t="s">
        <v>120</v>
      </c>
      <c r="F210" s="35">
        <v>3662.41</v>
      </c>
      <c r="G210" s="35">
        <v>3660.23</v>
      </c>
      <c r="H210" s="38"/>
      <c r="I210" s="38" t="s">
        <v>256</v>
      </c>
      <c r="J210" s="35">
        <v>3660.27</v>
      </c>
      <c r="K210" s="35">
        <v>0</v>
      </c>
      <c r="L210" s="35">
        <v>0</v>
      </c>
      <c r="M210" s="35">
        <v>2.14</v>
      </c>
      <c r="N210" s="10" t="str">
        <f t="shared" si="42"/>
        <v>W</v>
      </c>
      <c r="O210" s="11">
        <f t="shared" si="43"/>
        <v>45918</v>
      </c>
      <c r="P210" s="12" t="str">
        <f t="shared" si="44"/>
        <v>04</v>
      </c>
      <c r="Q210" s="13" t="str">
        <f>VLOOKUP($B210,Deals_Demo!$H:$N,7,0)</f>
        <v>DEMO_strategy_01</v>
      </c>
      <c r="R210" s="13" t="str">
        <f t="shared" si="45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6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9"/>
        <v>0.21400000000000002</v>
      </c>
      <c r="Y210" s="13">
        <f t="shared" si="40"/>
        <v>0.42800000000000005</v>
      </c>
      <c r="Z210" s="13">
        <f t="shared" si="41"/>
        <v>0.64200000000000002</v>
      </c>
      <c r="AA210" s="13">
        <f t="shared" si="47"/>
        <v>-3</v>
      </c>
    </row>
    <row r="211" spans="1:27" x14ac:dyDescent="0.25">
      <c r="A211" s="60">
        <v>45918.169456018521</v>
      </c>
      <c r="B211" s="61">
        <v>443174338</v>
      </c>
      <c r="C211" s="37" t="s">
        <v>36</v>
      </c>
      <c r="D211" s="37" t="s">
        <v>38</v>
      </c>
      <c r="E211" s="37" t="s">
        <v>120</v>
      </c>
      <c r="F211" s="36">
        <v>3661.92</v>
      </c>
      <c r="G211" s="36">
        <v>3662.81</v>
      </c>
      <c r="H211" s="36">
        <v>3657.36</v>
      </c>
      <c r="I211" s="37" t="s">
        <v>257</v>
      </c>
      <c r="J211" s="36">
        <v>3657.3</v>
      </c>
      <c r="K211" s="36">
        <v>0</v>
      </c>
      <c r="L211" s="36">
        <v>0</v>
      </c>
      <c r="M211" s="36">
        <v>4.62</v>
      </c>
      <c r="N211" s="10" t="str">
        <f t="shared" si="42"/>
        <v>W</v>
      </c>
      <c r="O211" s="11">
        <f t="shared" si="43"/>
        <v>45918</v>
      </c>
      <c r="P211" s="12" t="str">
        <f t="shared" si="44"/>
        <v>04</v>
      </c>
      <c r="Q211" s="13" t="str">
        <f>VLOOKUP($B211,Deals_Demo!$H:$N,7,0)</f>
        <v>DEMO_strategy_03</v>
      </c>
      <c r="R211" s="13" t="str">
        <f t="shared" si="45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6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9"/>
        <v>0.46200000000000002</v>
      </c>
      <c r="Y211" s="13">
        <f t="shared" si="40"/>
        <v>0.92400000000000004</v>
      </c>
      <c r="Z211" s="13">
        <f t="shared" si="41"/>
        <v>1.3859999999999999</v>
      </c>
      <c r="AA211" s="13">
        <f t="shared" si="47"/>
        <v>4.62</v>
      </c>
    </row>
    <row r="212" spans="1:27" x14ac:dyDescent="0.25">
      <c r="A212" s="58">
        <v>45918.175219907411</v>
      </c>
      <c r="B212" s="59">
        <v>443176844</v>
      </c>
      <c r="C212" s="38" t="s">
        <v>36</v>
      </c>
      <c r="D212" s="38" t="s">
        <v>38</v>
      </c>
      <c r="E212" s="38" t="s">
        <v>120</v>
      </c>
      <c r="F212" s="35">
        <v>3658.85</v>
      </c>
      <c r="G212" s="35">
        <v>3661.85</v>
      </c>
      <c r="H212" s="35">
        <v>3657.35</v>
      </c>
      <c r="I212" s="38" t="s">
        <v>258</v>
      </c>
      <c r="J212" s="35">
        <v>3657.29</v>
      </c>
      <c r="K212" s="35">
        <v>0</v>
      </c>
      <c r="L212" s="35">
        <v>0</v>
      </c>
      <c r="M212" s="35">
        <v>1.56</v>
      </c>
      <c r="N212" s="10" t="str">
        <f t="shared" si="42"/>
        <v>W</v>
      </c>
      <c r="O212" s="11">
        <f t="shared" si="43"/>
        <v>45918</v>
      </c>
      <c r="P212" s="12" t="str">
        <f t="shared" si="44"/>
        <v>04</v>
      </c>
      <c r="Q212" s="13" t="str">
        <f>VLOOKUP($B212,Deals_Demo!$H:$N,7,0)</f>
        <v>strategy_12_demo</v>
      </c>
      <c r="R212" s="13" t="str">
        <f t="shared" si="45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6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9"/>
        <v>0.15600000000000003</v>
      </c>
      <c r="Y212" s="13">
        <f t="shared" si="40"/>
        <v>0.31200000000000006</v>
      </c>
      <c r="Z212" s="13">
        <f t="shared" si="41"/>
        <v>0.46799999999999997</v>
      </c>
      <c r="AA212" s="13">
        <f t="shared" si="47"/>
        <v>-3</v>
      </c>
    </row>
    <row r="213" spans="1:27" x14ac:dyDescent="0.25">
      <c r="A213" s="60">
        <v>45918.175219907411</v>
      </c>
      <c r="B213" s="61">
        <v>443176846</v>
      </c>
      <c r="C213" s="37" t="s">
        <v>36</v>
      </c>
      <c r="D213" s="37" t="s">
        <v>38</v>
      </c>
      <c r="E213" s="37" t="s">
        <v>120</v>
      </c>
      <c r="F213" s="36">
        <v>3658.85</v>
      </c>
      <c r="G213" s="36">
        <v>3658.62</v>
      </c>
      <c r="H213" s="36">
        <v>3655.85</v>
      </c>
      <c r="I213" s="37" t="s">
        <v>259</v>
      </c>
      <c r="J213" s="36">
        <v>3655.61</v>
      </c>
      <c r="K213" s="36">
        <v>0</v>
      </c>
      <c r="L213" s="36">
        <v>0</v>
      </c>
      <c r="M213" s="36">
        <v>3.24</v>
      </c>
      <c r="N213" s="10" t="str">
        <f t="shared" si="42"/>
        <v>W</v>
      </c>
      <c r="O213" s="11">
        <f t="shared" si="43"/>
        <v>45918</v>
      </c>
      <c r="P213" s="12" t="str">
        <f t="shared" si="44"/>
        <v>04</v>
      </c>
      <c r="Q213" s="13" t="str">
        <f>VLOOKUP($B213,Deals_Demo!$H:$N,7,0)</f>
        <v>strategy_09_demo</v>
      </c>
      <c r="R213" s="13" t="str">
        <f t="shared" si="45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6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9"/>
        <v>0.32400000000000007</v>
      </c>
      <c r="Y213" s="13">
        <f t="shared" si="40"/>
        <v>0.64800000000000013</v>
      </c>
      <c r="Z213" s="13">
        <f t="shared" si="41"/>
        <v>0.97199999999999998</v>
      </c>
      <c r="AA213" s="13">
        <f t="shared" si="47"/>
        <v>3.24</v>
      </c>
    </row>
    <row r="214" spans="1:27" x14ac:dyDescent="0.25">
      <c r="A214" s="58">
        <v>45918.175219907411</v>
      </c>
      <c r="B214" s="59">
        <v>443176847</v>
      </c>
      <c r="C214" s="38" t="s">
        <v>36</v>
      </c>
      <c r="D214" s="38" t="s">
        <v>38</v>
      </c>
      <c r="E214" s="38" t="s">
        <v>120</v>
      </c>
      <c r="F214" s="35">
        <v>3658.86</v>
      </c>
      <c r="G214" s="35">
        <v>3661.35</v>
      </c>
      <c r="H214" s="35">
        <v>3655.85</v>
      </c>
      <c r="I214" s="38" t="s">
        <v>260</v>
      </c>
      <c r="J214" s="35">
        <v>3661.43</v>
      </c>
      <c r="K214" s="35">
        <v>0</v>
      </c>
      <c r="L214" s="35">
        <v>0</v>
      </c>
      <c r="M214" s="35">
        <v>-2.57</v>
      </c>
      <c r="N214" s="10" t="str">
        <f t="shared" si="42"/>
        <v>L</v>
      </c>
      <c r="O214" s="11">
        <f t="shared" si="43"/>
        <v>45918</v>
      </c>
      <c r="P214" s="12" t="str">
        <f t="shared" si="44"/>
        <v>04</v>
      </c>
      <c r="Q214" s="13" t="str">
        <f>VLOOKUP($B214,Deals_Demo!$H:$N,7,0)</f>
        <v>strategy_10_demo</v>
      </c>
      <c r="R214" s="13" t="str">
        <f t="shared" si="45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6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9"/>
        <v>-0.25700000000000001</v>
      </c>
      <c r="Y214" s="13">
        <f t="shared" si="40"/>
        <v>-0.51400000000000001</v>
      </c>
      <c r="Z214" s="13">
        <f t="shared" si="41"/>
        <v>-0.77099999999999991</v>
      </c>
      <c r="AA214" s="13">
        <f t="shared" si="47"/>
        <v>-3</v>
      </c>
    </row>
    <row r="215" spans="1:27" x14ac:dyDescent="0.25">
      <c r="A215" s="60">
        <v>45918.175219907411</v>
      </c>
      <c r="B215" s="61">
        <v>443176848</v>
      </c>
      <c r="C215" s="37" t="s">
        <v>36</v>
      </c>
      <c r="D215" s="37" t="s">
        <v>38</v>
      </c>
      <c r="E215" s="37" t="s">
        <v>120</v>
      </c>
      <c r="F215" s="36">
        <v>3658.86</v>
      </c>
      <c r="G215" s="36">
        <v>3657.66</v>
      </c>
      <c r="H215" s="36">
        <v>3655.35</v>
      </c>
      <c r="I215" s="37" t="s">
        <v>261</v>
      </c>
      <c r="J215" s="36">
        <v>3655.34</v>
      </c>
      <c r="K215" s="36">
        <v>0</v>
      </c>
      <c r="L215" s="36">
        <v>0</v>
      </c>
      <c r="M215" s="36">
        <v>3.52</v>
      </c>
      <c r="N215" s="10" t="str">
        <f t="shared" si="42"/>
        <v>W</v>
      </c>
      <c r="O215" s="11">
        <f t="shared" si="43"/>
        <v>45918</v>
      </c>
      <c r="P215" s="12" t="str">
        <f t="shared" si="44"/>
        <v>04</v>
      </c>
      <c r="Q215" s="13" t="str">
        <f>VLOOKUP($B215,Deals_Demo!$H:$N,7,0)</f>
        <v>strategy_11_demo</v>
      </c>
      <c r="R215" s="13" t="str">
        <f t="shared" si="45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6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9"/>
        <v>0.35200000000000004</v>
      </c>
      <c r="Y215" s="13">
        <f t="shared" si="40"/>
        <v>0.70400000000000007</v>
      </c>
      <c r="Z215" s="13">
        <f t="shared" si="41"/>
        <v>1.056</v>
      </c>
      <c r="AA215" s="13">
        <f t="shared" si="47"/>
        <v>3.52</v>
      </c>
    </row>
    <row r="216" spans="1:27" x14ac:dyDescent="0.25">
      <c r="A216" s="58">
        <v>45918.184131944443</v>
      </c>
      <c r="B216" s="59">
        <v>443179581</v>
      </c>
      <c r="C216" s="38" t="s">
        <v>36</v>
      </c>
      <c r="D216" s="38" t="s">
        <v>38</v>
      </c>
      <c r="E216" s="38" t="s">
        <v>120</v>
      </c>
      <c r="F216" s="35">
        <v>3654.67</v>
      </c>
      <c r="G216" s="35">
        <v>3657.77</v>
      </c>
      <c r="H216" s="35">
        <v>3653.27</v>
      </c>
      <c r="I216" s="38" t="s">
        <v>262</v>
      </c>
      <c r="J216" s="35">
        <v>3657.9</v>
      </c>
      <c r="K216" s="35">
        <v>0</v>
      </c>
      <c r="L216" s="35">
        <v>0</v>
      </c>
      <c r="M216" s="35">
        <v>-3.23</v>
      </c>
      <c r="N216" s="10" t="str">
        <f t="shared" si="42"/>
        <v>L</v>
      </c>
      <c r="O216" s="11">
        <f t="shared" si="43"/>
        <v>45918</v>
      </c>
      <c r="P216" s="12" t="str">
        <f t="shared" si="44"/>
        <v>04</v>
      </c>
      <c r="Q216" s="13" t="str">
        <f>VLOOKUP($B216,Deals_Demo!$H:$N,7,0)</f>
        <v>strategy_12_demo</v>
      </c>
      <c r="R216" s="13" t="str">
        <f t="shared" si="45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6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9"/>
        <v>-0.32300000000000001</v>
      </c>
      <c r="Y216" s="13">
        <f t="shared" si="40"/>
        <v>-0.64600000000000002</v>
      </c>
      <c r="Z216" s="13">
        <f t="shared" si="41"/>
        <v>-0.96899999999999997</v>
      </c>
      <c r="AA216" s="13">
        <f t="shared" si="47"/>
        <v>-3</v>
      </c>
    </row>
    <row r="217" spans="1:27" x14ac:dyDescent="0.25">
      <c r="A217" s="60">
        <v>45918.184131944443</v>
      </c>
      <c r="B217" s="61">
        <v>443179582</v>
      </c>
      <c r="C217" s="37" t="s">
        <v>36</v>
      </c>
      <c r="D217" s="37" t="s">
        <v>38</v>
      </c>
      <c r="E217" s="37" t="s">
        <v>120</v>
      </c>
      <c r="F217" s="36">
        <v>3654.69</v>
      </c>
      <c r="G217" s="36">
        <v>3657.67</v>
      </c>
      <c r="H217" s="36">
        <v>3651.17</v>
      </c>
      <c r="I217" s="37" t="s">
        <v>262</v>
      </c>
      <c r="J217" s="36">
        <v>3657.9</v>
      </c>
      <c r="K217" s="36">
        <v>0</v>
      </c>
      <c r="L217" s="36">
        <v>0</v>
      </c>
      <c r="M217" s="36">
        <v>-3.21</v>
      </c>
      <c r="N217" s="10" t="str">
        <f t="shared" si="42"/>
        <v>L</v>
      </c>
      <c r="O217" s="11">
        <f t="shared" si="43"/>
        <v>45918</v>
      </c>
      <c r="P217" s="12" t="str">
        <f t="shared" si="44"/>
        <v>04</v>
      </c>
      <c r="Q217" s="13" t="str">
        <f>VLOOKUP($B217,Deals_Demo!$H:$N,7,0)</f>
        <v>strategy_11_demo</v>
      </c>
      <c r="R217" s="13" t="str">
        <f t="shared" si="45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6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9"/>
        <v>-0.32100000000000001</v>
      </c>
      <c r="Y217" s="13">
        <f t="shared" si="40"/>
        <v>-0.64200000000000002</v>
      </c>
      <c r="Z217" s="13">
        <f t="shared" si="41"/>
        <v>-0.96299999999999997</v>
      </c>
      <c r="AA217" s="13">
        <f t="shared" si="47"/>
        <v>-3</v>
      </c>
    </row>
    <row r="218" spans="1:27" x14ac:dyDescent="0.25">
      <c r="A218" s="58">
        <v>45918.184131944443</v>
      </c>
      <c r="B218" s="59">
        <v>443179584</v>
      </c>
      <c r="C218" s="38" t="s">
        <v>36</v>
      </c>
      <c r="D218" s="38" t="s">
        <v>38</v>
      </c>
      <c r="E218" s="38" t="s">
        <v>120</v>
      </c>
      <c r="F218" s="35">
        <v>3654.71</v>
      </c>
      <c r="G218" s="35">
        <v>3657.67</v>
      </c>
      <c r="H218" s="35">
        <v>3651.67</v>
      </c>
      <c r="I218" s="38" t="s">
        <v>262</v>
      </c>
      <c r="J218" s="35">
        <v>3657.9</v>
      </c>
      <c r="K218" s="35">
        <v>0</v>
      </c>
      <c r="L218" s="35">
        <v>0</v>
      </c>
      <c r="M218" s="35">
        <v>-3.19</v>
      </c>
      <c r="N218" s="10" t="str">
        <f t="shared" si="42"/>
        <v>L</v>
      </c>
      <c r="O218" s="11">
        <f t="shared" si="43"/>
        <v>45918</v>
      </c>
      <c r="P218" s="12" t="str">
        <f t="shared" si="44"/>
        <v>04</v>
      </c>
      <c r="Q218" s="13" t="str">
        <f>VLOOKUP($B218,Deals_Demo!$H:$N,7,0)</f>
        <v>strategy_09_demo</v>
      </c>
      <c r="R218" s="13" t="str">
        <f t="shared" si="45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6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9"/>
        <v>-0.31900000000000001</v>
      </c>
      <c r="Y218" s="13">
        <f t="shared" si="40"/>
        <v>-0.63800000000000001</v>
      </c>
      <c r="Z218" s="13">
        <f t="shared" si="41"/>
        <v>-0.95699999999999996</v>
      </c>
      <c r="AA218" s="13">
        <f t="shared" si="47"/>
        <v>-3</v>
      </c>
    </row>
    <row r="219" spans="1:27" x14ac:dyDescent="0.25">
      <c r="A219" s="60">
        <v>45918.184131944443</v>
      </c>
      <c r="B219" s="61">
        <v>443179586</v>
      </c>
      <c r="C219" s="37" t="s">
        <v>36</v>
      </c>
      <c r="D219" s="37" t="s">
        <v>38</v>
      </c>
      <c r="E219" s="37" t="s">
        <v>120</v>
      </c>
      <c r="F219" s="36">
        <v>3654.71</v>
      </c>
      <c r="G219" s="36">
        <v>3657.17</v>
      </c>
      <c r="H219" s="36">
        <v>3651.67</v>
      </c>
      <c r="I219" s="37" t="s">
        <v>263</v>
      </c>
      <c r="J219" s="36">
        <v>3657.24</v>
      </c>
      <c r="K219" s="36">
        <v>0</v>
      </c>
      <c r="L219" s="36">
        <v>0</v>
      </c>
      <c r="M219" s="36">
        <v>-2.5299999999999998</v>
      </c>
      <c r="N219" s="10" t="str">
        <f t="shared" si="42"/>
        <v>L</v>
      </c>
      <c r="O219" s="11">
        <f t="shared" si="43"/>
        <v>45918</v>
      </c>
      <c r="P219" s="12" t="str">
        <f t="shared" si="44"/>
        <v>04</v>
      </c>
      <c r="Q219" s="13" t="str">
        <f>VLOOKUP($B219,Deals_Demo!$H:$N,7,0)</f>
        <v>strategy_10_demo</v>
      </c>
      <c r="R219" s="13" t="str">
        <f t="shared" si="45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6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9"/>
        <v>-0.253</v>
      </c>
      <c r="Y219" s="13">
        <f t="shared" si="40"/>
        <v>-0.50600000000000001</v>
      </c>
      <c r="Z219" s="13">
        <f t="shared" si="41"/>
        <v>-0.7589999999999999</v>
      </c>
      <c r="AA219" s="13">
        <f t="shared" si="47"/>
        <v>-3</v>
      </c>
    </row>
    <row r="220" spans="1:27" x14ac:dyDescent="0.25">
      <c r="A220" s="58">
        <v>45918.184710648151</v>
      </c>
      <c r="B220" s="59">
        <v>443179681</v>
      </c>
      <c r="C220" s="38" t="s">
        <v>36</v>
      </c>
      <c r="D220" s="38" t="s">
        <v>38</v>
      </c>
      <c r="E220" s="38" t="s">
        <v>120</v>
      </c>
      <c r="F220" s="35">
        <v>3655.8</v>
      </c>
      <c r="G220" s="35">
        <v>3655</v>
      </c>
      <c r="H220" s="35">
        <v>3652.34</v>
      </c>
      <c r="I220" s="38" t="s">
        <v>264</v>
      </c>
      <c r="J220" s="35">
        <v>3655</v>
      </c>
      <c r="K220" s="35">
        <v>0</v>
      </c>
      <c r="L220" s="35">
        <v>0</v>
      </c>
      <c r="M220" s="35">
        <v>0.8</v>
      </c>
      <c r="N220" s="10" t="str">
        <f t="shared" si="42"/>
        <v>W</v>
      </c>
      <c r="O220" s="11">
        <f t="shared" si="43"/>
        <v>45918</v>
      </c>
      <c r="P220" s="12" t="str">
        <f t="shared" si="44"/>
        <v>04</v>
      </c>
      <c r="Q220" s="13" t="str">
        <f>VLOOKUP($B220,Deals_Demo!$H:$N,7,0)</f>
        <v>strategy_08_demo</v>
      </c>
      <c r="R220" s="13" t="str">
        <f t="shared" si="45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6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9"/>
        <v>8.0000000000000016E-2</v>
      </c>
      <c r="Y220" s="13">
        <f t="shared" si="40"/>
        <v>0.16000000000000003</v>
      </c>
      <c r="Z220" s="13">
        <f t="shared" si="41"/>
        <v>0.24</v>
      </c>
      <c r="AA220" s="13">
        <f t="shared" si="47"/>
        <v>-3</v>
      </c>
    </row>
    <row r="221" spans="1:27" x14ac:dyDescent="0.25">
      <c r="A221" s="60">
        <v>45918.186793981484</v>
      </c>
      <c r="B221" s="61">
        <v>443180410</v>
      </c>
      <c r="C221" s="37" t="s">
        <v>36</v>
      </c>
      <c r="D221" s="37" t="s">
        <v>38</v>
      </c>
      <c r="E221" s="37" t="s">
        <v>120</v>
      </c>
      <c r="F221" s="36">
        <v>3655.94</v>
      </c>
      <c r="G221" s="36">
        <v>3658.94</v>
      </c>
      <c r="H221" s="36">
        <v>3654.44</v>
      </c>
      <c r="I221" s="37" t="s">
        <v>265</v>
      </c>
      <c r="J221" s="36">
        <v>3654.37</v>
      </c>
      <c r="K221" s="36">
        <v>0</v>
      </c>
      <c r="L221" s="36">
        <v>0</v>
      </c>
      <c r="M221" s="36">
        <v>1.57</v>
      </c>
      <c r="N221" s="10" t="str">
        <f t="shared" si="42"/>
        <v>W</v>
      </c>
      <c r="O221" s="11">
        <f t="shared" si="43"/>
        <v>45918</v>
      </c>
      <c r="P221" s="12" t="str">
        <f t="shared" si="44"/>
        <v>04</v>
      </c>
      <c r="Q221" s="13" t="str">
        <f>VLOOKUP($B221,Deals_Demo!$H:$N,7,0)</f>
        <v>strategy_12_demo</v>
      </c>
      <c r="R221" s="13" t="str">
        <f t="shared" si="45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6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9"/>
        <v>0.15700000000000003</v>
      </c>
      <c r="Y221" s="13">
        <f t="shared" si="40"/>
        <v>0.31400000000000006</v>
      </c>
      <c r="Z221" s="13">
        <f t="shared" si="41"/>
        <v>0.47099999999999997</v>
      </c>
      <c r="AA221" s="13">
        <f t="shared" si="47"/>
        <v>-3</v>
      </c>
    </row>
    <row r="222" spans="1:27" x14ac:dyDescent="0.25">
      <c r="A222" s="58">
        <v>45918.186793981484</v>
      </c>
      <c r="B222" s="59">
        <v>443180411</v>
      </c>
      <c r="C222" s="38" t="s">
        <v>36</v>
      </c>
      <c r="D222" s="38" t="s">
        <v>38</v>
      </c>
      <c r="E222" s="38" t="s">
        <v>120</v>
      </c>
      <c r="F222" s="35">
        <v>3655.94</v>
      </c>
      <c r="G222" s="35">
        <v>3654.69</v>
      </c>
      <c r="H222" s="35">
        <v>3652.94</v>
      </c>
      <c r="I222" s="38" t="s">
        <v>266</v>
      </c>
      <c r="J222" s="35">
        <v>3652.87</v>
      </c>
      <c r="K222" s="35">
        <v>0</v>
      </c>
      <c r="L222" s="35">
        <v>0</v>
      </c>
      <c r="M222" s="35">
        <v>3.07</v>
      </c>
      <c r="N222" s="10" t="str">
        <f t="shared" si="42"/>
        <v>W</v>
      </c>
      <c r="O222" s="11">
        <f t="shared" si="43"/>
        <v>45918</v>
      </c>
      <c r="P222" s="12" t="str">
        <f t="shared" si="44"/>
        <v>04</v>
      </c>
      <c r="Q222" s="13" t="str">
        <f>VLOOKUP($B222,Deals_Demo!$H:$N,7,0)</f>
        <v>strategy_09_demo</v>
      </c>
      <c r="R222" s="13" t="str">
        <f t="shared" si="45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6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9"/>
        <v>0.307</v>
      </c>
      <c r="Y222" s="13">
        <f t="shared" si="40"/>
        <v>0.61399999999999999</v>
      </c>
      <c r="Z222" s="13">
        <f t="shared" si="41"/>
        <v>0.92099999999999993</v>
      </c>
      <c r="AA222" s="13">
        <f t="shared" si="47"/>
        <v>3.07</v>
      </c>
    </row>
    <row r="223" spans="1:27" x14ac:dyDescent="0.25">
      <c r="A223" s="60">
        <v>45918.186793981484</v>
      </c>
      <c r="B223" s="61">
        <v>443180412</v>
      </c>
      <c r="C223" s="37" t="s">
        <v>36</v>
      </c>
      <c r="D223" s="37" t="s">
        <v>38</v>
      </c>
      <c r="E223" s="37" t="s">
        <v>120</v>
      </c>
      <c r="F223" s="36">
        <v>3655.94</v>
      </c>
      <c r="G223" s="36">
        <v>3654.7</v>
      </c>
      <c r="H223" s="36">
        <v>3652.44</v>
      </c>
      <c r="I223" s="37" t="s">
        <v>267</v>
      </c>
      <c r="J223" s="36">
        <v>3654.71</v>
      </c>
      <c r="K223" s="36">
        <v>0</v>
      </c>
      <c r="L223" s="36">
        <v>0</v>
      </c>
      <c r="M223" s="36">
        <v>1.23</v>
      </c>
      <c r="N223" s="10" t="str">
        <f t="shared" si="42"/>
        <v>W</v>
      </c>
      <c r="O223" s="11">
        <f t="shared" si="43"/>
        <v>45918</v>
      </c>
      <c r="P223" s="12" t="str">
        <f t="shared" si="44"/>
        <v>04</v>
      </c>
      <c r="Q223" s="13" t="str">
        <f>VLOOKUP($B223,Deals_Demo!$H:$N,7,0)</f>
        <v>strategy_11_demo</v>
      </c>
      <c r="R223" s="13" t="str">
        <f t="shared" si="45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6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9"/>
        <v>0.123</v>
      </c>
      <c r="Y223" s="13">
        <f t="shared" si="40"/>
        <v>0.246</v>
      </c>
      <c r="Z223" s="13">
        <f t="shared" si="41"/>
        <v>0.36899999999999999</v>
      </c>
      <c r="AA223" s="13">
        <f t="shared" si="47"/>
        <v>-3</v>
      </c>
    </row>
    <row r="224" spans="1:27" x14ac:dyDescent="0.25">
      <c r="A224" s="58">
        <v>45918.186793981484</v>
      </c>
      <c r="B224" s="59">
        <v>443180413</v>
      </c>
      <c r="C224" s="38" t="s">
        <v>36</v>
      </c>
      <c r="D224" s="38" t="s">
        <v>38</v>
      </c>
      <c r="E224" s="38" t="s">
        <v>120</v>
      </c>
      <c r="F224" s="35">
        <v>3655.98</v>
      </c>
      <c r="G224" s="35">
        <v>3654.69</v>
      </c>
      <c r="H224" s="35">
        <v>3652.94</v>
      </c>
      <c r="I224" s="38" t="s">
        <v>266</v>
      </c>
      <c r="J224" s="35">
        <v>3652.87</v>
      </c>
      <c r="K224" s="35">
        <v>0</v>
      </c>
      <c r="L224" s="35">
        <v>0</v>
      </c>
      <c r="M224" s="35">
        <v>3.11</v>
      </c>
      <c r="N224" s="10" t="str">
        <f t="shared" si="42"/>
        <v>W</v>
      </c>
      <c r="O224" s="11">
        <f t="shared" si="43"/>
        <v>45918</v>
      </c>
      <c r="P224" s="12" t="str">
        <f t="shared" si="44"/>
        <v>04</v>
      </c>
      <c r="Q224" s="13" t="str">
        <f>VLOOKUP($B224,Deals_Demo!$H:$N,7,0)</f>
        <v>strategy_10_demo</v>
      </c>
      <c r="R224" s="13" t="str">
        <f t="shared" si="45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6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9"/>
        <v>0.311</v>
      </c>
      <c r="Y224" s="13">
        <f t="shared" si="40"/>
        <v>0.622</v>
      </c>
      <c r="Z224" s="13">
        <f t="shared" si="41"/>
        <v>0.93299999999999994</v>
      </c>
      <c r="AA224" s="13">
        <f t="shared" si="47"/>
        <v>3.11</v>
      </c>
    </row>
    <row r="225" spans="1:27" x14ac:dyDescent="0.25">
      <c r="A225" s="60">
        <v>45918.189918981479</v>
      </c>
      <c r="B225" s="61">
        <v>443181766</v>
      </c>
      <c r="C225" s="37" t="s">
        <v>36</v>
      </c>
      <c r="D225" s="37" t="s">
        <v>38</v>
      </c>
      <c r="E225" s="37" t="s">
        <v>120</v>
      </c>
      <c r="F225" s="36">
        <v>3654.48</v>
      </c>
      <c r="G225" s="36">
        <v>3657.46</v>
      </c>
      <c r="H225" s="36">
        <v>3652.96</v>
      </c>
      <c r="I225" s="37" t="s">
        <v>268</v>
      </c>
      <c r="J225" s="36">
        <v>3652.8</v>
      </c>
      <c r="K225" s="36">
        <v>0</v>
      </c>
      <c r="L225" s="36">
        <v>0</v>
      </c>
      <c r="M225" s="36">
        <v>1.68</v>
      </c>
      <c r="N225" s="10" t="str">
        <f t="shared" si="42"/>
        <v>W</v>
      </c>
      <c r="O225" s="11">
        <f t="shared" si="43"/>
        <v>45918</v>
      </c>
      <c r="P225" s="12" t="str">
        <f t="shared" si="44"/>
        <v>04</v>
      </c>
      <c r="Q225" s="13" t="str">
        <f>VLOOKUP($B225,Deals_Demo!$H:$N,7,0)</f>
        <v>strategy_12_demo</v>
      </c>
      <c r="R225" s="13" t="str">
        <f t="shared" si="45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6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9"/>
        <v>0.16800000000000001</v>
      </c>
      <c r="Y225" s="13">
        <f t="shared" si="40"/>
        <v>0.33600000000000002</v>
      </c>
      <c r="Z225" s="13">
        <f t="shared" si="41"/>
        <v>0.504</v>
      </c>
      <c r="AA225" s="13">
        <f t="shared" si="47"/>
        <v>-3</v>
      </c>
    </row>
    <row r="226" spans="1:27" x14ac:dyDescent="0.25">
      <c r="A226" s="58">
        <v>45918.189918981479</v>
      </c>
      <c r="B226" s="59">
        <v>443181767</v>
      </c>
      <c r="C226" s="38" t="s">
        <v>36</v>
      </c>
      <c r="D226" s="38" t="s">
        <v>38</v>
      </c>
      <c r="E226" s="38" t="s">
        <v>120</v>
      </c>
      <c r="F226" s="35">
        <v>3654.44</v>
      </c>
      <c r="G226" s="35">
        <v>3656.98</v>
      </c>
      <c r="H226" s="35">
        <v>3651.48</v>
      </c>
      <c r="I226" s="38" t="s">
        <v>269</v>
      </c>
      <c r="J226" s="35">
        <v>3657.14</v>
      </c>
      <c r="K226" s="35">
        <v>0</v>
      </c>
      <c r="L226" s="35">
        <v>0</v>
      </c>
      <c r="M226" s="35">
        <v>-2.7</v>
      </c>
      <c r="N226" s="10" t="str">
        <f t="shared" si="42"/>
        <v>L</v>
      </c>
      <c r="O226" s="11">
        <f t="shared" si="43"/>
        <v>45918</v>
      </c>
      <c r="P226" s="12" t="str">
        <f t="shared" si="44"/>
        <v>04</v>
      </c>
      <c r="Q226" s="13" t="str">
        <f>VLOOKUP($B226,Deals_Demo!$H:$N,7,0)</f>
        <v>strategy_10_demo</v>
      </c>
      <c r="R226" s="13" t="str">
        <f t="shared" si="45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6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9"/>
        <v>-0.27</v>
      </c>
      <c r="Y226" s="13">
        <f t="shared" si="40"/>
        <v>-0.54</v>
      </c>
      <c r="Z226" s="13">
        <f t="shared" si="41"/>
        <v>-0.81</v>
      </c>
      <c r="AA226" s="13">
        <f t="shared" si="47"/>
        <v>-3</v>
      </c>
    </row>
    <row r="227" spans="1:27" x14ac:dyDescent="0.25">
      <c r="A227" s="60">
        <v>45918.189918981479</v>
      </c>
      <c r="B227" s="61">
        <v>443181769</v>
      </c>
      <c r="C227" s="37" t="s">
        <v>36</v>
      </c>
      <c r="D227" s="37" t="s">
        <v>38</v>
      </c>
      <c r="E227" s="37" t="s">
        <v>120</v>
      </c>
      <c r="F227" s="36">
        <v>3654.45</v>
      </c>
      <c r="G227" s="36">
        <v>3657.48</v>
      </c>
      <c r="H227" s="36">
        <v>3650.98</v>
      </c>
      <c r="I227" s="37" t="s">
        <v>270</v>
      </c>
      <c r="J227" s="36">
        <v>3657.48</v>
      </c>
      <c r="K227" s="36">
        <v>0</v>
      </c>
      <c r="L227" s="36">
        <v>0</v>
      </c>
      <c r="M227" s="36">
        <v>-3.03</v>
      </c>
      <c r="N227" s="10" t="str">
        <f t="shared" si="42"/>
        <v>L</v>
      </c>
      <c r="O227" s="11">
        <f t="shared" si="43"/>
        <v>45918</v>
      </c>
      <c r="P227" s="12" t="str">
        <f t="shared" si="44"/>
        <v>04</v>
      </c>
      <c r="Q227" s="13" t="str">
        <f>VLOOKUP($B227,Deals_Demo!$H:$N,7,0)</f>
        <v>strategy_11_demo</v>
      </c>
      <c r="R227" s="13" t="str">
        <f t="shared" si="45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6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9"/>
        <v>-0.30299999999999999</v>
      </c>
      <c r="Y227" s="13">
        <f t="shared" si="40"/>
        <v>-0.60599999999999998</v>
      </c>
      <c r="Z227" s="13">
        <f t="shared" si="41"/>
        <v>-0.90899999999999992</v>
      </c>
      <c r="AA227" s="13">
        <f t="shared" si="47"/>
        <v>-3</v>
      </c>
    </row>
    <row r="228" spans="1:27" x14ac:dyDescent="0.25">
      <c r="A228" s="58">
        <v>45918.189918981479</v>
      </c>
      <c r="B228" s="59">
        <v>443181770</v>
      </c>
      <c r="C228" s="38" t="s">
        <v>36</v>
      </c>
      <c r="D228" s="38" t="s">
        <v>38</v>
      </c>
      <c r="E228" s="38" t="s">
        <v>120</v>
      </c>
      <c r="F228" s="35">
        <v>3654.45</v>
      </c>
      <c r="G228" s="35">
        <v>3657.48</v>
      </c>
      <c r="H228" s="35">
        <v>3651.48</v>
      </c>
      <c r="I228" s="38" t="s">
        <v>270</v>
      </c>
      <c r="J228" s="35">
        <v>3657.48</v>
      </c>
      <c r="K228" s="35">
        <v>0</v>
      </c>
      <c r="L228" s="35">
        <v>0</v>
      </c>
      <c r="M228" s="35">
        <v>-3.03</v>
      </c>
      <c r="N228" s="10" t="str">
        <f t="shared" si="42"/>
        <v>L</v>
      </c>
      <c r="O228" s="11">
        <f t="shared" si="43"/>
        <v>45918</v>
      </c>
      <c r="P228" s="12" t="str">
        <f t="shared" si="44"/>
        <v>04</v>
      </c>
      <c r="Q228" s="13" t="str">
        <f>VLOOKUP($B228,Deals_Demo!$H:$N,7,0)</f>
        <v>strategy_09_demo</v>
      </c>
      <c r="R228" s="13" t="str">
        <f t="shared" si="45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6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9"/>
        <v>-0.30299999999999999</v>
      </c>
      <c r="Y228" s="13">
        <f t="shared" si="40"/>
        <v>-0.60599999999999998</v>
      </c>
      <c r="Z228" s="13">
        <f t="shared" si="41"/>
        <v>-0.90899999999999992</v>
      </c>
      <c r="AA228" s="13">
        <f t="shared" si="47"/>
        <v>-3</v>
      </c>
    </row>
    <row r="229" spans="1:27" x14ac:dyDescent="0.25">
      <c r="A229" s="60">
        <v>45918.190266203703</v>
      </c>
      <c r="B229" s="61">
        <v>443181911</v>
      </c>
      <c r="C229" s="37" t="s">
        <v>36</v>
      </c>
      <c r="D229" s="37" t="s">
        <v>38</v>
      </c>
      <c r="E229" s="37" t="s">
        <v>120</v>
      </c>
      <c r="F229" s="36">
        <v>3655.2</v>
      </c>
      <c r="G229" s="36">
        <v>3658.18</v>
      </c>
      <c r="H229" s="36">
        <v>3651.68</v>
      </c>
      <c r="I229" s="37" t="s">
        <v>271</v>
      </c>
      <c r="J229" s="36">
        <v>3658.3</v>
      </c>
      <c r="K229" s="36">
        <v>0</v>
      </c>
      <c r="L229" s="36">
        <v>0</v>
      </c>
      <c r="M229" s="36">
        <v>-3.1</v>
      </c>
      <c r="N229" s="10" t="str">
        <f t="shared" si="42"/>
        <v>L</v>
      </c>
      <c r="O229" s="11">
        <f t="shared" si="43"/>
        <v>45918</v>
      </c>
      <c r="P229" s="12" t="str">
        <f t="shared" si="44"/>
        <v>04</v>
      </c>
      <c r="Q229" s="13" t="str">
        <f>VLOOKUP($B229,Deals_Demo!$H:$N,7,0)</f>
        <v>strategy_08_demo</v>
      </c>
      <c r="R229" s="13" t="str">
        <f t="shared" si="45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6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9"/>
        <v>-0.31000000000000005</v>
      </c>
      <c r="Y229" s="13">
        <f t="shared" si="40"/>
        <v>-0.62000000000000011</v>
      </c>
      <c r="Z229" s="13">
        <f t="shared" si="41"/>
        <v>-0.92999999999999994</v>
      </c>
      <c r="AA229" s="13">
        <f t="shared" si="47"/>
        <v>-3</v>
      </c>
    </row>
    <row r="230" spans="1:27" x14ac:dyDescent="0.25">
      <c r="A230" s="58">
        <v>45918.193391203706</v>
      </c>
      <c r="B230" s="59">
        <v>443182825</v>
      </c>
      <c r="C230" s="38" t="s">
        <v>36</v>
      </c>
      <c r="D230" s="38" t="s">
        <v>38</v>
      </c>
      <c r="E230" s="38" t="s">
        <v>120</v>
      </c>
      <c r="F230" s="35">
        <v>3654.48</v>
      </c>
      <c r="G230" s="35">
        <v>3657.29</v>
      </c>
      <c r="H230" s="35">
        <v>3652.79</v>
      </c>
      <c r="I230" s="38" t="s">
        <v>270</v>
      </c>
      <c r="J230" s="35">
        <v>3657.46</v>
      </c>
      <c r="K230" s="35">
        <v>0</v>
      </c>
      <c r="L230" s="35">
        <v>0</v>
      </c>
      <c r="M230" s="35">
        <v>-2.98</v>
      </c>
      <c r="N230" s="10" t="str">
        <f t="shared" si="42"/>
        <v>L</v>
      </c>
      <c r="O230" s="11">
        <f t="shared" si="43"/>
        <v>45918</v>
      </c>
      <c r="P230" s="12" t="str">
        <f t="shared" si="44"/>
        <v>04</v>
      </c>
      <c r="Q230" s="13" t="str">
        <f>VLOOKUP($B230,Deals_Demo!$H:$N,7,0)</f>
        <v>strategy_12_demo</v>
      </c>
      <c r="R230" s="13" t="str">
        <f t="shared" si="45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6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9"/>
        <v>-0.29799999999999999</v>
      </c>
      <c r="Y230" s="13">
        <f t="shared" si="40"/>
        <v>-0.59599999999999997</v>
      </c>
      <c r="Z230" s="13">
        <f t="shared" si="41"/>
        <v>-0.89400000000000002</v>
      </c>
      <c r="AA230" s="13">
        <f t="shared" si="47"/>
        <v>-3</v>
      </c>
    </row>
    <row r="231" spans="1:27" x14ac:dyDescent="0.25">
      <c r="A231" s="60">
        <v>45918.196168981478</v>
      </c>
      <c r="B231" s="61">
        <v>443184013</v>
      </c>
      <c r="C231" s="37" t="s">
        <v>36</v>
      </c>
      <c r="D231" s="37" t="s">
        <v>38</v>
      </c>
      <c r="E231" s="37" t="s">
        <v>120</v>
      </c>
      <c r="F231" s="36">
        <v>3655.35</v>
      </c>
      <c r="G231" s="36">
        <v>3658.35</v>
      </c>
      <c r="H231" s="36">
        <v>3651.85</v>
      </c>
      <c r="I231" s="37" t="s">
        <v>272</v>
      </c>
      <c r="J231" s="36">
        <v>3658.35</v>
      </c>
      <c r="K231" s="36">
        <v>0</v>
      </c>
      <c r="L231" s="36">
        <v>0</v>
      </c>
      <c r="M231" s="36">
        <v>-3</v>
      </c>
      <c r="N231" s="10" t="str">
        <f t="shared" si="42"/>
        <v>L</v>
      </c>
      <c r="O231" s="11">
        <f t="shared" si="43"/>
        <v>45918</v>
      </c>
      <c r="P231" s="12" t="str">
        <f t="shared" si="44"/>
        <v>04</v>
      </c>
      <c r="Q231" s="13" t="str">
        <f>VLOOKUP($B231,Deals_Demo!$H:$N,7,0)</f>
        <v>strategy_08_demo</v>
      </c>
      <c r="R231" s="13" t="str">
        <f t="shared" si="45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6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9"/>
        <v>-0.30000000000000004</v>
      </c>
      <c r="Y231" s="13">
        <f t="shared" si="40"/>
        <v>-0.60000000000000009</v>
      </c>
      <c r="Z231" s="13">
        <f t="shared" si="41"/>
        <v>-0.89999999999999991</v>
      </c>
      <c r="AA231" s="13">
        <f t="shared" si="47"/>
        <v>-3</v>
      </c>
    </row>
    <row r="232" spans="1:27" x14ac:dyDescent="0.25">
      <c r="A232" s="58">
        <v>45918.208784722221</v>
      </c>
      <c r="B232" s="59">
        <v>443186621</v>
      </c>
      <c r="C232" s="38" t="s">
        <v>36</v>
      </c>
      <c r="D232" s="38" t="s">
        <v>38</v>
      </c>
      <c r="E232" s="38" t="s">
        <v>120</v>
      </c>
      <c r="F232" s="35">
        <v>3655.81</v>
      </c>
      <c r="G232" s="35">
        <v>3658.82</v>
      </c>
      <c r="H232" s="35">
        <v>3652.32</v>
      </c>
      <c r="I232" s="38" t="s">
        <v>273</v>
      </c>
      <c r="J232" s="35">
        <v>3658.88</v>
      </c>
      <c r="K232" s="35">
        <v>0</v>
      </c>
      <c r="L232" s="35">
        <v>0</v>
      </c>
      <c r="M232" s="35">
        <v>-3.07</v>
      </c>
      <c r="N232" s="10" t="str">
        <f t="shared" si="42"/>
        <v>L</v>
      </c>
      <c r="O232" s="11">
        <f t="shared" si="43"/>
        <v>45918</v>
      </c>
      <c r="P232" s="12" t="str">
        <f t="shared" si="44"/>
        <v>05</v>
      </c>
      <c r="Q232" s="13" t="str">
        <f>VLOOKUP($B232,Deals_Demo!$H:$N,7,0)</f>
        <v>strategy_07_demo</v>
      </c>
      <c r="R232" s="13" t="str">
        <f t="shared" si="45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6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9"/>
        <v>-0.307</v>
      </c>
      <c r="Y232" s="13">
        <f t="shared" si="40"/>
        <v>-0.61399999999999999</v>
      </c>
      <c r="Z232" s="13">
        <f t="shared" si="41"/>
        <v>-0.92099999999999993</v>
      </c>
      <c r="AA232" s="13">
        <f t="shared" si="47"/>
        <v>-3</v>
      </c>
    </row>
    <row r="233" spans="1:27" x14ac:dyDescent="0.25">
      <c r="A233" s="60">
        <v>45918.211215277777</v>
      </c>
      <c r="B233" s="61">
        <v>443186951</v>
      </c>
      <c r="C233" s="37" t="s">
        <v>36</v>
      </c>
      <c r="D233" s="37" t="s">
        <v>37</v>
      </c>
      <c r="E233" s="37" t="s">
        <v>120</v>
      </c>
      <c r="F233" s="36">
        <v>3656.76</v>
      </c>
      <c r="G233" s="36">
        <v>3656.54</v>
      </c>
      <c r="H233" s="36">
        <v>3658.28</v>
      </c>
      <c r="I233" s="37" t="s">
        <v>274</v>
      </c>
      <c r="J233" s="36">
        <v>3658.3</v>
      </c>
      <c r="K233" s="36">
        <v>0</v>
      </c>
      <c r="L233" s="36">
        <v>0</v>
      </c>
      <c r="M233" s="36">
        <v>1.54</v>
      </c>
      <c r="N233" s="10" t="str">
        <f t="shared" si="42"/>
        <v>W</v>
      </c>
      <c r="O233" s="11">
        <f t="shared" si="43"/>
        <v>45918</v>
      </c>
      <c r="P233" s="12" t="str">
        <f t="shared" si="44"/>
        <v>05</v>
      </c>
      <c r="Q233" s="13" t="str">
        <f>VLOOKUP($B233,Deals_Demo!$H:$N,7,0)</f>
        <v>strategy_12_demo</v>
      </c>
      <c r="R233" s="13" t="str">
        <f t="shared" si="45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6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9"/>
        <v>0.15400000000000003</v>
      </c>
      <c r="Y233" s="13">
        <f t="shared" si="40"/>
        <v>0.30800000000000005</v>
      </c>
      <c r="Z233" s="13">
        <f t="shared" si="41"/>
        <v>0.46199999999999997</v>
      </c>
      <c r="AA233" s="13">
        <f t="shared" si="47"/>
        <v>-3</v>
      </c>
    </row>
    <row r="234" spans="1:27" x14ac:dyDescent="0.25">
      <c r="A234" s="58">
        <v>45918.211215277777</v>
      </c>
      <c r="B234" s="59">
        <v>443186953</v>
      </c>
      <c r="C234" s="38" t="s">
        <v>36</v>
      </c>
      <c r="D234" s="38" t="s">
        <v>37</v>
      </c>
      <c r="E234" s="38" t="s">
        <v>120</v>
      </c>
      <c r="F234" s="35">
        <v>3656.76</v>
      </c>
      <c r="G234" s="35">
        <v>3657.09</v>
      </c>
      <c r="H234" s="35">
        <v>3659.76</v>
      </c>
      <c r="I234" s="38" t="s">
        <v>275</v>
      </c>
      <c r="J234" s="35">
        <v>3659.76</v>
      </c>
      <c r="K234" s="35">
        <v>0</v>
      </c>
      <c r="L234" s="35">
        <v>0</v>
      </c>
      <c r="M234" s="35">
        <v>3</v>
      </c>
      <c r="N234" s="10" t="str">
        <f t="shared" si="42"/>
        <v>W</v>
      </c>
      <c r="O234" s="11">
        <f t="shared" si="43"/>
        <v>45918</v>
      </c>
      <c r="P234" s="12" t="str">
        <f t="shared" si="44"/>
        <v>05</v>
      </c>
      <c r="Q234" s="13" t="str">
        <f>VLOOKUP($B234,Deals_Demo!$H:$N,7,0)</f>
        <v>strategy_10_demo</v>
      </c>
      <c r="R234" s="13" t="str">
        <f t="shared" si="45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6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9"/>
        <v>0.30000000000000004</v>
      </c>
      <c r="Y234" s="13">
        <f t="shared" si="40"/>
        <v>0.60000000000000009</v>
      </c>
      <c r="Z234" s="13">
        <f t="shared" si="41"/>
        <v>0.89999999999999991</v>
      </c>
      <c r="AA234" s="13">
        <f t="shared" si="47"/>
        <v>3</v>
      </c>
    </row>
    <row r="235" spans="1:27" x14ac:dyDescent="0.25">
      <c r="A235" s="60">
        <v>45918.211215277777</v>
      </c>
      <c r="B235" s="61">
        <v>443186954</v>
      </c>
      <c r="C235" s="37" t="s">
        <v>36</v>
      </c>
      <c r="D235" s="37" t="s">
        <v>37</v>
      </c>
      <c r="E235" s="37" t="s">
        <v>120</v>
      </c>
      <c r="F235" s="36">
        <v>3656.76</v>
      </c>
      <c r="G235" s="36">
        <v>3657.09</v>
      </c>
      <c r="H235" s="36">
        <v>3659.76</v>
      </c>
      <c r="I235" s="37" t="s">
        <v>275</v>
      </c>
      <c r="J235" s="36">
        <v>3659.76</v>
      </c>
      <c r="K235" s="36">
        <v>0</v>
      </c>
      <c r="L235" s="36">
        <v>0</v>
      </c>
      <c r="M235" s="36">
        <v>3</v>
      </c>
      <c r="N235" s="10" t="str">
        <f t="shared" si="42"/>
        <v>W</v>
      </c>
      <c r="O235" s="11">
        <f t="shared" si="43"/>
        <v>45918</v>
      </c>
      <c r="P235" s="12" t="str">
        <f t="shared" si="44"/>
        <v>05</v>
      </c>
      <c r="Q235" s="13" t="str">
        <f>VLOOKUP($B235,Deals_Demo!$H:$N,7,0)</f>
        <v>strategy_09_demo</v>
      </c>
      <c r="R235" s="13" t="str">
        <f t="shared" si="45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6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9"/>
        <v>0.30000000000000004</v>
      </c>
      <c r="Y235" s="13">
        <f t="shared" si="40"/>
        <v>0.60000000000000009</v>
      </c>
      <c r="Z235" s="13">
        <f t="shared" si="41"/>
        <v>0.89999999999999991</v>
      </c>
      <c r="AA235" s="13">
        <f t="shared" si="47"/>
        <v>3</v>
      </c>
    </row>
    <row r="236" spans="1:27" x14ac:dyDescent="0.25">
      <c r="A236" s="58">
        <v>45918.211215277777</v>
      </c>
      <c r="B236" s="59">
        <v>443186955</v>
      </c>
      <c r="C236" s="38" t="s">
        <v>36</v>
      </c>
      <c r="D236" s="38" t="s">
        <v>37</v>
      </c>
      <c r="E236" s="38" t="s">
        <v>120</v>
      </c>
      <c r="F236" s="35">
        <v>3656.78</v>
      </c>
      <c r="G236" s="35">
        <v>3657.66</v>
      </c>
      <c r="H236" s="35">
        <v>3660.26</v>
      </c>
      <c r="I236" s="38" t="s">
        <v>276</v>
      </c>
      <c r="J236" s="35">
        <v>3660.27</v>
      </c>
      <c r="K236" s="35">
        <v>0</v>
      </c>
      <c r="L236" s="35">
        <v>0</v>
      </c>
      <c r="M236" s="35">
        <v>3.49</v>
      </c>
      <c r="N236" s="10" t="str">
        <f t="shared" si="42"/>
        <v>W</v>
      </c>
      <c r="O236" s="11">
        <f t="shared" si="43"/>
        <v>45918</v>
      </c>
      <c r="P236" s="12" t="str">
        <f t="shared" si="44"/>
        <v>05</v>
      </c>
      <c r="Q236" s="13" t="str">
        <f>VLOOKUP($B236,Deals_Demo!$H:$N,7,0)</f>
        <v>strategy_11_demo</v>
      </c>
      <c r="R236" s="13" t="str">
        <f t="shared" si="45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6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9"/>
        <v>0.34900000000000003</v>
      </c>
      <c r="Y236" s="13">
        <f t="shared" si="40"/>
        <v>0.69800000000000006</v>
      </c>
      <c r="Z236" s="13">
        <f t="shared" si="41"/>
        <v>1.0469999999999999</v>
      </c>
      <c r="AA236" s="13">
        <f t="shared" si="47"/>
        <v>3.49</v>
      </c>
    </row>
    <row r="237" spans="1:27" x14ac:dyDescent="0.25">
      <c r="A237" s="60">
        <v>45918.219884259262</v>
      </c>
      <c r="B237" s="61">
        <v>443189685</v>
      </c>
      <c r="C237" s="37" t="s">
        <v>36</v>
      </c>
      <c r="D237" s="37" t="s">
        <v>37</v>
      </c>
      <c r="E237" s="37" t="s">
        <v>120</v>
      </c>
      <c r="F237" s="36">
        <v>3661.86</v>
      </c>
      <c r="G237" s="36">
        <v>3658.86</v>
      </c>
      <c r="H237" s="36">
        <v>3663.36</v>
      </c>
      <c r="I237" s="37" t="s">
        <v>277</v>
      </c>
      <c r="J237" s="36">
        <v>3663.39</v>
      </c>
      <c r="K237" s="36">
        <v>0</v>
      </c>
      <c r="L237" s="36">
        <v>0</v>
      </c>
      <c r="M237" s="36">
        <v>1.53</v>
      </c>
      <c r="N237" s="10" t="str">
        <f t="shared" si="42"/>
        <v>W</v>
      </c>
      <c r="O237" s="11">
        <f t="shared" si="43"/>
        <v>45918</v>
      </c>
      <c r="P237" s="12" t="str">
        <f t="shared" si="44"/>
        <v>05</v>
      </c>
      <c r="Q237" s="13" t="str">
        <f>VLOOKUP($B237,Deals_Demo!$H:$N,7,0)</f>
        <v>strategy_12_demo</v>
      </c>
      <c r="R237" s="13" t="str">
        <f t="shared" si="45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6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9"/>
        <v>0.15300000000000002</v>
      </c>
      <c r="Y237" s="13">
        <f t="shared" si="40"/>
        <v>0.30600000000000005</v>
      </c>
      <c r="Z237" s="13">
        <f t="shared" si="41"/>
        <v>0.45899999999999996</v>
      </c>
      <c r="AA237" s="13">
        <f t="shared" si="47"/>
        <v>-3</v>
      </c>
    </row>
    <row r="238" spans="1:27" x14ac:dyDescent="0.25">
      <c r="A238" s="58">
        <v>45918.219895833332</v>
      </c>
      <c r="B238" s="59">
        <v>443189686</v>
      </c>
      <c r="C238" s="38" t="s">
        <v>36</v>
      </c>
      <c r="D238" s="38" t="s">
        <v>37</v>
      </c>
      <c r="E238" s="38" t="s">
        <v>120</v>
      </c>
      <c r="F238" s="35">
        <v>3661.86</v>
      </c>
      <c r="G238" s="35">
        <v>3662.21</v>
      </c>
      <c r="H238" s="35">
        <v>3664.86</v>
      </c>
      <c r="I238" s="38" t="s">
        <v>278</v>
      </c>
      <c r="J238" s="35">
        <v>3662.19</v>
      </c>
      <c r="K238" s="35">
        <v>0</v>
      </c>
      <c r="L238" s="35">
        <v>0</v>
      </c>
      <c r="M238" s="35">
        <v>0.33</v>
      </c>
      <c r="N238" s="10" t="str">
        <f t="shared" si="42"/>
        <v>W</v>
      </c>
      <c r="O238" s="11">
        <f t="shared" si="43"/>
        <v>45918</v>
      </c>
      <c r="P238" s="12" t="str">
        <f t="shared" si="44"/>
        <v>05</v>
      </c>
      <c r="Q238" s="13" t="str">
        <f>VLOOKUP($B238,Deals_Demo!$H:$N,7,0)</f>
        <v>strategy_10_demo</v>
      </c>
      <c r="R238" s="13" t="str">
        <f t="shared" si="45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6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9"/>
        <v>3.3000000000000002E-2</v>
      </c>
      <c r="Y238" s="13">
        <f t="shared" si="40"/>
        <v>6.6000000000000003E-2</v>
      </c>
      <c r="Z238" s="13">
        <f t="shared" si="41"/>
        <v>9.9000000000000005E-2</v>
      </c>
      <c r="AA238" s="13">
        <f t="shared" si="47"/>
        <v>-3</v>
      </c>
    </row>
    <row r="239" spans="1:27" x14ac:dyDescent="0.25">
      <c r="A239" s="60">
        <v>45918.219895833332</v>
      </c>
      <c r="B239" s="61">
        <v>443189687</v>
      </c>
      <c r="C239" s="37" t="s">
        <v>36</v>
      </c>
      <c r="D239" s="37" t="s">
        <v>37</v>
      </c>
      <c r="E239" s="37" t="s">
        <v>120</v>
      </c>
      <c r="F239" s="36">
        <v>3661.86</v>
      </c>
      <c r="G239" s="36">
        <v>3662.21</v>
      </c>
      <c r="H239" s="36">
        <v>3665.36</v>
      </c>
      <c r="I239" s="37" t="s">
        <v>278</v>
      </c>
      <c r="J239" s="36">
        <v>3662.19</v>
      </c>
      <c r="K239" s="36">
        <v>0</v>
      </c>
      <c r="L239" s="36">
        <v>0</v>
      </c>
      <c r="M239" s="36">
        <v>0.33</v>
      </c>
      <c r="N239" s="10" t="str">
        <f t="shared" si="42"/>
        <v>W</v>
      </c>
      <c r="O239" s="11">
        <f t="shared" si="43"/>
        <v>45918</v>
      </c>
      <c r="P239" s="12" t="str">
        <f t="shared" si="44"/>
        <v>05</v>
      </c>
      <c r="Q239" s="13" t="str">
        <f>VLOOKUP($B239,Deals_Demo!$H:$N,7,0)</f>
        <v>strategy_11_demo</v>
      </c>
      <c r="R239" s="13" t="str">
        <f t="shared" si="45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6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9"/>
        <v>3.3000000000000002E-2</v>
      </c>
      <c r="Y239" s="13">
        <f t="shared" si="40"/>
        <v>6.6000000000000003E-2</v>
      </c>
      <c r="Z239" s="13">
        <f t="shared" si="41"/>
        <v>9.9000000000000005E-2</v>
      </c>
      <c r="AA239" s="13">
        <f t="shared" si="47"/>
        <v>-3</v>
      </c>
    </row>
    <row r="240" spans="1:27" x14ac:dyDescent="0.25">
      <c r="A240" s="58">
        <v>45918.219895833332</v>
      </c>
      <c r="B240" s="59">
        <v>443189692</v>
      </c>
      <c r="C240" s="38" t="s">
        <v>36</v>
      </c>
      <c r="D240" s="38" t="s">
        <v>37</v>
      </c>
      <c r="E240" s="38" t="s">
        <v>120</v>
      </c>
      <c r="F240" s="35">
        <v>3661.84</v>
      </c>
      <c r="G240" s="35">
        <v>3662.2</v>
      </c>
      <c r="H240" s="35">
        <v>3664.86</v>
      </c>
      <c r="I240" s="38" t="s">
        <v>278</v>
      </c>
      <c r="J240" s="35">
        <v>3662.19</v>
      </c>
      <c r="K240" s="35">
        <v>0</v>
      </c>
      <c r="L240" s="35">
        <v>0</v>
      </c>
      <c r="M240" s="35">
        <v>0.35</v>
      </c>
      <c r="N240" s="10" t="str">
        <f t="shared" si="42"/>
        <v>W</v>
      </c>
      <c r="O240" s="11">
        <f t="shared" si="43"/>
        <v>45918</v>
      </c>
      <c r="P240" s="12" t="str">
        <f t="shared" si="44"/>
        <v>05</v>
      </c>
      <c r="Q240" s="13" t="str">
        <f>VLOOKUP($B240,Deals_Demo!$H:$N,7,0)</f>
        <v>strategy_09_demo</v>
      </c>
      <c r="R240" s="13" t="str">
        <f t="shared" si="45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6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9"/>
        <v>3.4999999999999996E-2</v>
      </c>
      <c r="Y240" s="13">
        <f t="shared" si="40"/>
        <v>6.9999999999999993E-2</v>
      </c>
      <c r="Z240" s="13">
        <f t="shared" si="41"/>
        <v>0.105</v>
      </c>
      <c r="AA240" s="13">
        <f t="shared" si="47"/>
        <v>-3</v>
      </c>
    </row>
    <row r="241" spans="1:27" x14ac:dyDescent="0.25">
      <c r="A241" s="60">
        <v>45918.227986111109</v>
      </c>
      <c r="B241" s="61">
        <v>443190570</v>
      </c>
      <c r="C241" s="37" t="s">
        <v>36</v>
      </c>
      <c r="D241" s="37" t="s">
        <v>37</v>
      </c>
      <c r="E241" s="37" t="s">
        <v>120</v>
      </c>
      <c r="F241" s="36">
        <v>3662.57</v>
      </c>
      <c r="G241" s="36">
        <v>3661.91</v>
      </c>
      <c r="H241" s="36">
        <v>3664.07</v>
      </c>
      <c r="I241" s="37" t="s">
        <v>279</v>
      </c>
      <c r="J241" s="36">
        <v>3664.08</v>
      </c>
      <c r="K241" s="36">
        <v>0</v>
      </c>
      <c r="L241" s="36">
        <v>0</v>
      </c>
      <c r="M241" s="36">
        <v>1.51</v>
      </c>
      <c r="N241" s="10" t="str">
        <f t="shared" si="42"/>
        <v>W</v>
      </c>
      <c r="O241" s="11">
        <f t="shared" si="43"/>
        <v>45918</v>
      </c>
      <c r="P241" s="12" t="str">
        <f t="shared" si="44"/>
        <v>05</v>
      </c>
      <c r="Q241" s="13" t="str">
        <f>VLOOKUP($B241,Deals_Demo!$H:$N,7,0)</f>
        <v>strategy_12_demo</v>
      </c>
      <c r="R241" s="13" t="str">
        <f t="shared" si="45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6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9"/>
        <v>0.15100000000000002</v>
      </c>
      <c r="Y241" s="13">
        <f t="shared" si="40"/>
        <v>0.30200000000000005</v>
      </c>
      <c r="Z241" s="13">
        <f t="shared" si="41"/>
        <v>0.45299999999999996</v>
      </c>
      <c r="AA241" s="13">
        <f t="shared" si="47"/>
        <v>-3</v>
      </c>
    </row>
    <row r="242" spans="1:27" x14ac:dyDescent="0.25">
      <c r="A242" s="58">
        <v>45918.228564814817</v>
      </c>
      <c r="B242" s="59">
        <v>443190634</v>
      </c>
      <c r="C242" s="38" t="s">
        <v>36</v>
      </c>
      <c r="D242" s="38" t="s">
        <v>37</v>
      </c>
      <c r="E242" s="38" t="s">
        <v>120</v>
      </c>
      <c r="F242" s="35">
        <v>3662.52</v>
      </c>
      <c r="G242" s="35">
        <v>3662.49</v>
      </c>
      <c r="H242" s="35">
        <v>3665.51</v>
      </c>
      <c r="I242" s="38" t="s">
        <v>280</v>
      </c>
      <c r="J242" s="35">
        <v>3662.46</v>
      </c>
      <c r="K242" s="35">
        <v>0</v>
      </c>
      <c r="L242" s="35">
        <v>0</v>
      </c>
      <c r="M242" s="35">
        <v>-0.06</v>
      </c>
      <c r="N242" s="10" t="str">
        <f t="shared" si="42"/>
        <v>L</v>
      </c>
      <c r="O242" s="11">
        <f t="shared" si="43"/>
        <v>45918</v>
      </c>
      <c r="P242" s="12" t="str">
        <f t="shared" si="44"/>
        <v>05</v>
      </c>
      <c r="Q242" s="13" t="str">
        <f>VLOOKUP($B242,Deals_Demo!$H:$N,7,0)</f>
        <v>strategy_09_demo</v>
      </c>
      <c r="R242" s="13" t="str">
        <f t="shared" si="45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6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9"/>
        <v>-6.0000000000000001E-3</v>
      </c>
      <c r="Y242" s="13">
        <f t="shared" si="40"/>
        <v>-1.2E-2</v>
      </c>
      <c r="Z242" s="13">
        <f t="shared" si="41"/>
        <v>-1.7999999999999999E-2</v>
      </c>
      <c r="AA242" s="13">
        <f t="shared" si="47"/>
        <v>-3</v>
      </c>
    </row>
    <row r="243" spans="1:27" x14ac:dyDescent="0.25">
      <c r="A243" s="60">
        <v>45918.228576388887</v>
      </c>
      <c r="B243" s="61">
        <v>443190635</v>
      </c>
      <c r="C243" s="37" t="s">
        <v>36</v>
      </c>
      <c r="D243" s="37" t="s">
        <v>37</v>
      </c>
      <c r="E243" s="37" t="s">
        <v>120</v>
      </c>
      <c r="F243" s="36">
        <v>3662.52</v>
      </c>
      <c r="G243" s="36">
        <v>3662.49</v>
      </c>
      <c r="H243" s="36">
        <v>3666.02</v>
      </c>
      <c r="I243" s="37" t="s">
        <v>280</v>
      </c>
      <c r="J243" s="36">
        <v>3662.46</v>
      </c>
      <c r="K243" s="36">
        <v>0</v>
      </c>
      <c r="L243" s="36">
        <v>0</v>
      </c>
      <c r="M243" s="36">
        <v>-0.06</v>
      </c>
      <c r="N243" s="10" t="str">
        <f t="shared" si="42"/>
        <v>L</v>
      </c>
      <c r="O243" s="11">
        <f t="shared" si="43"/>
        <v>45918</v>
      </c>
      <c r="P243" s="12" t="str">
        <f t="shared" si="44"/>
        <v>05</v>
      </c>
      <c r="Q243" s="13" t="str">
        <f>VLOOKUP($B243,Deals_Demo!$H:$N,7,0)</f>
        <v>strategy_11_demo</v>
      </c>
      <c r="R243" s="13" t="str">
        <f t="shared" si="45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6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9"/>
        <v>-6.0000000000000001E-3</v>
      </c>
      <c r="Y243" s="13">
        <f t="shared" si="40"/>
        <v>-1.2E-2</v>
      </c>
      <c r="Z243" s="13">
        <f t="shared" si="41"/>
        <v>-1.7999999999999999E-2</v>
      </c>
      <c r="AA243" s="13">
        <f t="shared" si="47"/>
        <v>-3</v>
      </c>
    </row>
    <row r="244" spans="1:27" x14ac:dyDescent="0.25">
      <c r="A244" s="58">
        <v>45918.228576388887</v>
      </c>
      <c r="B244" s="59">
        <v>443190636</v>
      </c>
      <c r="C244" s="38" t="s">
        <v>36</v>
      </c>
      <c r="D244" s="38" t="s">
        <v>37</v>
      </c>
      <c r="E244" s="38" t="s">
        <v>120</v>
      </c>
      <c r="F244" s="35">
        <v>3662.52</v>
      </c>
      <c r="G244" s="35">
        <v>3660.02</v>
      </c>
      <c r="H244" s="35">
        <v>3665.52</v>
      </c>
      <c r="I244" s="38" t="s">
        <v>281</v>
      </c>
      <c r="J244" s="35">
        <v>3660.02</v>
      </c>
      <c r="K244" s="35">
        <v>0</v>
      </c>
      <c r="L244" s="35">
        <v>0</v>
      </c>
      <c r="M244" s="35">
        <v>-2.5</v>
      </c>
      <c r="N244" s="10" t="str">
        <f t="shared" si="42"/>
        <v>L</v>
      </c>
      <c r="O244" s="11">
        <f t="shared" si="43"/>
        <v>45918</v>
      </c>
      <c r="P244" s="12" t="str">
        <f t="shared" si="44"/>
        <v>05</v>
      </c>
      <c r="Q244" s="13" t="str">
        <f>VLOOKUP($B244,Deals_Demo!$H:$N,7,0)</f>
        <v>strategy_10_demo</v>
      </c>
      <c r="R244" s="13" t="str">
        <f t="shared" si="45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6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9"/>
        <v>-0.25</v>
      </c>
      <c r="Y244" s="13">
        <f t="shared" si="40"/>
        <v>-0.5</v>
      </c>
      <c r="Z244" s="13">
        <f t="shared" si="41"/>
        <v>-0.75</v>
      </c>
      <c r="AA244" s="13">
        <f t="shared" si="47"/>
        <v>-3</v>
      </c>
    </row>
    <row r="245" spans="1:27" x14ac:dyDescent="0.25">
      <c r="A245" s="60">
        <v>45918.231342592589</v>
      </c>
      <c r="B245" s="61">
        <v>443191208</v>
      </c>
      <c r="C245" s="37" t="s">
        <v>36</v>
      </c>
      <c r="D245" s="37" t="s">
        <v>37</v>
      </c>
      <c r="E245" s="37" t="s">
        <v>120</v>
      </c>
      <c r="F245" s="36">
        <v>3662.6</v>
      </c>
      <c r="G245" s="36">
        <v>3664.51</v>
      </c>
      <c r="H245" s="36">
        <v>3666.1</v>
      </c>
      <c r="I245" s="37" t="s">
        <v>282</v>
      </c>
      <c r="J245" s="36">
        <v>3664.28</v>
      </c>
      <c r="K245" s="36">
        <v>0</v>
      </c>
      <c r="L245" s="36">
        <v>0</v>
      </c>
      <c r="M245" s="36">
        <v>1.68</v>
      </c>
      <c r="N245" s="10" t="str">
        <f t="shared" si="42"/>
        <v>W</v>
      </c>
      <c r="O245" s="11">
        <f t="shared" si="43"/>
        <v>45918</v>
      </c>
      <c r="P245" s="12" t="str">
        <f t="shared" si="44"/>
        <v>05</v>
      </c>
      <c r="Q245" s="13" t="str">
        <f>VLOOKUP($B245,Deals_Demo!$H:$N,7,0)</f>
        <v>strategy_07_demo</v>
      </c>
      <c r="R245" s="13" t="str">
        <f t="shared" si="45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6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9"/>
        <v>0.16800000000000001</v>
      </c>
      <c r="Y245" s="13">
        <f t="shared" si="40"/>
        <v>0.33600000000000002</v>
      </c>
      <c r="Z245" s="13">
        <f t="shared" si="41"/>
        <v>0.504</v>
      </c>
      <c r="AA245" s="13">
        <f t="shared" si="47"/>
        <v>-3</v>
      </c>
    </row>
    <row r="246" spans="1:27" x14ac:dyDescent="0.25">
      <c r="A246" s="58">
        <v>45918.231354166666</v>
      </c>
      <c r="B246" s="59">
        <v>443191209</v>
      </c>
      <c r="C246" s="38" t="s">
        <v>36</v>
      </c>
      <c r="D246" s="38" t="s">
        <v>37</v>
      </c>
      <c r="E246" s="38" t="s">
        <v>120</v>
      </c>
      <c r="F246" s="35">
        <v>3662.6</v>
      </c>
      <c r="G246" s="35">
        <v>3664.51</v>
      </c>
      <c r="H246" s="35">
        <v>3666.1</v>
      </c>
      <c r="I246" s="38" t="s">
        <v>282</v>
      </c>
      <c r="J246" s="35">
        <v>3664.28</v>
      </c>
      <c r="K246" s="35">
        <v>0</v>
      </c>
      <c r="L246" s="35">
        <v>0</v>
      </c>
      <c r="M246" s="35">
        <v>1.68</v>
      </c>
      <c r="N246" s="10" t="str">
        <f t="shared" si="42"/>
        <v>W</v>
      </c>
      <c r="O246" s="11">
        <f t="shared" si="43"/>
        <v>45918</v>
      </c>
      <c r="P246" s="12" t="str">
        <f t="shared" si="44"/>
        <v>05</v>
      </c>
      <c r="Q246" s="13" t="str">
        <f>VLOOKUP($B246,Deals_Demo!$H:$N,7,0)</f>
        <v>strategy_08_demo</v>
      </c>
      <c r="R246" s="13" t="str">
        <f t="shared" si="45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6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9"/>
        <v>0.16800000000000001</v>
      </c>
      <c r="Y246" s="13">
        <f t="shared" si="40"/>
        <v>0.33600000000000002</v>
      </c>
      <c r="Z246" s="13">
        <f t="shared" si="41"/>
        <v>0.504</v>
      </c>
      <c r="AA246" s="13">
        <f t="shared" si="47"/>
        <v>-3</v>
      </c>
    </row>
    <row r="247" spans="1:27" x14ac:dyDescent="0.25">
      <c r="A247" s="60">
        <v>45918.244537037041</v>
      </c>
      <c r="B247" s="61">
        <v>443194416</v>
      </c>
      <c r="C247" s="37" t="s">
        <v>36</v>
      </c>
      <c r="D247" s="37" t="s">
        <v>37</v>
      </c>
      <c r="E247" s="37" t="s">
        <v>120</v>
      </c>
      <c r="F247" s="36">
        <v>3664.23</v>
      </c>
      <c r="G247" s="36">
        <v>3664.27</v>
      </c>
      <c r="H247" s="36">
        <v>3665.73</v>
      </c>
      <c r="I247" s="37" t="s">
        <v>283</v>
      </c>
      <c r="J247" s="36">
        <v>3665.82</v>
      </c>
      <c r="K247" s="36">
        <v>0</v>
      </c>
      <c r="L247" s="36">
        <v>0</v>
      </c>
      <c r="M247" s="36">
        <v>1.59</v>
      </c>
      <c r="N247" s="10" t="str">
        <f t="shared" si="42"/>
        <v>W</v>
      </c>
      <c r="O247" s="11">
        <f t="shared" si="43"/>
        <v>45918</v>
      </c>
      <c r="P247" s="12" t="str">
        <f t="shared" si="44"/>
        <v>05</v>
      </c>
      <c r="Q247" s="13" t="str">
        <f>VLOOKUP($B247,Deals_Demo!$H:$N,7,0)</f>
        <v>strategy_12_demo</v>
      </c>
      <c r="R247" s="13" t="str">
        <f t="shared" si="45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6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9"/>
        <v>0.15900000000000003</v>
      </c>
      <c r="Y247" s="13">
        <f t="shared" si="40"/>
        <v>0.31800000000000006</v>
      </c>
      <c r="Z247" s="13">
        <f t="shared" si="41"/>
        <v>0.47699999999999998</v>
      </c>
      <c r="AA247" s="13">
        <f t="shared" si="47"/>
        <v>-3</v>
      </c>
    </row>
    <row r="248" spans="1:27" x14ac:dyDescent="0.25">
      <c r="A248" s="58">
        <v>45918.24454861111</v>
      </c>
      <c r="B248" s="59">
        <v>443194417</v>
      </c>
      <c r="C248" s="38" t="s">
        <v>36</v>
      </c>
      <c r="D248" s="38" t="s">
        <v>37</v>
      </c>
      <c r="E248" s="38" t="s">
        <v>120</v>
      </c>
      <c r="F248" s="35">
        <v>3664.23</v>
      </c>
      <c r="G248" s="35">
        <v>3664.81</v>
      </c>
      <c r="H248" s="35">
        <v>3667.23</v>
      </c>
      <c r="I248" s="38" t="s">
        <v>284</v>
      </c>
      <c r="J248" s="35">
        <v>3664.72</v>
      </c>
      <c r="K248" s="35">
        <v>0</v>
      </c>
      <c r="L248" s="35">
        <v>0</v>
      </c>
      <c r="M248" s="35">
        <v>0.49</v>
      </c>
      <c r="N248" s="10" t="str">
        <f t="shared" si="42"/>
        <v>W</v>
      </c>
      <c r="O248" s="11">
        <f t="shared" si="43"/>
        <v>45918</v>
      </c>
      <c r="P248" s="12" t="str">
        <f t="shared" si="44"/>
        <v>05</v>
      </c>
      <c r="Q248" s="13" t="str">
        <f>VLOOKUP($B248,Deals_Demo!$H:$N,7,0)</f>
        <v>strategy_10_demo</v>
      </c>
      <c r="R248" s="13" t="str">
        <f t="shared" si="45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6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9"/>
        <v>4.9000000000000002E-2</v>
      </c>
      <c r="Y248" s="13">
        <f t="shared" si="40"/>
        <v>9.8000000000000004E-2</v>
      </c>
      <c r="Z248" s="13">
        <f t="shared" si="41"/>
        <v>0.14699999999999999</v>
      </c>
      <c r="AA248" s="13">
        <f t="shared" si="47"/>
        <v>-3</v>
      </c>
    </row>
    <row r="249" spans="1:27" x14ac:dyDescent="0.25">
      <c r="A249" s="60">
        <v>45918.24454861111</v>
      </c>
      <c r="B249" s="61">
        <v>443194418</v>
      </c>
      <c r="C249" s="37" t="s">
        <v>36</v>
      </c>
      <c r="D249" s="37" t="s">
        <v>37</v>
      </c>
      <c r="E249" s="37" t="s">
        <v>120</v>
      </c>
      <c r="F249" s="36">
        <v>3664.23</v>
      </c>
      <c r="G249" s="36">
        <v>3664.81</v>
      </c>
      <c r="H249" s="36">
        <v>3667.73</v>
      </c>
      <c r="I249" s="37" t="s">
        <v>284</v>
      </c>
      <c r="J249" s="36">
        <v>3664.72</v>
      </c>
      <c r="K249" s="36">
        <v>0</v>
      </c>
      <c r="L249" s="36">
        <v>0</v>
      </c>
      <c r="M249" s="36">
        <v>0.49</v>
      </c>
      <c r="N249" s="10" t="str">
        <f t="shared" si="42"/>
        <v>W</v>
      </c>
      <c r="O249" s="11">
        <f t="shared" si="43"/>
        <v>45918</v>
      </c>
      <c r="P249" s="12" t="str">
        <f t="shared" si="44"/>
        <v>05</v>
      </c>
      <c r="Q249" s="13" t="str">
        <f>VLOOKUP($B249,Deals_Demo!$H:$N,7,0)</f>
        <v>strategy_11_demo</v>
      </c>
      <c r="R249" s="13" t="str">
        <f t="shared" si="45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6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9"/>
        <v>4.9000000000000002E-2</v>
      </c>
      <c r="Y249" s="13">
        <f t="shared" si="40"/>
        <v>9.8000000000000004E-2</v>
      </c>
      <c r="Z249" s="13">
        <f t="shared" si="41"/>
        <v>0.14699999999999999</v>
      </c>
      <c r="AA249" s="13">
        <f t="shared" si="47"/>
        <v>-3</v>
      </c>
    </row>
    <row r="250" spans="1:27" x14ac:dyDescent="0.25">
      <c r="A250" s="58">
        <v>45918.24454861111</v>
      </c>
      <c r="B250" s="59">
        <v>443194419</v>
      </c>
      <c r="C250" s="38" t="s">
        <v>36</v>
      </c>
      <c r="D250" s="38" t="s">
        <v>37</v>
      </c>
      <c r="E250" s="38" t="s">
        <v>120</v>
      </c>
      <c r="F250" s="35">
        <v>3664.23</v>
      </c>
      <c r="G250" s="35">
        <v>3664.81</v>
      </c>
      <c r="H250" s="35">
        <v>3667.23</v>
      </c>
      <c r="I250" s="38" t="s">
        <v>284</v>
      </c>
      <c r="J250" s="35">
        <v>3664.72</v>
      </c>
      <c r="K250" s="35">
        <v>0</v>
      </c>
      <c r="L250" s="35">
        <v>0</v>
      </c>
      <c r="M250" s="35">
        <v>0.49</v>
      </c>
      <c r="N250" s="10" t="str">
        <f t="shared" si="42"/>
        <v>W</v>
      </c>
      <c r="O250" s="11">
        <f t="shared" si="43"/>
        <v>45918</v>
      </c>
      <c r="P250" s="12" t="str">
        <f t="shared" si="44"/>
        <v>05</v>
      </c>
      <c r="Q250" s="13" t="str">
        <f>VLOOKUP($B250,Deals_Demo!$H:$N,7,0)</f>
        <v>strategy_09_demo</v>
      </c>
      <c r="R250" s="13" t="str">
        <f t="shared" si="45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6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9"/>
        <v>4.9000000000000002E-2</v>
      </c>
      <c r="Y250" s="13">
        <f t="shared" si="40"/>
        <v>9.8000000000000004E-2</v>
      </c>
      <c r="Z250" s="13">
        <f t="shared" si="41"/>
        <v>0.14699999999999999</v>
      </c>
      <c r="AA250" s="13">
        <f t="shared" si="47"/>
        <v>-3</v>
      </c>
    </row>
    <row r="251" spans="1:27" x14ac:dyDescent="0.25">
      <c r="A251" s="60">
        <v>45918.24962962963</v>
      </c>
      <c r="B251" s="61">
        <v>443195368</v>
      </c>
      <c r="C251" s="37" t="s">
        <v>36</v>
      </c>
      <c r="D251" s="37" t="s">
        <v>37</v>
      </c>
      <c r="E251" s="37" t="s">
        <v>120</v>
      </c>
      <c r="F251" s="36">
        <v>3665.06</v>
      </c>
      <c r="G251" s="36">
        <v>3662.06</v>
      </c>
      <c r="H251" s="36">
        <v>3666.56</v>
      </c>
      <c r="I251" s="37" t="s">
        <v>285</v>
      </c>
      <c r="J251" s="36">
        <v>3662.06</v>
      </c>
      <c r="K251" s="36">
        <v>0</v>
      </c>
      <c r="L251" s="36">
        <v>0</v>
      </c>
      <c r="M251" s="36">
        <v>-3</v>
      </c>
      <c r="N251" s="10" t="str">
        <f t="shared" si="42"/>
        <v>L</v>
      </c>
      <c r="O251" s="11">
        <f t="shared" si="43"/>
        <v>45918</v>
      </c>
      <c r="P251" s="12" t="str">
        <f t="shared" si="44"/>
        <v>05</v>
      </c>
      <c r="Q251" s="13" t="str">
        <f>VLOOKUP($B251,Deals_Demo!$H:$N,7,0)</f>
        <v>strategy_12_demo</v>
      </c>
      <c r="R251" s="13" t="str">
        <f t="shared" si="45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6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9"/>
        <v>-0.30000000000000004</v>
      </c>
      <c r="Y251" s="13">
        <f t="shared" si="40"/>
        <v>-0.60000000000000009</v>
      </c>
      <c r="Z251" s="13">
        <f t="shared" si="41"/>
        <v>-0.89999999999999991</v>
      </c>
      <c r="AA251" s="13">
        <f t="shared" si="47"/>
        <v>-3</v>
      </c>
    </row>
    <row r="252" spans="1:27" x14ac:dyDescent="0.25">
      <c r="A252" s="58">
        <v>45918.250902777778</v>
      </c>
      <c r="B252" s="59">
        <v>443195725</v>
      </c>
      <c r="C252" s="38" t="s">
        <v>36</v>
      </c>
      <c r="D252" s="38" t="s">
        <v>37</v>
      </c>
      <c r="E252" s="38" t="s">
        <v>120</v>
      </c>
      <c r="F252" s="35">
        <v>3664.98</v>
      </c>
      <c r="G252" s="35">
        <v>3662.01</v>
      </c>
      <c r="H252" s="35">
        <v>3668.01</v>
      </c>
      <c r="I252" s="38" t="s">
        <v>286</v>
      </c>
      <c r="J252" s="35">
        <v>3662.01</v>
      </c>
      <c r="K252" s="35">
        <v>0</v>
      </c>
      <c r="L252" s="35">
        <v>0</v>
      </c>
      <c r="M252" s="35">
        <v>-2.97</v>
      </c>
      <c r="N252" s="10" t="str">
        <f t="shared" si="42"/>
        <v>L</v>
      </c>
      <c r="O252" s="11">
        <f t="shared" si="43"/>
        <v>45918</v>
      </c>
      <c r="P252" s="12" t="str">
        <f t="shared" si="44"/>
        <v>06</v>
      </c>
      <c r="Q252" s="13" t="str">
        <f>VLOOKUP($B252,Deals_Demo!$H:$N,7,0)</f>
        <v>strategy_09_demo</v>
      </c>
      <c r="R252" s="13" t="str">
        <f t="shared" si="45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6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9"/>
        <v>-0.29700000000000004</v>
      </c>
      <c r="Y252" s="13">
        <f t="shared" si="40"/>
        <v>-0.59400000000000008</v>
      </c>
      <c r="Z252" s="13">
        <f t="shared" si="41"/>
        <v>-0.89100000000000001</v>
      </c>
      <c r="AA252" s="13">
        <f t="shared" si="47"/>
        <v>-3</v>
      </c>
    </row>
    <row r="253" spans="1:27" x14ac:dyDescent="0.25">
      <c r="A253" s="60">
        <v>45918.250914351855</v>
      </c>
      <c r="B253" s="61">
        <v>443195726</v>
      </c>
      <c r="C253" s="37" t="s">
        <v>36</v>
      </c>
      <c r="D253" s="37" t="s">
        <v>37</v>
      </c>
      <c r="E253" s="37" t="s">
        <v>120</v>
      </c>
      <c r="F253" s="36">
        <v>3665.04</v>
      </c>
      <c r="G253" s="36">
        <v>3662.48</v>
      </c>
      <c r="H253" s="36">
        <v>3667.98</v>
      </c>
      <c r="I253" s="37" t="s">
        <v>287</v>
      </c>
      <c r="J253" s="36">
        <v>3662.48</v>
      </c>
      <c r="K253" s="36">
        <v>0</v>
      </c>
      <c r="L253" s="36">
        <v>0</v>
      </c>
      <c r="M253" s="36">
        <v>-2.56</v>
      </c>
      <c r="N253" s="10" t="str">
        <f t="shared" si="42"/>
        <v>L</v>
      </c>
      <c r="O253" s="11">
        <f t="shared" si="43"/>
        <v>45918</v>
      </c>
      <c r="P253" s="12" t="str">
        <f t="shared" si="44"/>
        <v>06</v>
      </c>
      <c r="Q253" s="13" t="str">
        <f>VLOOKUP($B253,Deals_Demo!$H:$N,7,0)</f>
        <v>strategy_10_demo</v>
      </c>
      <c r="R253" s="13" t="str">
        <f t="shared" si="45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6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9"/>
        <v>-0.25600000000000001</v>
      </c>
      <c r="Y253" s="13">
        <f t="shared" si="40"/>
        <v>-0.51200000000000001</v>
      </c>
      <c r="Z253" s="13">
        <f t="shared" si="41"/>
        <v>-0.76800000000000002</v>
      </c>
      <c r="AA253" s="13">
        <f t="shared" si="47"/>
        <v>-3</v>
      </c>
    </row>
    <row r="254" spans="1:27" x14ac:dyDescent="0.25">
      <c r="A254" s="58">
        <v>45918.250914351855</v>
      </c>
      <c r="B254" s="59">
        <v>443195729</v>
      </c>
      <c r="C254" s="38" t="s">
        <v>36</v>
      </c>
      <c r="D254" s="38" t="s">
        <v>37</v>
      </c>
      <c r="E254" s="38" t="s">
        <v>120</v>
      </c>
      <c r="F254" s="35">
        <v>3665.05</v>
      </c>
      <c r="G254" s="35">
        <v>3661.98</v>
      </c>
      <c r="H254" s="35">
        <v>3668.48</v>
      </c>
      <c r="I254" s="38" t="s">
        <v>286</v>
      </c>
      <c r="J254" s="35">
        <v>3661.96</v>
      </c>
      <c r="K254" s="35">
        <v>0</v>
      </c>
      <c r="L254" s="35">
        <v>0</v>
      </c>
      <c r="M254" s="35">
        <v>-3.09</v>
      </c>
      <c r="N254" s="10" t="str">
        <f t="shared" si="42"/>
        <v>L</v>
      </c>
      <c r="O254" s="11">
        <f t="shared" si="43"/>
        <v>45918</v>
      </c>
      <c r="P254" s="12" t="str">
        <f t="shared" si="44"/>
        <v>06</v>
      </c>
      <c r="Q254" s="13" t="str">
        <f>VLOOKUP($B254,Deals_Demo!$H:$N,7,0)</f>
        <v>strategy_11_demo</v>
      </c>
      <c r="R254" s="13" t="str">
        <f t="shared" si="45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6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9"/>
        <v>-0.309</v>
      </c>
      <c r="Y254" s="13">
        <f t="shared" si="40"/>
        <v>-0.61799999999999999</v>
      </c>
      <c r="Z254" s="13">
        <f t="shared" si="41"/>
        <v>-0.92699999999999994</v>
      </c>
      <c r="AA254" s="13">
        <f t="shared" si="47"/>
        <v>-3</v>
      </c>
    </row>
    <row r="255" spans="1:27" x14ac:dyDescent="0.25">
      <c r="A255" s="60">
        <v>45918.251018518517</v>
      </c>
      <c r="B255" s="61">
        <v>443195777</v>
      </c>
      <c r="C255" s="37" t="s">
        <v>36</v>
      </c>
      <c r="D255" s="37" t="s">
        <v>37</v>
      </c>
      <c r="E255" s="37" t="s">
        <v>120</v>
      </c>
      <c r="F255" s="36">
        <v>3664.52</v>
      </c>
      <c r="G255" s="36">
        <v>3661.5</v>
      </c>
      <c r="H255" s="36">
        <v>3668</v>
      </c>
      <c r="I255" s="37" t="s">
        <v>288</v>
      </c>
      <c r="J255" s="36">
        <v>3661.49</v>
      </c>
      <c r="K255" s="36">
        <v>0</v>
      </c>
      <c r="L255" s="36">
        <v>0</v>
      </c>
      <c r="M255" s="36">
        <v>-3.03</v>
      </c>
      <c r="N255" s="10" t="str">
        <f t="shared" si="42"/>
        <v>L</v>
      </c>
      <c r="O255" s="11">
        <f t="shared" si="43"/>
        <v>45918</v>
      </c>
      <c r="P255" s="12" t="str">
        <f t="shared" si="44"/>
        <v>06</v>
      </c>
      <c r="Q255" s="13" t="str">
        <f>VLOOKUP($B255,Deals_Demo!$H:$N,7,0)</f>
        <v>strategy_08_demo</v>
      </c>
      <c r="R255" s="13" t="str">
        <f t="shared" si="45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6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9"/>
        <v>-0.30299999999999999</v>
      </c>
      <c r="Y255" s="13">
        <f t="shared" si="40"/>
        <v>-0.60599999999999998</v>
      </c>
      <c r="Z255" s="13">
        <f t="shared" si="41"/>
        <v>-0.90899999999999992</v>
      </c>
      <c r="AA255" s="13">
        <f t="shared" si="47"/>
        <v>-3</v>
      </c>
    </row>
    <row r="256" spans="1:27" x14ac:dyDescent="0.25">
      <c r="A256" s="58">
        <v>45918.251030092593</v>
      </c>
      <c r="B256" s="59">
        <v>443195781</v>
      </c>
      <c r="C256" s="38" t="s">
        <v>36</v>
      </c>
      <c r="D256" s="38" t="s">
        <v>37</v>
      </c>
      <c r="E256" s="38" t="s">
        <v>120</v>
      </c>
      <c r="F256" s="35">
        <v>3664.53</v>
      </c>
      <c r="G256" s="35">
        <v>3661.52</v>
      </c>
      <c r="H256" s="35">
        <v>3668.02</v>
      </c>
      <c r="I256" s="38" t="s">
        <v>288</v>
      </c>
      <c r="J256" s="35">
        <v>3661.49</v>
      </c>
      <c r="K256" s="35">
        <v>0</v>
      </c>
      <c r="L256" s="35">
        <v>0</v>
      </c>
      <c r="M256" s="35">
        <v>-3.04</v>
      </c>
      <c r="N256" s="10" t="str">
        <f t="shared" si="42"/>
        <v>L</v>
      </c>
      <c r="O256" s="11">
        <f t="shared" si="43"/>
        <v>45918</v>
      </c>
      <c r="P256" s="12" t="str">
        <f t="shared" si="44"/>
        <v>06</v>
      </c>
      <c r="Q256" s="13" t="str">
        <f>VLOOKUP($B256,Deals_Demo!$H:$N,7,0)</f>
        <v>strategy_07_demo</v>
      </c>
      <c r="R256" s="13" t="str">
        <f t="shared" si="45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6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9"/>
        <v>-0.30400000000000005</v>
      </c>
      <c r="Y256" s="13">
        <f t="shared" si="40"/>
        <v>-0.6080000000000001</v>
      </c>
      <c r="Z256" s="13">
        <f t="shared" si="41"/>
        <v>-0.91199999999999992</v>
      </c>
      <c r="AA256" s="13">
        <f t="shared" si="47"/>
        <v>-3</v>
      </c>
    </row>
    <row r="257" spans="1:27" x14ac:dyDescent="0.25">
      <c r="A257" s="60">
        <v>45918.256805555553</v>
      </c>
      <c r="B257" s="61">
        <v>443197339</v>
      </c>
      <c r="C257" s="37" t="s">
        <v>36</v>
      </c>
      <c r="D257" s="37" t="s">
        <v>38</v>
      </c>
      <c r="E257" s="37" t="s">
        <v>120</v>
      </c>
      <c r="F257" s="36">
        <v>3662.48</v>
      </c>
      <c r="G257" s="36">
        <v>3662.26</v>
      </c>
      <c r="H257" s="36">
        <v>3660.98</v>
      </c>
      <c r="I257" s="37" t="s">
        <v>289</v>
      </c>
      <c r="J257" s="36">
        <v>3662.31</v>
      </c>
      <c r="K257" s="36">
        <v>0</v>
      </c>
      <c r="L257" s="36">
        <v>0</v>
      </c>
      <c r="M257" s="36">
        <v>0.17</v>
      </c>
      <c r="N257" s="10" t="str">
        <f t="shared" si="42"/>
        <v>W</v>
      </c>
      <c r="O257" s="11">
        <f t="shared" si="43"/>
        <v>45918</v>
      </c>
      <c r="P257" s="12" t="str">
        <f t="shared" si="44"/>
        <v>06</v>
      </c>
      <c r="Q257" s="13" t="str">
        <f>VLOOKUP($B257,Deals_Demo!$H:$N,7,0)</f>
        <v>strategy_12_demo</v>
      </c>
      <c r="R257" s="13" t="str">
        <f t="shared" si="45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6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9"/>
        <v>1.7000000000000001E-2</v>
      </c>
      <c r="Y257" s="13">
        <f t="shared" si="40"/>
        <v>3.4000000000000002E-2</v>
      </c>
      <c r="Z257" s="13">
        <f t="shared" si="41"/>
        <v>5.1000000000000004E-2</v>
      </c>
      <c r="AA257" s="13">
        <f t="shared" si="47"/>
        <v>-3</v>
      </c>
    </row>
    <row r="258" spans="1:27" x14ac:dyDescent="0.25">
      <c r="A258" s="58">
        <v>45918.25681712963</v>
      </c>
      <c r="B258" s="59">
        <v>443197342</v>
      </c>
      <c r="C258" s="38" t="s">
        <v>36</v>
      </c>
      <c r="D258" s="38" t="s">
        <v>38</v>
      </c>
      <c r="E258" s="38" t="s">
        <v>120</v>
      </c>
      <c r="F258" s="35">
        <v>3662.58</v>
      </c>
      <c r="G258" s="35">
        <v>3662.26</v>
      </c>
      <c r="H258" s="35">
        <v>3659.48</v>
      </c>
      <c r="I258" s="38" t="s">
        <v>289</v>
      </c>
      <c r="J258" s="35">
        <v>3662.31</v>
      </c>
      <c r="K258" s="35">
        <v>0</v>
      </c>
      <c r="L258" s="35">
        <v>0</v>
      </c>
      <c r="M258" s="35">
        <v>0.27</v>
      </c>
      <c r="N258" s="10" t="str">
        <f t="shared" si="42"/>
        <v>W</v>
      </c>
      <c r="O258" s="11">
        <f t="shared" si="43"/>
        <v>45918</v>
      </c>
      <c r="P258" s="12" t="str">
        <f t="shared" si="44"/>
        <v>06</v>
      </c>
      <c r="Q258" s="13" t="str">
        <f>VLOOKUP($B258,Deals_Demo!$H:$N,7,0)</f>
        <v>strategy_09_demo</v>
      </c>
      <c r="R258" s="13" t="str">
        <f t="shared" si="45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6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9"/>
        <v>2.7000000000000003E-2</v>
      </c>
      <c r="Y258" s="13">
        <f t="shared" si="40"/>
        <v>5.4000000000000006E-2</v>
      </c>
      <c r="Z258" s="13">
        <f t="shared" si="41"/>
        <v>8.1000000000000003E-2</v>
      </c>
      <c r="AA258" s="13">
        <f t="shared" si="47"/>
        <v>-3</v>
      </c>
    </row>
    <row r="259" spans="1:27" x14ac:dyDescent="0.25">
      <c r="A259" s="60">
        <v>45918.25681712963</v>
      </c>
      <c r="B259" s="61">
        <v>443197343</v>
      </c>
      <c r="C259" s="37" t="s">
        <v>36</v>
      </c>
      <c r="D259" s="37" t="s">
        <v>38</v>
      </c>
      <c r="E259" s="37" t="s">
        <v>120</v>
      </c>
      <c r="F259" s="36">
        <v>3662.58</v>
      </c>
      <c r="G259" s="36">
        <v>3662.26</v>
      </c>
      <c r="H259" s="36">
        <v>3659.48</v>
      </c>
      <c r="I259" s="37" t="s">
        <v>289</v>
      </c>
      <c r="J259" s="36">
        <v>3662.31</v>
      </c>
      <c r="K259" s="36">
        <v>0</v>
      </c>
      <c r="L259" s="36">
        <v>0</v>
      </c>
      <c r="M259" s="36">
        <v>0.27</v>
      </c>
      <c r="N259" s="10" t="str">
        <f t="shared" si="42"/>
        <v>W</v>
      </c>
      <c r="O259" s="11">
        <f t="shared" si="43"/>
        <v>45918</v>
      </c>
      <c r="P259" s="12" t="str">
        <f t="shared" si="44"/>
        <v>06</v>
      </c>
      <c r="Q259" s="13" t="str">
        <f>VLOOKUP($B259,Deals_Demo!$H:$N,7,0)</f>
        <v>strategy_10_demo</v>
      </c>
      <c r="R259" s="13" t="str">
        <f t="shared" si="45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6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8">$M259*0.1</f>
        <v>2.7000000000000003E-2</v>
      </c>
      <c r="Y259" s="13">
        <f t="shared" ref="Y259:Y322" si="49">$M259*0.2</f>
        <v>5.4000000000000006E-2</v>
      </c>
      <c r="Z259" s="13">
        <f t="shared" ref="Z259:Z322" si="50">$M259*0.3</f>
        <v>8.1000000000000003E-2</v>
      </c>
      <c r="AA259" s="13">
        <f t="shared" si="47"/>
        <v>-3</v>
      </c>
    </row>
    <row r="260" spans="1:27" x14ac:dyDescent="0.25">
      <c r="A260" s="58">
        <v>45918.25681712963</v>
      </c>
      <c r="B260" s="59">
        <v>443197345</v>
      </c>
      <c r="C260" s="38" t="s">
        <v>36</v>
      </c>
      <c r="D260" s="38" t="s">
        <v>38</v>
      </c>
      <c r="E260" s="38" t="s">
        <v>120</v>
      </c>
      <c r="F260" s="35">
        <v>3662.58</v>
      </c>
      <c r="G260" s="35">
        <v>3662.26</v>
      </c>
      <c r="H260" s="35">
        <v>3658.98</v>
      </c>
      <c r="I260" s="38" t="s">
        <v>289</v>
      </c>
      <c r="J260" s="35">
        <v>3662.31</v>
      </c>
      <c r="K260" s="35">
        <v>0</v>
      </c>
      <c r="L260" s="35">
        <v>0</v>
      </c>
      <c r="M260" s="35">
        <v>0.27</v>
      </c>
      <c r="N260" s="10" t="str">
        <f t="shared" si="42"/>
        <v>W</v>
      </c>
      <c r="O260" s="11">
        <f t="shared" si="43"/>
        <v>45918</v>
      </c>
      <c r="P260" s="12" t="str">
        <f t="shared" si="44"/>
        <v>06</v>
      </c>
      <c r="Q260" s="13" t="str">
        <f>VLOOKUP($B260,Deals_Demo!$H:$N,7,0)</f>
        <v>strategy_11_demo</v>
      </c>
      <c r="R260" s="13" t="str">
        <f t="shared" si="45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6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8"/>
        <v>2.7000000000000003E-2</v>
      </c>
      <c r="Y260" s="13">
        <f t="shared" si="49"/>
        <v>5.4000000000000006E-2</v>
      </c>
      <c r="Z260" s="13">
        <f t="shared" si="50"/>
        <v>8.1000000000000003E-2</v>
      </c>
      <c r="AA260" s="13">
        <f t="shared" si="47"/>
        <v>-3</v>
      </c>
    </row>
    <row r="261" spans="1:27" x14ac:dyDescent="0.25">
      <c r="A261" s="60">
        <v>45918.257384259261</v>
      </c>
      <c r="B261" s="61">
        <v>443197453</v>
      </c>
      <c r="C261" s="37" t="s">
        <v>36</v>
      </c>
      <c r="D261" s="37" t="s">
        <v>37</v>
      </c>
      <c r="E261" s="37" t="s">
        <v>120</v>
      </c>
      <c r="F261" s="36">
        <v>3663.03</v>
      </c>
      <c r="G261" s="36">
        <v>3659.91</v>
      </c>
      <c r="H261" s="36">
        <v>3666.41</v>
      </c>
      <c r="I261" s="37" t="s">
        <v>290</v>
      </c>
      <c r="J261" s="36">
        <v>3659.91</v>
      </c>
      <c r="K261" s="36">
        <v>0</v>
      </c>
      <c r="L261" s="36">
        <v>0</v>
      </c>
      <c r="M261" s="36">
        <v>-3.12</v>
      </c>
      <c r="N261" s="10" t="str">
        <f t="shared" si="42"/>
        <v>L</v>
      </c>
      <c r="O261" s="11">
        <f t="shared" si="43"/>
        <v>45918</v>
      </c>
      <c r="P261" s="12" t="str">
        <f t="shared" si="44"/>
        <v>06</v>
      </c>
      <c r="Q261" s="13" t="str">
        <f>VLOOKUP($B261,Deals_Demo!$H:$N,7,0)</f>
        <v>strategy_08_demo</v>
      </c>
      <c r="R261" s="13" t="str">
        <f t="shared" si="45"/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si="46"/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8"/>
        <v>-0.31200000000000006</v>
      </c>
      <c r="Y261" s="13">
        <f t="shared" si="49"/>
        <v>-0.62400000000000011</v>
      </c>
      <c r="Z261" s="13">
        <f t="shared" si="50"/>
        <v>-0.93599999999999994</v>
      </c>
      <c r="AA261" s="13">
        <f t="shared" si="47"/>
        <v>-3</v>
      </c>
    </row>
    <row r="262" spans="1:27" x14ac:dyDescent="0.25">
      <c r="A262" s="58">
        <v>45918.257395833331</v>
      </c>
      <c r="B262" s="59">
        <v>443197454</v>
      </c>
      <c r="C262" s="38" t="s">
        <v>36</v>
      </c>
      <c r="D262" s="38" t="s">
        <v>37</v>
      </c>
      <c r="E262" s="38" t="s">
        <v>120</v>
      </c>
      <c r="F262" s="35">
        <v>3663.03</v>
      </c>
      <c r="G262" s="35">
        <v>3660.03</v>
      </c>
      <c r="H262" s="35">
        <v>3666.53</v>
      </c>
      <c r="I262" s="38" t="s">
        <v>291</v>
      </c>
      <c r="J262" s="35">
        <v>3660.03</v>
      </c>
      <c r="K262" s="35">
        <v>0</v>
      </c>
      <c r="L262" s="35">
        <v>0</v>
      </c>
      <c r="M262" s="35">
        <v>-3</v>
      </c>
      <c r="N262" s="10" t="str">
        <f t="shared" si="42"/>
        <v>L</v>
      </c>
      <c r="O262" s="11">
        <f t="shared" si="43"/>
        <v>45918</v>
      </c>
      <c r="P262" s="12" t="str">
        <f t="shared" si="44"/>
        <v>06</v>
      </c>
      <c r="Q262" s="13" t="str">
        <f>VLOOKUP($B262,Deals_Demo!$H:$N,7,0)</f>
        <v>strategy_07_demo</v>
      </c>
      <c r="R262" s="13" t="str">
        <f t="shared" si="45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6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8"/>
        <v>-0.30000000000000004</v>
      </c>
      <c r="Y262" s="13">
        <f t="shared" si="49"/>
        <v>-0.60000000000000009</v>
      </c>
      <c r="Z262" s="13">
        <f t="shared" si="50"/>
        <v>-0.89999999999999991</v>
      </c>
      <c r="AA262" s="13">
        <f t="shared" si="47"/>
        <v>-3</v>
      </c>
    </row>
    <row r="263" spans="1:27" x14ac:dyDescent="0.25">
      <c r="A263" s="60">
        <v>45918.267685185187</v>
      </c>
      <c r="B263" s="61">
        <v>443199246</v>
      </c>
      <c r="C263" s="37" t="s">
        <v>36</v>
      </c>
      <c r="D263" s="37" t="s">
        <v>38</v>
      </c>
      <c r="E263" s="37" t="s">
        <v>120</v>
      </c>
      <c r="F263" s="36">
        <v>3661.97</v>
      </c>
      <c r="G263" s="36">
        <v>3661.36</v>
      </c>
      <c r="H263" s="36">
        <v>3658.47</v>
      </c>
      <c r="I263" s="37" t="s">
        <v>292</v>
      </c>
      <c r="J263" s="36">
        <v>3661.36</v>
      </c>
      <c r="K263" s="36">
        <v>0</v>
      </c>
      <c r="L263" s="36">
        <v>0</v>
      </c>
      <c r="M263" s="36">
        <v>0.61</v>
      </c>
      <c r="N263" s="10" t="str">
        <f t="shared" ref="N263:N326" si="51">IF(M263&gt;0,"W",IF(M263&lt;0,"L","BE"))</f>
        <v>W</v>
      </c>
      <c r="O263" s="11">
        <f t="shared" ref="O263:O326" si="52">INT(LEFT(A263,10))</f>
        <v>45918</v>
      </c>
      <c r="P263" s="12" t="str">
        <f t="shared" ref="P263:P326" si="53">TEXT(A263,"hh")</f>
        <v>06</v>
      </c>
      <c r="Q263" s="13" t="str">
        <f>VLOOKUP($B263,Deals_Demo!$H:$N,7,0)</f>
        <v>strategy_11_demo</v>
      </c>
      <c r="R263" s="13" t="str">
        <f t="shared" ref="R263:R326" si="54">TEXT(O263,"ddd")</f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ref="U263:U326" si="55">TEXT(T263,"yyyy-mm-dd")</f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8"/>
        <v>6.0999999999999999E-2</v>
      </c>
      <c r="Y263" s="13">
        <f t="shared" si="49"/>
        <v>0.122</v>
      </c>
      <c r="Z263" s="13">
        <f t="shared" si="50"/>
        <v>0.183</v>
      </c>
      <c r="AA263" s="13">
        <f t="shared" ref="AA263:AA326" si="56">IF(M263&lt;2.9,-3,M263)</f>
        <v>-3</v>
      </c>
    </row>
    <row r="264" spans="1:27" x14ac:dyDescent="0.25">
      <c r="A264" s="58">
        <v>45918.267696759256</v>
      </c>
      <c r="B264" s="59">
        <v>443199248</v>
      </c>
      <c r="C264" s="38" t="s">
        <v>36</v>
      </c>
      <c r="D264" s="38" t="s">
        <v>38</v>
      </c>
      <c r="E264" s="38" t="s">
        <v>120</v>
      </c>
      <c r="F264" s="35">
        <v>3661.97</v>
      </c>
      <c r="G264" s="35">
        <v>3661.36</v>
      </c>
      <c r="H264" s="35">
        <v>3658.97</v>
      </c>
      <c r="I264" s="38" t="s">
        <v>292</v>
      </c>
      <c r="J264" s="35">
        <v>3661.36</v>
      </c>
      <c r="K264" s="35">
        <v>0</v>
      </c>
      <c r="L264" s="35">
        <v>0</v>
      </c>
      <c r="M264" s="35">
        <v>0.61</v>
      </c>
      <c r="N264" s="10" t="str">
        <f t="shared" si="51"/>
        <v>W</v>
      </c>
      <c r="O264" s="11">
        <f t="shared" si="52"/>
        <v>45918</v>
      </c>
      <c r="P264" s="12" t="str">
        <f t="shared" si="53"/>
        <v>06</v>
      </c>
      <c r="Q264" s="13" t="str">
        <f>VLOOKUP($B264,Deals_Demo!$H:$N,7,0)</f>
        <v>strategy_09_demo</v>
      </c>
      <c r="R264" s="13" t="str">
        <f t="shared" si="54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55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8"/>
        <v>6.0999999999999999E-2</v>
      </c>
      <c r="Y264" s="13">
        <f t="shared" si="49"/>
        <v>0.122</v>
      </c>
      <c r="Z264" s="13">
        <f t="shared" si="50"/>
        <v>0.183</v>
      </c>
      <c r="AA264" s="13">
        <f t="shared" si="56"/>
        <v>-3</v>
      </c>
    </row>
    <row r="265" spans="1:27" x14ac:dyDescent="0.25">
      <c r="A265" s="60">
        <v>45918.267696759256</v>
      </c>
      <c r="B265" s="61">
        <v>443199252</v>
      </c>
      <c r="C265" s="37" t="s">
        <v>36</v>
      </c>
      <c r="D265" s="37" t="s">
        <v>38</v>
      </c>
      <c r="E265" s="37" t="s">
        <v>120</v>
      </c>
      <c r="F265" s="36">
        <v>3661.97</v>
      </c>
      <c r="G265" s="36">
        <v>3661.36</v>
      </c>
      <c r="H265" s="36">
        <v>3660.47</v>
      </c>
      <c r="I265" s="37" t="s">
        <v>292</v>
      </c>
      <c r="J265" s="36">
        <v>3661.36</v>
      </c>
      <c r="K265" s="36">
        <v>0</v>
      </c>
      <c r="L265" s="36">
        <v>0</v>
      </c>
      <c r="M265" s="36">
        <v>0.61</v>
      </c>
      <c r="N265" s="10" t="str">
        <f t="shared" si="51"/>
        <v>W</v>
      </c>
      <c r="O265" s="11">
        <f t="shared" si="52"/>
        <v>45918</v>
      </c>
      <c r="P265" s="12" t="str">
        <f t="shared" si="53"/>
        <v>06</v>
      </c>
      <c r="Q265" s="13" t="str">
        <f>VLOOKUP($B265,Deals_Demo!$H:$N,7,0)</f>
        <v>strategy_12_demo</v>
      </c>
      <c r="R265" s="13" t="str">
        <f t="shared" si="54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55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8"/>
        <v>6.0999999999999999E-2</v>
      </c>
      <c r="Y265" s="13">
        <f t="shared" si="49"/>
        <v>0.122</v>
      </c>
      <c r="Z265" s="13">
        <f t="shared" si="50"/>
        <v>0.183</v>
      </c>
      <c r="AA265" s="13">
        <f t="shared" si="56"/>
        <v>-3</v>
      </c>
    </row>
    <row r="266" spans="1:27" x14ac:dyDescent="0.25">
      <c r="A266" s="58">
        <v>45918.267696759256</v>
      </c>
      <c r="B266" s="59">
        <v>443199254</v>
      </c>
      <c r="C266" s="38" t="s">
        <v>36</v>
      </c>
      <c r="D266" s="38" t="s">
        <v>38</v>
      </c>
      <c r="E266" s="38" t="s">
        <v>120</v>
      </c>
      <c r="F266" s="35">
        <v>3661.97</v>
      </c>
      <c r="G266" s="35">
        <v>3661.36</v>
      </c>
      <c r="H266" s="35">
        <v>3658.97</v>
      </c>
      <c r="I266" s="38" t="s">
        <v>292</v>
      </c>
      <c r="J266" s="35">
        <v>3661.36</v>
      </c>
      <c r="K266" s="35">
        <v>0</v>
      </c>
      <c r="L266" s="35">
        <v>0</v>
      </c>
      <c r="M266" s="35">
        <v>0.61</v>
      </c>
      <c r="N266" s="10" t="str">
        <f t="shared" si="51"/>
        <v>W</v>
      </c>
      <c r="O266" s="11">
        <f t="shared" si="52"/>
        <v>45918</v>
      </c>
      <c r="P266" s="12" t="str">
        <f t="shared" si="53"/>
        <v>06</v>
      </c>
      <c r="Q266" s="13" t="str">
        <f>VLOOKUP($B266,Deals_Demo!$H:$N,7,0)</f>
        <v>strategy_10_demo</v>
      </c>
      <c r="R266" s="13" t="str">
        <f t="shared" si="54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55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8"/>
        <v>6.0999999999999999E-2</v>
      </c>
      <c r="Y266" s="13">
        <f t="shared" si="49"/>
        <v>0.122</v>
      </c>
      <c r="Z266" s="13">
        <f t="shared" si="50"/>
        <v>0.183</v>
      </c>
      <c r="AA266" s="13">
        <f t="shared" si="56"/>
        <v>-3</v>
      </c>
    </row>
    <row r="267" spans="1:27" x14ac:dyDescent="0.25">
      <c r="A267" s="60">
        <v>45918.281921296293</v>
      </c>
      <c r="B267" s="61">
        <v>443201861</v>
      </c>
      <c r="C267" s="37" t="s">
        <v>36</v>
      </c>
      <c r="D267" s="37" t="s">
        <v>38</v>
      </c>
      <c r="E267" s="37" t="s">
        <v>120</v>
      </c>
      <c r="F267" s="36">
        <v>3660.95</v>
      </c>
      <c r="G267" s="36">
        <v>3660.15</v>
      </c>
      <c r="H267" s="36">
        <v>3659.45</v>
      </c>
      <c r="I267" s="37" t="s">
        <v>293</v>
      </c>
      <c r="J267" s="36">
        <v>3659.45</v>
      </c>
      <c r="K267" s="36">
        <v>0</v>
      </c>
      <c r="L267" s="36">
        <v>0</v>
      </c>
      <c r="M267" s="36">
        <v>1.5</v>
      </c>
      <c r="N267" s="10" t="str">
        <f t="shared" si="51"/>
        <v>W</v>
      </c>
      <c r="O267" s="11">
        <f t="shared" si="52"/>
        <v>45918</v>
      </c>
      <c r="P267" s="12" t="str">
        <f t="shared" si="53"/>
        <v>06</v>
      </c>
      <c r="Q267" s="13" t="str">
        <f>VLOOKUP($B267,Deals_Demo!$H:$N,7,0)</f>
        <v>strategy_12_demo</v>
      </c>
      <c r="R267" s="13" t="str">
        <f t="shared" si="54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55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8"/>
        <v>0.15000000000000002</v>
      </c>
      <c r="Y267" s="13">
        <f t="shared" si="49"/>
        <v>0.30000000000000004</v>
      </c>
      <c r="Z267" s="13">
        <f t="shared" si="50"/>
        <v>0.44999999999999996</v>
      </c>
      <c r="AA267" s="13">
        <f t="shared" si="56"/>
        <v>-3</v>
      </c>
    </row>
    <row r="268" spans="1:27" x14ac:dyDescent="0.25">
      <c r="A268" s="58">
        <v>45918.281921296293</v>
      </c>
      <c r="B268" s="59">
        <v>443201862</v>
      </c>
      <c r="C268" s="38" t="s">
        <v>36</v>
      </c>
      <c r="D268" s="38" t="s">
        <v>38</v>
      </c>
      <c r="E268" s="38" t="s">
        <v>120</v>
      </c>
      <c r="F268" s="35">
        <v>3661.03</v>
      </c>
      <c r="G268" s="35">
        <v>3658.66</v>
      </c>
      <c r="H268" s="35">
        <v>3657.45</v>
      </c>
      <c r="I268" s="38" t="s">
        <v>294</v>
      </c>
      <c r="J268" s="35">
        <v>3657.43</v>
      </c>
      <c r="K268" s="35">
        <v>0</v>
      </c>
      <c r="L268" s="35">
        <v>0</v>
      </c>
      <c r="M268" s="35">
        <v>3.6</v>
      </c>
      <c r="N268" s="10" t="str">
        <f t="shared" si="51"/>
        <v>W</v>
      </c>
      <c r="O268" s="11">
        <f t="shared" si="52"/>
        <v>45918</v>
      </c>
      <c r="P268" s="12" t="str">
        <f t="shared" si="53"/>
        <v>06</v>
      </c>
      <c r="Q268" s="13" t="str">
        <f>VLOOKUP($B268,Deals_Demo!$H:$N,7,0)</f>
        <v>strategy_11_demo</v>
      </c>
      <c r="R268" s="13" t="str">
        <f t="shared" si="54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55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8"/>
        <v>0.36000000000000004</v>
      </c>
      <c r="Y268" s="13">
        <f t="shared" si="49"/>
        <v>0.72000000000000008</v>
      </c>
      <c r="Z268" s="13">
        <f t="shared" si="50"/>
        <v>1.08</v>
      </c>
      <c r="AA268" s="13">
        <f t="shared" si="56"/>
        <v>3.6</v>
      </c>
    </row>
    <row r="269" spans="1:27" x14ac:dyDescent="0.25">
      <c r="A269" s="60">
        <v>45918.28193287037</v>
      </c>
      <c r="B269" s="61">
        <v>443201863</v>
      </c>
      <c r="C269" s="37" t="s">
        <v>36</v>
      </c>
      <c r="D269" s="37" t="s">
        <v>38</v>
      </c>
      <c r="E269" s="37" t="s">
        <v>120</v>
      </c>
      <c r="F269" s="36">
        <v>3661.03</v>
      </c>
      <c r="G269" s="36">
        <v>3658.76</v>
      </c>
      <c r="H269" s="36">
        <v>3657.95</v>
      </c>
      <c r="I269" s="37" t="s">
        <v>295</v>
      </c>
      <c r="J269" s="36">
        <v>3657.93</v>
      </c>
      <c r="K269" s="36">
        <v>0</v>
      </c>
      <c r="L269" s="36">
        <v>0</v>
      </c>
      <c r="M269" s="36">
        <v>3.1</v>
      </c>
      <c r="N269" s="10" t="str">
        <f t="shared" si="51"/>
        <v>W</v>
      </c>
      <c r="O269" s="11">
        <f t="shared" si="52"/>
        <v>45918</v>
      </c>
      <c r="P269" s="12" t="str">
        <f t="shared" si="53"/>
        <v>06</v>
      </c>
      <c r="Q269" s="13" t="str">
        <f>VLOOKUP($B269,Deals_Demo!$H:$N,7,0)</f>
        <v>strategy_09_demo</v>
      </c>
      <c r="R269" s="13" t="str">
        <f t="shared" si="54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55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8"/>
        <v>0.31000000000000005</v>
      </c>
      <c r="Y269" s="13">
        <f t="shared" si="49"/>
        <v>0.62000000000000011</v>
      </c>
      <c r="Z269" s="13">
        <f t="shared" si="50"/>
        <v>0.92999999999999994</v>
      </c>
      <c r="AA269" s="13">
        <f t="shared" si="56"/>
        <v>3.1</v>
      </c>
    </row>
    <row r="270" spans="1:27" x14ac:dyDescent="0.25">
      <c r="A270" s="58">
        <v>45918.28193287037</v>
      </c>
      <c r="B270" s="59">
        <v>443201864</v>
      </c>
      <c r="C270" s="38" t="s">
        <v>36</v>
      </c>
      <c r="D270" s="38" t="s">
        <v>38</v>
      </c>
      <c r="E270" s="38" t="s">
        <v>120</v>
      </c>
      <c r="F270" s="35">
        <v>3661.03</v>
      </c>
      <c r="G270" s="35">
        <v>3658.76</v>
      </c>
      <c r="H270" s="35">
        <v>3657.95</v>
      </c>
      <c r="I270" s="38" t="s">
        <v>295</v>
      </c>
      <c r="J270" s="35">
        <v>3657.93</v>
      </c>
      <c r="K270" s="35">
        <v>0</v>
      </c>
      <c r="L270" s="35">
        <v>0</v>
      </c>
      <c r="M270" s="35">
        <v>3.1</v>
      </c>
      <c r="N270" s="10" t="str">
        <f t="shared" si="51"/>
        <v>W</v>
      </c>
      <c r="O270" s="11">
        <f t="shared" si="52"/>
        <v>45918</v>
      </c>
      <c r="P270" s="12" t="str">
        <f t="shared" si="53"/>
        <v>06</v>
      </c>
      <c r="Q270" s="13" t="str">
        <f>VLOOKUP($B270,Deals_Demo!$H:$N,7,0)</f>
        <v>strategy_10_demo</v>
      </c>
      <c r="R270" s="13" t="str">
        <f t="shared" si="54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55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8"/>
        <v>0.31000000000000005</v>
      </c>
      <c r="Y270" s="13">
        <f t="shared" si="49"/>
        <v>0.62000000000000011</v>
      </c>
      <c r="Z270" s="13">
        <f t="shared" si="50"/>
        <v>0.92999999999999994</v>
      </c>
      <c r="AA270" s="13">
        <f t="shared" si="56"/>
        <v>3.1</v>
      </c>
    </row>
    <row r="271" spans="1:27" x14ac:dyDescent="0.25">
      <c r="A271" s="60">
        <v>45918.287824074076</v>
      </c>
      <c r="B271" s="61">
        <v>443202901</v>
      </c>
      <c r="C271" s="37" t="s">
        <v>36</v>
      </c>
      <c r="D271" s="37" t="s">
        <v>38</v>
      </c>
      <c r="E271" s="37" t="s">
        <v>120</v>
      </c>
      <c r="F271" s="36">
        <v>3659.49</v>
      </c>
      <c r="G271" s="36">
        <v>3658.78</v>
      </c>
      <c r="H271" s="36">
        <v>3657.99</v>
      </c>
      <c r="I271" s="37" t="s">
        <v>295</v>
      </c>
      <c r="J271" s="36">
        <v>3657.93</v>
      </c>
      <c r="K271" s="36">
        <v>0</v>
      </c>
      <c r="L271" s="36">
        <v>0</v>
      </c>
      <c r="M271" s="36">
        <v>1.56</v>
      </c>
      <c r="N271" s="10" t="str">
        <f t="shared" si="51"/>
        <v>W</v>
      </c>
      <c r="O271" s="11">
        <f t="shared" si="52"/>
        <v>45918</v>
      </c>
      <c r="P271" s="12" t="str">
        <f t="shared" si="53"/>
        <v>06</v>
      </c>
      <c r="Q271" s="13" t="str">
        <f>VLOOKUP($B271,Deals_Demo!$H:$N,7,0)</f>
        <v>strategy_12_demo</v>
      </c>
      <c r="R271" s="13" t="str">
        <f t="shared" si="54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55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8"/>
        <v>0.15600000000000003</v>
      </c>
      <c r="Y271" s="13">
        <f t="shared" si="49"/>
        <v>0.31200000000000006</v>
      </c>
      <c r="Z271" s="13">
        <f t="shared" si="50"/>
        <v>0.46799999999999997</v>
      </c>
      <c r="AA271" s="13">
        <f t="shared" si="56"/>
        <v>-3</v>
      </c>
    </row>
    <row r="272" spans="1:27" x14ac:dyDescent="0.25">
      <c r="A272" s="58">
        <v>45918.296157407407</v>
      </c>
      <c r="B272" s="59">
        <v>443205050</v>
      </c>
      <c r="C272" s="38" t="s">
        <v>36</v>
      </c>
      <c r="D272" s="38" t="s">
        <v>38</v>
      </c>
      <c r="E272" s="38" t="s">
        <v>120</v>
      </c>
      <c r="F272" s="35">
        <v>3657.87</v>
      </c>
      <c r="G272" s="35">
        <v>3656.61</v>
      </c>
      <c r="H272" s="35">
        <v>3654.37</v>
      </c>
      <c r="I272" s="38" t="s">
        <v>296</v>
      </c>
      <c r="J272" s="35">
        <v>3656.61</v>
      </c>
      <c r="K272" s="35">
        <v>0</v>
      </c>
      <c r="L272" s="35">
        <v>0</v>
      </c>
      <c r="M272" s="35">
        <v>1.26</v>
      </c>
      <c r="N272" s="10" t="str">
        <f t="shared" si="51"/>
        <v>W</v>
      </c>
      <c r="O272" s="11">
        <f t="shared" si="52"/>
        <v>45918</v>
      </c>
      <c r="P272" s="12" t="str">
        <f t="shared" si="53"/>
        <v>07</v>
      </c>
      <c r="Q272" s="13" t="str">
        <f>VLOOKUP($B272,Deals_Demo!$H:$N,7,0)</f>
        <v>strategy_11_demo</v>
      </c>
      <c r="R272" s="13" t="str">
        <f t="shared" si="54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55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8"/>
        <v>0.126</v>
      </c>
      <c r="Y272" s="13">
        <f t="shared" si="49"/>
        <v>0.252</v>
      </c>
      <c r="Z272" s="13">
        <f t="shared" si="50"/>
        <v>0.378</v>
      </c>
      <c r="AA272" s="13">
        <f t="shared" si="56"/>
        <v>-3</v>
      </c>
    </row>
    <row r="273" spans="1:27" x14ac:dyDescent="0.25">
      <c r="A273" s="60">
        <v>45918.296157407407</v>
      </c>
      <c r="B273" s="61">
        <v>443205051</v>
      </c>
      <c r="C273" s="37" t="s">
        <v>36</v>
      </c>
      <c r="D273" s="37" t="s">
        <v>38</v>
      </c>
      <c r="E273" s="37" t="s">
        <v>120</v>
      </c>
      <c r="F273" s="36">
        <v>3657.83</v>
      </c>
      <c r="G273" s="36">
        <v>3656.61</v>
      </c>
      <c r="H273" s="36">
        <v>3654.87</v>
      </c>
      <c r="I273" s="37" t="s">
        <v>296</v>
      </c>
      <c r="J273" s="36">
        <v>3656.61</v>
      </c>
      <c r="K273" s="36">
        <v>0</v>
      </c>
      <c r="L273" s="36">
        <v>0</v>
      </c>
      <c r="M273" s="36">
        <v>1.22</v>
      </c>
      <c r="N273" s="10" t="str">
        <f t="shared" si="51"/>
        <v>W</v>
      </c>
      <c r="O273" s="11">
        <f t="shared" si="52"/>
        <v>45918</v>
      </c>
      <c r="P273" s="12" t="str">
        <f t="shared" si="53"/>
        <v>07</v>
      </c>
      <c r="Q273" s="13" t="str">
        <f>VLOOKUP($B273,Deals_Demo!$H:$N,7,0)</f>
        <v>strategy_10_demo</v>
      </c>
      <c r="R273" s="13" t="str">
        <f t="shared" si="54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55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8"/>
        <v>0.122</v>
      </c>
      <c r="Y273" s="13">
        <f t="shared" si="49"/>
        <v>0.24399999999999999</v>
      </c>
      <c r="Z273" s="13">
        <f t="shared" si="50"/>
        <v>0.36599999999999999</v>
      </c>
      <c r="AA273" s="13">
        <f t="shared" si="56"/>
        <v>-3</v>
      </c>
    </row>
    <row r="274" spans="1:27" x14ac:dyDescent="0.25">
      <c r="A274" s="58">
        <v>45918.296168981484</v>
      </c>
      <c r="B274" s="59">
        <v>443205052</v>
      </c>
      <c r="C274" s="38" t="s">
        <v>36</v>
      </c>
      <c r="D274" s="38" t="s">
        <v>38</v>
      </c>
      <c r="E274" s="38" t="s">
        <v>120</v>
      </c>
      <c r="F274" s="35">
        <v>3657.81</v>
      </c>
      <c r="G274" s="35">
        <v>3660.87</v>
      </c>
      <c r="H274" s="35">
        <v>3656.37</v>
      </c>
      <c r="I274" s="38" t="s">
        <v>297</v>
      </c>
      <c r="J274" s="35">
        <v>3656.3</v>
      </c>
      <c r="K274" s="35">
        <v>0</v>
      </c>
      <c r="L274" s="35">
        <v>0</v>
      </c>
      <c r="M274" s="35">
        <v>1.51</v>
      </c>
      <c r="N274" s="10" t="str">
        <f t="shared" si="51"/>
        <v>W</v>
      </c>
      <c r="O274" s="11">
        <f t="shared" si="52"/>
        <v>45918</v>
      </c>
      <c r="P274" s="12" t="str">
        <f t="shared" si="53"/>
        <v>07</v>
      </c>
      <c r="Q274" s="13" t="str">
        <f>VLOOKUP($B274,Deals_Demo!$H:$N,7,0)</f>
        <v>strategy_12_demo</v>
      </c>
      <c r="R274" s="13" t="str">
        <f t="shared" si="54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55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8"/>
        <v>0.15100000000000002</v>
      </c>
      <c r="Y274" s="13">
        <f t="shared" si="49"/>
        <v>0.30200000000000005</v>
      </c>
      <c r="Z274" s="13">
        <f t="shared" si="50"/>
        <v>0.45299999999999996</v>
      </c>
      <c r="AA274" s="13">
        <f t="shared" si="56"/>
        <v>-3</v>
      </c>
    </row>
    <row r="275" spans="1:27" x14ac:dyDescent="0.25">
      <c r="A275" s="60">
        <v>45918.296168981484</v>
      </c>
      <c r="B275" s="61">
        <v>443205054</v>
      </c>
      <c r="C275" s="37" t="s">
        <v>36</v>
      </c>
      <c r="D275" s="37" t="s">
        <v>38</v>
      </c>
      <c r="E275" s="37" t="s">
        <v>120</v>
      </c>
      <c r="F275" s="36">
        <v>3657.81</v>
      </c>
      <c r="G275" s="36">
        <v>3656.61</v>
      </c>
      <c r="H275" s="36">
        <v>3654.87</v>
      </c>
      <c r="I275" s="37" t="s">
        <v>296</v>
      </c>
      <c r="J275" s="36">
        <v>3656.61</v>
      </c>
      <c r="K275" s="36">
        <v>0</v>
      </c>
      <c r="L275" s="36">
        <v>0</v>
      </c>
      <c r="M275" s="36">
        <v>1.2</v>
      </c>
      <c r="N275" s="10" t="str">
        <f t="shared" si="51"/>
        <v>W</v>
      </c>
      <c r="O275" s="11">
        <f t="shared" si="52"/>
        <v>45918</v>
      </c>
      <c r="P275" s="12" t="str">
        <f t="shared" si="53"/>
        <v>07</v>
      </c>
      <c r="Q275" s="13" t="str">
        <f>VLOOKUP($B275,Deals_Demo!$H:$N,7,0)</f>
        <v>strategy_09_demo</v>
      </c>
      <c r="R275" s="13" t="str">
        <f t="shared" si="54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55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8"/>
        <v>0.12</v>
      </c>
      <c r="Y275" s="13">
        <f t="shared" si="49"/>
        <v>0.24</v>
      </c>
      <c r="Z275" s="13">
        <f t="shared" si="50"/>
        <v>0.36</v>
      </c>
      <c r="AA275" s="13">
        <f t="shared" si="56"/>
        <v>-3</v>
      </c>
    </row>
    <row r="276" spans="1:27" x14ac:dyDescent="0.25">
      <c r="A276" s="58">
        <v>45918.296620370369</v>
      </c>
      <c r="B276" s="59">
        <v>443205097</v>
      </c>
      <c r="C276" s="38" t="s">
        <v>36</v>
      </c>
      <c r="D276" s="38" t="s">
        <v>38</v>
      </c>
      <c r="E276" s="38" t="s">
        <v>120</v>
      </c>
      <c r="F276" s="35">
        <v>3658</v>
      </c>
      <c r="G276" s="35">
        <v>3655.96</v>
      </c>
      <c r="H276" s="35">
        <v>3654.5</v>
      </c>
      <c r="I276" s="38" t="s">
        <v>298</v>
      </c>
      <c r="J276" s="35">
        <v>3654.49</v>
      </c>
      <c r="K276" s="35">
        <v>0</v>
      </c>
      <c r="L276" s="35">
        <v>0</v>
      </c>
      <c r="M276" s="35">
        <v>3.51</v>
      </c>
      <c r="N276" s="10" t="str">
        <f t="shared" si="51"/>
        <v>W</v>
      </c>
      <c r="O276" s="11">
        <f t="shared" si="52"/>
        <v>45918</v>
      </c>
      <c r="P276" s="12" t="str">
        <f t="shared" si="53"/>
        <v>07</v>
      </c>
      <c r="Q276" s="13" t="str">
        <f>VLOOKUP($B276,Deals_Demo!$H:$N,7,0)</f>
        <v>strategy_08_demo</v>
      </c>
      <c r="R276" s="13" t="str">
        <f t="shared" si="54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55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8"/>
        <v>0.35099999999999998</v>
      </c>
      <c r="Y276" s="13">
        <f t="shared" si="49"/>
        <v>0.70199999999999996</v>
      </c>
      <c r="Z276" s="13">
        <f t="shared" si="50"/>
        <v>1.0529999999999999</v>
      </c>
      <c r="AA276" s="13">
        <f t="shared" si="56"/>
        <v>3.51</v>
      </c>
    </row>
    <row r="277" spans="1:27" x14ac:dyDescent="0.25">
      <c r="A277" s="60">
        <v>45918.296620370369</v>
      </c>
      <c r="B277" s="61">
        <v>443205098</v>
      </c>
      <c r="C277" s="37" t="s">
        <v>36</v>
      </c>
      <c r="D277" s="37" t="s">
        <v>38</v>
      </c>
      <c r="E277" s="37" t="s">
        <v>120</v>
      </c>
      <c r="F277" s="36">
        <v>3657.97</v>
      </c>
      <c r="G277" s="36">
        <v>3655.96</v>
      </c>
      <c r="H277" s="36">
        <v>3654.5</v>
      </c>
      <c r="I277" s="37" t="s">
        <v>298</v>
      </c>
      <c r="J277" s="36">
        <v>3654.49</v>
      </c>
      <c r="K277" s="36">
        <v>0</v>
      </c>
      <c r="L277" s="36">
        <v>0</v>
      </c>
      <c r="M277" s="36">
        <v>3.48</v>
      </c>
      <c r="N277" s="10" t="str">
        <f t="shared" si="51"/>
        <v>W</v>
      </c>
      <c r="O277" s="11">
        <f t="shared" si="52"/>
        <v>45918</v>
      </c>
      <c r="P277" s="12" t="str">
        <f t="shared" si="53"/>
        <v>07</v>
      </c>
      <c r="Q277" s="13" t="str">
        <f>VLOOKUP($B277,Deals_Demo!$H:$N,7,0)</f>
        <v>strategy_07_demo</v>
      </c>
      <c r="R277" s="13" t="str">
        <f t="shared" si="54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55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8"/>
        <v>0.34800000000000003</v>
      </c>
      <c r="Y277" s="13">
        <f t="shared" si="49"/>
        <v>0.69600000000000006</v>
      </c>
      <c r="Z277" s="13">
        <f t="shared" si="50"/>
        <v>1.044</v>
      </c>
      <c r="AA277" s="13">
        <f t="shared" si="56"/>
        <v>3.48</v>
      </c>
    </row>
    <row r="278" spans="1:27" x14ac:dyDescent="0.25">
      <c r="A278" s="58">
        <v>45918.298587962963</v>
      </c>
      <c r="B278" s="59">
        <v>443205423</v>
      </c>
      <c r="C278" s="38" t="s">
        <v>36</v>
      </c>
      <c r="D278" s="38" t="s">
        <v>38</v>
      </c>
      <c r="E278" s="38" t="s">
        <v>120</v>
      </c>
      <c r="F278" s="35">
        <v>3658.79</v>
      </c>
      <c r="G278" s="35">
        <v>3657.54</v>
      </c>
      <c r="H278" s="35">
        <v>3652.79</v>
      </c>
      <c r="I278" s="38" t="s">
        <v>299</v>
      </c>
      <c r="J278" s="35">
        <v>3657.55</v>
      </c>
      <c r="K278" s="35">
        <v>0</v>
      </c>
      <c r="L278" s="35">
        <v>0</v>
      </c>
      <c r="M278" s="35">
        <v>1.24</v>
      </c>
      <c r="N278" s="10" t="str">
        <f t="shared" si="51"/>
        <v>W</v>
      </c>
      <c r="O278" s="11">
        <f t="shared" si="52"/>
        <v>45918</v>
      </c>
      <c r="P278" s="12" t="str">
        <f t="shared" si="53"/>
        <v>07</v>
      </c>
      <c r="Q278" s="13" t="str">
        <f>VLOOKUP($B278,Deals_Demo!$H:$N,7,0)</f>
        <v>DEMO_strategy_02</v>
      </c>
      <c r="R278" s="13" t="str">
        <f t="shared" si="54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55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8"/>
        <v>0.124</v>
      </c>
      <c r="Y278" s="13">
        <f t="shared" si="49"/>
        <v>0.248</v>
      </c>
      <c r="Z278" s="13">
        <f t="shared" si="50"/>
        <v>0.372</v>
      </c>
      <c r="AA278" s="13">
        <f t="shared" si="56"/>
        <v>-3</v>
      </c>
    </row>
    <row r="279" spans="1:27" x14ac:dyDescent="0.25">
      <c r="A279" s="60">
        <v>45918.29859953704</v>
      </c>
      <c r="B279" s="61">
        <v>443205424</v>
      </c>
      <c r="C279" s="37" t="s">
        <v>36</v>
      </c>
      <c r="D279" s="37" t="s">
        <v>38</v>
      </c>
      <c r="E279" s="37" t="s">
        <v>120</v>
      </c>
      <c r="F279" s="36">
        <v>3658.79</v>
      </c>
      <c r="G279" s="36">
        <v>3657.54</v>
      </c>
      <c r="H279" s="37"/>
      <c r="I279" s="37" t="s">
        <v>299</v>
      </c>
      <c r="J279" s="36">
        <v>3657.55</v>
      </c>
      <c r="K279" s="36">
        <v>0</v>
      </c>
      <c r="L279" s="36">
        <v>0</v>
      </c>
      <c r="M279" s="36">
        <v>1.24</v>
      </c>
      <c r="N279" s="10" t="str">
        <f t="shared" si="51"/>
        <v>W</v>
      </c>
      <c r="O279" s="11">
        <f t="shared" si="52"/>
        <v>45918</v>
      </c>
      <c r="P279" s="12" t="str">
        <f t="shared" si="53"/>
        <v>07</v>
      </c>
      <c r="Q279" s="13" t="str">
        <f>VLOOKUP($B279,Deals_Demo!$H:$N,7,0)</f>
        <v>DEMO_strategy_01</v>
      </c>
      <c r="R279" s="13" t="str">
        <f t="shared" si="54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55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8"/>
        <v>0.124</v>
      </c>
      <c r="Y279" s="13">
        <f t="shared" si="49"/>
        <v>0.248</v>
      </c>
      <c r="Z279" s="13">
        <f t="shared" si="50"/>
        <v>0.372</v>
      </c>
      <c r="AA279" s="13">
        <f t="shared" si="56"/>
        <v>-3</v>
      </c>
    </row>
    <row r="280" spans="1:27" x14ac:dyDescent="0.25">
      <c r="A280" s="58">
        <v>45918.298622685186</v>
      </c>
      <c r="B280" s="59">
        <v>443205427</v>
      </c>
      <c r="C280" s="38" t="s">
        <v>36</v>
      </c>
      <c r="D280" s="38" t="s">
        <v>38</v>
      </c>
      <c r="E280" s="38" t="s">
        <v>120</v>
      </c>
      <c r="F280" s="35">
        <v>3658.74</v>
      </c>
      <c r="G280" s="35">
        <v>3656.92</v>
      </c>
      <c r="H280" s="35">
        <v>3654.24</v>
      </c>
      <c r="I280" s="38" t="s">
        <v>300</v>
      </c>
      <c r="J280" s="35">
        <v>3657.01</v>
      </c>
      <c r="K280" s="35">
        <v>0</v>
      </c>
      <c r="L280" s="35">
        <v>0</v>
      </c>
      <c r="M280" s="35">
        <v>1.73</v>
      </c>
      <c r="N280" s="10" t="str">
        <f t="shared" si="51"/>
        <v>W</v>
      </c>
      <c r="O280" s="11">
        <f t="shared" si="52"/>
        <v>45918</v>
      </c>
      <c r="P280" s="12" t="str">
        <f t="shared" si="53"/>
        <v>07</v>
      </c>
      <c r="Q280" s="13" t="str">
        <f>VLOOKUP($B280,Deals_Demo!$H:$N,7,0)</f>
        <v>DEMO_strategy_03</v>
      </c>
      <c r="R280" s="13" t="str">
        <f t="shared" si="54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55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8"/>
        <v>0.17300000000000001</v>
      </c>
      <c r="Y280" s="13">
        <f t="shared" si="49"/>
        <v>0.34600000000000003</v>
      </c>
      <c r="Z280" s="13">
        <f t="shared" si="50"/>
        <v>0.51900000000000002</v>
      </c>
      <c r="AA280" s="13">
        <f t="shared" si="56"/>
        <v>-3</v>
      </c>
    </row>
    <row r="281" spans="1:27" x14ac:dyDescent="0.25">
      <c r="A281" s="60">
        <v>45918.318611111114</v>
      </c>
      <c r="B281" s="61">
        <v>443208612</v>
      </c>
      <c r="C281" s="37" t="s">
        <v>36</v>
      </c>
      <c r="D281" s="37" t="s">
        <v>38</v>
      </c>
      <c r="E281" s="37" t="s">
        <v>120</v>
      </c>
      <c r="F281" s="36">
        <v>3656.29</v>
      </c>
      <c r="G281" s="36">
        <v>3655.65</v>
      </c>
      <c r="H281" s="36">
        <v>3654.77</v>
      </c>
      <c r="I281" s="37" t="s">
        <v>301</v>
      </c>
      <c r="J281" s="36">
        <v>3654.73</v>
      </c>
      <c r="K281" s="36">
        <v>0</v>
      </c>
      <c r="L281" s="36">
        <v>0</v>
      </c>
      <c r="M281" s="36">
        <v>1.56</v>
      </c>
      <c r="N281" s="10" t="str">
        <f t="shared" si="51"/>
        <v>W</v>
      </c>
      <c r="O281" s="11">
        <f t="shared" si="52"/>
        <v>45918</v>
      </c>
      <c r="P281" s="12" t="str">
        <f t="shared" si="53"/>
        <v>07</v>
      </c>
      <c r="Q281" s="13" t="str">
        <f>VLOOKUP($B281,Deals_Demo!$H:$N,7,0)</f>
        <v>strategy_12_demo</v>
      </c>
      <c r="R281" s="13" t="str">
        <f t="shared" si="54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55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8"/>
        <v>0.15600000000000003</v>
      </c>
      <c r="Y281" s="13">
        <f t="shared" si="49"/>
        <v>0.31200000000000006</v>
      </c>
      <c r="Z281" s="13">
        <f t="shared" si="50"/>
        <v>0.46799999999999997</v>
      </c>
      <c r="AA281" s="13">
        <f t="shared" si="56"/>
        <v>-3</v>
      </c>
    </row>
    <row r="282" spans="1:27" x14ac:dyDescent="0.25">
      <c r="A282" s="58">
        <v>45918.32</v>
      </c>
      <c r="B282" s="59">
        <v>443209177</v>
      </c>
      <c r="C282" s="38" t="s">
        <v>36</v>
      </c>
      <c r="D282" s="38" t="s">
        <v>38</v>
      </c>
      <c r="E282" s="38" t="s">
        <v>120</v>
      </c>
      <c r="F282" s="35">
        <v>3656.23</v>
      </c>
      <c r="G282" s="35">
        <v>3654.2</v>
      </c>
      <c r="H282" s="35">
        <v>3652.73</v>
      </c>
      <c r="I282" s="38" t="s">
        <v>302</v>
      </c>
      <c r="J282" s="35">
        <v>3654.2</v>
      </c>
      <c r="K282" s="35">
        <v>0</v>
      </c>
      <c r="L282" s="35">
        <v>0</v>
      </c>
      <c r="M282" s="35">
        <v>2.0299999999999998</v>
      </c>
      <c r="N282" s="10" t="str">
        <f t="shared" si="51"/>
        <v>W</v>
      </c>
      <c r="O282" s="11">
        <f t="shared" si="52"/>
        <v>45918</v>
      </c>
      <c r="P282" s="12" t="str">
        <f t="shared" si="53"/>
        <v>07</v>
      </c>
      <c r="Q282" s="13" t="str">
        <f>VLOOKUP($B282,Deals_Demo!$H:$N,7,0)</f>
        <v>strategy_11_demo</v>
      </c>
      <c r="R282" s="13" t="str">
        <f t="shared" si="54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55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8"/>
        <v>0.20299999999999999</v>
      </c>
      <c r="Y282" s="13">
        <f t="shared" si="49"/>
        <v>0.40599999999999997</v>
      </c>
      <c r="Z282" s="13">
        <f t="shared" si="50"/>
        <v>0.60899999999999987</v>
      </c>
      <c r="AA282" s="13">
        <f t="shared" si="56"/>
        <v>-3</v>
      </c>
    </row>
    <row r="283" spans="1:27" x14ac:dyDescent="0.25">
      <c r="A283" s="60">
        <v>45918.32</v>
      </c>
      <c r="B283" s="61">
        <v>443209178</v>
      </c>
      <c r="C283" s="37" t="s">
        <v>36</v>
      </c>
      <c r="D283" s="37" t="s">
        <v>38</v>
      </c>
      <c r="E283" s="37" t="s">
        <v>120</v>
      </c>
      <c r="F283" s="36">
        <v>3656.23</v>
      </c>
      <c r="G283" s="36">
        <v>3654.49</v>
      </c>
      <c r="H283" s="36">
        <v>3653.23</v>
      </c>
      <c r="I283" s="37" t="s">
        <v>303</v>
      </c>
      <c r="J283" s="36">
        <v>3653.17</v>
      </c>
      <c r="K283" s="36">
        <v>0</v>
      </c>
      <c r="L283" s="36">
        <v>0</v>
      </c>
      <c r="M283" s="36">
        <v>3.06</v>
      </c>
      <c r="N283" s="10" t="str">
        <f t="shared" si="51"/>
        <v>W</v>
      </c>
      <c r="O283" s="11">
        <f t="shared" si="52"/>
        <v>45918</v>
      </c>
      <c r="P283" s="12" t="str">
        <f t="shared" si="53"/>
        <v>07</v>
      </c>
      <c r="Q283" s="13" t="str">
        <f>VLOOKUP($B283,Deals_Demo!$H:$N,7,0)</f>
        <v>strategy_10_demo</v>
      </c>
      <c r="R283" s="13" t="str">
        <f t="shared" si="54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55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8"/>
        <v>0.30600000000000005</v>
      </c>
      <c r="Y283" s="13">
        <f t="shared" si="49"/>
        <v>0.6120000000000001</v>
      </c>
      <c r="Z283" s="13">
        <f t="shared" si="50"/>
        <v>0.91799999999999993</v>
      </c>
      <c r="AA283" s="13">
        <f t="shared" si="56"/>
        <v>3.06</v>
      </c>
    </row>
    <row r="284" spans="1:27" x14ac:dyDescent="0.25">
      <c r="A284" s="58">
        <v>45918.320011574076</v>
      </c>
      <c r="B284" s="59">
        <v>443209179</v>
      </c>
      <c r="C284" s="38" t="s">
        <v>36</v>
      </c>
      <c r="D284" s="38" t="s">
        <v>38</v>
      </c>
      <c r="E284" s="38" t="s">
        <v>120</v>
      </c>
      <c r="F284" s="35">
        <v>3656.23</v>
      </c>
      <c r="G284" s="35">
        <v>3654.49</v>
      </c>
      <c r="H284" s="35">
        <v>3653.23</v>
      </c>
      <c r="I284" s="38" t="s">
        <v>303</v>
      </c>
      <c r="J284" s="35">
        <v>3653.17</v>
      </c>
      <c r="K284" s="35">
        <v>0</v>
      </c>
      <c r="L284" s="35">
        <v>0</v>
      </c>
      <c r="M284" s="35">
        <v>3.06</v>
      </c>
      <c r="N284" s="10" t="str">
        <f t="shared" si="51"/>
        <v>W</v>
      </c>
      <c r="O284" s="11">
        <f t="shared" si="52"/>
        <v>45918</v>
      </c>
      <c r="P284" s="12" t="str">
        <f t="shared" si="53"/>
        <v>07</v>
      </c>
      <c r="Q284" s="13" t="str">
        <f>VLOOKUP($B284,Deals_Demo!$H:$N,7,0)</f>
        <v>strategy_09_demo</v>
      </c>
      <c r="R284" s="13" t="str">
        <f t="shared" si="54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55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8"/>
        <v>0.30600000000000005</v>
      </c>
      <c r="Y284" s="13">
        <f t="shared" si="49"/>
        <v>0.6120000000000001</v>
      </c>
      <c r="Z284" s="13">
        <f t="shared" si="50"/>
        <v>0.91799999999999993</v>
      </c>
      <c r="AA284" s="13">
        <f t="shared" si="56"/>
        <v>3.06</v>
      </c>
    </row>
    <row r="285" spans="1:27" x14ac:dyDescent="0.25">
      <c r="A285" s="60">
        <v>45918.320821759262</v>
      </c>
      <c r="B285" s="61">
        <v>443209388</v>
      </c>
      <c r="C285" s="37" t="s">
        <v>36</v>
      </c>
      <c r="D285" s="37" t="s">
        <v>38</v>
      </c>
      <c r="E285" s="37" t="s">
        <v>120</v>
      </c>
      <c r="F285" s="36">
        <v>3657.33</v>
      </c>
      <c r="G285" s="36">
        <v>3654.55</v>
      </c>
      <c r="H285" s="36">
        <v>3651.33</v>
      </c>
      <c r="I285" s="37" t="s">
        <v>304</v>
      </c>
      <c r="J285" s="36">
        <v>3654.57</v>
      </c>
      <c r="K285" s="36">
        <v>0</v>
      </c>
      <c r="L285" s="36">
        <v>0</v>
      </c>
      <c r="M285" s="36">
        <v>2.76</v>
      </c>
      <c r="N285" s="10" t="str">
        <f t="shared" si="51"/>
        <v>W</v>
      </c>
      <c r="O285" s="11">
        <f t="shared" si="52"/>
        <v>45918</v>
      </c>
      <c r="P285" s="12" t="str">
        <f t="shared" si="53"/>
        <v>07</v>
      </c>
      <c r="Q285" s="13" t="str">
        <f>VLOOKUP($B285,Deals_Demo!$H:$N,7,0)</f>
        <v>DEMO_strategy_02</v>
      </c>
      <c r="R285" s="13" t="str">
        <f t="shared" si="54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55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8"/>
        <v>0.27599999999999997</v>
      </c>
      <c r="Y285" s="13">
        <f t="shared" si="49"/>
        <v>0.55199999999999994</v>
      </c>
      <c r="Z285" s="13">
        <f t="shared" si="50"/>
        <v>0.82799999999999996</v>
      </c>
      <c r="AA285" s="13">
        <f t="shared" si="56"/>
        <v>-3</v>
      </c>
    </row>
    <row r="286" spans="1:27" x14ac:dyDescent="0.25">
      <c r="A286" s="58">
        <v>45918.320821759262</v>
      </c>
      <c r="B286" s="59">
        <v>443209390</v>
      </c>
      <c r="C286" s="38" t="s">
        <v>36</v>
      </c>
      <c r="D286" s="38" t="s">
        <v>38</v>
      </c>
      <c r="E286" s="38" t="s">
        <v>120</v>
      </c>
      <c r="F286" s="35">
        <v>3657.27</v>
      </c>
      <c r="G286" s="35">
        <v>3654.58</v>
      </c>
      <c r="H286" s="38"/>
      <c r="I286" s="38" t="s">
        <v>304</v>
      </c>
      <c r="J286" s="35">
        <v>3654.65</v>
      </c>
      <c r="K286" s="35">
        <v>0</v>
      </c>
      <c r="L286" s="35">
        <v>0</v>
      </c>
      <c r="M286" s="35">
        <v>2.62</v>
      </c>
      <c r="N286" s="10" t="str">
        <f t="shared" si="51"/>
        <v>W</v>
      </c>
      <c r="O286" s="11">
        <f t="shared" si="52"/>
        <v>45918</v>
      </c>
      <c r="P286" s="12" t="str">
        <f t="shared" si="53"/>
        <v>07</v>
      </c>
      <c r="Q286" s="13" t="str">
        <f>VLOOKUP($B286,Deals_Demo!$H:$N,7,0)</f>
        <v>DEMO_strategy_01</v>
      </c>
      <c r="R286" s="13" t="str">
        <f t="shared" si="54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55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8"/>
        <v>0.26200000000000001</v>
      </c>
      <c r="Y286" s="13">
        <f t="shared" si="49"/>
        <v>0.52400000000000002</v>
      </c>
      <c r="Z286" s="13">
        <f t="shared" si="50"/>
        <v>0.78600000000000003</v>
      </c>
      <c r="AA286" s="13">
        <f t="shared" si="56"/>
        <v>-3</v>
      </c>
    </row>
    <row r="287" spans="1:27" x14ac:dyDescent="0.25">
      <c r="A287" s="60">
        <v>45918.327060185184</v>
      </c>
      <c r="B287" s="61">
        <v>443210955</v>
      </c>
      <c r="C287" s="37" t="s">
        <v>36</v>
      </c>
      <c r="D287" s="37" t="s">
        <v>38</v>
      </c>
      <c r="E287" s="37" t="s">
        <v>120</v>
      </c>
      <c r="F287" s="36">
        <v>3656.79</v>
      </c>
      <c r="G287" s="36">
        <v>3654.7</v>
      </c>
      <c r="H287" s="36">
        <v>3652.28</v>
      </c>
      <c r="I287" s="37" t="s">
        <v>304</v>
      </c>
      <c r="J287" s="36">
        <v>3654.75</v>
      </c>
      <c r="K287" s="36">
        <v>0</v>
      </c>
      <c r="L287" s="36">
        <v>0</v>
      </c>
      <c r="M287" s="36">
        <v>2.04</v>
      </c>
      <c r="N287" s="10" t="str">
        <f t="shared" si="51"/>
        <v>W</v>
      </c>
      <c r="O287" s="11">
        <f t="shared" si="52"/>
        <v>45918</v>
      </c>
      <c r="P287" s="12" t="str">
        <f t="shared" si="53"/>
        <v>07</v>
      </c>
      <c r="Q287" s="13" t="str">
        <f>VLOOKUP($B287,Deals_Demo!$H:$N,7,0)</f>
        <v>DEMO_strategy_03</v>
      </c>
      <c r="R287" s="13" t="str">
        <f t="shared" si="54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55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8"/>
        <v>0.20400000000000001</v>
      </c>
      <c r="Y287" s="13">
        <f t="shared" si="49"/>
        <v>0.40800000000000003</v>
      </c>
      <c r="Z287" s="13">
        <f t="shared" si="50"/>
        <v>0.61199999999999999</v>
      </c>
      <c r="AA287" s="13">
        <f t="shared" si="56"/>
        <v>-3</v>
      </c>
    </row>
    <row r="288" spans="1:27" x14ac:dyDescent="0.25">
      <c r="A288" s="58">
        <v>45918.335509259261</v>
      </c>
      <c r="B288" s="59">
        <v>443213475</v>
      </c>
      <c r="C288" s="38" t="s">
        <v>36</v>
      </c>
      <c r="D288" s="38" t="s">
        <v>38</v>
      </c>
      <c r="E288" s="38" t="s">
        <v>120</v>
      </c>
      <c r="F288" s="35">
        <v>3653.88</v>
      </c>
      <c r="G288" s="35">
        <v>3653.07</v>
      </c>
      <c r="H288" s="35">
        <v>3652.23</v>
      </c>
      <c r="I288" s="38" t="s">
        <v>305</v>
      </c>
      <c r="J288" s="35">
        <v>3652.23</v>
      </c>
      <c r="K288" s="35">
        <v>0</v>
      </c>
      <c r="L288" s="35">
        <v>0</v>
      </c>
      <c r="M288" s="35">
        <v>1.65</v>
      </c>
      <c r="N288" s="10" t="str">
        <f t="shared" si="51"/>
        <v>W</v>
      </c>
      <c r="O288" s="11">
        <f t="shared" si="52"/>
        <v>45918</v>
      </c>
      <c r="P288" s="12" t="str">
        <f t="shared" si="53"/>
        <v>08</v>
      </c>
      <c r="Q288" s="13" t="str">
        <f>VLOOKUP($B288,Deals_Demo!$H:$N,7,0)</f>
        <v>strategy_12_demo</v>
      </c>
      <c r="R288" s="13" t="str">
        <f t="shared" si="54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55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8"/>
        <v>0.16500000000000001</v>
      </c>
      <c r="Y288" s="13">
        <f t="shared" si="49"/>
        <v>0.33</v>
      </c>
      <c r="Z288" s="13">
        <f t="shared" si="50"/>
        <v>0.49499999999999994</v>
      </c>
      <c r="AA288" s="13">
        <f t="shared" si="56"/>
        <v>-3</v>
      </c>
    </row>
    <row r="289" spans="1:27" x14ac:dyDescent="0.25">
      <c r="A289" s="60">
        <v>45918.335509259261</v>
      </c>
      <c r="B289" s="61">
        <v>443213477</v>
      </c>
      <c r="C289" s="37" t="s">
        <v>36</v>
      </c>
      <c r="D289" s="37" t="s">
        <v>38</v>
      </c>
      <c r="E289" s="37" t="s">
        <v>120</v>
      </c>
      <c r="F289" s="36">
        <v>3653.88</v>
      </c>
      <c r="G289" s="36">
        <v>3652.83</v>
      </c>
      <c r="H289" s="36">
        <v>3650.88</v>
      </c>
      <c r="I289" s="37" t="s">
        <v>306</v>
      </c>
      <c r="J289" s="36">
        <v>3653.02</v>
      </c>
      <c r="K289" s="36">
        <v>0</v>
      </c>
      <c r="L289" s="36">
        <v>0</v>
      </c>
      <c r="M289" s="36">
        <v>0.86</v>
      </c>
      <c r="N289" s="10" t="str">
        <f t="shared" si="51"/>
        <v>W</v>
      </c>
      <c r="O289" s="11">
        <f t="shared" si="52"/>
        <v>45918</v>
      </c>
      <c r="P289" s="12" t="str">
        <f t="shared" si="53"/>
        <v>08</v>
      </c>
      <c r="Q289" s="13" t="str">
        <f>VLOOKUP($B289,Deals_Demo!$H:$N,7,0)</f>
        <v>strategy_09_demo</v>
      </c>
      <c r="R289" s="13" t="str">
        <f t="shared" si="54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55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8"/>
        <v>8.6000000000000007E-2</v>
      </c>
      <c r="Y289" s="13">
        <f t="shared" si="49"/>
        <v>0.17200000000000001</v>
      </c>
      <c r="Z289" s="13">
        <f t="shared" si="50"/>
        <v>0.25800000000000001</v>
      </c>
      <c r="AA289" s="13">
        <f t="shared" si="56"/>
        <v>-3</v>
      </c>
    </row>
    <row r="290" spans="1:27" x14ac:dyDescent="0.25">
      <c r="A290" s="58">
        <v>45918.335509259261</v>
      </c>
      <c r="B290" s="59">
        <v>443213478</v>
      </c>
      <c r="C290" s="38" t="s">
        <v>36</v>
      </c>
      <c r="D290" s="38" t="s">
        <v>38</v>
      </c>
      <c r="E290" s="38" t="s">
        <v>120</v>
      </c>
      <c r="F290" s="35">
        <v>3653.88</v>
      </c>
      <c r="G290" s="35">
        <v>3652.84</v>
      </c>
      <c r="H290" s="35">
        <v>3650.88</v>
      </c>
      <c r="I290" s="38" t="s">
        <v>306</v>
      </c>
      <c r="J290" s="35">
        <v>3653.02</v>
      </c>
      <c r="K290" s="35">
        <v>0</v>
      </c>
      <c r="L290" s="35">
        <v>0</v>
      </c>
      <c r="M290" s="35">
        <v>0.86</v>
      </c>
      <c r="N290" s="10" t="str">
        <f t="shared" si="51"/>
        <v>W</v>
      </c>
      <c r="O290" s="11">
        <f t="shared" si="52"/>
        <v>45918</v>
      </c>
      <c r="P290" s="12" t="str">
        <f t="shared" si="53"/>
        <v>08</v>
      </c>
      <c r="Q290" s="13" t="str">
        <f>VLOOKUP($B290,Deals_Demo!$H:$N,7,0)</f>
        <v>strategy_10_demo</v>
      </c>
      <c r="R290" s="13" t="str">
        <f t="shared" si="54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55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8"/>
        <v>8.6000000000000007E-2</v>
      </c>
      <c r="Y290" s="13">
        <f t="shared" si="49"/>
        <v>0.17200000000000001</v>
      </c>
      <c r="Z290" s="13">
        <f t="shared" si="50"/>
        <v>0.25800000000000001</v>
      </c>
      <c r="AA290" s="13">
        <f t="shared" si="56"/>
        <v>-3</v>
      </c>
    </row>
    <row r="291" spans="1:27" x14ac:dyDescent="0.25">
      <c r="A291" s="60">
        <v>45918.335625</v>
      </c>
      <c r="B291" s="61">
        <v>443213728</v>
      </c>
      <c r="C291" s="37" t="s">
        <v>36</v>
      </c>
      <c r="D291" s="37" t="s">
        <v>38</v>
      </c>
      <c r="E291" s="37" t="s">
        <v>120</v>
      </c>
      <c r="F291" s="36">
        <v>3653.88</v>
      </c>
      <c r="G291" s="36">
        <v>3652.83</v>
      </c>
      <c r="H291" s="36">
        <v>3650.38</v>
      </c>
      <c r="I291" s="37" t="s">
        <v>306</v>
      </c>
      <c r="J291" s="36">
        <v>3653.02</v>
      </c>
      <c r="K291" s="36">
        <v>0</v>
      </c>
      <c r="L291" s="36">
        <v>0</v>
      </c>
      <c r="M291" s="36">
        <v>0.86</v>
      </c>
      <c r="N291" s="10" t="str">
        <f t="shared" si="51"/>
        <v>W</v>
      </c>
      <c r="O291" s="11">
        <f t="shared" si="52"/>
        <v>45918</v>
      </c>
      <c r="P291" s="12" t="str">
        <f t="shared" si="53"/>
        <v>08</v>
      </c>
      <c r="Q291" s="13" t="str">
        <f>VLOOKUP($B291,Deals_Demo!$H:$N,7,0)</f>
        <v>strategy_11_demo</v>
      </c>
      <c r="R291" s="13" t="str">
        <f t="shared" si="54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55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8"/>
        <v>8.6000000000000007E-2</v>
      </c>
      <c r="Y291" s="13">
        <f t="shared" si="49"/>
        <v>0.17200000000000001</v>
      </c>
      <c r="Z291" s="13">
        <f t="shared" si="50"/>
        <v>0.25800000000000001</v>
      </c>
      <c r="AA291" s="13">
        <f t="shared" si="56"/>
        <v>-3</v>
      </c>
    </row>
    <row r="292" spans="1:27" x14ac:dyDescent="0.25">
      <c r="A292" s="58">
        <v>45918.336782407408</v>
      </c>
      <c r="B292" s="59">
        <v>443213829</v>
      </c>
      <c r="C292" s="38" t="s">
        <v>36</v>
      </c>
      <c r="D292" s="38" t="s">
        <v>38</v>
      </c>
      <c r="E292" s="38" t="s">
        <v>120</v>
      </c>
      <c r="F292" s="35">
        <v>3653.99</v>
      </c>
      <c r="G292" s="35">
        <v>3656.99</v>
      </c>
      <c r="H292" s="35">
        <v>3650.49</v>
      </c>
      <c r="I292" s="38" t="s">
        <v>307</v>
      </c>
      <c r="J292" s="35">
        <v>3657</v>
      </c>
      <c r="K292" s="35">
        <v>0</v>
      </c>
      <c r="L292" s="35">
        <v>0</v>
      </c>
      <c r="M292" s="35">
        <v>-3.01</v>
      </c>
      <c r="N292" s="10" t="str">
        <f t="shared" si="51"/>
        <v>L</v>
      </c>
      <c r="O292" s="11">
        <f t="shared" si="52"/>
        <v>45918</v>
      </c>
      <c r="P292" s="12" t="str">
        <f t="shared" si="53"/>
        <v>08</v>
      </c>
      <c r="Q292" s="13" t="str">
        <f>VLOOKUP($B292,Deals_Demo!$H:$N,7,0)</f>
        <v>strategy_07_demo</v>
      </c>
      <c r="R292" s="13" t="str">
        <f t="shared" si="54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55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8"/>
        <v>-0.30099999999999999</v>
      </c>
      <c r="Y292" s="13">
        <f t="shared" si="49"/>
        <v>-0.60199999999999998</v>
      </c>
      <c r="Z292" s="13">
        <f t="shared" si="50"/>
        <v>-0.90299999999999991</v>
      </c>
      <c r="AA292" s="13">
        <f t="shared" si="56"/>
        <v>-3</v>
      </c>
    </row>
    <row r="293" spans="1:27" x14ac:dyDescent="0.25">
      <c r="A293" s="60">
        <v>45918.336782407408</v>
      </c>
      <c r="B293" s="61">
        <v>443213830</v>
      </c>
      <c r="C293" s="37" t="s">
        <v>36</v>
      </c>
      <c r="D293" s="37" t="s">
        <v>38</v>
      </c>
      <c r="E293" s="37" t="s">
        <v>120</v>
      </c>
      <c r="F293" s="36">
        <v>3654</v>
      </c>
      <c r="G293" s="36">
        <v>3656.99</v>
      </c>
      <c r="H293" s="36">
        <v>3650.49</v>
      </c>
      <c r="I293" s="37" t="s">
        <v>307</v>
      </c>
      <c r="J293" s="36">
        <v>3657</v>
      </c>
      <c r="K293" s="36">
        <v>0</v>
      </c>
      <c r="L293" s="36">
        <v>0</v>
      </c>
      <c r="M293" s="36">
        <v>-3</v>
      </c>
      <c r="N293" s="10" t="str">
        <f t="shared" si="51"/>
        <v>L</v>
      </c>
      <c r="O293" s="11">
        <f t="shared" si="52"/>
        <v>45918</v>
      </c>
      <c r="P293" s="12" t="str">
        <f t="shared" si="53"/>
        <v>08</v>
      </c>
      <c r="Q293" s="13" t="str">
        <f>VLOOKUP($B293,Deals_Demo!$H:$N,7,0)</f>
        <v>strategy_08_demo</v>
      </c>
      <c r="R293" s="13" t="str">
        <f t="shared" si="54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55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8"/>
        <v>-0.30000000000000004</v>
      </c>
      <c r="Y293" s="13">
        <f t="shared" si="49"/>
        <v>-0.60000000000000009</v>
      </c>
      <c r="Z293" s="13">
        <f t="shared" si="50"/>
        <v>-0.89999999999999991</v>
      </c>
      <c r="AA293" s="13">
        <f t="shared" si="56"/>
        <v>-3</v>
      </c>
    </row>
    <row r="294" spans="1:27" x14ac:dyDescent="0.25">
      <c r="A294" s="58">
        <v>45918.342685185184</v>
      </c>
      <c r="B294" s="59">
        <v>443215676</v>
      </c>
      <c r="C294" s="38" t="s">
        <v>36</v>
      </c>
      <c r="D294" s="38" t="s">
        <v>38</v>
      </c>
      <c r="E294" s="38" t="s">
        <v>120</v>
      </c>
      <c r="F294" s="35">
        <v>3652.63</v>
      </c>
      <c r="G294" s="35">
        <v>3655.13</v>
      </c>
      <c r="H294" s="35">
        <v>3649.63</v>
      </c>
      <c r="I294" s="38" t="s">
        <v>308</v>
      </c>
      <c r="J294" s="35">
        <v>3655.33</v>
      </c>
      <c r="K294" s="35">
        <v>0</v>
      </c>
      <c r="L294" s="35">
        <v>0</v>
      </c>
      <c r="M294" s="35">
        <v>-2.7</v>
      </c>
      <c r="N294" s="10" t="str">
        <f t="shared" si="51"/>
        <v>L</v>
      </c>
      <c r="O294" s="11">
        <f t="shared" si="52"/>
        <v>45918</v>
      </c>
      <c r="P294" s="12" t="str">
        <f t="shared" si="53"/>
        <v>08</v>
      </c>
      <c r="Q294" s="13" t="str">
        <f>VLOOKUP($B294,Deals_Demo!$H:$N,7,0)</f>
        <v>strategy_10_demo</v>
      </c>
      <c r="R294" s="13" t="str">
        <f t="shared" si="54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55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8"/>
        <v>-0.27</v>
      </c>
      <c r="Y294" s="13">
        <f t="shared" si="49"/>
        <v>-0.54</v>
      </c>
      <c r="Z294" s="13">
        <f t="shared" si="50"/>
        <v>-0.81</v>
      </c>
      <c r="AA294" s="13">
        <f t="shared" si="56"/>
        <v>-3</v>
      </c>
    </row>
    <row r="295" spans="1:27" x14ac:dyDescent="0.25">
      <c r="A295" s="60">
        <v>45918.342685185184</v>
      </c>
      <c r="B295" s="61">
        <v>443215678</v>
      </c>
      <c r="C295" s="37" t="s">
        <v>36</v>
      </c>
      <c r="D295" s="37" t="s">
        <v>38</v>
      </c>
      <c r="E295" s="37" t="s">
        <v>120</v>
      </c>
      <c r="F295" s="36">
        <v>3652.6</v>
      </c>
      <c r="G295" s="36">
        <v>3655.63</v>
      </c>
      <c r="H295" s="36">
        <v>3649.13</v>
      </c>
      <c r="I295" s="37" t="s">
        <v>309</v>
      </c>
      <c r="J295" s="36">
        <v>3655.63</v>
      </c>
      <c r="K295" s="36">
        <v>0</v>
      </c>
      <c r="L295" s="36">
        <v>0</v>
      </c>
      <c r="M295" s="36">
        <v>-3.03</v>
      </c>
      <c r="N295" s="10" t="str">
        <f t="shared" si="51"/>
        <v>L</v>
      </c>
      <c r="O295" s="11">
        <f t="shared" si="52"/>
        <v>45918</v>
      </c>
      <c r="P295" s="12" t="str">
        <f t="shared" si="53"/>
        <v>08</v>
      </c>
      <c r="Q295" s="13" t="str">
        <f>VLOOKUP($B295,Deals_Demo!$H:$N,7,0)</f>
        <v>strategy_11_demo</v>
      </c>
      <c r="R295" s="13" t="str">
        <f t="shared" si="54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55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8"/>
        <v>-0.30299999999999999</v>
      </c>
      <c r="Y295" s="13">
        <f t="shared" si="49"/>
        <v>-0.60599999999999998</v>
      </c>
      <c r="Z295" s="13">
        <f t="shared" si="50"/>
        <v>-0.90899999999999992</v>
      </c>
      <c r="AA295" s="13">
        <f t="shared" si="56"/>
        <v>-3</v>
      </c>
    </row>
    <row r="296" spans="1:27" x14ac:dyDescent="0.25">
      <c r="A296" s="58">
        <v>45918.342685185184</v>
      </c>
      <c r="B296" s="59">
        <v>443215679</v>
      </c>
      <c r="C296" s="38" t="s">
        <v>36</v>
      </c>
      <c r="D296" s="38" t="s">
        <v>38</v>
      </c>
      <c r="E296" s="38" t="s">
        <v>120</v>
      </c>
      <c r="F296" s="35">
        <v>3652.6</v>
      </c>
      <c r="G296" s="35">
        <v>3655.63</v>
      </c>
      <c r="H296" s="35">
        <v>3651.13</v>
      </c>
      <c r="I296" s="38" t="s">
        <v>309</v>
      </c>
      <c r="J296" s="35">
        <v>3655.63</v>
      </c>
      <c r="K296" s="35">
        <v>0</v>
      </c>
      <c r="L296" s="35">
        <v>0</v>
      </c>
      <c r="M296" s="35">
        <v>-3.03</v>
      </c>
      <c r="N296" s="10" t="str">
        <f t="shared" si="51"/>
        <v>L</v>
      </c>
      <c r="O296" s="11">
        <f t="shared" si="52"/>
        <v>45918</v>
      </c>
      <c r="P296" s="12" t="str">
        <f t="shared" si="53"/>
        <v>08</v>
      </c>
      <c r="Q296" s="13" t="str">
        <f>VLOOKUP($B296,Deals_Demo!$H:$N,7,0)</f>
        <v>strategy_12_demo</v>
      </c>
      <c r="R296" s="13" t="str">
        <f t="shared" si="54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55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8"/>
        <v>-0.30299999999999999</v>
      </c>
      <c r="Y296" s="13">
        <f t="shared" si="49"/>
        <v>-0.60599999999999998</v>
      </c>
      <c r="Z296" s="13">
        <f t="shared" si="50"/>
        <v>-0.90899999999999992</v>
      </c>
      <c r="AA296" s="13">
        <f t="shared" si="56"/>
        <v>-3</v>
      </c>
    </row>
    <row r="297" spans="1:27" x14ac:dyDescent="0.25">
      <c r="A297" s="60">
        <v>45918.34269675926</v>
      </c>
      <c r="B297" s="61">
        <v>443215680</v>
      </c>
      <c r="C297" s="37" t="s">
        <v>36</v>
      </c>
      <c r="D297" s="37" t="s">
        <v>38</v>
      </c>
      <c r="E297" s="37" t="s">
        <v>120</v>
      </c>
      <c r="F297" s="36">
        <v>3652.56</v>
      </c>
      <c r="G297" s="36">
        <v>3655.6</v>
      </c>
      <c r="H297" s="36">
        <v>3649.6</v>
      </c>
      <c r="I297" s="37" t="s">
        <v>309</v>
      </c>
      <c r="J297" s="36">
        <v>3655.63</v>
      </c>
      <c r="K297" s="36">
        <v>0</v>
      </c>
      <c r="L297" s="36">
        <v>0</v>
      </c>
      <c r="M297" s="36">
        <v>-3.07</v>
      </c>
      <c r="N297" s="10" t="str">
        <f t="shared" si="51"/>
        <v>L</v>
      </c>
      <c r="O297" s="11">
        <f t="shared" si="52"/>
        <v>45918</v>
      </c>
      <c r="P297" s="12" t="str">
        <f t="shared" si="53"/>
        <v>08</v>
      </c>
      <c r="Q297" s="13" t="str">
        <f>VLOOKUP($B297,Deals_Demo!$H:$N,7,0)</f>
        <v>strategy_09_demo</v>
      </c>
      <c r="R297" s="13" t="str">
        <f t="shared" si="54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55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8"/>
        <v>-0.307</v>
      </c>
      <c r="Y297" s="13">
        <f t="shared" si="49"/>
        <v>-0.61399999999999999</v>
      </c>
      <c r="Z297" s="13">
        <f t="shared" si="50"/>
        <v>-0.92099999999999993</v>
      </c>
      <c r="AA297" s="13">
        <f t="shared" si="56"/>
        <v>-3</v>
      </c>
    </row>
    <row r="298" spans="1:27" x14ac:dyDescent="0.25">
      <c r="A298" s="58">
        <v>45918.353564814817</v>
      </c>
      <c r="B298" s="59">
        <v>443219391</v>
      </c>
      <c r="C298" s="38" t="s">
        <v>36</v>
      </c>
      <c r="D298" s="38" t="s">
        <v>37</v>
      </c>
      <c r="E298" s="38" t="s">
        <v>120</v>
      </c>
      <c r="F298" s="35">
        <v>3657.87</v>
      </c>
      <c r="G298" s="35">
        <v>3654.9</v>
      </c>
      <c r="H298" s="35">
        <v>3659.4</v>
      </c>
      <c r="I298" s="38" t="s">
        <v>310</v>
      </c>
      <c r="J298" s="35">
        <v>3654.88</v>
      </c>
      <c r="K298" s="35">
        <v>0</v>
      </c>
      <c r="L298" s="35">
        <v>0</v>
      </c>
      <c r="M298" s="35">
        <v>-2.99</v>
      </c>
      <c r="N298" s="10" t="str">
        <f t="shared" si="51"/>
        <v>L</v>
      </c>
      <c r="O298" s="11">
        <f t="shared" si="52"/>
        <v>45918</v>
      </c>
      <c r="P298" s="12" t="str">
        <f t="shared" si="53"/>
        <v>08</v>
      </c>
      <c r="Q298" s="13" t="str">
        <f>VLOOKUP($B298,Deals_Demo!$H:$N,7,0)</f>
        <v>strategy_12_demo</v>
      </c>
      <c r="R298" s="13" t="str">
        <f t="shared" si="54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55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8"/>
        <v>-0.29900000000000004</v>
      </c>
      <c r="Y298" s="13">
        <f t="shared" si="49"/>
        <v>-0.59800000000000009</v>
      </c>
      <c r="Z298" s="13">
        <f t="shared" si="50"/>
        <v>-0.89700000000000002</v>
      </c>
      <c r="AA298" s="13">
        <f t="shared" si="56"/>
        <v>-3</v>
      </c>
    </row>
    <row r="299" spans="1:27" x14ac:dyDescent="0.25">
      <c r="A299" s="60">
        <v>45918.353564814817</v>
      </c>
      <c r="B299" s="61">
        <v>443219392</v>
      </c>
      <c r="C299" s="37" t="s">
        <v>36</v>
      </c>
      <c r="D299" s="37" t="s">
        <v>37</v>
      </c>
      <c r="E299" s="37" t="s">
        <v>120</v>
      </c>
      <c r="F299" s="36">
        <v>3657.84</v>
      </c>
      <c r="G299" s="36">
        <v>3655.37</v>
      </c>
      <c r="H299" s="36">
        <v>3660.87</v>
      </c>
      <c r="I299" s="37" t="s">
        <v>311</v>
      </c>
      <c r="J299" s="36">
        <v>3655.36</v>
      </c>
      <c r="K299" s="36">
        <v>0</v>
      </c>
      <c r="L299" s="36">
        <v>0</v>
      </c>
      <c r="M299" s="36">
        <v>-2.48</v>
      </c>
      <c r="N299" s="10" t="str">
        <f t="shared" si="51"/>
        <v>L</v>
      </c>
      <c r="O299" s="11">
        <f t="shared" si="52"/>
        <v>45918</v>
      </c>
      <c r="P299" s="12" t="str">
        <f t="shared" si="53"/>
        <v>08</v>
      </c>
      <c r="Q299" s="13" t="str">
        <f>VLOOKUP($B299,Deals_Demo!$H:$N,7,0)</f>
        <v>strategy_10_demo</v>
      </c>
      <c r="R299" s="13" t="str">
        <f t="shared" si="54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55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8"/>
        <v>-0.248</v>
      </c>
      <c r="Y299" s="13">
        <f t="shared" si="49"/>
        <v>-0.496</v>
      </c>
      <c r="Z299" s="13">
        <f t="shared" si="50"/>
        <v>-0.74399999999999999</v>
      </c>
      <c r="AA299" s="13">
        <f t="shared" si="56"/>
        <v>-3</v>
      </c>
    </row>
    <row r="300" spans="1:27" x14ac:dyDescent="0.25">
      <c r="A300" s="58">
        <v>45918.353564814817</v>
      </c>
      <c r="B300" s="59">
        <v>443219395</v>
      </c>
      <c r="C300" s="38" t="s">
        <v>36</v>
      </c>
      <c r="D300" s="38" t="s">
        <v>37</v>
      </c>
      <c r="E300" s="38" t="s">
        <v>120</v>
      </c>
      <c r="F300" s="35">
        <v>3657.84</v>
      </c>
      <c r="G300" s="35">
        <v>3654.87</v>
      </c>
      <c r="H300" s="35">
        <v>3661.37</v>
      </c>
      <c r="I300" s="38" t="s">
        <v>312</v>
      </c>
      <c r="J300" s="35">
        <v>3654.87</v>
      </c>
      <c r="K300" s="35">
        <v>0</v>
      </c>
      <c r="L300" s="35">
        <v>0</v>
      </c>
      <c r="M300" s="35">
        <v>-2.97</v>
      </c>
      <c r="N300" s="10" t="str">
        <f t="shared" si="51"/>
        <v>L</v>
      </c>
      <c r="O300" s="11">
        <f t="shared" si="52"/>
        <v>45918</v>
      </c>
      <c r="P300" s="12" t="str">
        <f t="shared" si="53"/>
        <v>08</v>
      </c>
      <c r="Q300" s="13" t="str">
        <f>VLOOKUP($B300,Deals_Demo!$H:$N,7,0)</f>
        <v>strategy_11_demo</v>
      </c>
      <c r="R300" s="13" t="str">
        <f t="shared" si="54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55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8"/>
        <v>-0.29700000000000004</v>
      </c>
      <c r="Y300" s="13">
        <f t="shared" si="49"/>
        <v>-0.59400000000000008</v>
      </c>
      <c r="Z300" s="13">
        <f t="shared" si="50"/>
        <v>-0.89100000000000001</v>
      </c>
      <c r="AA300" s="13">
        <f t="shared" si="56"/>
        <v>-3</v>
      </c>
    </row>
    <row r="301" spans="1:27" x14ac:dyDescent="0.25">
      <c r="A301" s="60">
        <v>45918.353576388887</v>
      </c>
      <c r="B301" s="61">
        <v>443219399</v>
      </c>
      <c r="C301" s="37" t="s">
        <v>36</v>
      </c>
      <c r="D301" s="37" t="s">
        <v>37</v>
      </c>
      <c r="E301" s="37" t="s">
        <v>120</v>
      </c>
      <c r="F301" s="36">
        <v>3657.87</v>
      </c>
      <c r="G301" s="36">
        <v>3654.87</v>
      </c>
      <c r="H301" s="36">
        <v>3660.87</v>
      </c>
      <c r="I301" s="37" t="s">
        <v>312</v>
      </c>
      <c r="J301" s="36">
        <v>3654.87</v>
      </c>
      <c r="K301" s="36">
        <v>0</v>
      </c>
      <c r="L301" s="36">
        <v>0</v>
      </c>
      <c r="M301" s="36">
        <v>-3</v>
      </c>
      <c r="N301" s="10" t="str">
        <f t="shared" si="51"/>
        <v>L</v>
      </c>
      <c r="O301" s="11">
        <f t="shared" si="52"/>
        <v>45918</v>
      </c>
      <c r="P301" s="12" t="str">
        <f t="shared" si="53"/>
        <v>08</v>
      </c>
      <c r="Q301" s="13" t="str">
        <f>VLOOKUP($B301,Deals_Demo!$H:$N,7,0)</f>
        <v>strategy_09_demo</v>
      </c>
      <c r="R301" s="13" t="str">
        <f t="shared" si="54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55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8"/>
        <v>-0.30000000000000004</v>
      </c>
      <c r="Y301" s="13">
        <f t="shared" si="49"/>
        <v>-0.60000000000000009</v>
      </c>
      <c r="Z301" s="13">
        <f t="shared" si="50"/>
        <v>-0.89999999999999991</v>
      </c>
      <c r="AA301" s="13">
        <f t="shared" si="56"/>
        <v>-3</v>
      </c>
    </row>
    <row r="302" spans="1:27" x14ac:dyDescent="0.25">
      <c r="A302" s="58">
        <v>45918.363981481481</v>
      </c>
      <c r="B302" s="59">
        <v>443224528</v>
      </c>
      <c r="C302" s="38" t="s">
        <v>36</v>
      </c>
      <c r="D302" s="38" t="s">
        <v>38</v>
      </c>
      <c r="E302" s="38" t="s">
        <v>120</v>
      </c>
      <c r="F302" s="35">
        <v>3653.51</v>
      </c>
      <c r="G302" s="35">
        <v>3653.19</v>
      </c>
      <c r="H302" s="35">
        <v>3650.51</v>
      </c>
      <c r="I302" s="38" t="s">
        <v>313</v>
      </c>
      <c r="J302" s="35">
        <v>3653.2</v>
      </c>
      <c r="K302" s="35">
        <v>0</v>
      </c>
      <c r="L302" s="35">
        <v>0</v>
      </c>
      <c r="M302" s="35">
        <v>0.31</v>
      </c>
      <c r="N302" s="10" t="str">
        <f t="shared" si="51"/>
        <v>W</v>
      </c>
      <c r="O302" s="11">
        <f t="shared" si="52"/>
        <v>45918</v>
      </c>
      <c r="P302" s="12" t="str">
        <f t="shared" si="53"/>
        <v>08</v>
      </c>
      <c r="Q302" s="13" t="str">
        <f>VLOOKUP($B302,Deals_Demo!$H:$N,7,0)</f>
        <v>strategy_10_demo</v>
      </c>
      <c r="R302" s="13" t="str">
        <f t="shared" si="54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55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8"/>
        <v>3.1E-2</v>
      </c>
      <c r="Y302" s="13">
        <f t="shared" si="49"/>
        <v>6.2E-2</v>
      </c>
      <c r="Z302" s="13">
        <f t="shared" si="50"/>
        <v>9.2999999999999999E-2</v>
      </c>
      <c r="AA302" s="13">
        <f t="shared" si="56"/>
        <v>-3</v>
      </c>
    </row>
    <row r="303" spans="1:27" x14ac:dyDescent="0.25">
      <c r="A303" s="60">
        <v>45918.363981481481</v>
      </c>
      <c r="B303" s="61">
        <v>443224529</v>
      </c>
      <c r="C303" s="37" t="s">
        <v>36</v>
      </c>
      <c r="D303" s="37" t="s">
        <v>38</v>
      </c>
      <c r="E303" s="37" t="s">
        <v>120</v>
      </c>
      <c r="F303" s="36">
        <v>3653.51</v>
      </c>
      <c r="G303" s="36">
        <v>3653.19</v>
      </c>
      <c r="H303" s="36">
        <v>3650.01</v>
      </c>
      <c r="I303" s="37" t="s">
        <v>313</v>
      </c>
      <c r="J303" s="36">
        <v>3653.2</v>
      </c>
      <c r="K303" s="36">
        <v>0</v>
      </c>
      <c r="L303" s="36">
        <v>0</v>
      </c>
      <c r="M303" s="36">
        <v>0.31</v>
      </c>
      <c r="N303" s="10" t="str">
        <f t="shared" si="51"/>
        <v>W</v>
      </c>
      <c r="O303" s="11">
        <f t="shared" si="52"/>
        <v>45918</v>
      </c>
      <c r="P303" s="12" t="str">
        <f t="shared" si="53"/>
        <v>08</v>
      </c>
      <c r="Q303" s="13" t="str">
        <f>VLOOKUP($B303,Deals_Demo!$H:$N,7,0)</f>
        <v>strategy_11_demo</v>
      </c>
      <c r="R303" s="13" t="str">
        <f t="shared" si="54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55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8"/>
        <v>3.1E-2</v>
      </c>
      <c r="Y303" s="13">
        <f t="shared" si="49"/>
        <v>6.2E-2</v>
      </c>
      <c r="Z303" s="13">
        <f t="shared" si="50"/>
        <v>9.2999999999999999E-2</v>
      </c>
      <c r="AA303" s="13">
        <f t="shared" si="56"/>
        <v>-3</v>
      </c>
    </row>
    <row r="304" spans="1:27" x14ac:dyDescent="0.25">
      <c r="A304" s="58">
        <v>45918.363981481481</v>
      </c>
      <c r="B304" s="59">
        <v>443224531</v>
      </c>
      <c r="C304" s="38" t="s">
        <v>36</v>
      </c>
      <c r="D304" s="38" t="s">
        <v>38</v>
      </c>
      <c r="E304" s="38" t="s">
        <v>120</v>
      </c>
      <c r="F304" s="35">
        <v>3653.51</v>
      </c>
      <c r="G304" s="35">
        <v>3653.19</v>
      </c>
      <c r="H304" s="35">
        <v>3652.01</v>
      </c>
      <c r="I304" s="38" t="s">
        <v>313</v>
      </c>
      <c r="J304" s="35">
        <v>3653.2</v>
      </c>
      <c r="K304" s="35">
        <v>0</v>
      </c>
      <c r="L304" s="35">
        <v>0</v>
      </c>
      <c r="M304" s="35">
        <v>0.31</v>
      </c>
      <c r="N304" s="10" t="str">
        <f t="shared" si="51"/>
        <v>W</v>
      </c>
      <c r="O304" s="11">
        <f t="shared" si="52"/>
        <v>45918</v>
      </c>
      <c r="P304" s="12" t="str">
        <f t="shared" si="53"/>
        <v>08</v>
      </c>
      <c r="Q304" s="13" t="str">
        <f>VLOOKUP($B304,Deals_Demo!$H:$N,7,0)</f>
        <v>strategy_12_demo</v>
      </c>
      <c r="R304" s="13" t="str">
        <f t="shared" si="54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55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8"/>
        <v>3.1E-2</v>
      </c>
      <c r="Y304" s="13">
        <f t="shared" si="49"/>
        <v>6.2E-2</v>
      </c>
      <c r="Z304" s="13">
        <f t="shared" si="50"/>
        <v>9.2999999999999999E-2</v>
      </c>
      <c r="AA304" s="13">
        <f t="shared" si="56"/>
        <v>-3</v>
      </c>
    </row>
    <row r="305" spans="1:27" x14ac:dyDescent="0.25">
      <c r="A305" s="60">
        <v>45918.363993055558</v>
      </c>
      <c r="B305" s="61">
        <v>443224532</v>
      </c>
      <c r="C305" s="37" t="s">
        <v>36</v>
      </c>
      <c r="D305" s="37" t="s">
        <v>38</v>
      </c>
      <c r="E305" s="37" t="s">
        <v>120</v>
      </c>
      <c r="F305" s="36">
        <v>3653.5</v>
      </c>
      <c r="G305" s="36">
        <v>3653.19</v>
      </c>
      <c r="H305" s="36">
        <v>3650.51</v>
      </c>
      <c r="I305" s="37" t="s">
        <v>313</v>
      </c>
      <c r="J305" s="36">
        <v>3653.2</v>
      </c>
      <c r="K305" s="36">
        <v>0</v>
      </c>
      <c r="L305" s="36">
        <v>0</v>
      </c>
      <c r="M305" s="36">
        <v>0.3</v>
      </c>
      <c r="N305" s="10" t="str">
        <f t="shared" si="51"/>
        <v>W</v>
      </c>
      <c r="O305" s="11">
        <f t="shared" si="52"/>
        <v>45918</v>
      </c>
      <c r="P305" s="12" t="str">
        <f t="shared" si="53"/>
        <v>08</v>
      </c>
      <c r="Q305" s="13" t="str">
        <f>VLOOKUP($B305,Deals_Demo!$H:$N,7,0)</f>
        <v>strategy_09_demo</v>
      </c>
      <c r="R305" s="13" t="str">
        <f t="shared" si="54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55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8"/>
        <v>0.03</v>
      </c>
      <c r="Y305" s="13">
        <f t="shared" si="49"/>
        <v>0.06</v>
      </c>
      <c r="Z305" s="13">
        <f t="shared" si="50"/>
        <v>0.09</v>
      </c>
      <c r="AA305" s="13">
        <f t="shared" si="56"/>
        <v>-3</v>
      </c>
    </row>
    <row r="306" spans="1:27" x14ac:dyDescent="0.25">
      <c r="A306" s="58">
        <v>45918.369305555556</v>
      </c>
      <c r="B306" s="59">
        <v>443226592</v>
      </c>
      <c r="C306" s="38" t="s">
        <v>36</v>
      </c>
      <c r="D306" s="38" t="s">
        <v>38</v>
      </c>
      <c r="E306" s="38" t="s">
        <v>120</v>
      </c>
      <c r="F306" s="35">
        <v>3653.2</v>
      </c>
      <c r="G306" s="35">
        <v>3656.2</v>
      </c>
      <c r="H306" s="35">
        <v>3651.7</v>
      </c>
      <c r="I306" s="38" t="s">
        <v>314</v>
      </c>
      <c r="J306" s="35">
        <v>3651.21</v>
      </c>
      <c r="K306" s="35">
        <v>0</v>
      </c>
      <c r="L306" s="35">
        <v>0</v>
      </c>
      <c r="M306" s="35">
        <v>1.99</v>
      </c>
      <c r="N306" s="10" t="str">
        <f t="shared" si="51"/>
        <v>W</v>
      </c>
      <c r="O306" s="11">
        <f t="shared" si="52"/>
        <v>45918</v>
      </c>
      <c r="P306" s="12" t="str">
        <f t="shared" si="53"/>
        <v>08</v>
      </c>
      <c r="Q306" s="13" t="str">
        <f>VLOOKUP($B306,Deals_Demo!$H:$N,7,0)</f>
        <v>strategy_12_demo</v>
      </c>
      <c r="R306" s="13" t="str">
        <f t="shared" si="54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55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8"/>
        <v>0.19900000000000001</v>
      </c>
      <c r="Y306" s="13">
        <f t="shared" si="49"/>
        <v>0.39800000000000002</v>
      </c>
      <c r="Z306" s="13">
        <f t="shared" si="50"/>
        <v>0.59699999999999998</v>
      </c>
      <c r="AA306" s="13">
        <f t="shared" si="56"/>
        <v>-3</v>
      </c>
    </row>
    <row r="307" spans="1:27" x14ac:dyDescent="0.25">
      <c r="A307" s="60">
        <v>45918.369305555556</v>
      </c>
      <c r="B307" s="61">
        <v>443226594</v>
      </c>
      <c r="C307" s="37" t="s">
        <v>36</v>
      </c>
      <c r="D307" s="37" t="s">
        <v>38</v>
      </c>
      <c r="E307" s="37" t="s">
        <v>120</v>
      </c>
      <c r="F307" s="36">
        <v>3652.86</v>
      </c>
      <c r="G307" s="36">
        <v>3655.57</v>
      </c>
      <c r="H307" s="36">
        <v>3650.07</v>
      </c>
      <c r="I307" s="37" t="s">
        <v>315</v>
      </c>
      <c r="J307" s="36">
        <v>3649.86</v>
      </c>
      <c r="K307" s="36">
        <v>0</v>
      </c>
      <c r="L307" s="36">
        <v>0</v>
      </c>
      <c r="M307" s="36">
        <v>3</v>
      </c>
      <c r="N307" s="10" t="str">
        <f t="shared" si="51"/>
        <v>W</v>
      </c>
      <c r="O307" s="11">
        <f t="shared" si="52"/>
        <v>45918</v>
      </c>
      <c r="P307" s="12" t="str">
        <f t="shared" si="53"/>
        <v>08</v>
      </c>
      <c r="Q307" s="13" t="str">
        <f>VLOOKUP($B307,Deals_Demo!$H:$N,7,0)</f>
        <v>strategy_10_demo</v>
      </c>
      <c r="R307" s="13" t="str">
        <f t="shared" si="54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55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8"/>
        <v>0.30000000000000004</v>
      </c>
      <c r="Y307" s="13">
        <f t="shared" si="49"/>
        <v>0.60000000000000009</v>
      </c>
      <c r="Z307" s="13">
        <f t="shared" si="50"/>
        <v>0.89999999999999991</v>
      </c>
      <c r="AA307" s="13">
        <f t="shared" si="56"/>
        <v>3</v>
      </c>
    </row>
    <row r="308" spans="1:27" x14ac:dyDescent="0.25">
      <c r="A308" s="58">
        <v>45918.369305555556</v>
      </c>
      <c r="B308" s="59">
        <v>443226595</v>
      </c>
      <c r="C308" s="38" t="s">
        <v>36</v>
      </c>
      <c r="D308" s="38" t="s">
        <v>38</v>
      </c>
      <c r="E308" s="38" t="s">
        <v>120</v>
      </c>
      <c r="F308" s="35">
        <v>3652.96</v>
      </c>
      <c r="G308" s="35">
        <v>3652.04</v>
      </c>
      <c r="H308" s="35">
        <v>3649.57</v>
      </c>
      <c r="I308" s="38" t="s">
        <v>316</v>
      </c>
      <c r="J308" s="35">
        <v>3652.04</v>
      </c>
      <c r="K308" s="35">
        <v>0</v>
      </c>
      <c r="L308" s="35">
        <v>0</v>
      </c>
      <c r="M308" s="35">
        <v>0.92</v>
      </c>
      <c r="N308" s="10" t="str">
        <f t="shared" si="51"/>
        <v>W</v>
      </c>
      <c r="O308" s="11">
        <f t="shared" si="52"/>
        <v>45918</v>
      </c>
      <c r="P308" s="12" t="str">
        <f t="shared" si="53"/>
        <v>08</v>
      </c>
      <c r="Q308" s="13" t="str">
        <f>VLOOKUP($B308,Deals_Demo!$H:$N,7,0)</f>
        <v>strategy_11_demo</v>
      </c>
      <c r="R308" s="13" t="str">
        <f t="shared" si="54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55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8"/>
        <v>9.2000000000000012E-2</v>
      </c>
      <c r="Y308" s="13">
        <f t="shared" si="49"/>
        <v>0.18400000000000002</v>
      </c>
      <c r="Z308" s="13">
        <f t="shared" si="50"/>
        <v>0.27600000000000002</v>
      </c>
      <c r="AA308" s="13">
        <f t="shared" si="56"/>
        <v>-3</v>
      </c>
    </row>
    <row r="309" spans="1:27" x14ac:dyDescent="0.25">
      <c r="A309" s="60">
        <v>45918.369317129633</v>
      </c>
      <c r="B309" s="61">
        <v>443226596</v>
      </c>
      <c r="C309" s="37" t="s">
        <v>36</v>
      </c>
      <c r="D309" s="37" t="s">
        <v>38</v>
      </c>
      <c r="E309" s="37" t="s">
        <v>120</v>
      </c>
      <c r="F309" s="36">
        <v>3652.95</v>
      </c>
      <c r="G309" s="36">
        <v>3656.07</v>
      </c>
      <c r="H309" s="36">
        <v>3650.07</v>
      </c>
      <c r="I309" s="37" t="s">
        <v>315</v>
      </c>
      <c r="J309" s="36">
        <v>3649.86</v>
      </c>
      <c r="K309" s="36">
        <v>0</v>
      </c>
      <c r="L309" s="36">
        <v>0</v>
      </c>
      <c r="M309" s="36">
        <v>3.09</v>
      </c>
      <c r="N309" s="10" t="str">
        <f t="shared" si="51"/>
        <v>W</v>
      </c>
      <c r="O309" s="11">
        <f t="shared" si="52"/>
        <v>45918</v>
      </c>
      <c r="P309" s="12" t="str">
        <f t="shared" si="53"/>
        <v>08</v>
      </c>
      <c r="Q309" s="13" t="str">
        <f>VLOOKUP($B309,Deals_Demo!$H:$N,7,0)</f>
        <v>strategy_09_demo</v>
      </c>
      <c r="R309" s="13" t="str">
        <f t="shared" si="54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55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8"/>
        <v>0.309</v>
      </c>
      <c r="Y309" s="13">
        <f t="shared" si="49"/>
        <v>0.61799999999999999</v>
      </c>
      <c r="Z309" s="13">
        <f t="shared" si="50"/>
        <v>0.92699999999999994</v>
      </c>
      <c r="AA309" s="13">
        <f t="shared" si="56"/>
        <v>3.09</v>
      </c>
    </row>
    <row r="310" spans="1:27" x14ac:dyDescent="0.25">
      <c r="A310" s="58">
        <v>45918.372314814813</v>
      </c>
      <c r="B310" s="59">
        <v>443229730</v>
      </c>
      <c r="C310" s="38" t="s">
        <v>36</v>
      </c>
      <c r="D310" s="38" t="s">
        <v>38</v>
      </c>
      <c r="E310" s="38" t="s">
        <v>120</v>
      </c>
      <c r="F310" s="35">
        <v>3651.79</v>
      </c>
      <c r="G310" s="35">
        <v>3654.84</v>
      </c>
      <c r="H310" s="35">
        <v>3650.34</v>
      </c>
      <c r="I310" s="38" t="s">
        <v>317</v>
      </c>
      <c r="J310" s="35">
        <v>3650.27</v>
      </c>
      <c r="K310" s="35">
        <v>0</v>
      </c>
      <c r="L310" s="35">
        <v>0</v>
      </c>
      <c r="M310" s="35">
        <v>1.52</v>
      </c>
      <c r="N310" s="10" t="str">
        <f t="shared" si="51"/>
        <v>W</v>
      </c>
      <c r="O310" s="11">
        <f t="shared" si="52"/>
        <v>45918</v>
      </c>
      <c r="P310" s="12" t="str">
        <f t="shared" si="53"/>
        <v>08</v>
      </c>
      <c r="Q310" s="13" t="str">
        <f>VLOOKUP($B310,Deals_Demo!$H:$N,7,0)</f>
        <v>strategy_12_demo</v>
      </c>
      <c r="R310" s="13" t="str">
        <f t="shared" si="54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55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8"/>
        <v>0.15200000000000002</v>
      </c>
      <c r="Y310" s="13">
        <f t="shared" si="49"/>
        <v>0.30400000000000005</v>
      </c>
      <c r="Z310" s="13">
        <f t="shared" si="50"/>
        <v>0.45599999999999996</v>
      </c>
      <c r="AA310" s="13">
        <f t="shared" si="56"/>
        <v>-3</v>
      </c>
    </row>
    <row r="311" spans="1:27" x14ac:dyDescent="0.25">
      <c r="A311" s="60">
        <v>45918.372314814813</v>
      </c>
      <c r="B311" s="61">
        <v>443229731</v>
      </c>
      <c r="C311" s="37" t="s">
        <v>36</v>
      </c>
      <c r="D311" s="37" t="s">
        <v>38</v>
      </c>
      <c r="E311" s="37" t="s">
        <v>120</v>
      </c>
      <c r="F311" s="36">
        <v>3651.79</v>
      </c>
      <c r="G311" s="36">
        <v>3650.54</v>
      </c>
      <c r="H311" s="36">
        <v>3648.79</v>
      </c>
      <c r="I311" s="37" t="s">
        <v>318</v>
      </c>
      <c r="J311" s="36">
        <v>3648.78</v>
      </c>
      <c r="K311" s="36">
        <v>0</v>
      </c>
      <c r="L311" s="36">
        <v>0</v>
      </c>
      <c r="M311" s="36">
        <v>3.01</v>
      </c>
      <c r="N311" s="10" t="str">
        <f t="shared" si="51"/>
        <v>W</v>
      </c>
      <c r="O311" s="11">
        <f t="shared" si="52"/>
        <v>45918</v>
      </c>
      <c r="P311" s="12" t="str">
        <f t="shared" si="53"/>
        <v>08</v>
      </c>
      <c r="Q311" s="13" t="str">
        <f>VLOOKUP($B311,Deals_Demo!$H:$N,7,0)</f>
        <v>strategy_09_demo</v>
      </c>
      <c r="R311" s="13" t="str">
        <f t="shared" si="54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55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8"/>
        <v>0.30099999999999999</v>
      </c>
      <c r="Y311" s="13">
        <f t="shared" si="49"/>
        <v>0.60199999999999998</v>
      </c>
      <c r="Z311" s="13">
        <f t="shared" si="50"/>
        <v>0.90299999999999991</v>
      </c>
      <c r="AA311" s="13">
        <f t="shared" si="56"/>
        <v>3.01</v>
      </c>
    </row>
    <row r="312" spans="1:27" x14ac:dyDescent="0.25">
      <c r="A312" s="58">
        <v>45918.372314814813</v>
      </c>
      <c r="B312" s="59">
        <v>443229732</v>
      </c>
      <c r="C312" s="38" t="s">
        <v>36</v>
      </c>
      <c r="D312" s="38" t="s">
        <v>38</v>
      </c>
      <c r="E312" s="38" t="s">
        <v>120</v>
      </c>
      <c r="F312" s="35">
        <v>3651.79</v>
      </c>
      <c r="G312" s="35">
        <v>3650.44</v>
      </c>
      <c r="H312" s="35">
        <v>3648.79</v>
      </c>
      <c r="I312" s="38" t="s">
        <v>318</v>
      </c>
      <c r="J312" s="35">
        <v>3648.78</v>
      </c>
      <c r="K312" s="35">
        <v>0</v>
      </c>
      <c r="L312" s="35">
        <v>0</v>
      </c>
      <c r="M312" s="35">
        <v>3.01</v>
      </c>
      <c r="N312" s="10" t="str">
        <f t="shared" si="51"/>
        <v>W</v>
      </c>
      <c r="O312" s="11">
        <f t="shared" si="52"/>
        <v>45918</v>
      </c>
      <c r="P312" s="12" t="str">
        <f t="shared" si="53"/>
        <v>08</v>
      </c>
      <c r="Q312" s="13" t="str">
        <f>VLOOKUP($B312,Deals_Demo!$H:$N,7,0)</f>
        <v>strategy_10_demo</v>
      </c>
      <c r="R312" s="13" t="str">
        <f t="shared" si="54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55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8"/>
        <v>0.30099999999999999</v>
      </c>
      <c r="Y312" s="13">
        <f t="shared" si="49"/>
        <v>0.60199999999999998</v>
      </c>
      <c r="Z312" s="13">
        <f t="shared" si="50"/>
        <v>0.90299999999999991</v>
      </c>
      <c r="AA312" s="13">
        <f t="shared" si="56"/>
        <v>3.01</v>
      </c>
    </row>
    <row r="313" spans="1:27" x14ac:dyDescent="0.25">
      <c r="A313" s="60">
        <v>45918.37232638889</v>
      </c>
      <c r="B313" s="61">
        <v>443229733</v>
      </c>
      <c r="C313" s="37" t="s">
        <v>36</v>
      </c>
      <c r="D313" s="37" t="s">
        <v>38</v>
      </c>
      <c r="E313" s="37" t="s">
        <v>120</v>
      </c>
      <c r="F313" s="36">
        <v>3651.71</v>
      </c>
      <c r="G313" s="36">
        <v>3650.43</v>
      </c>
      <c r="H313" s="36">
        <v>3648.29</v>
      </c>
      <c r="I313" s="37" t="s">
        <v>319</v>
      </c>
      <c r="J313" s="36">
        <v>3648.23</v>
      </c>
      <c r="K313" s="36">
        <v>0</v>
      </c>
      <c r="L313" s="36">
        <v>0</v>
      </c>
      <c r="M313" s="36">
        <v>3.48</v>
      </c>
      <c r="N313" s="10" t="str">
        <f t="shared" si="51"/>
        <v>W</v>
      </c>
      <c r="O313" s="11">
        <f t="shared" si="52"/>
        <v>45918</v>
      </c>
      <c r="P313" s="12" t="str">
        <f t="shared" si="53"/>
        <v>08</v>
      </c>
      <c r="Q313" s="13" t="str">
        <f>VLOOKUP($B313,Deals_Demo!$H:$N,7,0)</f>
        <v>strategy_11_demo</v>
      </c>
      <c r="R313" s="13" t="str">
        <f t="shared" si="54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55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8"/>
        <v>0.34800000000000003</v>
      </c>
      <c r="Y313" s="13">
        <f t="shared" si="49"/>
        <v>0.69600000000000006</v>
      </c>
      <c r="Z313" s="13">
        <f t="shared" si="50"/>
        <v>1.044</v>
      </c>
      <c r="AA313" s="13">
        <f t="shared" si="56"/>
        <v>3.48</v>
      </c>
    </row>
    <row r="314" spans="1:27" x14ac:dyDescent="0.25">
      <c r="A314" s="58">
        <v>45918.386203703703</v>
      </c>
      <c r="B314" s="59">
        <v>443246235</v>
      </c>
      <c r="C314" s="38" t="s">
        <v>36</v>
      </c>
      <c r="D314" s="38" t="s">
        <v>38</v>
      </c>
      <c r="E314" s="38" t="s">
        <v>120</v>
      </c>
      <c r="F314" s="35">
        <v>3637.97</v>
      </c>
      <c r="G314" s="35">
        <v>3637.39</v>
      </c>
      <c r="H314" s="35">
        <v>3634.46</v>
      </c>
      <c r="I314" s="38" t="s">
        <v>320</v>
      </c>
      <c r="J314" s="35">
        <v>3637.63</v>
      </c>
      <c r="K314" s="35">
        <v>0</v>
      </c>
      <c r="L314" s="35">
        <v>0</v>
      </c>
      <c r="M314" s="35">
        <v>0.34</v>
      </c>
      <c r="N314" s="10" t="str">
        <f t="shared" si="51"/>
        <v>W</v>
      </c>
      <c r="O314" s="11">
        <f t="shared" si="52"/>
        <v>45918</v>
      </c>
      <c r="P314" s="12" t="str">
        <f t="shared" si="53"/>
        <v>09</v>
      </c>
      <c r="Q314" s="13" t="str">
        <f>VLOOKUP($B314,Deals_Demo!$H:$N,7,0)</f>
        <v>strategy_11_demo</v>
      </c>
      <c r="R314" s="13" t="str">
        <f t="shared" si="54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55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8"/>
        <v>3.4000000000000002E-2</v>
      </c>
      <c r="Y314" s="13">
        <f t="shared" si="49"/>
        <v>6.8000000000000005E-2</v>
      </c>
      <c r="Z314" s="13">
        <f t="shared" si="50"/>
        <v>0.10200000000000001</v>
      </c>
      <c r="AA314" s="13">
        <f t="shared" si="56"/>
        <v>-3</v>
      </c>
    </row>
    <row r="315" spans="1:27" x14ac:dyDescent="0.25">
      <c r="A315" s="60">
        <v>45918.386203703703</v>
      </c>
      <c r="B315" s="61">
        <v>443246239</v>
      </c>
      <c r="C315" s="37" t="s">
        <v>36</v>
      </c>
      <c r="D315" s="37" t="s">
        <v>38</v>
      </c>
      <c r="E315" s="37" t="s">
        <v>120</v>
      </c>
      <c r="F315" s="36">
        <v>3638.03</v>
      </c>
      <c r="G315" s="36">
        <v>3637.33</v>
      </c>
      <c r="H315" s="36">
        <v>3634.97</v>
      </c>
      <c r="I315" s="37" t="s">
        <v>320</v>
      </c>
      <c r="J315" s="36">
        <v>3637.33</v>
      </c>
      <c r="K315" s="36">
        <v>0</v>
      </c>
      <c r="L315" s="36">
        <v>0</v>
      </c>
      <c r="M315" s="36">
        <v>0.7</v>
      </c>
      <c r="N315" s="10" t="str">
        <f t="shared" si="51"/>
        <v>W</v>
      </c>
      <c r="O315" s="11">
        <f t="shared" si="52"/>
        <v>45918</v>
      </c>
      <c r="P315" s="12" t="str">
        <f t="shared" si="53"/>
        <v>09</v>
      </c>
      <c r="Q315" s="13" t="str">
        <f>VLOOKUP($B315,Deals_Demo!$H:$N,7,0)</f>
        <v>strategy_10_demo</v>
      </c>
      <c r="R315" s="13" t="str">
        <f t="shared" si="54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55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8"/>
        <v>6.9999999999999993E-2</v>
      </c>
      <c r="Y315" s="13">
        <f t="shared" si="49"/>
        <v>0.13999999999999999</v>
      </c>
      <c r="Z315" s="13">
        <f t="shared" si="50"/>
        <v>0.21</v>
      </c>
      <c r="AA315" s="13">
        <f t="shared" si="56"/>
        <v>-3</v>
      </c>
    </row>
    <row r="316" spans="1:27" x14ac:dyDescent="0.25">
      <c r="A316" s="58">
        <v>45918.386203703703</v>
      </c>
      <c r="B316" s="59">
        <v>443246241</v>
      </c>
      <c r="C316" s="38" t="s">
        <v>36</v>
      </c>
      <c r="D316" s="38" t="s">
        <v>38</v>
      </c>
      <c r="E316" s="38" t="s">
        <v>120</v>
      </c>
      <c r="F316" s="35">
        <v>3638.01</v>
      </c>
      <c r="G316" s="35">
        <v>3637.34</v>
      </c>
      <c r="H316" s="35">
        <v>3634.97</v>
      </c>
      <c r="I316" s="38" t="s">
        <v>320</v>
      </c>
      <c r="J316" s="35">
        <v>3637.34</v>
      </c>
      <c r="K316" s="35">
        <v>0</v>
      </c>
      <c r="L316" s="35">
        <v>0</v>
      </c>
      <c r="M316" s="35">
        <v>0.67</v>
      </c>
      <c r="N316" s="10" t="str">
        <f t="shared" si="51"/>
        <v>W</v>
      </c>
      <c r="O316" s="11">
        <f t="shared" si="52"/>
        <v>45918</v>
      </c>
      <c r="P316" s="12" t="str">
        <f t="shared" si="53"/>
        <v>09</v>
      </c>
      <c r="Q316" s="13" t="str">
        <f>VLOOKUP($B316,Deals_Demo!$H:$N,7,0)</f>
        <v>strategy_09_demo</v>
      </c>
      <c r="R316" s="13" t="str">
        <f t="shared" si="54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55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8"/>
        <v>6.7000000000000004E-2</v>
      </c>
      <c r="Y316" s="13">
        <f t="shared" si="49"/>
        <v>0.13400000000000001</v>
      </c>
      <c r="Z316" s="13">
        <f t="shared" si="50"/>
        <v>0.20100000000000001</v>
      </c>
      <c r="AA316" s="13">
        <f t="shared" si="56"/>
        <v>-3</v>
      </c>
    </row>
    <row r="317" spans="1:27" x14ac:dyDescent="0.25">
      <c r="A317" s="60">
        <v>45918.38621527778</v>
      </c>
      <c r="B317" s="61">
        <v>443246243</v>
      </c>
      <c r="C317" s="37" t="s">
        <v>36</v>
      </c>
      <c r="D317" s="37" t="s">
        <v>38</v>
      </c>
      <c r="E317" s="37" t="s">
        <v>120</v>
      </c>
      <c r="F317" s="36">
        <v>3638.03</v>
      </c>
      <c r="G317" s="36">
        <v>3640.97</v>
      </c>
      <c r="H317" s="36">
        <v>3636.47</v>
      </c>
      <c r="I317" s="37" t="s">
        <v>321</v>
      </c>
      <c r="J317" s="36">
        <v>3636.4</v>
      </c>
      <c r="K317" s="36">
        <v>0</v>
      </c>
      <c r="L317" s="36">
        <v>0</v>
      </c>
      <c r="M317" s="36">
        <v>1.63</v>
      </c>
      <c r="N317" s="10" t="str">
        <f t="shared" si="51"/>
        <v>W</v>
      </c>
      <c r="O317" s="11">
        <f t="shared" si="52"/>
        <v>45918</v>
      </c>
      <c r="P317" s="12" t="str">
        <f t="shared" si="53"/>
        <v>09</v>
      </c>
      <c r="Q317" s="13" t="str">
        <f>VLOOKUP($B317,Deals_Demo!$H:$N,7,0)</f>
        <v>strategy_12_demo</v>
      </c>
      <c r="R317" s="13" t="str">
        <f t="shared" si="54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55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8"/>
        <v>0.16300000000000001</v>
      </c>
      <c r="Y317" s="13">
        <f t="shared" si="49"/>
        <v>0.32600000000000001</v>
      </c>
      <c r="Z317" s="13">
        <f t="shared" si="50"/>
        <v>0.48899999999999993</v>
      </c>
      <c r="AA317" s="13">
        <f t="shared" si="56"/>
        <v>-3</v>
      </c>
    </row>
    <row r="318" spans="1:27" x14ac:dyDescent="0.25">
      <c r="A318" s="58">
        <v>45918.387939814813</v>
      </c>
      <c r="B318" s="59">
        <v>443247469</v>
      </c>
      <c r="C318" s="38" t="s">
        <v>36</v>
      </c>
      <c r="D318" s="38" t="s">
        <v>38</v>
      </c>
      <c r="E318" s="38" t="s">
        <v>120</v>
      </c>
      <c r="F318" s="35">
        <v>3637.71</v>
      </c>
      <c r="G318" s="35">
        <v>3636.65</v>
      </c>
      <c r="H318" s="35">
        <v>3634.71</v>
      </c>
      <c r="I318" s="38" t="s">
        <v>322</v>
      </c>
      <c r="J318" s="35">
        <v>3634.66</v>
      </c>
      <c r="K318" s="35">
        <v>0</v>
      </c>
      <c r="L318" s="35">
        <v>0</v>
      </c>
      <c r="M318" s="35">
        <v>3.05</v>
      </c>
      <c r="N318" s="10" t="str">
        <f t="shared" si="51"/>
        <v>W</v>
      </c>
      <c r="O318" s="11">
        <f t="shared" si="52"/>
        <v>45918</v>
      </c>
      <c r="P318" s="12" t="str">
        <f t="shared" si="53"/>
        <v>09</v>
      </c>
      <c r="Q318" s="13" t="str">
        <f>VLOOKUP($B318,Deals_Demo!$H:$N,7,0)</f>
        <v>strategy_09_demo</v>
      </c>
      <c r="R318" s="13" t="str">
        <f t="shared" si="54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55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8"/>
        <v>0.30499999999999999</v>
      </c>
      <c r="Y318" s="13">
        <f t="shared" si="49"/>
        <v>0.61</v>
      </c>
      <c r="Z318" s="13">
        <f t="shared" si="50"/>
        <v>0.91499999999999992</v>
      </c>
      <c r="AA318" s="13">
        <f t="shared" si="56"/>
        <v>3.05</v>
      </c>
    </row>
    <row r="319" spans="1:27" x14ac:dyDescent="0.25">
      <c r="A319" s="60">
        <v>45918.387939814813</v>
      </c>
      <c r="B319" s="61">
        <v>443247470</v>
      </c>
      <c r="C319" s="37" t="s">
        <v>36</v>
      </c>
      <c r="D319" s="37" t="s">
        <v>38</v>
      </c>
      <c r="E319" s="37" t="s">
        <v>120</v>
      </c>
      <c r="F319" s="36">
        <v>3637.72</v>
      </c>
      <c r="G319" s="36">
        <v>3636.6</v>
      </c>
      <c r="H319" s="36">
        <v>3634.21</v>
      </c>
      <c r="I319" s="37" t="s">
        <v>323</v>
      </c>
      <c r="J319" s="36">
        <v>3636.79</v>
      </c>
      <c r="K319" s="36">
        <v>0</v>
      </c>
      <c r="L319" s="36">
        <v>0</v>
      </c>
      <c r="M319" s="36">
        <v>0.93</v>
      </c>
      <c r="N319" s="10" t="str">
        <f t="shared" si="51"/>
        <v>W</v>
      </c>
      <c r="O319" s="11">
        <f t="shared" si="52"/>
        <v>45918</v>
      </c>
      <c r="P319" s="12" t="str">
        <f t="shared" si="53"/>
        <v>09</v>
      </c>
      <c r="Q319" s="13" t="str">
        <f>VLOOKUP($B319,Deals_Demo!$H:$N,7,0)</f>
        <v>strategy_11_demo</v>
      </c>
      <c r="R319" s="13" t="str">
        <f t="shared" si="54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55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8"/>
        <v>9.3000000000000013E-2</v>
      </c>
      <c r="Y319" s="13">
        <f t="shared" si="49"/>
        <v>0.18600000000000003</v>
      </c>
      <c r="Z319" s="13">
        <f t="shared" si="50"/>
        <v>0.27900000000000003</v>
      </c>
      <c r="AA319" s="13">
        <f t="shared" si="56"/>
        <v>-3</v>
      </c>
    </row>
    <row r="320" spans="1:27" x14ac:dyDescent="0.25">
      <c r="A320" s="58">
        <v>45918.387939814813</v>
      </c>
      <c r="B320" s="59">
        <v>443247471</v>
      </c>
      <c r="C320" s="38" t="s">
        <v>36</v>
      </c>
      <c r="D320" s="38" t="s">
        <v>38</v>
      </c>
      <c r="E320" s="38" t="s">
        <v>120</v>
      </c>
      <c r="F320" s="35">
        <v>3637.73</v>
      </c>
      <c r="G320" s="35">
        <v>3640.71</v>
      </c>
      <c r="H320" s="35">
        <v>3636.21</v>
      </c>
      <c r="I320" s="38" t="s">
        <v>324</v>
      </c>
      <c r="J320" s="35">
        <v>3636.21</v>
      </c>
      <c r="K320" s="35">
        <v>0</v>
      </c>
      <c r="L320" s="35">
        <v>0</v>
      </c>
      <c r="M320" s="35">
        <v>1.52</v>
      </c>
      <c r="N320" s="10" t="str">
        <f t="shared" si="51"/>
        <v>W</v>
      </c>
      <c r="O320" s="11">
        <f t="shared" si="52"/>
        <v>45918</v>
      </c>
      <c r="P320" s="12" t="str">
        <f t="shared" si="53"/>
        <v>09</v>
      </c>
      <c r="Q320" s="13" t="str">
        <f>VLOOKUP($B320,Deals_Demo!$H:$N,7,0)</f>
        <v>strategy_12_demo</v>
      </c>
      <c r="R320" s="13" t="str">
        <f t="shared" si="54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55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8"/>
        <v>0.15200000000000002</v>
      </c>
      <c r="Y320" s="13">
        <f t="shared" si="49"/>
        <v>0.30400000000000005</v>
      </c>
      <c r="Z320" s="13">
        <f t="shared" si="50"/>
        <v>0.45599999999999996</v>
      </c>
      <c r="AA320" s="13">
        <f t="shared" si="56"/>
        <v>-3</v>
      </c>
    </row>
    <row r="321" spans="1:27" x14ac:dyDescent="0.25">
      <c r="A321" s="60">
        <v>45918.38795138889</v>
      </c>
      <c r="B321" s="61">
        <v>443247472</v>
      </c>
      <c r="C321" s="37" t="s">
        <v>36</v>
      </c>
      <c r="D321" s="37" t="s">
        <v>38</v>
      </c>
      <c r="E321" s="37" t="s">
        <v>120</v>
      </c>
      <c r="F321" s="36">
        <v>3637.67</v>
      </c>
      <c r="G321" s="36">
        <v>3636.68</v>
      </c>
      <c r="H321" s="36">
        <v>3634.71</v>
      </c>
      <c r="I321" s="37" t="s">
        <v>322</v>
      </c>
      <c r="J321" s="36">
        <v>3634.66</v>
      </c>
      <c r="K321" s="36">
        <v>0</v>
      </c>
      <c r="L321" s="36">
        <v>0</v>
      </c>
      <c r="M321" s="36">
        <v>3.01</v>
      </c>
      <c r="N321" s="10" t="str">
        <f t="shared" si="51"/>
        <v>W</v>
      </c>
      <c r="O321" s="11">
        <f t="shared" si="52"/>
        <v>45918</v>
      </c>
      <c r="P321" s="12" t="str">
        <f t="shared" si="53"/>
        <v>09</v>
      </c>
      <c r="Q321" s="13" t="str">
        <f>VLOOKUP($B321,Deals_Demo!$H:$N,7,0)</f>
        <v>strategy_10_demo</v>
      </c>
      <c r="R321" s="13" t="str">
        <f t="shared" si="54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55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8"/>
        <v>0.30099999999999999</v>
      </c>
      <c r="Y321" s="13">
        <f t="shared" si="49"/>
        <v>0.60199999999999998</v>
      </c>
      <c r="Z321" s="13">
        <f t="shared" si="50"/>
        <v>0.90299999999999991</v>
      </c>
      <c r="AA321" s="13">
        <f t="shared" si="56"/>
        <v>3.01</v>
      </c>
    </row>
    <row r="322" spans="1:27" x14ac:dyDescent="0.25">
      <c r="A322" s="58">
        <v>45918.388749999998</v>
      </c>
      <c r="B322" s="59">
        <v>443247692</v>
      </c>
      <c r="C322" s="38" t="s">
        <v>36</v>
      </c>
      <c r="D322" s="38" t="s">
        <v>38</v>
      </c>
      <c r="E322" s="38" t="s">
        <v>120</v>
      </c>
      <c r="F322" s="35">
        <v>3637.52</v>
      </c>
      <c r="G322" s="35">
        <v>3637.24</v>
      </c>
      <c r="H322" s="35">
        <v>3636.03</v>
      </c>
      <c r="I322" s="38" t="s">
        <v>325</v>
      </c>
      <c r="J322" s="35">
        <v>3635.79</v>
      </c>
      <c r="K322" s="35">
        <v>0</v>
      </c>
      <c r="L322" s="35">
        <v>0</v>
      </c>
      <c r="M322" s="35">
        <v>1.73</v>
      </c>
      <c r="N322" s="10" t="str">
        <f t="shared" si="51"/>
        <v>W</v>
      </c>
      <c r="O322" s="11">
        <f t="shared" si="52"/>
        <v>45918</v>
      </c>
      <c r="P322" s="12" t="str">
        <f t="shared" si="53"/>
        <v>09</v>
      </c>
      <c r="Q322" s="13" t="str">
        <f>VLOOKUP($B322,Deals_Demo!$H:$N,7,0)</f>
        <v>strategy_12_demo</v>
      </c>
      <c r="R322" s="13" t="str">
        <f t="shared" si="54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55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8"/>
        <v>0.17300000000000001</v>
      </c>
      <c r="Y322" s="13">
        <f t="shared" si="49"/>
        <v>0.34600000000000003</v>
      </c>
      <c r="Z322" s="13">
        <f t="shared" si="50"/>
        <v>0.51900000000000002</v>
      </c>
      <c r="AA322" s="13">
        <f t="shared" si="56"/>
        <v>-3</v>
      </c>
    </row>
    <row r="323" spans="1:27" x14ac:dyDescent="0.25">
      <c r="A323" s="60">
        <v>45918.389097222222</v>
      </c>
      <c r="B323" s="61">
        <v>443247808</v>
      </c>
      <c r="C323" s="37" t="s">
        <v>36</v>
      </c>
      <c r="D323" s="37" t="s">
        <v>38</v>
      </c>
      <c r="E323" s="37" t="s">
        <v>120</v>
      </c>
      <c r="F323" s="36">
        <v>3638.61</v>
      </c>
      <c r="G323" s="36">
        <v>3641.66</v>
      </c>
      <c r="H323" s="36">
        <v>3635.16</v>
      </c>
      <c r="I323" s="37" t="s">
        <v>326</v>
      </c>
      <c r="J323" s="36">
        <v>3635.13</v>
      </c>
      <c r="K323" s="36">
        <v>0</v>
      </c>
      <c r="L323" s="36">
        <v>0</v>
      </c>
      <c r="M323" s="36">
        <v>3.48</v>
      </c>
      <c r="N323" s="10" t="str">
        <f t="shared" si="51"/>
        <v>W</v>
      </c>
      <c r="O323" s="11">
        <f t="shared" si="52"/>
        <v>45918</v>
      </c>
      <c r="P323" s="12" t="str">
        <f t="shared" si="53"/>
        <v>09</v>
      </c>
      <c r="Q323" s="13" t="str">
        <f>VLOOKUP($B323,Deals_Demo!$H:$N,7,0)</f>
        <v>strategy_13_demo</v>
      </c>
      <c r="R323" s="13" t="str">
        <f t="shared" si="54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55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7">$M323*0.1</f>
        <v>0.34800000000000003</v>
      </c>
      <c r="Y323" s="13">
        <f t="shared" ref="Y323:Y386" si="58">$M323*0.2</f>
        <v>0.69600000000000006</v>
      </c>
      <c r="Z323" s="13">
        <f t="shared" ref="Z323:Z386" si="59">$M323*0.3</f>
        <v>1.044</v>
      </c>
      <c r="AA323" s="13">
        <f t="shared" si="56"/>
        <v>3.48</v>
      </c>
    </row>
    <row r="324" spans="1:27" x14ac:dyDescent="0.25">
      <c r="A324" s="58">
        <v>45918.389097222222</v>
      </c>
      <c r="B324" s="59">
        <v>443247810</v>
      </c>
      <c r="C324" s="38" t="s">
        <v>36</v>
      </c>
      <c r="D324" s="38" t="s">
        <v>38</v>
      </c>
      <c r="E324" s="38" t="s">
        <v>120</v>
      </c>
      <c r="F324" s="35">
        <v>3638.54</v>
      </c>
      <c r="G324" s="35">
        <v>3637.32</v>
      </c>
      <c r="H324" s="35">
        <v>3635.11</v>
      </c>
      <c r="I324" s="38" t="s">
        <v>327</v>
      </c>
      <c r="J324" s="35">
        <v>3635.08</v>
      </c>
      <c r="K324" s="35">
        <v>0</v>
      </c>
      <c r="L324" s="35">
        <v>0</v>
      </c>
      <c r="M324" s="35">
        <v>3.46</v>
      </c>
      <c r="N324" s="10" t="str">
        <f t="shared" si="51"/>
        <v>W</v>
      </c>
      <c r="O324" s="11">
        <f t="shared" si="52"/>
        <v>45918</v>
      </c>
      <c r="P324" s="12" t="str">
        <f t="shared" si="53"/>
        <v>09</v>
      </c>
      <c r="Q324" s="13" t="str">
        <f>VLOOKUP($B324,Deals_Demo!$H:$N,7,0)</f>
        <v>strategy_08_demo</v>
      </c>
      <c r="R324" s="13" t="str">
        <f t="shared" si="54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55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7"/>
        <v>0.34600000000000003</v>
      </c>
      <c r="Y324" s="13">
        <f t="shared" si="58"/>
        <v>0.69200000000000006</v>
      </c>
      <c r="Z324" s="13">
        <f t="shared" si="59"/>
        <v>1.038</v>
      </c>
      <c r="AA324" s="13">
        <f t="shared" si="56"/>
        <v>3.46</v>
      </c>
    </row>
    <row r="325" spans="1:27" x14ac:dyDescent="0.25">
      <c r="A325" s="60">
        <v>45918.391412037039</v>
      </c>
      <c r="B325" s="61">
        <v>443249321</v>
      </c>
      <c r="C325" s="37" t="s">
        <v>36</v>
      </c>
      <c r="D325" s="37" t="s">
        <v>38</v>
      </c>
      <c r="E325" s="37" t="s">
        <v>120</v>
      </c>
      <c r="F325" s="36">
        <v>3636.49</v>
      </c>
      <c r="G325" s="36">
        <v>3636.26</v>
      </c>
      <c r="H325" s="36">
        <v>3633.51</v>
      </c>
      <c r="I325" s="37" t="s">
        <v>328</v>
      </c>
      <c r="J325" s="36">
        <v>3636.3</v>
      </c>
      <c r="K325" s="36">
        <v>0</v>
      </c>
      <c r="L325" s="36">
        <v>0</v>
      </c>
      <c r="M325" s="36">
        <v>0.19</v>
      </c>
      <c r="N325" s="10" t="str">
        <f t="shared" si="51"/>
        <v>W</v>
      </c>
      <c r="O325" s="11">
        <f t="shared" si="52"/>
        <v>45918</v>
      </c>
      <c r="P325" s="12" t="str">
        <f t="shared" si="53"/>
        <v>09</v>
      </c>
      <c r="Q325" s="13" t="str">
        <f>VLOOKUP($B325,Deals_Demo!$H:$N,7,0)</f>
        <v>strategy_10_demo</v>
      </c>
      <c r="R325" s="13" t="str">
        <f t="shared" si="54"/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si="55"/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7"/>
        <v>1.9000000000000003E-2</v>
      </c>
      <c r="Y325" s="13">
        <f t="shared" si="58"/>
        <v>3.8000000000000006E-2</v>
      </c>
      <c r="Z325" s="13">
        <f t="shared" si="59"/>
        <v>5.6999999999999995E-2</v>
      </c>
      <c r="AA325" s="13">
        <f t="shared" si="56"/>
        <v>-3</v>
      </c>
    </row>
    <row r="326" spans="1:27" x14ac:dyDescent="0.25">
      <c r="A326" s="58">
        <v>45918.391412037039</v>
      </c>
      <c r="B326" s="59">
        <v>443249340</v>
      </c>
      <c r="C326" s="38" t="s">
        <v>36</v>
      </c>
      <c r="D326" s="38" t="s">
        <v>38</v>
      </c>
      <c r="E326" s="38" t="s">
        <v>120</v>
      </c>
      <c r="F326" s="35">
        <v>3636.27</v>
      </c>
      <c r="G326" s="35">
        <v>3636.25</v>
      </c>
      <c r="H326" s="35">
        <v>3632.99</v>
      </c>
      <c r="I326" s="38" t="s">
        <v>328</v>
      </c>
      <c r="J326" s="35">
        <v>3636.3</v>
      </c>
      <c r="K326" s="35">
        <v>0</v>
      </c>
      <c r="L326" s="35">
        <v>0</v>
      </c>
      <c r="M326" s="35">
        <v>-0.03</v>
      </c>
      <c r="N326" s="10" t="str">
        <f t="shared" si="51"/>
        <v>L</v>
      </c>
      <c r="O326" s="11">
        <f t="shared" si="52"/>
        <v>45918</v>
      </c>
      <c r="P326" s="12" t="str">
        <f t="shared" si="53"/>
        <v>09</v>
      </c>
      <c r="Q326" s="13" t="str">
        <f>VLOOKUP($B326,Deals_Demo!$H:$N,7,0)</f>
        <v>strategy_11_demo</v>
      </c>
      <c r="R326" s="13" t="str">
        <f t="shared" si="54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5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7"/>
        <v>-3.0000000000000001E-3</v>
      </c>
      <c r="Y326" s="13">
        <f t="shared" si="58"/>
        <v>-6.0000000000000001E-3</v>
      </c>
      <c r="Z326" s="13">
        <f t="shared" si="59"/>
        <v>-8.9999999999999993E-3</v>
      </c>
      <c r="AA326" s="13">
        <f t="shared" si="56"/>
        <v>-3</v>
      </c>
    </row>
    <row r="327" spans="1:27" x14ac:dyDescent="0.25">
      <c r="A327" s="60">
        <v>45918.391412037039</v>
      </c>
      <c r="B327" s="61">
        <v>443249347</v>
      </c>
      <c r="C327" s="37" t="s">
        <v>36</v>
      </c>
      <c r="D327" s="37" t="s">
        <v>38</v>
      </c>
      <c r="E327" s="37" t="s">
        <v>120</v>
      </c>
      <c r="F327" s="36">
        <v>3636.26</v>
      </c>
      <c r="G327" s="36">
        <v>3636.26</v>
      </c>
      <c r="H327" s="36">
        <v>3633.49</v>
      </c>
      <c r="I327" s="37" t="s">
        <v>328</v>
      </c>
      <c r="J327" s="36">
        <v>3636.3</v>
      </c>
      <c r="K327" s="36">
        <v>0</v>
      </c>
      <c r="L327" s="36">
        <v>0</v>
      </c>
      <c r="M327" s="36">
        <v>-0.04</v>
      </c>
      <c r="N327" s="10" t="str">
        <f t="shared" ref="N327:N390" si="60">IF(M327&gt;0,"W",IF(M327&lt;0,"L","BE"))</f>
        <v>L</v>
      </c>
      <c r="O327" s="11">
        <f t="shared" ref="O327:O390" si="61">INT(LEFT(A327,10))</f>
        <v>45918</v>
      </c>
      <c r="P327" s="12" t="str">
        <f t="shared" ref="P327:P390" si="62">TEXT(A327,"hh")</f>
        <v>09</v>
      </c>
      <c r="Q327" s="13" t="str">
        <f>VLOOKUP($B327,Deals_Demo!$H:$N,7,0)</f>
        <v>strategy_09_demo</v>
      </c>
      <c r="R327" s="13" t="str">
        <f t="shared" ref="R327:R390" si="63">TEXT(O327,"ddd")</f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ref="U327:U390" si="64">TEXT(T327,"yyyy-mm-dd")</f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7"/>
        <v>-4.0000000000000001E-3</v>
      </c>
      <c r="Y327" s="13">
        <f t="shared" si="58"/>
        <v>-8.0000000000000002E-3</v>
      </c>
      <c r="Z327" s="13">
        <f t="shared" si="59"/>
        <v>-1.2E-2</v>
      </c>
      <c r="AA327" s="13">
        <f t="shared" ref="AA327:AA390" si="65">IF(M327&lt;2.9,-3,M327)</f>
        <v>-3</v>
      </c>
    </row>
    <row r="328" spans="1:27" x14ac:dyDescent="0.25">
      <c r="A328" s="58">
        <v>45918.391423611109</v>
      </c>
      <c r="B328" s="59">
        <v>443249350</v>
      </c>
      <c r="C328" s="38" t="s">
        <v>36</v>
      </c>
      <c r="D328" s="38" t="s">
        <v>38</v>
      </c>
      <c r="E328" s="38" t="s">
        <v>120</v>
      </c>
      <c r="F328" s="35">
        <v>3636.18</v>
      </c>
      <c r="G328" s="35">
        <v>3639.49</v>
      </c>
      <c r="H328" s="35">
        <v>3634.99</v>
      </c>
      <c r="I328" s="38" t="s">
        <v>329</v>
      </c>
      <c r="J328" s="35">
        <v>3634.99</v>
      </c>
      <c r="K328" s="35">
        <v>0</v>
      </c>
      <c r="L328" s="35">
        <v>0</v>
      </c>
      <c r="M328" s="35">
        <v>1.19</v>
      </c>
      <c r="N328" s="10" t="str">
        <f t="shared" si="60"/>
        <v>W</v>
      </c>
      <c r="O328" s="11">
        <f t="shared" si="61"/>
        <v>45918</v>
      </c>
      <c r="P328" s="12" t="str">
        <f t="shared" si="62"/>
        <v>09</v>
      </c>
      <c r="Q328" s="13" t="str">
        <f>VLOOKUP($B328,Deals_Demo!$H:$N,7,0)</f>
        <v>strategy_12_demo</v>
      </c>
      <c r="R328" s="13" t="str">
        <f t="shared" si="63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64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7"/>
        <v>0.11899999999999999</v>
      </c>
      <c r="Y328" s="13">
        <f t="shared" si="58"/>
        <v>0.23799999999999999</v>
      </c>
      <c r="Z328" s="13">
        <f t="shared" si="59"/>
        <v>0.35699999999999998</v>
      </c>
      <c r="AA328" s="13">
        <f t="shared" si="65"/>
        <v>-3</v>
      </c>
    </row>
    <row r="329" spans="1:27" x14ac:dyDescent="0.25">
      <c r="A329" s="60">
        <v>45918.392685185187</v>
      </c>
      <c r="B329" s="61">
        <v>443249904</v>
      </c>
      <c r="C329" s="37" t="s">
        <v>36</v>
      </c>
      <c r="D329" s="37" t="s">
        <v>38</v>
      </c>
      <c r="E329" s="37" t="s">
        <v>120</v>
      </c>
      <c r="F329" s="36">
        <v>3636.78</v>
      </c>
      <c r="G329" s="36">
        <v>3639.78</v>
      </c>
      <c r="H329" s="36">
        <v>3635.28</v>
      </c>
      <c r="I329" s="37" t="s">
        <v>330</v>
      </c>
      <c r="J329" s="36">
        <v>3639.82</v>
      </c>
      <c r="K329" s="36">
        <v>0</v>
      </c>
      <c r="L329" s="36">
        <v>0</v>
      </c>
      <c r="M329" s="36">
        <v>-3.04</v>
      </c>
      <c r="N329" s="10" t="str">
        <f t="shared" si="60"/>
        <v>L</v>
      </c>
      <c r="O329" s="11">
        <f t="shared" si="61"/>
        <v>45918</v>
      </c>
      <c r="P329" s="12" t="str">
        <f t="shared" si="62"/>
        <v>09</v>
      </c>
      <c r="Q329" s="13" t="str">
        <f>VLOOKUP($B329,Deals_Demo!$H:$N,7,0)</f>
        <v>strategy_12_demo</v>
      </c>
      <c r="R329" s="13" t="str">
        <f t="shared" si="63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64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7"/>
        <v>-0.30400000000000005</v>
      </c>
      <c r="Y329" s="13">
        <f t="shared" si="58"/>
        <v>-0.6080000000000001</v>
      </c>
      <c r="Z329" s="13">
        <f t="shared" si="59"/>
        <v>-0.91199999999999992</v>
      </c>
      <c r="AA329" s="13">
        <f t="shared" si="65"/>
        <v>-3</v>
      </c>
    </row>
    <row r="330" spans="1:27" x14ac:dyDescent="0.25">
      <c r="A330" s="58">
        <v>45918.392685185187</v>
      </c>
      <c r="B330" s="59">
        <v>443249906</v>
      </c>
      <c r="C330" s="38" t="s">
        <v>36</v>
      </c>
      <c r="D330" s="38" t="s">
        <v>38</v>
      </c>
      <c r="E330" s="38" t="s">
        <v>120</v>
      </c>
      <c r="F330" s="35">
        <v>3636.78</v>
      </c>
      <c r="G330" s="35">
        <v>3639.78</v>
      </c>
      <c r="H330" s="35">
        <v>3633.78</v>
      </c>
      <c r="I330" s="38" t="s">
        <v>330</v>
      </c>
      <c r="J330" s="35">
        <v>3639.82</v>
      </c>
      <c r="K330" s="35">
        <v>0</v>
      </c>
      <c r="L330" s="35">
        <v>0</v>
      </c>
      <c r="M330" s="35">
        <v>-3.04</v>
      </c>
      <c r="N330" s="10" t="str">
        <f t="shared" si="60"/>
        <v>L</v>
      </c>
      <c r="O330" s="11">
        <f t="shared" si="61"/>
        <v>45918</v>
      </c>
      <c r="P330" s="12" t="str">
        <f t="shared" si="62"/>
        <v>09</v>
      </c>
      <c r="Q330" s="13" t="str">
        <f>VLOOKUP($B330,Deals_Demo!$H:$N,7,0)</f>
        <v>strategy_09_demo</v>
      </c>
      <c r="R330" s="13" t="str">
        <f t="shared" si="63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64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7"/>
        <v>-0.30400000000000005</v>
      </c>
      <c r="Y330" s="13">
        <f t="shared" si="58"/>
        <v>-0.6080000000000001</v>
      </c>
      <c r="Z330" s="13">
        <f t="shared" si="59"/>
        <v>-0.91199999999999992</v>
      </c>
      <c r="AA330" s="13">
        <f t="shared" si="65"/>
        <v>-3</v>
      </c>
    </row>
    <row r="331" spans="1:27" x14ac:dyDescent="0.25">
      <c r="A331" s="60">
        <v>45918.392685185187</v>
      </c>
      <c r="B331" s="61">
        <v>443249908</v>
      </c>
      <c r="C331" s="37" t="s">
        <v>36</v>
      </c>
      <c r="D331" s="37" t="s">
        <v>38</v>
      </c>
      <c r="E331" s="37" t="s">
        <v>120</v>
      </c>
      <c r="F331" s="36">
        <v>3636.78</v>
      </c>
      <c r="G331" s="36">
        <v>3639.78</v>
      </c>
      <c r="H331" s="36">
        <v>3633.28</v>
      </c>
      <c r="I331" s="37" t="s">
        <v>330</v>
      </c>
      <c r="J331" s="36">
        <v>3639.82</v>
      </c>
      <c r="K331" s="36">
        <v>0</v>
      </c>
      <c r="L331" s="36">
        <v>0</v>
      </c>
      <c r="M331" s="36">
        <v>-3.04</v>
      </c>
      <c r="N331" s="10" t="str">
        <f t="shared" si="60"/>
        <v>L</v>
      </c>
      <c r="O331" s="11">
        <f t="shared" si="61"/>
        <v>45918</v>
      </c>
      <c r="P331" s="12" t="str">
        <f t="shared" si="62"/>
        <v>09</v>
      </c>
      <c r="Q331" s="13" t="str">
        <f>VLOOKUP($B331,Deals_Demo!$H:$N,7,0)</f>
        <v>strategy_11_demo</v>
      </c>
      <c r="R331" s="13" t="str">
        <f t="shared" si="63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64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7"/>
        <v>-0.30400000000000005</v>
      </c>
      <c r="Y331" s="13">
        <f t="shared" si="58"/>
        <v>-0.6080000000000001</v>
      </c>
      <c r="Z331" s="13">
        <f t="shared" si="59"/>
        <v>-0.91199999999999992</v>
      </c>
      <c r="AA331" s="13">
        <f t="shared" si="65"/>
        <v>-3</v>
      </c>
    </row>
    <row r="332" spans="1:27" x14ac:dyDescent="0.25">
      <c r="A332" s="58">
        <v>45918.392696759256</v>
      </c>
      <c r="B332" s="59">
        <v>443249909</v>
      </c>
      <c r="C332" s="38" t="s">
        <v>36</v>
      </c>
      <c r="D332" s="38" t="s">
        <v>38</v>
      </c>
      <c r="E332" s="38" t="s">
        <v>120</v>
      </c>
      <c r="F332" s="35">
        <v>3636.77</v>
      </c>
      <c r="G332" s="35">
        <v>3639.28</v>
      </c>
      <c r="H332" s="35">
        <v>3633.78</v>
      </c>
      <c r="I332" s="38" t="s">
        <v>331</v>
      </c>
      <c r="J332" s="35">
        <v>3639.28</v>
      </c>
      <c r="K332" s="35">
        <v>0</v>
      </c>
      <c r="L332" s="35">
        <v>0</v>
      </c>
      <c r="M332" s="35">
        <v>-2.5099999999999998</v>
      </c>
      <c r="N332" s="10" t="str">
        <f t="shared" si="60"/>
        <v>L</v>
      </c>
      <c r="O332" s="11">
        <f t="shared" si="61"/>
        <v>45918</v>
      </c>
      <c r="P332" s="12" t="str">
        <f t="shared" si="62"/>
        <v>09</v>
      </c>
      <c r="Q332" s="13" t="str">
        <f>VLOOKUP($B332,Deals_Demo!$H:$N,7,0)</f>
        <v>strategy_10_demo</v>
      </c>
      <c r="R332" s="13" t="str">
        <f t="shared" si="63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64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7"/>
        <v>-0.251</v>
      </c>
      <c r="Y332" s="13">
        <f t="shared" si="58"/>
        <v>-0.502</v>
      </c>
      <c r="Z332" s="13">
        <f t="shared" si="59"/>
        <v>-0.75299999999999989</v>
      </c>
      <c r="AA332" s="13">
        <f t="shared" si="65"/>
        <v>-3</v>
      </c>
    </row>
    <row r="333" spans="1:27" x14ac:dyDescent="0.25">
      <c r="A333" s="60">
        <v>45918.394305555557</v>
      </c>
      <c r="B333" s="61">
        <v>443250898</v>
      </c>
      <c r="C333" s="37" t="s">
        <v>36</v>
      </c>
      <c r="D333" s="37" t="s">
        <v>38</v>
      </c>
      <c r="E333" s="37" t="s">
        <v>120</v>
      </c>
      <c r="F333" s="36">
        <v>3636.91</v>
      </c>
      <c r="G333" s="36">
        <v>3639.93</v>
      </c>
      <c r="H333" s="36">
        <v>3633.43</v>
      </c>
      <c r="I333" s="37" t="s">
        <v>332</v>
      </c>
      <c r="J333" s="36">
        <v>3640.01</v>
      </c>
      <c r="K333" s="36">
        <v>0</v>
      </c>
      <c r="L333" s="36">
        <v>0</v>
      </c>
      <c r="M333" s="36">
        <v>-3.1</v>
      </c>
      <c r="N333" s="10" t="str">
        <f t="shared" si="60"/>
        <v>L</v>
      </c>
      <c r="O333" s="11">
        <f t="shared" si="61"/>
        <v>45918</v>
      </c>
      <c r="P333" s="12" t="str">
        <f t="shared" si="62"/>
        <v>09</v>
      </c>
      <c r="Q333" s="13" t="str">
        <f>VLOOKUP($B333,Deals_Demo!$H:$N,7,0)</f>
        <v>strategy_13_demo</v>
      </c>
      <c r="R333" s="13" t="str">
        <f t="shared" si="63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64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7"/>
        <v>-0.31000000000000005</v>
      </c>
      <c r="Y333" s="13">
        <f t="shared" si="58"/>
        <v>-0.62000000000000011</v>
      </c>
      <c r="Z333" s="13">
        <f t="shared" si="59"/>
        <v>-0.92999999999999994</v>
      </c>
      <c r="AA333" s="13">
        <f t="shared" si="65"/>
        <v>-3</v>
      </c>
    </row>
    <row r="334" spans="1:27" x14ac:dyDescent="0.25">
      <c r="A334" s="58">
        <v>45918.394305555557</v>
      </c>
      <c r="B334" s="59">
        <v>443250902</v>
      </c>
      <c r="C334" s="38" t="s">
        <v>36</v>
      </c>
      <c r="D334" s="38" t="s">
        <v>38</v>
      </c>
      <c r="E334" s="38" t="s">
        <v>120</v>
      </c>
      <c r="F334" s="35">
        <v>3636.87</v>
      </c>
      <c r="G334" s="35">
        <v>3639.91</v>
      </c>
      <c r="H334" s="35">
        <v>3633.41</v>
      </c>
      <c r="I334" s="38" t="s">
        <v>332</v>
      </c>
      <c r="J334" s="35">
        <v>3640.01</v>
      </c>
      <c r="K334" s="35">
        <v>0</v>
      </c>
      <c r="L334" s="35">
        <v>0</v>
      </c>
      <c r="M334" s="35">
        <v>-3.14</v>
      </c>
      <c r="N334" s="10" t="str">
        <f t="shared" si="60"/>
        <v>L</v>
      </c>
      <c r="O334" s="11">
        <f t="shared" si="61"/>
        <v>45918</v>
      </c>
      <c r="P334" s="12" t="str">
        <f t="shared" si="62"/>
        <v>09</v>
      </c>
      <c r="Q334" s="13" t="str">
        <f>VLOOKUP($B334,Deals_Demo!$H:$N,7,0)</f>
        <v>strategy_08_demo</v>
      </c>
      <c r="R334" s="13" t="str">
        <f t="shared" si="63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64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7"/>
        <v>-0.31400000000000006</v>
      </c>
      <c r="Y334" s="13">
        <f t="shared" si="58"/>
        <v>-0.62800000000000011</v>
      </c>
      <c r="Z334" s="13">
        <f t="shared" si="59"/>
        <v>-0.94199999999999995</v>
      </c>
      <c r="AA334" s="13">
        <f t="shared" si="65"/>
        <v>-3</v>
      </c>
    </row>
    <row r="335" spans="1:27" x14ac:dyDescent="0.25">
      <c r="A335" s="60">
        <v>45918.400092592594</v>
      </c>
      <c r="B335" s="61">
        <v>443253656</v>
      </c>
      <c r="C335" s="37" t="s">
        <v>36</v>
      </c>
      <c r="D335" s="37" t="s">
        <v>38</v>
      </c>
      <c r="E335" s="37" t="s">
        <v>120</v>
      </c>
      <c r="F335" s="36">
        <v>3637.76</v>
      </c>
      <c r="G335" s="36">
        <v>3640.76</v>
      </c>
      <c r="H335" s="36">
        <v>3634.26</v>
      </c>
      <c r="I335" s="37" t="s">
        <v>333</v>
      </c>
      <c r="J335" s="36">
        <v>3640.79</v>
      </c>
      <c r="K335" s="36">
        <v>0</v>
      </c>
      <c r="L335" s="36">
        <v>0</v>
      </c>
      <c r="M335" s="36">
        <v>-3.03</v>
      </c>
      <c r="N335" s="10" t="str">
        <f t="shared" si="60"/>
        <v>L</v>
      </c>
      <c r="O335" s="11">
        <f t="shared" si="61"/>
        <v>45918</v>
      </c>
      <c r="P335" s="12" t="str">
        <f t="shared" si="62"/>
        <v>09</v>
      </c>
      <c r="Q335" s="13" t="str">
        <f>VLOOKUP($B335,Deals_Demo!$H:$N,7,0)</f>
        <v>strategy_08_demo</v>
      </c>
      <c r="R335" s="13" t="str">
        <f t="shared" si="63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64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7"/>
        <v>-0.30299999999999999</v>
      </c>
      <c r="Y335" s="13">
        <f t="shared" si="58"/>
        <v>-0.60599999999999998</v>
      </c>
      <c r="Z335" s="13">
        <f t="shared" si="59"/>
        <v>-0.90899999999999992</v>
      </c>
      <c r="AA335" s="13">
        <f t="shared" si="65"/>
        <v>-3</v>
      </c>
    </row>
    <row r="336" spans="1:27" x14ac:dyDescent="0.25">
      <c r="A336" s="58">
        <v>45918.400092592594</v>
      </c>
      <c r="B336" s="59">
        <v>443253657</v>
      </c>
      <c r="C336" s="38" t="s">
        <v>36</v>
      </c>
      <c r="D336" s="38" t="s">
        <v>38</v>
      </c>
      <c r="E336" s="38" t="s">
        <v>120</v>
      </c>
      <c r="F336" s="35">
        <v>3637.81</v>
      </c>
      <c r="G336" s="35">
        <v>3640.76</v>
      </c>
      <c r="H336" s="35">
        <v>3634.26</v>
      </c>
      <c r="I336" s="38" t="s">
        <v>333</v>
      </c>
      <c r="J336" s="35">
        <v>3640.79</v>
      </c>
      <c r="K336" s="35">
        <v>0</v>
      </c>
      <c r="L336" s="35">
        <v>0</v>
      </c>
      <c r="M336" s="35">
        <v>-2.98</v>
      </c>
      <c r="N336" s="10" t="str">
        <f t="shared" si="60"/>
        <v>L</v>
      </c>
      <c r="O336" s="11">
        <f t="shared" si="61"/>
        <v>45918</v>
      </c>
      <c r="P336" s="12" t="str">
        <f t="shared" si="62"/>
        <v>09</v>
      </c>
      <c r="Q336" s="13" t="str">
        <f>VLOOKUP($B336,Deals_Demo!$H:$N,7,0)</f>
        <v>strategy_13_demo</v>
      </c>
      <c r="R336" s="13" t="str">
        <f t="shared" si="63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64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7"/>
        <v>-0.29799999999999999</v>
      </c>
      <c r="Y336" s="13">
        <f t="shared" si="58"/>
        <v>-0.59599999999999997</v>
      </c>
      <c r="Z336" s="13">
        <f t="shared" si="59"/>
        <v>-0.89400000000000002</v>
      </c>
      <c r="AA336" s="13">
        <f t="shared" si="65"/>
        <v>-3</v>
      </c>
    </row>
    <row r="337" spans="1:27" x14ac:dyDescent="0.25">
      <c r="A337" s="60">
        <v>45918.404953703706</v>
      </c>
      <c r="B337" s="61">
        <v>443256031</v>
      </c>
      <c r="C337" s="37" t="s">
        <v>36</v>
      </c>
      <c r="D337" s="37" t="s">
        <v>38</v>
      </c>
      <c r="E337" s="37" t="s">
        <v>120</v>
      </c>
      <c r="F337" s="36">
        <v>3636.65</v>
      </c>
      <c r="G337" s="36">
        <v>3639.64</v>
      </c>
      <c r="H337" s="36">
        <v>3635.14</v>
      </c>
      <c r="I337" s="37" t="s">
        <v>334</v>
      </c>
      <c r="J337" s="36">
        <v>3639.7</v>
      </c>
      <c r="K337" s="36">
        <v>0</v>
      </c>
      <c r="L337" s="36">
        <v>0</v>
      </c>
      <c r="M337" s="36">
        <v>-3.05</v>
      </c>
      <c r="N337" s="10" t="str">
        <f t="shared" si="60"/>
        <v>L</v>
      </c>
      <c r="O337" s="11">
        <f t="shared" si="61"/>
        <v>45918</v>
      </c>
      <c r="P337" s="12" t="str">
        <f t="shared" si="62"/>
        <v>09</v>
      </c>
      <c r="Q337" s="13" t="str">
        <f>VLOOKUP($B337,Deals_Demo!$H:$N,7,0)</f>
        <v>strategy_12_demo</v>
      </c>
      <c r="R337" s="13" t="str">
        <f t="shared" si="63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64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7"/>
        <v>-0.30499999999999999</v>
      </c>
      <c r="Y337" s="13">
        <f t="shared" si="58"/>
        <v>-0.61</v>
      </c>
      <c r="Z337" s="13">
        <f t="shared" si="59"/>
        <v>-0.91499999999999992</v>
      </c>
      <c r="AA337" s="13">
        <f t="shared" si="65"/>
        <v>-3</v>
      </c>
    </row>
    <row r="338" spans="1:27" x14ac:dyDescent="0.25">
      <c r="A338" s="58">
        <v>45918.404953703706</v>
      </c>
      <c r="B338" s="59">
        <v>443256033</v>
      </c>
      <c r="C338" s="38" t="s">
        <v>36</v>
      </c>
      <c r="D338" s="38" t="s">
        <v>38</v>
      </c>
      <c r="E338" s="38" t="s">
        <v>120</v>
      </c>
      <c r="F338" s="35">
        <v>3636.65</v>
      </c>
      <c r="G338" s="35">
        <v>3639.65</v>
      </c>
      <c r="H338" s="35">
        <v>3633.15</v>
      </c>
      <c r="I338" s="38" t="s">
        <v>334</v>
      </c>
      <c r="J338" s="35">
        <v>3639.7</v>
      </c>
      <c r="K338" s="35">
        <v>0</v>
      </c>
      <c r="L338" s="35">
        <v>0</v>
      </c>
      <c r="M338" s="35">
        <v>-3.05</v>
      </c>
      <c r="N338" s="10" t="str">
        <f t="shared" si="60"/>
        <v>L</v>
      </c>
      <c r="O338" s="11">
        <f t="shared" si="61"/>
        <v>45918</v>
      </c>
      <c r="P338" s="12" t="str">
        <f t="shared" si="62"/>
        <v>09</v>
      </c>
      <c r="Q338" s="13" t="str">
        <f>VLOOKUP($B338,Deals_Demo!$H:$N,7,0)</f>
        <v>strategy_11_demo</v>
      </c>
      <c r="R338" s="13" t="str">
        <f t="shared" si="63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64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7"/>
        <v>-0.30499999999999999</v>
      </c>
      <c r="Y338" s="13">
        <f t="shared" si="58"/>
        <v>-0.61</v>
      </c>
      <c r="Z338" s="13">
        <f t="shared" si="59"/>
        <v>-0.91499999999999992</v>
      </c>
      <c r="AA338" s="13">
        <f t="shared" si="65"/>
        <v>-3</v>
      </c>
    </row>
    <row r="339" spans="1:27" x14ac:dyDescent="0.25">
      <c r="A339" s="60">
        <v>45918.404953703706</v>
      </c>
      <c r="B339" s="61">
        <v>443256034</v>
      </c>
      <c r="C339" s="37" t="s">
        <v>36</v>
      </c>
      <c r="D339" s="37" t="s">
        <v>38</v>
      </c>
      <c r="E339" s="37" t="s">
        <v>120</v>
      </c>
      <c r="F339" s="36">
        <v>3636.65</v>
      </c>
      <c r="G339" s="36">
        <v>3639.65</v>
      </c>
      <c r="H339" s="36">
        <v>3633.65</v>
      </c>
      <c r="I339" s="37" t="s">
        <v>334</v>
      </c>
      <c r="J339" s="36">
        <v>3639.7</v>
      </c>
      <c r="K339" s="36">
        <v>0</v>
      </c>
      <c r="L339" s="36">
        <v>0</v>
      </c>
      <c r="M339" s="36">
        <v>-3.05</v>
      </c>
      <c r="N339" s="10" t="str">
        <f t="shared" si="60"/>
        <v>L</v>
      </c>
      <c r="O339" s="11">
        <f t="shared" si="61"/>
        <v>45918</v>
      </c>
      <c r="P339" s="12" t="str">
        <f t="shared" si="62"/>
        <v>09</v>
      </c>
      <c r="Q339" s="13" t="str">
        <f>VLOOKUP($B339,Deals_Demo!$H:$N,7,0)</f>
        <v>strategy_09_demo</v>
      </c>
      <c r="R339" s="13" t="str">
        <f t="shared" si="63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64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7"/>
        <v>-0.30499999999999999</v>
      </c>
      <c r="Y339" s="13">
        <f t="shared" si="58"/>
        <v>-0.61</v>
      </c>
      <c r="Z339" s="13">
        <f t="shared" si="59"/>
        <v>-0.91499999999999992</v>
      </c>
      <c r="AA339" s="13">
        <f t="shared" si="65"/>
        <v>-3</v>
      </c>
    </row>
    <row r="340" spans="1:27" x14ac:dyDescent="0.25">
      <c r="A340" s="58">
        <v>45918.404953703706</v>
      </c>
      <c r="B340" s="59">
        <v>443256035</v>
      </c>
      <c r="C340" s="38" t="s">
        <v>36</v>
      </c>
      <c r="D340" s="38" t="s">
        <v>38</v>
      </c>
      <c r="E340" s="38" t="s">
        <v>120</v>
      </c>
      <c r="F340" s="35">
        <v>3636.65</v>
      </c>
      <c r="G340" s="35">
        <v>3639.15</v>
      </c>
      <c r="H340" s="35">
        <v>3633.65</v>
      </c>
      <c r="I340" s="38" t="s">
        <v>335</v>
      </c>
      <c r="J340" s="35">
        <v>3639.24</v>
      </c>
      <c r="K340" s="35">
        <v>0</v>
      </c>
      <c r="L340" s="35">
        <v>0</v>
      </c>
      <c r="M340" s="35">
        <v>-2.59</v>
      </c>
      <c r="N340" s="10" t="str">
        <f t="shared" si="60"/>
        <v>L</v>
      </c>
      <c r="O340" s="11">
        <f t="shared" si="61"/>
        <v>45918</v>
      </c>
      <c r="P340" s="12" t="str">
        <f t="shared" si="62"/>
        <v>09</v>
      </c>
      <c r="Q340" s="13" t="str">
        <f>VLOOKUP($B340,Deals_Demo!$H:$N,7,0)</f>
        <v>strategy_10_demo</v>
      </c>
      <c r="R340" s="13" t="str">
        <f t="shared" si="63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64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7"/>
        <v>-0.25900000000000001</v>
      </c>
      <c r="Y340" s="13">
        <f t="shared" si="58"/>
        <v>-0.51800000000000002</v>
      </c>
      <c r="Z340" s="13">
        <f t="shared" si="59"/>
        <v>-0.77699999999999991</v>
      </c>
      <c r="AA340" s="13">
        <f t="shared" si="65"/>
        <v>-3</v>
      </c>
    </row>
    <row r="341" spans="1:27" x14ac:dyDescent="0.25">
      <c r="A341" s="60">
        <v>45918.43273148148</v>
      </c>
      <c r="B341" s="61">
        <v>443276227</v>
      </c>
      <c r="C341" s="37" t="s">
        <v>36</v>
      </c>
      <c r="D341" s="37" t="s">
        <v>37</v>
      </c>
      <c r="E341" s="37" t="s">
        <v>120</v>
      </c>
      <c r="F341" s="36">
        <v>3647.42</v>
      </c>
      <c r="G341" s="36">
        <v>3644.93</v>
      </c>
      <c r="H341" s="36">
        <v>3650.43</v>
      </c>
      <c r="I341" s="37" t="s">
        <v>336</v>
      </c>
      <c r="J341" s="36">
        <v>3650.54</v>
      </c>
      <c r="K341" s="36">
        <v>0</v>
      </c>
      <c r="L341" s="36">
        <v>0</v>
      </c>
      <c r="M341" s="36">
        <v>3.12</v>
      </c>
      <c r="N341" s="10" t="str">
        <f t="shared" si="60"/>
        <v>W</v>
      </c>
      <c r="O341" s="11">
        <f t="shared" si="61"/>
        <v>45918</v>
      </c>
      <c r="P341" s="12" t="str">
        <f t="shared" si="62"/>
        <v>10</v>
      </c>
      <c r="Q341" s="13" t="str">
        <f>VLOOKUP($B341,Deals_Demo!$H:$N,7,0)</f>
        <v>strategy_10_demo</v>
      </c>
      <c r="R341" s="13" t="str">
        <f t="shared" si="63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64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7"/>
        <v>0.31200000000000006</v>
      </c>
      <c r="Y341" s="13">
        <f t="shared" si="58"/>
        <v>0.62400000000000011</v>
      </c>
      <c r="Z341" s="13">
        <f t="shared" si="59"/>
        <v>0.93599999999999994</v>
      </c>
      <c r="AA341" s="13">
        <f t="shared" si="65"/>
        <v>3.12</v>
      </c>
    </row>
    <row r="342" spans="1:27" x14ac:dyDescent="0.25">
      <c r="A342" s="58">
        <v>45918.43273148148</v>
      </c>
      <c r="B342" s="59">
        <v>443276228</v>
      </c>
      <c r="C342" s="38" t="s">
        <v>36</v>
      </c>
      <c r="D342" s="38" t="s">
        <v>37</v>
      </c>
      <c r="E342" s="38" t="s">
        <v>120</v>
      </c>
      <c r="F342" s="35">
        <v>3647.45</v>
      </c>
      <c r="G342" s="35">
        <v>3644.42</v>
      </c>
      <c r="H342" s="35">
        <v>3650.92</v>
      </c>
      <c r="I342" s="38" t="s">
        <v>337</v>
      </c>
      <c r="J342" s="35">
        <v>3651.04</v>
      </c>
      <c r="K342" s="35">
        <v>0</v>
      </c>
      <c r="L342" s="35">
        <v>0</v>
      </c>
      <c r="M342" s="35">
        <v>3.59</v>
      </c>
      <c r="N342" s="10" t="str">
        <f t="shared" si="60"/>
        <v>W</v>
      </c>
      <c r="O342" s="11">
        <f t="shared" si="61"/>
        <v>45918</v>
      </c>
      <c r="P342" s="12" t="str">
        <f t="shared" si="62"/>
        <v>10</v>
      </c>
      <c r="Q342" s="13" t="str">
        <f>VLOOKUP($B342,Deals_Demo!$H:$N,7,0)</f>
        <v>strategy_11_demo</v>
      </c>
      <c r="R342" s="13" t="str">
        <f t="shared" si="63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64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7"/>
        <v>0.35899999999999999</v>
      </c>
      <c r="Y342" s="13">
        <f t="shared" si="58"/>
        <v>0.71799999999999997</v>
      </c>
      <c r="Z342" s="13">
        <f t="shared" si="59"/>
        <v>1.077</v>
      </c>
      <c r="AA342" s="13">
        <f t="shared" si="65"/>
        <v>3.59</v>
      </c>
    </row>
    <row r="343" spans="1:27" x14ac:dyDescent="0.25">
      <c r="A343" s="60">
        <v>45918.43273148148</v>
      </c>
      <c r="B343" s="61">
        <v>443276231</v>
      </c>
      <c r="C343" s="37" t="s">
        <v>36</v>
      </c>
      <c r="D343" s="37" t="s">
        <v>37</v>
      </c>
      <c r="E343" s="37" t="s">
        <v>120</v>
      </c>
      <c r="F343" s="36">
        <v>3647.53</v>
      </c>
      <c r="G343" s="36">
        <v>3644.42</v>
      </c>
      <c r="H343" s="36">
        <v>3650.42</v>
      </c>
      <c r="I343" s="37" t="s">
        <v>336</v>
      </c>
      <c r="J343" s="36">
        <v>3650.54</v>
      </c>
      <c r="K343" s="36">
        <v>0</v>
      </c>
      <c r="L343" s="36">
        <v>0</v>
      </c>
      <c r="M343" s="36">
        <v>3.01</v>
      </c>
      <c r="N343" s="10" t="str">
        <f t="shared" si="60"/>
        <v>W</v>
      </c>
      <c r="O343" s="11">
        <f t="shared" si="61"/>
        <v>45918</v>
      </c>
      <c r="P343" s="12" t="str">
        <f t="shared" si="62"/>
        <v>10</v>
      </c>
      <c r="Q343" s="13" t="str">
        <f>VLOOKUP($B343,Deals_Demo!$H:$N,7,0)</f>
        <v>strategy_09_demo</v>
      </c>
      <c r="R343" s="13" t="str">
        <f t="shared" si="63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64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7"/>
        <v>0.30099999999999999</v>
      </c>
      <c r="Y343" s="13">
        <f t="shared" si="58"/>
        <v>0.60199999999999998</v>
      </c>
      <c r="Z343" s="13">
        <f t="shared" si="59"/>
        <v>0.90299999999999991</v>
      </c>
      <c r="AA343" s="13">
        <f t="shared" si="65"/>
        <v>3.01</v>
      </c>
    </row>
    <row r="344" spans="1:27" x14ac:dyDescent="0.25">
      <c r="A344" s="58">
        <v>45918.43273148148</v>
      </c>
      <c r="B344" s="59">
        <v>443276233</v>
      </c>
      <c r="C344" s="38" t="s">
        <v>36</v>
      </c>
      <c r="D344" s="38" t="s">
        <v>37</v>
      </c>
      <c r="E344" s="38" t="s">
        <v>120</v>
      </c>
      <c r="F344" s="35">
        <v>3647.76</v>
      </c>
      <c r="G344" s="35">
        <v>3644.42</v>
      </c>
      <c r="H344" s="35">
        <v>3648.92</v>
      </c>
      <c r="I344" s="38" t="s">
        <v>338</v>
      </c>
      <c r="J344" s="35">
        <v>3648.95</v>
      </c>
      <c r="K344" s="35">
        <v>0</v>
      </c>
      <c r="L344" s="35">
        <v>0</v>
      </c>
      <c r="M344" s="35">
        <v>1.19</v>
      </c>
      <c r="N344" s="10" t="str">
        <f t="shared" si="60"/>
        <v>W</v>
      </c>
      <c r="O344" s="11">
        <f t="shared" si="61"/>
        <v>45918</v>
      </c>
      <c r="P344" s="12" t="str">
        <f t="shared" si="62"/>
        <v>10</v>
      </c>
      <c r="Q344" s="13" t="str">
        <f>VLOOKUP($B344,Deals_Demo!$H:$N,7,0)</f>
        <v>strategy_12_demo</v>
      </c>
      <c r="R344" s="13" t="str">
        <f t="shared" si="63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64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7"/>
        <v>0.11899999999999999</v>
      </c>
      <c r="Y344" s="13">
        <f t="shared" si="58"/>
        <v>0.23799999999999999</v>
      </c>
      <c r="Z344" s="13">
        <f t="shared" si="59"/>
        <v>0.35699999999999998</v>
      </c>
      <c r="AA344" s="13">
        <f t="shared" si="65"/>
        <v>-3</v>
      </c>
    </row>
    <row r="345" spans="1:27" x14ac:dyDescent="0.25">
      <c r="A345" s="60">
        <v>45918.441296296296</v>
      </c>
      <c r="B345" s="61">
        <v>443282831</v>
      </c>
      <c r="C345" s="37" t="s">
        <v>36</v>
      </c>
      <c r="D345" s="37" t="s">
        <v>37</v>
      </c>
      <c r="E345" s="37" t="s">
        <v>120</v>
      </c>
      <c r="F345" s="36">
        <v>3650.68</v>
      </c>
      <c r="G345" s="36">
        <v>3647.68</v>
      </c>
      <c r="H345" s="36">
        <v>3652.18</v>
      </c>
      <c r="I345" s="37" t="s">
        <v>339</v>
      </c>
      <c r="J345" s="36">
        <v>3652.21</v>
      </c>
      <c r="K345" s="36">
        <v>0</v>
      </c>
      <c r="L345" s="36">
        <v>0</v>
      </c>
      <c r="M345" s="36">
        <v>1.53</v>
      </c>
      <c r="N345" s="10" t="str">
        <f t="shared" si="60"/>
        <v>W</v>
      </c>
      <c r="O345" s="11">
        <f t="shared" si="61"/>
        <v>45918</v>
      </c>
      <c r="P345" s="12" t="str">
        <f t="shared" si="62"/>
        <v>10</v>
      </c>
      <c r="Q345" s="13" t="str">
        <f>VLOOKUP($B345,Deals_Demo!$H:$N,7,0)</f>
        <v>strategy_12_demo</v>
      </c>
      <c r="R345" s="13" t="str">
        <f t="shared" si="63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64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7"/>
        <v>0.15300000000000002</v>
      </c>
      <c r="Y345" s="13">
        <f t="shared" si="58"/>
        <v>0.30600000000000005</v>
      </c>
      <c r="Z345" s="13">
        <f t="shared" si="59"/>
        <v>0.45899999999999996</v>
      </c>
      <c r="AA345" s="13">
        <f t="shared" si="65"/>
        <v>-3</v>
      </c>
    </row>
    <row r="346" spans="1:27" x14ac:dyDescent="0.25">
      <c r="A346" s="58">
        <v>45918.441296296296</v>
      </c>
      <c r="B346" s="59">
        <v>443282833</v>
      </c>
      <c r="C346" s="38" t="s">
        <v>36</v>
      </c>
      <c r="D346" s="38" t="s">
        <v>37</v>
      </c>
      <c r="E346" s="38" t="s">
        <v>120</v>
      </c>
      <c r="F346" s="35">
        <v>3650.68</v>
      </c>
      <c r="G346" s="35">
        <v>3651.5</v>
      </c>
      <c r="H346" s="35">
        <v>3653.68</v>
      </c>
      <c r="I346" s="38" t="s">
        <v>340</v>
      </c>
      <c r="J346" s="35">
        <v>3653.8</v>
      </c>
      <c r="K346" s="35">
        <v>0</v>
      </c>
      <c r="L346" s="35">
        <v>0</v>
      </c>
      <c r="M346" s="35">
        <v>3.12</v>
      </c>
      <c r="N346" s="10" t="str">
        <f t="shared" si="60"/>
        <v>W</v>
      </c>
      <c r="O346" s="11">
        <f t="shared" si="61"/>
        <v>45918</v>
      </c>
      <c r="P346" s="12" t="str">
        <f t="shared" si="62"/>
        <v>10</v>
      </c>
      <c r="Q346" s="13" t="str">
        <f>VLOOKUP($B346,Deals_Demo!$H:$N,7,0)</f>
        <v>strategy_10_demo</v>
      </c>
      <c r="R346" s="13" t="str">
        <f t="shared" si="63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64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7"/>
        <v>0.31200000000000006</v>
      </c>
      <c r="Y346" s="13">
        <f t="shared" si="58"/>
        <v>0.62400000000000011</v>
      </c>
      <c r="Z346" s="13">
        <f t="shared" si="59"/>
        <v>0.93599999999999994</v>
      </c>
      <c r="AA346" s="13">
        <f t="shared" si="65"/>
        <v>3.12</v>
      </c>
    </row>
    <row r="347" spans="1:27" x14ac:dyDescent="0.25">
      <c r="A347" s="60">
        <v>45918.441296296296</v>
      </c>
      <c r="B347" s="61">
        <v>443282835</v>
      </c>
      <c r="C347" s="37" t="s">
        <v>36</v>
      </c>
      <c r="D347" s="37" t="s">
        <v>37</v>
      </c>
      <c r="E347" s="37" t="s">
        <v>120</v>
      </c>
      <c r="F347" s="36">
        <v>3650.68</v>
      </c>
      <c r="G347" s="36">
        <v>3651.5</v>
      </c>
      <c r="H347" s="36">
        <v>3653.68</v>
      </c>
      <c r="I347" s="37" t="s">
        <v>340</v>
      </c>
      <c r="J347" s="36">
        <v>3653.8</v>
      </c>
      <c r="K347" s="36">
        <v>0</v>
      </c>
      <c r="L347" s="36">
        <v>0</v>
      </c>
      <c r="M347" s="36">
        <v>3.12</v>
      </c>
      <c r="N347" s="10" t="str">
        <f t="shared" si="60"/>
        <v>W</v>
      </c>
      <c r="O347" s="11">
        <f t="shared" si="61"/>
        <v>45918</v>
      </c>
      <c r="P347" s="12" t="str">
        <f t="shared" si="62"/>
        <v>10</v>
      </c>
      <c r="Q347" s="13" t="str">
        <f>VLOOKUP($B347,Deals_Demo!$H:$N,7,0)</f>
        <v>strategy_09_demo</v>
      </c>
      <c r="R347" s="13" t="str">
        <f t="shared" si="63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64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7"/>
        <v>0.31200000000000006</v>
      </c>
      <c r="Y347" s="13">
        <f t="shared" si="58"/>
        <v>0.62400000000000011</v>
      </c>
      <c r="Z347" s="13">
        <f t="shared" si="59"/>
        <v>0.93599999999999994</v>
      </c>
      <c r="AA347" s="13">
        <f t="shared" si="65"/>
        <v>3.12</v>
      </c>
    </row>
    <row r="348" spans="1:27" x14ac:dyDescent="0.25">
      <c r="A348" s="58">
        <v>45918.441296296296</v>
      </c>
      <c r="B348" s="59">
        <v>443282844</v>
      </c>
      <c r="C348" s="38" t="s">
        <v>36</v>
      </c>
      <c r="D348" s="38" t="s">
        <v>37</v>
      </c>
      <c r="E348" s="38" t="s">
        <v>120</v>
      </c>
      <c r="F348" s="35">
        <v>3650.68</v>
      </c>
      <c r="G348" s="35">
        <v>3651.5</v>
      </c>
      <c r="H348" s="35">
        <v>3654.18</v>
      </c>
      <c r="I348" s="38" t="s">
        <v>341</v>
      </c>
      <c r="J348" s="35">
        <v>3654.21</v>
      </c>
      <c r="K348" s="35">
        <v>0</v>
      </c>
      <c r="L348" s="35">
        <v>0</v>
      </c>
      <c r="M348" s="35">
        <v>3.53</v>
      </c>
      <c r="N348" s="10" t="str">
        <f t="shared" si="60"/>
        <v>W</v>
      </c>
      <c r="O348" s="11">
        <f t="shared" si="61"/>
        <v>45918</v>
      </c>
      <c r="P348" s="12" t="str">
        <f t="shared" si="62"/>
        <v>10</v>
      </c>
      <c r="Q348" s="13" t="str">
        <f>VLOOKUP($B348,Deals_Demo!$H:$N,7,0)</f>
        <v>strategy_11_demo</v>
      </c>
      <c r="R348" s="13" t="str">
        <f t="shared" si="63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64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7"/>
        <v>0.35299999999999998</v>
      </c>
      <c r="Y348" s="13">
        <f t="shared" si="58"/>
        <v>0.70599999999999996</v>
      </c>
      <c r="Z348" s="13">
        <f t="shared" si="59"/>
        <v>1.0589999999999999</v>
      </c>
      <c r="AA348" s="13">
        <f t="shared" si="65"/>
        <v>3.53</v>
      </c>
    </row>
    <row r="349" spans="1:27" x14ac:dyDescent="0.25">
      <c r="A349" s="60">
        <v>45918.450208333335</v>
      </c>
      <c r="B349" s="61">
        <v>443289887</v>
      </c>
      <c r="C349" s="37" t="s">
        <v>36</v>
      </c>
      <c r="D349" s="37" t="s">
        <v>37</v>
      </c>
      <c r="E349" s="37" t="s">
        <v>120</v>
      </c>
      <c r="F349" s="36">
        <v>3657.89</v>
      </c>
      <c r="G349" s="36">
        <v>3654.89</v>
      </c>
      <c r="H349" s="36">
        <v>3659.39</v>
      </c>
      <c r="I349" s="37" t="s">
        <v>342</v>
      </c>
      <c r="J349" s="36">
        <v>3659.49</v>
      </c>
      <c r="K349" s="36">
        <v>0</v>
      </c>
      <c r="L349" s="36">
        <v>0</v>
      </c>
      <c r="M349" s="36">
        <v>1.6</v>
      </c>
      <c r="N349" s="10" t="str">
        <f t="shared" si="60"/>
        <v>W</v>
      </c>
      <c r="O349" s="11">
        <f t="shared" si="61"/>
        <v>45918</v>
      </c>
      <c r="P349" s="12" t="str">
        <f t="shared" si="62"/>
        <v>10</v>
      </c>
      <c r="Q349" s="13" t="str">
        <f>VLOOKUP($B349,Deals_Demo!$H:$N,7,0)</f>
        <v>strategy_12_demo</v>
      </c>
      <c r="R349" s="13" t="str">
        <f t="shared" si="63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64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7"/>
        <v>0.16000000000000003</v>
      </c>
      <c r="Y349" s="13">
        <f t="shared" si="58"/>
        <v>0.32000000000000006</v>
      </c>
      <c r="Z349" s="13">
        <f t="shared" si="59"/>
        <v>0.48</v>
      </c>
      <c r="AA349" s="13">
        <f t="shared" si="65"/>
        <v>-3</v>
      </c>
    </row>
    <row r="350" spans="1:27" x14ac:dyDescent="0.25">
      <c r="A350" s="58">
        <v>45918.450208333335</v>
      </c>
      <c r="B350" s="59">
        <v>443289890</v>
      </c>
      <c r="C350" s="38" t="s">
        <v>36</v>
      </c>
      <c r="D350" s="38" t="s">
        <v>37</v>
      </c>
      <c r="E350" s="38" t="s">
        <v>120</v>
      </c>
      <c r="F350" s="35">
        <v>3657.81</v>
      </c>
      <c r="G350" s="35">
        <v>3658.03</v>
      </c>
      <c r="H350" s="35">
        <v>3661.39</v>
      </c>
      <c r="I350" s="38" t="s">
        <v>343</v>
      </c>
      <c r="J350" s="35">
        <v>3657.66</v>
      </c>
      <c r="K350" s="35">
        <v>0</v>
      </c>
      <c r="L350" s="35">
        <v>0</v>
      </c>
      <c r="M350" s="35">
        <v>-0.15</v>
      </c>
      <c r="N350" s="10" t="str">
        <f t="shared" si="60"/>
        <v>L</v>
      </c>
      <c r="O350" s="11">
        <f t="shared" si="61"/>
        <v>45918</v>
      </c>
      <c r="P350" s="12" t="str">
        <f t="shared" si="62"/>
        <v>10</v>
      </c>
      <c r="Q350" s="13" t="str">
        <f>VLOOKUP($B350,Deals_Demo!$H:$N,7,0)</f>
        <v>strategy_11_demo</v>
      </c>
      <c r="R350" s="13" t="str">
        <f t="shared" si="63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64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7"/>
        <v>-1.4999999999999999E-2</v>
      </c>
      <c r="Y350" s="13">
        <f t="shared" si="58"/>
        <v>-0.03</v>
      </c>
      <c r="Z350" s="13">
        <f t="shared" si="59"/>
        <v>-4.4999999999999998E-2</v>
      </c>
      <c r="AA350" s="13">
        <f t="shared" si="65"/>
        <v>-3</v>
      </c>
    </row>
    <row r="351" spans="1:27" x14ac:dyDescent="0.25">
      <c r="A351" s="60">
        <v>45918.450208333335</v>
      </c>
      <c r="B351" s="61">
        <v>443289894</v>
      </c>
      <c r="C351" s="37" t="s">
        <v>36</v>
      </c>
      <c r="D351" s="37" t="s">
        <v>37</v>
      </c>
      <c r="E351" s="37" t="s">
        <v>120</v>
      </c>
      <c r="F351" s="36">
        <v>3657.86</v>
      </c>
      <c r="G351" s="36">
        <v>3658.03</v>
      </c>
      <c r="H351" s="36">
        <v>3660.89</v>
      </c>
      <c r="I351" s="37" t="s">
        <v>343</v>
      </c>
      <c r="J351" s="36">
        <v>3657.66</v>
      </c>
      <c r="K351" s="36">
        <v>0</v>
      </c>
      <c r="L351" s="36">
        <v>0</v>
      </c>
      <c r="M351" s="36">
        <v>-0.2</v>
      </c>
      <c r="N351" s="10" t="str">
        <f t="shared" si="60"/>
        <v>L</v>
      </c>
      <c r="O351" s="11">
        <f t="shared" si="61"/>
        <v>45918</v>
      </c>
      <c r="P351" s="12" t="str">
        <f t="shared" si="62"/>
        <v>10</v>
      </c>
      <c r="Q351" s="13" t="str">
        <f>VLOOKUP($B351,Deals_Demo!$H:$N,7,0)</f>
        <v>strategy_10_demo</v>
      </c>
      <c r="R351" s="13" t="str">
        <f t="shared" si="63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64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7"/>
        <v>-2.0000000000000004E-2</v>
      </c>
      <c r="Y351" s="13">
        <f t="shared" si="58"/>
        <v>-4.0000000000000008E-2</v>
      </c>
      <c r="Z351" s="13">
        <f t="shared" si="59"/>
        <v>-0.06</v>
      </c>
      <c r="AA351" s="13">
        <f t="shared" si="65"/>
        <v>-3</v>
      </c>
    </row>
    <row r="352" spans="1:27" x14ac:dyDescent="0.25">
      <c r="A352" s="58">
        <v>45918.450208333335</v>
      </c>
      <c r="B352" s="59">
        <v>443289896</v>
      </c>
      <c r="C352" s="38" t="s">
        <v>36</v>
      </c>
      <c r="D352" s="38" t="s">
        <v>37</v>
      </c>
      <c r="E352" s="38" t="s">
        <v>120</v>
      </c>
      <c r="F352" s="35">
        <v>3657.84</v>
      </c>
      <c r="G352" s="35">
        <v>3658.03</v>
      </c>
      <c r="H352" s="35">
        <v>3660.89</v>
      </c>
      <c r="I352" s="38" t="s">
        <v>343</v>
      </c>
      <c r="J352" s="35">
        <v>3657.66</v>
      </c>
      <c r="K352" s="35">
        <v>0</v>
      </c>
      <c r="L352" s="35">
        <v>0</v>
      </c>
      <c r="M352" s="35">
        <v>-0.18</v>
      </c>
      <c r="N352" s="10" t="str">
        <f t="shared" si="60"/>
        <v>L</v>
      </c>
      <c r="O352" s="11">
        <f t="shared" si="61"/>
        <v>45918</v>
      </c>
      <c r="P352" s="12" t="str">
        <f t="shared" si="62"/>
        <v>10</v>
      </c>
      <c r="Q352" s="13" t="str">
        <f>VLOOKUP($B352,Deals_Demo!$H:$N,7,0)</f>
        <v>strategy_09_demo</v>
      </c>
      <c r="R352" s="13" t="str">
        <f t="shared" si="63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64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7"/>
        <v>-1.7999999999999999E-2</v>
      </c>
      <c r="Y352" s="13">
        <f t="shared" si="58"/>
        <v>-3.5999999999999997E-2</v>
      </c>
      <c r="Z352" s="13">
        <f t="shared" si="59"/>
        <v>-5.3999999999999999E-2</v>
      </c>
      <c r="AA352" s="13">
        <f t="shared" si="65"/>
        <v>-3</v>
      </c>
    </row>
    <row r="353" spans="1:27" x14ac:dyDescent="0.25">
      <c r="A353" s="60">
        <v>45918.451828703706</v>
      </c>
      <c r="B353" s="61">
        <v>443290682</v>
      </c>
      <c r="C353" s="37" t="s">
        <v>36</v>
      </c>
      <c r="D353" s="37" t="s">
        <v>37</v>
      </c>
      <c r="E353" s="37" t="s">
        <v>120</v>
      </c>
      <c r="F353" s="36">
        <v>3658.58</v>
      </c>
      <c r="G353" s="36">
        <v>3655.58</v>
      </c>
      <c r="H353" s="36">
        <v>3660.08</v>
      </c>
      <c r="I353" s="37" t="s">
        <v>344</v>
      </c>
      <c r="J353" s="36">
        <v>3655.48</v>
      </c>
      <c r="K353" s="36">
        <v>0</v>
      </c>
      <c r="L353" s="36">
        <v>0</v>
      </c>
      <c r="M353" s="36">
        <v>-3.1</v>
      </c>
      <c r="N353" s="10" t="str">
        <f t="shared" si="60"/>
        <v>L</v>
      </c>
      <c r="O353" s="11">
        <f t="shared" si="61"/>
        <v>45918</v>
      </c>
      <c r="P353" s="12" t="str">
        <f t="shared" si="62"/>
        <v>10</v>
      </c>
      <c r="Q353" s="13" t="str">
        <f>VLOOKUP($B353,Deals_Demo!$H:$N,7,0)</f>
        <v>strategy_12_demo</v>
      </c>
      <c r="R353" s="13" t="str">
        <f t="shared" si="63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64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7"/>
        <v>-0.31000000000000005</v>
      </c>
      <c r="Y353" s="13">
        <f t="shared" si="58"/>
        <v>-0.62000000000000011</v>
      </c>
      <c r="Z353" s="13">
        <f t="shared" si="59"/>
        <v>-0.92999999999999994</v>
      </c>
      <c r="AA353" s="13">
        <f t="shared" si="65"/>
        <v>-3</v>
      </c>
    </row>
    <row r="354" spans="1:27" x14ac:dyDescent="0.25">
      <c r="A354" s="58">
        <v>45918.452523148146</v>
      </c>
      <c r="B354" s="59">
        <v>443290925</v>
      </c>
      <c r="C354" s="38" t="s">
        <v>36</v>
      </c>
      <c r="D354" s="38" t="s">
        <v>37</v>
      </c>
      <c r="E354" s="38" t="s">
        <v>120</v>
      </c>
      <c r="F354" s="35">
        <v>3658.41</v>
      </c>
      <c r="G354" s="35">
        <v>3655.36</v>
      </c>
      <c r="H354" s="35">
        <v>3661.86</v>
      </c>
      <c r="I354" s="38" t="s">
        <v>345</v>
      </c>
      <c r="J354" s="35">
        <v>3655.34</v>
      </c>
      <c r="K354" s="35">
        <v>0</v>
      </c>
      <c r="L354" s="35">
        <v>0</v>
      </c>
      <c r="M354" s="35">
        <v>-3.07</v>
      </c>
      <c r="N354" s="10" t="str">
        <f t="shared" si="60"/>
        <v>L</v>
      </c>
      <c r="O354" s="11">
        <f t="shared" si="61"/>
        <v>45918</v>
      </c>
      <c r="P354" s="12" t="str">
        <f t="shared" si="62"/>
        <v>10</v>
      </c>
      <c r="Q354" s="13" t="str">
        <f>VLOOKUP($B354,Deals_Demo!$H:$N,7,0)</f>
        <v>strategy_11_demo</v>
      </c>
      <c r="R354" s="13" t="str">
        <f t="shared" si="63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64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7"/>
        <v>-0.307</v>
      </c>
      <c r="Y354" s="13">
        <f t="shared" si="58"/>
        <v>-0.61399999999999999</v>
      </c>
      <c r="Z354" s="13">
        <f t="shared" si="59"/>
        <v>-0.92099999999999993</v>
      </c>
      <c r="AA354" s="13">
        <f t="shared" si="65"/>
        <v>-3</v>
      </c>
    </row>
    <row r="355" spans="1:27" x14ac:dyDescent="0.25">
      <c r="A355" s="60">
        <v>45918.452523148146</v>
      </c>
      <c r="B355" s="61">
        <v>443290928</v>
      </c>
      <c r="C355" s="37" t="s">
        <v>36</v>
      </c>
      <c r="D355" s="37" t="s">
        <v>37</v>
      </c>
      <c r="E355" s="37" t="s">
        <v>120</v>
      </c>
      <c r="F355" s="36">
        <v>3658.41</v>
      </c>
      <c r="G355" s="36">
        <v>3655.41</v>
      </c>
      <c r="H355" s="36">
        <v>3661.41</v>
      </c>
      <c r="I355" s="37" t="s">
        <v>346</v>
      </c>
      <c r="J355" s="36">
        <v>3655.4</v>
      </c>
      <c r="K355" s="36">
        <v>0</v>
      </c>
      <c r="L355" s="36">
        <v>0</v>
      </c>
      <c r="M355" s="36">
        <v>-3.01</v>
      </c>
      <c r="N355" s="10" t="str">
        <f t="shared" si="60"/>
        <v>L</v>
      </c>
      <c r="O355" s="11">
        <f t="shared" si="61"/>
        <v>45918</v>
      </c>
      <c r="P355" s="12" t="str">
        <f t="shared" si="62"/>
        <v>10</v>
      </c>
      <c r="Q355" s="13" t="str">
        <f>VLOOKUP($B355,Deals_Demo!$H:$N,7,0)</f>
        <v>strategy_09_demo</v>
      </c>
      <c r="R355" s="13" t="str">
        <f t="shared" si="63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64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7"/>
        <v>-0.30099999999999999</v>
      </c>
      <c r="Y355" s="13">
        <f t="shared" si="58"/>
        <v>-0.60199999999999998</v>
      </c>
      <c r="Z355" s="13">
        <f t="shared" si="59"/>
        <v>-0.90299999999999991</v>
      </c>
      <c r="AA355" s="13">
        <f t="shared" si="65"/>
        <v>-3</v>
      </c>
    </row>
    <row r="356" spans="1:27" x14ac:dyDescent="0.25">
      <c r="A356" s="58">
        <v>45918.452523148146</v>
      </c>
      <c r="B356" s="59">
        <v>443290929</v>
      </c>
      <c r="C356" s="38" t="s">
        <v>36</v>
      </c>
      <c r="D356" s="38" t="s">
        <v>37</v>
      </c>
      <c r="E356" s="38" t="s">
        <v>120</v>
      </c>
      <c r="F356" s="35">
        <v>3658.15</v>
      </c>
      <c r="G356" s="35">
        <v>3658.29</v>
      </c>
      <c r="H356" s="35">
        <v>3661.41</v>
      </c>
      <c r="I356" s="38" t="s">
        <v>347</v>
      </c>
      <c r="J356" s="35">
        <v>3658.14</v>
      </c>
      <c r="K356" s="35">
        <v>0</v>
      </c>
      <c r="L356" s="35">
        <v>0</v>
      </c>
      <c r="M356" s="35">
        <v>-0.01</v>
      </c>
      <c r="N356" s="10" t="str">
        <f t="shared" si="60"/>
        <v>L</v>
      </c>
      <c r="O356" s="11">
        <f t="shared" si="61"/>
        <v>45918</v>
      </c>
      <c r="P356" s="12" t="str">
        <f t="shared" si="62"/>
        <v>10</v>
      </c>
      <c r="Q356" s="13" t="str">
        <f>VLOOKUP($B356,Deals_Demo!$H:$N,7,0)</f>
        <v>strategy_10_demo</v>
      </c>
      <c r="R356" s="13" t="str">
        <f t="shared" si="63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64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7"/>
        <v>-1E-3</v>
      </c>
      <c r="Y356" s="13">
        <f t="shared" si="58"/>
        <v>-2E-3</v>
      </c>
      <c r="Z356" s="13">
        <f t="shared" si="59"/>
        <v>-3.0000000000000001E-3</v>
      </c>
      <c r="AA356" s="13">
        <f t="shared" si="65"/>
        <v>-3</v>
      </c>
    </row>
    <row r="357" spans="1:27" x14ac:dyDescent="0.25">
      <c r="A357" s="60">
        <v>45918.455416666664</v>
      </c>
      <c r="B357" s="61">
        <v>443291971</v>
      </c>
      <c r="C357" s="37" t="s">
        <v>36</v>
      </c>
      <c r="D357" s="37" t="s">
        <v>37</v>
      </c>
      <c r="E357" s="37" t="s">
        <v>120</v>
      </c>
      <c r="F357" s="36">
        <v>3658.5</v>
      </c>
      <c r="G357" s="36">
        <v>3656</v>
      </c>
      <c r="H357" s="36">
        <v>3661.5</v>
      </c>
      <c r="I357" s="37" t="s">
        <v>348</v>
      </c>
      <c r="J357" s="36">
        <v>3655.84</v>
      </c>
      <c r="K357" s="36">
        <v>0</v>
      </c>
      <c r="L357" s="36">
        <v>0</v>
      </c>
      <c r="M357" s="36">
        <v>-2.66</v>
      </c>
      <c r="N357" s="10" t="str">
        <f t="shared" si="60"/>
        <v>L</v>
      </c>
      <c r="O357" s="11">
        <f t="shared" si="61"/>
        <v>45918</v>
      </c>
      <c r="P357" s="12" t="str">
        <f t="shared" si="62"/>
        <v>10</v>
      </c>
      <c r="Q357" s="13" t="str">
        <f>VLOOKUP($B357,Deals_Demo!$H:$N,7,0)</f>
        <v>strategy_10_demo</v>
      </c>
      <c r="R357" s="13" t="str">
        <f t="shared" si="63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64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7"/>
        <v>-0.26600000000000001</v>
      </c>
      <c r="Y357" s="13">
        <f t="shared" si="58"/>
        <v>-0.53200000000000003</v>
      </c>
      <c r="Z357" s="13">
        <f t="shared" si="59"/>
        <v>-0.79800000000000004</v>
      </c>
      <c r="AA357" s="13">
        <f t="shared" si="65"/>
        <v>-3</v>
      </c>
    </row>
    <row r="358" spans="1:27" x14ac:dyDescent="0.25">
      <c r="A358" s="58">
        <v>45918.456689814811</v>
      </c>
      <c r="B358" s="59">
        <v>443292671</v>
      </c>
      <c r="C358" s="38" t="s">
        <v>36</v>
      </c>
      <c r="D358" s="38" t="s">
        <v>37</v>
      </c>
      <c r="E358" s="38" t="s">
        <v>120</v>
      </c>
      <c r="F358" s="35">
        <v>3658.04</v>
      </c>
      <c r="G358" s="35">
        <v>3655.04</v>
      </c>
      <c r="H358" s="35">
        <v>3661.54</v>
      </c>
      <c r="I358" s="38" t="s">
        <v>349</v>
      </c>
      <c r="J358" s="35">
        <v>3655</v>
      </c>
      <c r="K358" s="35">
        <v>0</v>
      </c>
      <c r="L358" s="35">
        <v>0</v>
      </c>
      <c r="M358" s="35">
        <v>-3.04</v>
      </c>
      <c r="N358" s="10" t="str">
        <f t="shared" si="60"/>
        <v>L</v>
      </c>
      <c r="O358" s="11">
        <f t="shared" si="61"/>
        <v>45918</v>
      </c>
      <c r="P358" s="12" t="str">
        <f t="shared" si="62"/>
        <v>10</v>
      </c>
      <c r="Q358" s="13" t="str">
        <f>VLOOKUP($B358,Deals_Demo!$H:$N,7,0)</f>
        <v>strategy_08_demo</v>
      </c>
      <c r="R358" s="13" t="str">
        <f t="shared" si="63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64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7"/>
        <v>-0.30400000000000005</v>
      </c>
      <c r="Y358" s="13">
        <f t="shared" si="58"/>
        <v>-0.6080000000000001</v>
      </c>
      <c r="Z358" s="13">
        <f t="shared" si="59"/>
        <v>-0.91199999999999992</v>
      </c>
      <c r="AA358" s="13">
        <f t="shared" si="65"/>
        <v>-3</v>
      </c>
    </row>
    <row r="359" spans="1:27" x14ac:dyDescent="0.25">
      <c r="A359" s="60">
        <v>45918.467453703706</v>
      </c>
      <c r="B359" s="61">
        <v>443298547</v>
      </c>
      <c r="C359" s="37" t="s">
        <v>36</v>
      </c>
      <c r="D359" s="37" t="s">
        <v>38</v>
      </c>
      <c r="E359" s="37" t="s">
        <v>120</v>
      </c>
      <c r="F359" s="36">
        <v>3655.01</v>
      </c>
      <c r="G359" s="36">
        <v>3658.08</v>
      </c>
      <c r="H359" s="36">
        <v>3652.08</v>
      </c>
      <c r="I359" s="37" t="s">
        <v>350</v>
      </c>
      <c r="J359" s="36">
        <v>3658.09</v>
      </c>
      <c r="K359" s="36">
        <v>0</v>
      </c>
      <c r="L359" s="36">
        <v>0</v>
      </c>
      <c r="M359" s="36">
        <v>-3.08</v>
      </c>
      <c r="N359" s="10" t="str">
        <f t="shared" si="60"/>
        <v>L</v>
      </c>
      <c r="O359" s="11">
        <f t="shared" si="61"/>
        <v>45918</v>
      </c>
      <c r="P359" s="12" t="str">
        <f t="shared" si="62"/>
        <v>11</v>
      </c>
      <c r="Q359" s="13" t="str">
        <f>VLOOKUP($B359,Deals_Demo!$H:$N,7,0)</f>
        <v>strategy_09_demo</v>
      </c>
      <c r="R359" s="13" t="str">
        <f t="shared" si="63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64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7"/>
        <v>-0.30800000000000005</v>
      </c>
      <c r="Y359" s="13">
        <f t="shared" si="58"/>
        <v>-0.6160000000000001</v>
      </c>
      <c r="Z359" s="13">
        <f t="shared" si="59"/>
        <v>-0.92399999999999993</v>
      </c>
      <c r="AA359" s="13">
        <f t="shared" si="65"/>
        <v>-3</v>
      </c>
    </row>
    <row r="360" spans="1:27" x14ac:dyDescent="0.25">
      <c r="A360" s="58">
        <v>45918.467453703706</v>
      </c>
      <c r="B360" s="59">
        <v>443298548</v>
      </c>
      <c r="C360" s="38" t="s">
        <v>36</v>
      </c>
      <c r="D360" s="38" t="s">
        <v>38</v>
      </c>
      <c r="E360" s="38" t="s">
        <v>120</v>
      </c>
      <c r="F360" s="35">
        <v>3655.01</v>
      </c>
      <c r="G360" s="35">
        <v>3658.01</v>
      </c>
      <c r="H360" s="35">
        <v>3653.51</v>
      </c>
      <c r="I360" s="38" t="s">
        <v>351</v>
      </c>
      <c r="J360" s="35">
        <v>3658.01</v>
      </c>
      <c r="K360" s="35">
        <v>0</v>
      </c>
      <c r="L360" s="35">
        <v>0</v>
      </c>
      <c r="M360" s="35">
        <v>-3</v>
      </c>
      <c r="N360" s="10" t="str">
        <f t="shared" si="60"/>
        <v>L</v>
      </c>
      <c r="O360" s="11">
        <f t="shared" si="61"/>
        <v>45918</v>
      </c>
      <c r="P360" s="12" t="str">
        <f t="shared" si="62"/>
        <v>11</v>
      </c>
      <c r="Q360" s="13" t="str">
        <f>VLOOKUP($B360,Deals_Demo!$H:$N,7,0)</f>
        <v>strategy_14_demo</v>
      </c>
      <c r="R360" s="13" t="str">
        <f t="shared" si="63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64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7"/>
        <v>-0.30000000000000004</v>
      </c>
      <c r="Y360" s="13">
        <f t="shared" si="58"/>
        <v>-0.60000000000000009</v>
      </c>
      <c r="Z360" s="13">
        <f t="shared" si="59"/>
        <v>-0.89999999999999991</v>
      </c>
      <c r="AA360" s="13">
        <f t="shared" si="65"/>
        <v>-3</v>
      </c>
    </row>
    <row r="361" spans="1:27" x14ac:dyDescent="0.25">
      <c r="A361" s="60">
        <v>45918.467453703706</v>
      </c>
      <c r="B361" s="61">
        <v>443298549</v>
      </c>
      <c r="C361" s="37" t="s">
        <v>36</v>
      </c>
      <c r="D361" s="37" t="s">
        <v>38</v>
      </c>
      <c r="E361" s="37" t="s">
        <v>120</v>
      </c>
      <c r="F361" s="36">
        <v>3655.01</v>
      </c>
      <c r="G361" s="36">
        <v>3658.01</v>
      </c>
      <c r="H361" s="36">
        <v>3653.51</v>
      </c>
      <c r="I361" s="37" t="s">
        <v>351</v>
      </c>
      <c r="J361" s="36">
        <v>3658.01</v>
      </c>
      <c r="K361" s="36">
        <v>0</v>
      </c>
      <c r="L361" s="36">
        <v>0</v>
      </c>
      <c r="M361" s="36">
        <v>-3</v>
      </c>
      <c r="N361" s="10" t="str">
        <f t="shared" si="60"/>
        <v>L</v>
      </c>
      <c r="O361" s="11">
        <f t="shared" si="61"/>
        <v>45918</v>
      </c>
      <c r="P361" s="12" t="str">
        <f t="shared" si="62"/>
        <v>11</v>
      </c>
      <c r="Q361" s="13" t="str">
        <f>VLOOKUP($B361,Deals_Demo!$H:$N,7,0)</f>
        <v>strategy_12_demo</v>
      </c>
      <c r="R361" s="13" t="str">
        <f t="shared" si="63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64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7"/>
        <v>-0.30000000000000004</v>
      </c>
      <c r="Y361" s="13">
        <f t="shared" si="58"/>
        <v>-0.60000000000000009</v>
      </c>
      <c r="Z361" s="13">
        <f t="shared" si="59"/>
        <v>-0.89999999999999991</v>
      </c>
      <c r="AA361" s="13">
        <f t="shared" si="65"/>
        <v>-3</v>
      </c>
    </row>
    <row r="362" spans="1:27" x14ac:dyDescent="0.25">
      <c r="A362" s="58">
        <v>45918.467453703706</v>
      </c>
      <c r="B362" s="59">
        <v>443298551</v>
      </c>
      <c r="C362" s="38" t="s">
        <v>36</v>
      </c>
      <c r="D362" s="38" t="s">
        <v>38</v>
      </c>
      <c r="E362" s="38" t="s">
        <v>120</v>
      </c>
      <c r="F362" s="35">
        <v>3655.01</v>
      </c>
      <c r="G362" s="35">
        <v>3658.01</v>
      </c>
      <c r="H362" s="35">
        <v>3651.51</v>
      </c>
      <c r="I362" s="38" t="s">
        <v>351</v>
      </c>
      <c r="J362" s="35">
        <v>3658.01</v>
      </c>
      <c r="K362" s="35">
        <v>0</v>
      </c>
      <c r="L362" s="35">
        <v>0</v>
      </c>
      <c r="M362" s="35">
        <v>-3</v>
      </c>
      <c r="N362" s="10" t="str">
        <f t="shared" si="60"/>
        <v>L</v>
      </c>
      <c r="O362" s="11">
        <f t="shared" si="61"/>
        <v>45918</v>
      </c>
      <c r="P362" s="12" t="str">
        <f t="shared" si="62"/>
        <v>11</v>
      </c>
      <c r="Q362" s="13" t="str">
        <f>VLOOKUP($B362,Deals_Demo!$H:$N,7,0)</f>
        <v>strategy_11_demo</v>
      </c>
      <c r="R362" s="13" t="str">
        <f t="shared" si="63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64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7"/>
        <v>-0.30000000000000004</v>
      </c>
      <c r="Y362" s="13">
        <f t="shared" si="58"/>
        <v>-0.60000000000000009</v>
      </c>
      <c r="Z362" s="13">
        <f t="shared" si="59"/>
        <v>-0.89999999999999991</v>
      </c>
      <c r="AA362" s="13">
        <f t="shared" si="65"/>
        <v>-3</v>
      </c>
    </row>
    <row r="363" spans="1:27" x14ac:dyDescent="0.25">
      <c r="A363" s="60">
        <v>45918.467465277776</v>
      </c>
      <c r="B363" s="61">
        <v>443298553</v>
      </c>
      <c r="C363" s="37" t="s">
        <v>36</v>
      </c>
      <c r="D363" s="37" t="s">
        <v>38</v>
      </c>
      <c r="E363" s="37" t="s">
        <v>120</v>
      </c>
      <c r="F363" s="36">
        <v>3655</v>
      </c>
      <c r="G363" s="36">
        <v>3657.51</v>
      </c>
      <c r="H363" s="36">
        <v>3652.01</v>
      </c>
      <c r="I363" s="37" t="s">
        <v>352</v>
      </c>
      <c r="J363" s="36">
        <v>3657.52</v>
      </c>
      <c r="K363" s="36">
        <v>0</v>
      </c>
      <c r="L363" s="36">
        <v>0</v>
      </c>
      <c r="M363" s="36">
        <v>-2.52</v>
      </c>
      <c r="N363" s="10" t="str">
        <f t="shared" si="60"/>
        <v>L</v>
      </c>
      <c r="O363" s="11">
        <f t="shared" si="61"/>
        <v>45918</v>
      </c>
      <c r="P363" s="12" t="str">
        <f t="shared" si="62"/>
        <v>11</v>
      </c>
      <c r="Q363" s="13" t="str">
        <f>VLOOKUP($B363,Deals_Demo!$H:$N,7,0)</f>
        <v>strategy_10_demo</v>
      </c>
      <c r="R363" s="13" t="str">
        <f t="shared" si="63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64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7"/>
        <v>-0.252</v>
      </c>
      <c r="Y363" s="13">
        <f t="shared" si="58"/>
        <v>-0.504</v>
      </c>
      <c r="Z363" s="13">
        <f t="shared" si="59"/>
        <v>-0.75600000000000001</v>
      </c>
      <c r="AA363" s="13">
        <f t="shared" si="65"/>
        <v>-3</v>
      </c>
    </row>
    <row r="364" spans="1:27" x14ac:dyDescent="0.25">
      <c r="A364" s="58">
        <v>45918.468831018516</v>
      </c>
      <c r="B364" s="59">
        <v>443299057</v>
      </c>
      <c r="C364" s="38" t="s">
        <v>36</v>
      </c>
      <c r="D364" s="38" t="s">
        <v>37</v>
      </c>
      <c r="E364" s="38" t="s">
        <v>120</v>
      </c>
      <c r="F364" s="35">
        <v>3655.99</v>
      </c>
      <c r="G364" s="35">
        <v>3657.03</v>
      </c>
      <c r="H364" s="35">
        <v>3659.62</v>
      </c>
      <c r="I364" s="38" t="s">
        <v>353</v>
      </c>
      <c r="J364" s="35">
        <v>3659.64</v>
      </c>
      <c r="K364" s="35">
        <v>0</v>
      </c>
      <c r="L364" s="35">
        <v>0</v>
      </c>
      <c r="M364" s="35">
        <v>3.65</v>
      </c>
      <c r="N364" s="10" t="str">
        <f t="shared" si="60"/>
        <v>W</v>
      </c>
      <c r="O364" s="11">
        <f t="shared" si="61"/>
        <v>45918</v>
      </c>
      <c r="P364" s="12" t="str">
        <f t="shared" si="62"/>
        <v>11</v>
      </c>
      <c r="Q364" s="13" t="str">
        <f>VLOOKUP($B364,Deals_Demo!$H:$N,7,0)</f>
        <v>strategy_08_demo</v>
      </c>
      <c r="R364" s="13" t="str">
        <f t="shared" si="63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64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7"/>
        <v>0.36499999999999999</v>
      </c>
      <c r="Y364" s="13">
        <f t="shared" si="58"/>
        <v>0.73</v>
      </c>
      <c r="Z364" s="13">
        <f t="shared" si="59"/>
        <v>1.095</v>
      </c>
      <c r="AA364" s="13">
        <f t="shared" si="65"/>
        <v>3.65</v>
      </c>
    </row>
    <row r="365" spans="1:27" x14ac:dyDescent="0.25">
      <c r="A365" s="60">
        <v>45918.479247685187</v>
      </c>
      <c r="B365" s="61">
        <v>443303443</v>
      </c>
      <c r="C365" s="37" t="s">
        <v>36</v>
      </c>
      <c r="D365" s="37" t="s">
        <v>37</v>
      </c>
      <c r="E365" s="37" t="s">
        <v>120</v>
      </c>
      <c r="F365" s="36">
        <v>3655.99</v>
      </c>
      <c r="G365" s="36">
        <v>3657.03</v>
      </c>
      <c r="H365" s="36">
        <v>3659.55</v>
      </c>
      <c r="I365" s="37" t="s">
        <v>354</v>
      </c>
      <c r="J365" s="36">
        <v>3659.6</v>
      </c>
      <c r="K365" s="36">
        <v>0</v>
      </c>
      <c r="L365" s="36">
        <v>0</v>
      </c>
      <c r="M365" s="36">
        <v>3.61</v>
      </c>
      <c r="N365" s="10" t="str">
        <f t="shared" si="60"/>
        <v>W</v>
      </c>
      <c r="O365" s="11">
        <f t="shared" si="61"/>
        <v>45918</v>
      </c>
      <c r="P365" s="12" t="str">
        <f t="shared" si="62"/>
        <v>11</v>
      </c>
      <c r="Q365" s="13" t="str">
        <f>VLOOKUP($B365,Deals_Demo!$H:$N,7,0)</f>
        <v>strategy_13_demo</v>
      </c>
      <c r="R365" s="13" t="str">
        <f t="shared" si="63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64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7"/>
        <v>0.36099999999999999</v>
      </c>
      <c r="Y365" s="13">
        <f t="shared" si="58"/>
        <v>0.72199999999999998</v>
      </c>
      <c r="Z365" s="13">
        <f t="shared" si="59"/>
        <v>1.083</v>
      </c>
      <c r="AA365" s="13">
        <f t="shared" si="65"/>
        <v>3.61</v>
      </c>
    </row>
    <row r="366" spans="1:27" x14ac:dyDescent="0.25">
      <c r="A366" s="58">
        <v>45918.491168981483</v>
      </c>
      <c r="B366" s="59">
        <v>443309947</v>
      </c>
      <c r="C366" s="38" t="s">
        <v>36</v>
      </c>
      <c r="D366" s="38" t="s">
        <v>37</v>
      </c>
      <c r="E366" s="38" t="s">
        <v>120</v>
      </c>
      <c r="F366" s="35">
        <v>3661.71</v>
      </c>
      <c r="G366" s="35">
        <v>3660.21</v>
      </c>
      <c r="H366" s="35">
        <v>3663.21</v>
      </c>
      <c r="I366" s="38" t="s">
        <v>355</v>
      </c>
      <c r="J366" s="35">
        <v>3663.36</v>
      </c>
      <c r="K366" s="35">
        <v>0</v>
      </c>
      <c r="L366" s="35">
        <v>0</v>
      </c>
      <c r="M366" s="35">
        <v>1.65</v>
      </c>
      <c r="N366" s="10" t="str">
        <f t="shared" si="60"/>
        <v>W</v>
      </c>
      <c r="O366" s="11">
        <f t="shared" si="61"/>
        <v>45918</v>
      </c>
      <c r="P366" s="12" t="str">
        <f t="shared" si="62"/>
        <v>11</v>
      </c>
      <c r="Q366" s="13" t="str">
        <f>VLOOKUP($B366,Deals_Demo!$H:$N,7,0)</f>
        <v>strategy_15_demo</v>
      </c>
      <c r="R366" s="13" t="str">
        <f t="shared" si="63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64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7"/>
        <v>0.16500000000000001</v>
      </c>
      <c r="Y366" s="13">
        <f t="shared" si="58"/>
        <v>0.33</v>
      </c>
      <c r="Z366" s="13">
        <f t="shared" si="59"/>
        <v>0.49499999999999994</v>
      </c>
      <c r="AA366" s="13">
        <f t="shared" si="65"/>
        <v>-3</v>
      </c>
    </row>
    <row r="367" spans="1:27" x14ac:dyDescent="0.25">
      <c r="A367" s="60">
        <v>45918.491180555553</v>
      </c>
      <c r="B367" s="61">
        <v>443309948</v>
      </c>
      <c r="C367" s="37" t="s">
        <v>36</v>
      </c>
      <c r="D367" s="37" t="s">
        <v>37</v>
      </c>
      <c r="E367" s="37" t="s">
        <v>120</v>
      </c>
      <c r="F367" s="36">
        <v>3661.67</v>
      </c>
      <c r="G367" s="36">
        <v>3658.71</v>
      </c>
      <c r="H367" s="36">
        <v>3663.21</v>
      </c>
      <c r="I367" s="37" t="s">
        <v>355</v>
      </c>
      <c r="J367" s="36">
        <v>3663.36</v>
      </c>
      <c r="K367" s="36">
        <v>0</v>
      </c>
      <c r="L367" s="36">
        <v>0</v>
      </c>
      <c r="M367" s="36">
        <v>1.69</v>
      </c>
      <c r="N367" s="10" t="str">
        <f t="shared" si="60"/>
        <v>W</v>
      </c>
      <c r="O367" s="11">
        <f t="shared" si="61"/>
        <v>45918</v>
      </c>
      <c r="P367" s="12" t="str">
        <f t="shared" si="62"/>
        <v>11</v>
      </c>
      <c r="Q367" s="13" t="str">
        <f>VLOOKUP($B367,Deals_Demo!$H:$N,7,0)</f>
        <v>strategy_14_demo</v>
      </c>
      <c r="R367" s="13" t="str">
        <f t="shared" si="63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64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7"/>
        <v>0.16900000000000001</v>
      </c>
      <c r="Y367" s="13">
        <f t="shared" si="58"/>
        <v>0.33800000000000002</v>
      </c>
      <c r="Z367" s="13">
        <f t="shared" si="59"/>
        <v>0.50700000000000001</v>
      </c>
      <c r="AA367" s="13">
        <f t="shared" si="65"/>
        <v>-3</v>
      </c>
    </row>
    <row r="368" spans="1:27" x14ac:dyDescent="0.25">
      <c r="A368" s="58">
        <v>45918.491180555553</v>
      </c>
      <c r="B368" s="59">
        <v>443309950</v>
      </c>
      <c r="C368" s="38" t="s">
        <v>36</v>
      </c>
      <c r="D368" s="38" t="s">
        <v>37</v>
      </c>
      <c r="E368" s="38" t="s">
        <v>120</v>
      </c>
      <c r="F368" s="35">
        <v>3661.67</v>
      </c>
      <c r="G368" s="35">
        <v>3658.71</v>
      </c>
      <c r="H368" s="35">
        <v>3663.21</v>
      </c>
      <c r="I368" s="38" t="s">
        <v>355</v>
      </c>
      <c r="J368" s="35">
        <v>3663.36</v>
      </c>
      <c r="K368" s="35">
        <v>0</v>
      </c>
      <c r="L368" s="35">
        <v>0</v>
      </c>
      <c r="M368" s="35">
        <v>1.69</v>
      </c>
      <c r="N368" s="10" t="str">
        <f t="shared" si="60"/>
        <v>W</v>
      </c>
      <c r="O368" s="11">
        <f t="shared" si="61"/>
        <v>45918</v>
      </c>
      <c r="P368" s="12" t="str">
        <f t="shared" si="62"/>
        <v>11</v>
      </c>
      <c r="Q368" s="13" t="str">
        <f>VLOOKUP($B368,Deals_Demo!$H:$N,7,0)</f>
        <v>strategy_12_demo</v>
      </c>
      <c r="R368" s="13" t="str">
        <f t="shared" si="63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64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7"/>
        <v>0.16900000000000001</v>
      </c>
      <c r="Y368" s="13">
        <f t="shared" si="58"/>
        <v>0.33800000000000002</v>
      </c>
      <c r="Z368" s="13">
        <f t="shared" si="59"/>
        <v>0.50700000000000001</v>
      </c>
      <c r="AA368" s="13">
        <f t="shared" si="65"/>
        <v>-3</v>
      </c>
    </row>
    <row r="369" spans="1:27" x14ac:dyDescent="0.25">
      <c r="A369" s="60">
        <v>45918.491180555553</v>
      </c>
      <c r="B369" s="61">
        <v>443309951</v>
      </c>
      <c r="C369" s="37" t="s">
        <v>36</v>
      </c>
      <c r="D369" s="37" t="s">
        <v>37</v>
      </c>
      <c r="E369" s="37" t="s">
        <v>120</v>
      </c>
      <c r="F369" s="36">
        <v>3661.67</v>
      </c>
      <c r="G369" s="36">
        <v>3662.7</v>
      </c>
      <c r="H369" s="36">
        <v>3664.71</v>
      </c>
      <c r="I369" s="37" t="s">
        <v>356</v>
      </c>
      <c r="J369" s="36">
        <v>3662.69</v>
      </c>
      <c r="K369" s="36">
        <v>0</v>
      </c>
      <c r="L369" s="36">
        <v>0</v>
      </c>
      <c r="M369" s="36">
        <v>1.02</v>
      </c>
      <c r="N369" s="10" t="str">
        <f t="shared" si="60"/>
        <v>W</v>
      </c>
      <c r="O369" s="11">
        <f t="shared" si="61"/>
        <v>45918</v>
      </c>
      <c r="P369" s="12" t="str">
        <f t="shared" si="62"/>
        <v>11</v>
      </c>
      <c r="Q369" s="13" t="str">
        <f>VLOOKUP($B369,Deals_Demo!$H:$N,7,0)</f>
        <v>strategy_09_demo</v>
      </c>
      <c r="R369" s="13" t="str">
        <f t="shared" si="63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64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7"/>
        <v>0.10200000000000001</v>
      </c>
      <c r="Y369" s="13">
        <f t="shared" si="58"/>
        <v>0.20400000000000001</v>
      </c>
      <c r="Z369" s="13">
        <f t="shared" si="59"/>
        <v>0.30599999999999999</v>
      </c>
      <c r="AA369" s="13">
        <f t="shared" si="65"/>
        <v>-3</v>
      </c>
    </row>
    <row r="370" spans="1:27" x14ac:dyDescent="0.25">
      <c r="A370" s="58">
        <v>45918.491180555553</v>
      </c>
      <c r="B370" s="59">
        <v>443309952</v>
      </c>
      <c r="C370" s="38" t="s">
        <v>36</v>
      </c>
      <c r="D370" s="38" t="s">
        <v>37</v>
      </c>
      <c r="E370" s="38" t="s">
        <v>120</v>
      </c>
      <c r="F370" s="35">
        <v>3661.67</v>
      </c>
      <c r="G370" s="35">
        <v>3662.67</v>
      </c>
      <c r="H370" s="35">
        <v>3664.71</v>
      </c>
      <c r="I370" s="38" t="s">
        <v>356</v>
      </c>
      <c r="J370" s="35">
        <v>3662.67</v>
      </c>
      <c r="K370" s="35">
        <v>0</v>
      </c>
      <c r="L370" s="35">
        <v>0</v>
      </c>
      <c r="M370" s="35">
        <v>1</v>
      </c>
      <c r="N370" s="10" t="str">
        <f t="shared" si="60"/>
        <v>W</v>
      </c>
      <c r="O370" s="11">
        <f t="shared" si="61"/>
        <v>45918</v>
      </c>
      <c r="P370" s="12" t="str">
        <f t="shared" si="62"/>
        <v>11</v>
      </c>
      <c r="Q370" s="13" t="str">
        <f>VLOOKUP($B370,Deals_Demo!$H:$N,7,0)</f>
        <v>strategy_10_demo</v>
      </c>
      <c r="R370" s="13" t="str">
        <f t="shared" si="63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64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7"/>
        <v>0.1</v>
      </c>
      <c r="Y370" s="13">
        <f t="shared" si="58"/>
        <v>0.2</v>
      </c>
      <c r="Z370" s="13">
        <f t="shared" si="59"/>
        <v>0.3</v>
      </c>
      <c r="AA370" s="13">
        <f t="shared" si="65"/>
        <v>-3</v>
      </c>
    </row>
    <row r="371" spans="1:27" x14ac:dyDescent="0.25">
      <c r="A371" s="60">
        <v>45918.49119212963</v>
      </c>
      <c r="B371" s="61">
        <v>443309953</v>
      </c>
      <c r="C371" s="37" t="s">
        <v>36</v>
      </c>
      <c r="D371" s="37" t="s">
        <v>37</v>
      </c>
      <c r="E371" s="37" t="s">
        <v>120</v>
      </c>
      <c r="F371" s="36">
        <v>3661.82</v>
      </c>
      <c r="G371" s="36">
        <v>3662.66</v>
      </c>
      <c r="H371" s="36">
        <v>3665.21</v>
      </c>
      <c r="I371" s="37" t="s">
        <v>357</v>
      </c>
      <c r="J371" s="36">
        <v>3662.6</v>
      </c>
      <c r="K371" s="36">
        <v>0</v>
      </c>
      <c r="L371" s="36">
        <v>0</v>
      </c>
      <c r="M371" s="36">
        <v>0.78</v>
      </c>
      <c r="N371" s="10" t="str">
        <f t="shared" si="60"/>
        <v>W</v>
      </c>
      <c r="O371" s="11">
        <f t="shared" si="61"/>
        <v>45918</v>
      </c>
      <c r="P371" s="12" t="str">
        <f t="shared" si="62"/>
        <v>11</v>
      </c>
      <c r="Q371" s="13" t="str">
        <f>VLOOKUP($B371,Deals_Demo!$H:$N,7,0)</f>
        <v>strategy_11_demo</v>
      </c>
      <c r="R371" s="13" t="str">
        <f t="shared" si="63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64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7"/>
        <v>7.8000000000000014E-2</v>
      </c>
      <c r="Y371" s="13">
        <f t="shared" si="58"/>
        <v>0.15600000000000003</v>
      </c>
      <c r="Z371" s="13">
        <f t="shared" si="59"/>
        <v>0.23399999999999999</v>
      </c>
      <c r="AA371" s="13">
        <f t="shared" si="65"/>
        <v>-3</v>
      </c>
    </row>
    <row r="372" spans="1:27" x14ac:dyDescent="0.25">
      <c r="A372" s="58">
        <v>45918.496493055558</v>
      </c>
      <c r="B372" s="59">
        <v>443312086</v>
      </c>
      <c r="C372" s="38" t="s">
        <v>36</v>
      </c>
      <c r="D372" s="38" t="s">
        <v>37</v>
      </c>
      <c r="E372" s="38" t="s">
        <v>120</v>
      </c>
      <c r="F372" s="35">
        <v>3662.97</v>
      </c>
      <c r="G372" s="35">
        <v>3659.96</v>
      </c>
      <c r="H372" s="35">
        <v>3664.46</v>
      </c>
      <c r="I372" s="38" t="s">
        <v>358</v>
      </c>
      <c r="J372" s="35">
        <v>3664.58</v>
      </c>
      <c r="K372" s="35">
        <v>0</v>
      </c>
      <c r="L372" s="35">
        <v>0</v>
      </c>
      <c r="M372" s="35">
        <v>1.61</v>
      </c>
      <c r="N372" s="10" t="str">
        <f t="shared" si="60"/>
        <v>W</v>
      </c>
      <c r="O372" s="11">
        <f t="shared" si="61"/>
        <v>45918</v>
      </c>
      <c r="P372" s="12" t="str">
        <f t="shared" si="62"/>
        <v>11</v>
      </c>
      <c r="Q372" s="13" t="str">
        <f>VLOOKUP($B372,Deals_Demo!$H:$N,7,0)</f>
        <v>strategy_14_demo</v>
      </c>
      <c r="R372" s="13" t="str">
        <f t="shared" si="63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64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7"/>
        <v>0.16100000000000003</v>
      </c>
      <c r="Y372" s="13">
        <f t="shared" si="58"/>
        <v>0.32200000000000006</v>
      </c>
      <c r="Z372" s="13">
        <f t="shared" si="59"/>
        <v>0.48299999999999998</v>
      </c>
      <c r="AA372" s="13">
        <f t="shared" si="65"/>
        <v>-3</v>
      </c>
    </row>
    <row r="373" spans="1:27" x14ac:dyDescent="0.25">
      <c r="A373" s="60">
        <v>45918.496504629627</v>
      </c>
      <c r="B373" s="61">
        <v>443312087</v>
      </c>
      <c r="C373" s="37" t="s">
        <v>36</v>
      </c>
      <c r="D373" s="37" t="s">
        <v>37</v>
      </c>
      <c r="E373" s="37" t="s">
        <v>120</v>
      </c>
      <c r="F373" s="36">
        <v>3662.97</v>
      </c>
      <c r="G373" s="36">
        <v>3659.97</v>
      </c>
      <c r="H373" s="36">
        <v>3664.47</v>
      </c>
      <c r="I373" s="37" t="s">
        <v>358</v>
      </c>
      <c r="J373" s="36">
        <v>3664.58</v>
      </c>
      <c r="K373" s="36">
        <v>0</v>
      </c>
      <c r="L373" s="36">
        <v>0</v>
      </c>
      <c r="M373" s="36">
        <v>1.61</v>
      </c>
      <c r="N373" s="10" t="str">
        <f t="shared" si="60"/>
        <v>W</v>
      </c>
      <c r="O373" s="11">
        <f t="shared" si="61"/>
        <v>45918</v>
      </c>
      <c r="P373" s="12" t="str">
        <f t="shared" si="62"/>
        <v>11</v>
      </c>
      <c r="Q373" s="13" t="str">
        <f>VLOOKUP($B373,Deals_Demo!$H:$N,7,0)</f>
        <v>strategy_12_demo</v>
      </c>
      <c r="R373" s="13" t="str">
        <f t="shared" si="63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64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7"/>
        <v>0.16100000000000003</v>
      </c>
      <c r="Y373" s="13">
        <f t="shared" si="58"/>
        <v>0.32200000000000006</v>
      </c>
      <c r="Z373" s="13">
        <f t="shared" si="59"/>
        <v>0.48299999999999998</v>
      </c>
      <c r="AA373" s="13">
        <f t="shared" si="65"/>
        <v>-3</v>
      </c>
    </row>
    <row r="374" spans="1:27" x14ac:dyDescent="0.25">
      <c r="A374" s="58">
        <v>45918.496504629627</v>
      </c>
      <c r="B374" s="59">
        <v>443312089</v>
      </c>
      <c r="C374" s="38" t="s">
        <v>36</v>
      </c>
      <c r="D374" s="38" t="s">
        <v>37</v>
      </c>
      <c r="E374" s="38" t="s">
        <v>120</v>
      </c>
      <c r="F374" s="35">
        <v>3662.97</v>
      </c>
      <c r="G374" s="35">
        <v>3661.47</v>
      </c>
      <c r="H374" s="35">
        <v>3664.47</v>
      </c>
      <c r="I374" s="38" t="s">
        <v>358</v>
      </c>
      <c r="J374" s="35">
        <v>3664.58</v>
      </c>
      <c r="K374" s="35">
        <v>0</v>
      </c>
      <c r="L374" s="35">
        <v>0</v>
      </c>
      <c r="M374" s="35">
        <v>1.61</v>
      </c>
      <c r="N374" s="10" t="str">
        <f t="shared" si="60"/>
        <v>W</v>
      </c>
      <c r="O374" s="11">
        <f t="shared" si="61"/>
        <v>45918</v>
      </c>
      <c r="P374" s="12" t="str">
        <f t="shared" si="62"/>
        <v>11</v>
      </c>
      <c r="Q374" s="13" t="str">
        <f>VLOOKUP($B374,Deals_Demo!$H:$N,7,0)</f>
        <v>strategy_15_demo</v>
      </c>
      <c r="R374" s="13" t="str">
        <f t="shared" si="63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64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7"/>
        <v>0.16100000000000003</v>
      </c>
      <c r="Y374" s="13">
        <f t="shared" si="58"/>
        <v>0.32200000000000006</v>
      </c>
      <c r="Z374" s="13">
        <f t="shared" si="59"/>
        <v>0.48299999999999998</v>
      </c>
      <c r="AA374" s="13">
        <f t="shared" si="65"/>
        <v>-3</v>
      </c>
    </row>
    <row r="375" spans="1:27" x14ac:dyDescent="0.25">
      <c r="A375" s="60">
        <v>45918.496724537035</v>
      </c>
      <c r="B375" s="61">
        <v>443312195</v>
      </c>
      <c r="C375" s="37" t="s">
        <v>36</v>
      </c>
      <c r="D375" s="37" t="s">
        <v>37</v>
      </c>
      <c r="E375" s="37" t="s">
        <v>120</v>
      </c>
      <c r="F375" s="36">
        <v>3663.17</v>
      </c>
      <c r="G375" s="36">
        <v>3664.87</v>
      </c>
      <c r="H375" s="36">
        <v>3666.17</v>
      </c>
      <c r="I375" s="37" t="s">
        <v>359</v>
      </c>
      <c r="J375" s="36">
        <v>3666.2</v>
      </c>
      <c r="K375" s="36">
        <v>0</v>
      </c>
      <c r="L375" s="36">
        <v>0</v>
      </c>
      <c r="M375" s="36">
        <v>3.03</v>
      </c>
      <c r="N375" s="10" t="str">
        <f t="shared" si="60"/>
        <v>W</v>
      </c>
      <c r="O375" s="11">
        <f t="shared" si="61"/>
        <v>45918</v>
      </c>
      <c r="P375" s="12" t="str">
        <f t="shared" si="62"/>
        <v>11</v>
      </c>
      <c r="Q375" s="13" t="str">
        <f>VLOOKUP($B375,Deals_Demo!$H:$N,7,0)</f>
        <v>strategy_10_demo</v>
      </c>
      <c r="R375" s="13" t="str">
        <f t="shared" si="63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64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7"/>
        <v>0.30299999999999999</v>
      </c>
      <c r="Y375" s="13">
        <f t="shared" si="58"/>
        <v>0.60599999999999998</v>
      </c>
      <c r="Z375" s="13">
        <f t="shared" si="59"/>
        <v>0.90899999999999992</v>
      </c>
      <c r="AA375" s="13">
        <f t="shared" si="65"/>
        <v>3.03</v>
      </c>
    </row>
    <row r="376" spans="1:27" x14ac:dyDescent="0.25">
      <c r="A376" s="58">
        <v>45918.496736111112</v>
      </c>
      <c r="B376" s="59">
        <v>443312200</v>
      </c>
      <c r="C376" s="38" t="s">
        <v>36</v>
      </c>
      <c r="D376" s="38" t="s">
        <v>37</v>
      </c>
      <c r="E376" s="38" t="s">
        <v>120</v>
      </c>
      <c r="F376" s="35">
        <v>3663.18</v>
      </c>
      <c r="G376" s="35">
        <v>3664.85</v>
      </c>
      <c r="H376" s="35">
        <v>3666.17</v>
      </c>
      <c r="I376" s="38" t="s">
        <v>359</v>
      </c>
      <c r="J376" s="35">
        <v>3666.2</v>
      </c>
      <c r="K376" s="35">
        <v>0</v>
      </c>
      <c r="L376" s="35">
        <v>0</v>
      </c>
      <c r="M376" s="35">
        <v>3.02</v>
      </c>
      <c r="N376" s="10" t="str">
        <f t="shared" si="60"/>
        <v>W</v>
      </c>
      <c r="O376" s="11">
        <f t="shared" si="61"/>
        <v>45918</v>
      </c>
      <c r="P376" s="12" t="str">
        <f t="shared" si="62"/>
        <v>11</v>
      </c>
      <c r="Q376" s="13" t="str">
        <f>VLOOKUP($B376,Deals_Demo!$H:$N,7,0)</f>
        <v>strategy_09_demo</v>
      </c>
      <c r="R376" s="13" t="str">
        <f t="shared" si="63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64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7"/>
        <v>0.30200000000000005</v>
      </c>
      <c r="Y376" s="13">
        <f t="shared" si="58"/>
        <v>0.60400000000000009</v>
      </c>
      <c r="Z376" s="13">
        <f t="shared" si="59"/>
        <v>0.90599999999999992</v>
      </c>
      <c r="AA376" s="13">
        <f t="shared" si="65"/>
        <v>3.02</v>
      </c>
    </row>
    <row r="377" spans="1:27" x14ac:dyDescent="0.25">
      <c r="A377" s="60">
        <v>45918.496736111112</v>
      </c>
      <c r="B377" s="61">
        <v>443312203</v>
      </c>
      <c r="C377" s="37" t="s">
        <v>36</v>
      </c>
      <c r="D377" s="37" t="s">
        <v>37</v>
      </c>
      <c r="E377" s="37" t="s">
        <v>120</v>
      </c>
      <c r="F377" s="36">
        <v>3663.18</v>
      </c>
      <c r="G377" s="36">
        <v>3665.31</v>
      </c>
      <c r="H377" s="36">
        <v>3666.67</v>
      </c>
      <c r="I377" s="37" t="s">
        <v>360</v>
      </c>
      <c r="J377" s="36">
        <v>3666.67</v>
      </c>
      <c r="K377" s="36">
        <v>0</v>
      </c>
      <c r="L377" s="36">
        <v>0</v>
      </c>
      <c r="M377" s="36">
        <v>3.49</v>
      </c>
      <c r="N377" s="10" t="str">
        <f t="shared" si="60"/>
        <v>W</v>
      </c>
      <c r="O377" s="11">
        <f t="shared" si="61"/>
        <v>45918</v>
      </c>
      <c r="P377" s="12" t="str">
        <f t="shared" si="62"/>
        <v>11</v>
      </c>
      <c r="Q377" s="13" t="str">
        <f>VLOOKUP($B377,Deals_Demo!$H:$N,7,0)</f>
        <v>strategy_11_demo</v>
      </c>
      <c r="R377" s="13" t="str">
        <f t="shared" si="63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64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7"/>
        <v>0.34900000000000003</v>
      </c>
      <c r="Y377" s="13">
        <f t="shared" si="58"/>
        <v>0.69800000000000006</v>
      </c>
      <c r="Z377" s="13">
        <f t="shared" si="59"/>
        <v>1.0469999999999999</v>
      </c>
      <c r="AA377" s="13">
        <f t="shared" si="65"/>
        <v>3.49</v>
      </c>
    </row>
    <row r="378" spans="1:27" x14ac:dyDescent="0.25">
      <c r="A378" s="58">
        <v>45918.5003125</v>
      </c>
      <c r="B378" s="59">
        <v>443314101</v>
      </c>
      <c r="C378" s="38" t="s">
        <v>36</v>
      </c>
      <c r="D378" s="38" t="s">
        <v>37</v>
      </c>
      <c r="E378" s="38" t="s">
        <v>120</v>
      </c>
      <c r="F378" s="35">
        <v>3665.17</v>
      </c>
      <c r="G378" s="35">
        <v>3661.92</v>
      </c>
      <c r="H378" s="35">
        <v>3666.42</v>
      </c>
      <c r="I378" s="38" t="s">
        <v>361</v>
      </c>
      <c r="J378" s="35">
        <v>3666.57</v>
      </c>
      <c r="K378" s="35">
        <v>0</v>
      </c>
      <c r="L378" s="35">
        <v>0</v>
      </c>
      <c r="M378" s="35">
        <v>1.4</v>
      </c>
      <c r="N378" s="10" t="str">
        <f t="shared" si="60"/>
        <v>W</v>
      </c>
      <c r="O378" s="11">
        <f t="shared" si="61"/>
        <v>45918</v>
      </c>
      <c r="P378" s="12" t="str">
        <f t="shared" si="62"/>
        <v>12</v>
      </c>
      <c r="Q378" s="13" t="str">
        <f>VLOOKUP($B378,Deals_Demo!$H:$N,7,0)</f>
        <v>strategy_12_demo</v>
      </c>
      <c r="R378" s="13" t="str">
        <f t="shared" si="63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64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7"/>
        <v>0.13999999999999999</v>
      </c>
      <c r="Y378" s="13">
        <f t="shared" si="58"/>
        <v>0.27999999999999997</v>
      </c>
      <c r="Z378" s="13">
        <f t="shared" si="59"/>
        <v>0.42</v>
      </c>
      <c r="AA378" s="13">
        <f t="shared" si="65"/>
        <v>-3</v>
      </c>
    </row>
    <row r="379" spans="1:27" x14ac:dyDescent="0.25">
      <c r="A379" s="60">
        <v>45918.500324074077</v>
      </c>
      <c r="B379" s="61">
        <v>443314103</v>
      </c>
      <c r="C379" s="37" t="s">
        <v>36</v>
      </c>
      <c r="D379" s="37" t="s">
        <v>37</v>
      </c>
      <c r="E379" s="37" t="s">
        <v>120</v>
      </c>
      <c r="F379" s="36">
        <v>3665.1</v>
      </c>
      <c r="G379" s="36">
        <v>3665.22</v>
      </c>
      <c r="H379" s="36">
        <v>3666.67</v>
      </c>
      <c r="I379" s="37" t="s">
        <v>360</v>
      </c>
      <c r="J379" s="36">
        <v>3666.67</v>
      </c>
      <c r="K379" s="36">
        <v>0</v>
      </c>
      <c r="L379" s="36">
        <v>0</v>
      </c>
      <c r="M379" s="36">
        <v>1.57</v>
      </c>
      <c r="N379" s="10" t="str">
        <f t="shared" si="60"/>
        <v>W</v>
      </c>
      <c r="O379" s="11">
        <f t="shared" si="61"/>
        <v>45918</v>
      </c>
      <c r="P379" s="12" t="str">
        <f t="shared" si="62"/>
        <v>12</v>
      </c>
      <c r="Q379" s="13" t="str">
        <f>VLOOKUP($B379,Deals_Demo!$H:$N,7,0)</f>
        <v>strategy_14_demo</v>
      </c>
      <c r="R379" s="13" t="str">
        <f t="shared" si="63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64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7"/>
        <v>0.15700000000000003</v>
      </c>
      <c r="Y379" s="13">
        <f t="shared" si="58"/>
        <v>0.31400000000000006</v>
      </c>
      <c r="Z379" s="13">
        <f t="shared" si="59"/>
        <v>0.47099999999999997</v>
      </c>
      <c r="AA379" s="13">
        <f t="shared" si="65"/>
        <v>-3</v>
      </c>
    </row>
    <row r="380" spans="1:27" x14ac:dyDescent="0.25">
      <c r="A380" s="58">
        <v>45918.500324074077</v>
      </c>
      <c r="B380" s="59">
        <v>443314107</v>
      </c>
      <c r="C380" s="38" t="s">
        <v>36</v>
      </c>
      <c r="D380" s="38" t="s">
        <v>37</v>
      </c>
      <c r="E380" s="38" t="s">
        <v>120</v>
      </c>
      <c r="F380" s="35">
        <v>3665.11</v>
      </c>
      <c r="G380" s="35">
        <v>3665.34</v>
      </c>
      <c r="H380" s="35">
        <v>3666.67</v>
      </c>
      <c r="I380" s="38" t="s">
        <v>360</v>
      </c>
      <c r="J380" s="35">
        <v>3666.67</v>
      </c>
      <c r="K380" s="35">
        <v>0</v>
      </c>
      <c r="L380" s="35">
        <v>0</v>
      </c>
      <c r="M380" s="35">
        <v>1.56</v>
      </c>
      <c r="N380" s="10" t="str">
        <f t="shared" si="60"/>
        <v>W</v>
      </c>
      <c r="O380" s="11">
        <f t="shared" si="61"/>
        <v>45918</v>
      </c>
      <c r="P380" s="12" t="str">
        <f t="shared" si="62"/>
        <v>12</v>
      </c>
      <c r="Q380" s="13" t="str">
        <f>VLOOKUP($B380,Deals_Demo!$H:$N,7,0)</f>
        <v>strategy_15_demo</v>
      </c>
      <c r="R380" s="13" t="str">
        <f t="shared" si="63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64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7"/>
        <v>0.15600000000000003</v>
      </c>
      <c r="Y380" s="13">
        <f t="shared" si="58"/>
        <v>0.31200000000000006</v>
      </c>
      <c r="Z380" s="13">
        <f t="shared" si="59"/>
        <v>0.46799999999999997</v>
      </c>
      <c r="AA380" s="13">
        <f t="shared" si="65"/>
        <v>-3</v>
      </c>
    </row>
    <row r="381" spans="1:27" x14ac:dyDescent="0.25">
      <c r="A381" s="60">
        <v>45918.503668981481</v>
      </c>
      <c r="B381" s="61">
        <v>443315632</v>
      </c>
      <c r="C381" s="37" t="s">
        <v>36</v>
      </c>
      <c r="D381" s="37" t="s">
        <v>37</v>
      </c>
      <c r="E381" s="37" t="s">
        <v>120</v>
      </c>
      <c r="F381" s="36">
        <v>3665.54</v>
      </c>
      <c r="G381" s="36">
        <v>3665.96</v>
      </c>
      <c r="H381" s="36">
        <v>3668.54</v>
      </c>
      <c r="I381" s="37" t="s">
        <v>362</v>
      </c>
      <c r="J381" s="36">
        <v>3665.92</v>
      </c>
      <c r="K381" s="36">
        <v>0</v>
      </c>
      <c r="L381" s="36">
        <v>0</v>
      </c>
      <c r="M381" s="36">
        <v>0.38</v>
      </c>
      <c r="N381" s="10" t="str">
        <f t="shared" si="60"/>
        <v>W</v>
      </c>
      <c r="O381" s="11">
        <f t="shared" si="61"/>
        <v>45918</v>
      </c>
      <c r="P381" s="12" t="str">
        <f t="shared" si="62"/>
        <v>12</v>
      </c>
      <c r="Q381" s="13" t="str">
        <f>VLOOKUP($B381,Deals_Demo!$H:$N,7,0)</f>
        <v>strategy_09_demo</v>
      </c>
      <c r="R381" s="13" t="str">
        <f t="shared" si="63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64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7"/>
        <v>3.8000000000000006E-2</v>
      </c>
      <c r="Y381" s="13">
        <f t="shared" si="58"/>
        <v>7.6000000000000012E-2</v>
      </c>
      <c r="Z381" s="13">
        <f t="shared" si="59"/>
        <v>0.11399999999999999</v>
      </c>
      <c r="AA381" s="13">
        <f t="shared" si="65"/>
        <v>-3</v>
      </c>
    </row>
    <row r="382" spans="1:27" x14ac:dyDescent="0.25">
      <c r="A382" s="58">
        <v>45918.503680555557</v>
      </c>
      <c r="B382" s="59">
        <v>443315635</v>
      </c>
      <c r="C382" s="38" t="s">
        <v>36</v>
      </c>
      <c r="D382" s="38" t="s">
        <v>37</v>
      </c>
      <c r="E382" s="38" t="s">
        <v>120</v>
      </c>
      <c r="F382" s="35">
        <v>3665.54</v>
      </c>
      <c r="G382" s="35">
        <v>3665.98</v>
      </c>
      <c r="H382" s="35">
        <v>3668.54</v>
      </c>
      <c r="I382" s="38" t="s">
        <v>362</v>
      </c>
      <c r="J382" s="35">
        <v>3665.92</v>
      </c>
      <c r="K382" s="35">
        <v>0</v>
      </c>
      <c r="L382" s="35">
        <v>0</v>
      </c>
      <c r="M382" s="35">
        <v>0.38</v>
      </c>
      <c r="N382" s="10" t="str">
        <f t="shared" si="60"/>
        <v>W</v>
      </c>
      <c r="O382" s="11">
        <f t="shared" si="61"/>
        <v>45918</v>
      </c>
      <c r="P382" s="12" t="str">
        <f t="shared" si="62"/>
        <v>12</v>
      </c>
      <c r="Q382" s="13" t="str">
        <f>VLOOKUP($B382,Deals_Demo!$H:$N,7,0)</f>
        <v>strategy_10_demo</v>
      </c>
      <c r="R382" s="13" t="str">
        <f t="shared" si="63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64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7"/>
        <v>3.8000000000000006E-2</v>
      </c>
      <c r="Y382" s="13">
        <f t="shared" si="58"/>
        <v>7.6000000000000012E-2</v>
      </c>
      <c r="Z382" s="13">
        <f t="shared" si="59"/>
        <v>0.11399999999999999</v>
      </c>
      <c r="AA382" s="13">
        <f t="shared" si="65"/>
        <v>-3</v>
      </c>
    </row>
    <row r="383" spans="1:27" x14ac:dyDescent="0.25">
      <c r="A383" s="60">
        <v>45918.503680555557</v>
      </c>
      <c r="B383" s="61">
        <v>443315637</v>
      </c>
      <c r="C383" s="37" t="s">
        <v>36</v>
      </c>
      <c r="D383" s="37" t="s">
        <v>37</v>
      </c>
      <c r="E383" s="37" t="s">
        <v>120</v>
      </c>
      <c r="F383" s="36">
        <v>3665.51</v>
      </c>
      <c r="G383" s="36">
        <v>3662.54</v>
      </c>
      <c r="H383" s="36">
        <v>3667.04</v>
      </c>
      <c r="I383" s="37" t="s">
        <v>363</v>
      </c>
      <c r="J383" s="36">
        <v>3667.07</v>
      </c>
      <c r="K383" s="36">
        <v>0</v>
      </c>
      <c r="L383" s="36">
        <v>0</v>
      </c>
      <c r="M383" s="36">
        <v>1.56</v>
      </c>
      <c r="N383" s="10" t="str">
        <f t="shared" si="60"/>
        <v>W</v>
      </c>
      <c r="O383" s="11">
        <f t="shared" si="61"/>
        <v>45918</v>
      </c>
      <c r="P383" s="12" t="str">
        <f t="shared" si="62"/>
        <v>12</v>
      </c>
      <c r="Q383" s="13" t="str">
        <f>VLOOKUP($B383,Deals_Demo!$H:$N,7,0)</f>
        <v>strategy_12_demo</v>
      </c>
      <c r="R383" s="13" t="str">
        <f t="shared" si="63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64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7"/>
        <v>0.15600000000000003</v>
      </c>
      <c r="Y383" s="13">
        <f t="shared" si="58"/>
        <v>0.31200000000000006</v>
      </c>
      <c r="Z383" s="13">
        <f t="shared" si="59"/>
        <v>0.46799999999999997</v>
      </c>
      <c r="AA383" s="13">
        <f t="shared" si="65"/>
        <v>-3</v>
      </c>
    </row>
    <row r="384" spans="1:27" x14ac:dyDescent="0.25">
      <c r="A384" s="58">
        <v>45918.504942129628</v>
      </c>
      <c r="B384" s="59">
        <v>443316623</v>
      </c>
      <c r="C384" s="38" t="s">
        <v>36</v>
      </c>
      <c r="D384" s="38" t="s">
        <v>37</v>
      </c>
      <c r="E384" s="38" t="s">
        <v>120</v>
      </c>
      <c r="F384" s="35">
        <v>3666.45</v>
      </c>
      <c r="G384" s="35">
        <v>3666.24</v>
      </c>
      <c r="H384" s="35">
        <v>3668.01</v>
      </c>
      <c r="I384" s="38" t="s">
        <v>364</v>
      </c>
      <c r="J384" s="35">
        <v>3668.04</v>
      </c>
      <c r="K384" s="35">
        <v>0</v>
      </c>
      <c r="L384" s="35">
        <v>0</v>
      </c>
      <c r="M384" s="35">
        <v>1.59</v>
      </c>
      <c r="N384" s="10" t="str">
        <f t="shared" si="60"/>
        <v>W</v>
      </c>
      <c r="O384" s="11">
        <f t="shared" si="61"/>
        <v>45918</v>
      </c>
      <c r="P384" s="12" t="str">
        <f t="shared" si="62"/>
        <v>12</v>
      </c>
      <c r="Q384" s="13" t="str">
        <f>VLOOKUP($B384,Deals_Demo!$H:$N,7,0)</f>
        <v>strategy_14_demo</v>
      </c>
      <c r="R384" s="13" t="str">
        <f t="shared" si="63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64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7"/>
        <v>0.15900000000000003</v>
      </c>
      <c r="Y384" s="13">
        <f t="shared" si="58"/>
        <v>0.31800000000000006</v>
      </c>
      <c r="Z384" s="13">
        <f t="shared" si="59"/>
        <v>0.47699999999999998</v>
      </c>
      <c r="AA384" s="13">
        <f t="shared" si="65"/>
        <v>-3</v>
      </c>
    </row>
    <row r="385" spans="1:27" x14ac:dyDescent="0.25">
      <c r="A385" s="60">
        <v>45918.504953703705</v>
      </c>
      <c r="B385" s="61">
        <v>443316624</v>
      </c>
      <c r="C385" s="37" t="s">
        <v>36</v>
      </c>
      <c r="D385" s="37" t="s">
        <v>37</v>
      </c>
      <c r="E385" s="37" t="s">
        <v>120</v>
      </c>
      <c r="F385" s="36">
        <v>3666.44</v>
      </c>
      <c r="G385" s="36">
        <v>3664.95</v>
      </c>
      <c r="H385" s="36">
        <v>3667.95</v>
      </c>
      <c r="I385" s="37" t="s">
        <v>365</v>
      </c>
      <c r="J385" s="36">
        <v>3667.99</v>
      </c>
      <c r="K385" s="36">
        <v>0</v>
      </c>
      <c r="L385" s="36">
        <v>0</v>
      </c>
      <c r="M385" s="36">
        <v>1.55</v>
      </c>
      <c r="N385" s="10" t="str">
        <f t="shared" si="60"/>
        <v>W</v>
      </c>
      <c r="O385" s="11">
        <f t="shared" si="61"/>
        <v>45918</v>
      </c>
      <c r="P385" s="12" t="str">
        <f t="shared" si="62"/>
        <v>12</v>
      </c>
      <c r="Q385" s="13" t="str">
        <f>VLOOKUP($B385,Deals_Demo!$H:$N,7,0)</f>
        <v>strategy_15_demo</v>
      </c>
      <c r="R385" s="13" t="str">
        <f t="shared" si="63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64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7"/>
        <v>0.15500000000000003</v>
      </c>
      <c r="Y385" s="13">
        <f t="shared" si="58"/>
        <v>0.31000000000000005</v>
      </c>
      <c r="Z385" s="13">
        <f t="shared" si="59"/>
        <v>0.46499999999999997</v>
      </c>
      <c r="AA385" s="13">
        <f t="shared" si="65"/>
        <v>-3</v>
      </c>
    </row>
    <row r="386" spans="1:27" x14ac:dyDescent="0.25">
      <c r="A386" s="58">
        <v>45918.504953703705</v>
      </c>
      <c r="B386" s="59">
        <v>443316625</v>
      </c>
      <c r="C386" s="38" t="s">
        <v>36</v>
      </c>
      <c r="D386" s="38" t="s">
        <v>37</v>
      </c>
      <c r="E386" s="38" t="s">
        <v>120</v>
      </c>
      <c r="F386" s="35">
        <v>3666.56</v>
      </c>
      <c r="G386" s="35">
        <v>3663.45</v>
      </c>
      <c r="H386" s="35">
        <v>3667.95</v>
      </c>
      <c r="I386" s="38" t="s">
        <v>365</v>
      </c>
      <c r="J386" s="35">
        <v>3667.99</v>
      </c>
      <c r="K386" s="35">
        <v>0</v>
      </c>
      <c r="L386" s="35">
        <v>0</v>
      </c>
      <c r="M386" s="35">
        <v>1.43</v>
      </c>
      <c r="N386" s="10" t="str">
        <f t="shared" si="60"/>
        <v>W</v>
      </c>
      <c r="O386" s="11">
        <f t="shared" si="61"/>
        <v>45918</v>
      </c>
      <c r="P386" s="12" t="str">
        <f t="shared" si="62"/>
        <v>12</v>
      </c>
      <c r="Q386" s="13" t="str">
        <f>VLOOKUP($B386,Deals_Demo!$H:$N,7,0)</f>
        <v>strategy_12_demo</v>
      </c>
      <c r="R386" s="13" t="str">
        <f t="shared" si="63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64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7"/>
        <v>0.14299999999999999</v>
      </c>
      <c r="Y386" s="13">
        <f t="shared" si="58"/>
        <v>0.28599999999999998</v>
      </c>
      <c r="Z386" s="13">
        <f t="shared" si="59"/>
        <v>0.42899999999999999</v>
      </c>
      <c r="AA386" s="13">
        <f t="shared" si="65"/>
        <v>-3</v>
      </c>
    </row>
    <row r="387" spans="1:27" x14ac:dyDescent="0.25">
      <c r="A387" s="60">
        <v>45918.504953703705</v>
      </c>
      <c r="B387" s="61">
        <v>443316626</v>
      </c>
      <c r="C387" s="37" t="s">
        <v>36</v>
      </c>
      <c r="D387" s="37" t="s">
        <v>37</v>
      </c>
      <c r="E387" s="37" t="s">
        <v>120</v>
      </c>
      <c r="F387" s="36">
        <v>3666.54</v>
      </c>
      <c r="G387" s="36">
        <v>3667.56</v>
      </c>
      <c r="H387" s="36">
        <v>3669.95</v>
      </c>
      <c r="I387" s="37" t="s">
        <v>366</v>
      </c>
      <c r="J387" s="36">
        <v>3667.29</v>
      </c>
      <c r="K387" s="36">
        <v>0</v>
      </c>
      <c r="L387" s="36">
        <v>0</v>
      </c>
      <c r="M387" s="36">
        <v>0.75</v>
      </c>
      <c r="N387" s="10" t="str">
        <f t="shared" si="60"/>
        <v>W</v>
      </c>
      <c r="O387" s="11">
        <f t="shared" si="61"/>
        <v>45918</v>
      </c>
      <c r="P387" s="12" t="str">
        <f t="shared" si="62"/>
        <v>12</v>
      </c>
      <c r="Q387" s="13" t="str">
        <f>VLOOKUP($B387,Deals_Demo!$H:$N,7,0)</f>
        <v>strategy_11_demo</v>
      </c>
      <c r="R387" s="13" t="str">
        <f t="shared" si="63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64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50" si="66">$M387*0.1</f>
        <v>7.5000000000000011E-2</v>
      </c>
      <c r="Y387" s="13">
        <f t="shared" ref="Y387:Y450" si="67">$M387*0.2</f>
        <v>0.15000000000000002</v>
      </c>
      <c r="Z387" s="13">
        <f t="shared" ref="Z387:Z450" si="68">$M387*0.3</f>
        <v>0.22499999999999998</v>
      </c>
      <c r="AA387" s="13">
        <f t="shared" si="65"/>
        <v>-3</v>
      </c>
    </row>
    <row r="388" spans="1:27" x14ac:dyDescent="0.25">
      <c r="A388" s="58">
        <v>45918.505173611113</v>
      </c>
      <c r="B388" s="59">
        <v>443316703</v>
      </c>
      <c r="C388" s="38" t="s">
        <v>36</v>
      </c>
      <c r="D388" s="38" t="s">
        <v>37</v>
      </c>
      <c r="E388" s="38" t="s">
        <v>120</v>
      </c>
      <c r="F388" s="35">
        <v>3666.2</v>
      </c>
      <c r="G388" s="35">
        <v>3666.95</v>
      </c>
      <c r="H388" s="35">
        <v>3669.14</v>
      </c>
      <c r="I388" s="38" t="s">
        <v>367</v>
      </c>
      <c r="J388" s="35">
        <v>3669.14</v>
      </c>
      <c r="K388" s="35">
        <v>0</v>
      </c>
      <c r="L388" s="35">
        <v>0</v>
      </c>
      <c r="M388" s="35">
        <v>2.94</v>
      </c>
      <c r="N388" s="10" t="str">
        <f t="shared" si="60"/>
        <v>W</v>
      </c>
      <c r="O388" s="11">
        <f t="shared" si="61"/>
        <v>45918</v>
      </c>
      <c r="P388" s="12" t="str">
        <f t="shared" si="62"/>
        <v>12</v>
      </c>
      <c r="Q388" s="13" t="str">
        <f>VLOOKUP($B388,Deals_Demo!$H:$N,7,0)</f>
        <v>strategy_09_demo</v>
      </c>
      <c r="R388" s="13" t="str">
        <f t="shared" si="63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64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6"/>
        <v>0.29399999999999998</v>
      </c>
      <c r="Y388" s="13">
        <f t="shared" si="67"/>
        <v>0.58799999999999997</v>
      </c>
      <c r="Z388" s="13">
        <f t="shared" si="68"/>
        <v>0.88200000000000001</v>
      </c>
      <c r="AA388" s="13">
        <f t="shared" si="65"/>
        <v>2.94</v>
      </c>
    </row>
    <row r="389" spans="1:27" x14ac:dyDescent="0.25">
      <c r="A389" s="60">
        <v>45918.505185185182</v>
      </c>
      <c r="B389" s="61">
        <v>443316704</v>
      </c>
      <c r="C389" s="37" t="s">
        <v>36</v>
      </c>
      <c r="D389" s="37" t="s">
        <v>37</v>
      </c>
      <c r="E389" s="37" t="s">
        <v>120</v>
      </c>
      <c r="F389" s="36">
        <v>3666.21</v>
      </c>
      <c r="G389" s="36">
        <v>3666.95</v>
      </c>
      <c r="H389" s="36">
        <v>3669.2</v>
      </c>
      <c r="I389" s="37" t="s">
        <v>368</v>
      </c>
      <c r="J389" s="36">
        <v>3669.21</v>
      </c>
      <c r="K389" s="36">
        <v>0</v>
      </c>
      <c r="L389" s="36">
        <v>0</v>
      </c>
      <c r="M389" s="36">
        <v>3</v>
      </c>
      <c r="N389" s="10" t="str">
        <f t="shared" si="60"/>
        <v>W</v>
      </c>
      <c r="O389" s="11">
        <f t="shared" si="61"/>
        <v>45918</v>
      </c>
      <c r="P389" s="12" t="str">
        <f t="shared" si="62"/>
        <v>12</v>
      </c>
      <c r="Q389" s="13" t="str">
        <f>VLOOKUP($B389,Deals_Demo!$H:$N,7,0)</f>
        <v>strategy_10_demo</v>
      </c>
      <c r="R389" s="13" t="str">
        <f t="shared" si="63"/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si="64"/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6"/>
        <v>0.30000000000000004</v>
      </c>
      <c r="Y389" s="13">
        <f t="shared" si="67"/>
        <v>0.60000000000000009</v>
      </c>
      <c r="Z389" s="13">
        <f t="shared" si="68"/>
        <v>0.89999999999999991</v>
      </c>
      <c r="AA389" s="13">
        <f t="shared" si="65"/>
        <v>3</v>
      </c>
    </row>
    <row r="390" spans="1:27" x14ac:dyDescent="0.25">
      <c r="A390" s="58">
        <v>45918.509687500002</v>
      </c>
      <c r="B390" s="59">
        <v>443318833</v>
      </c>
      <c r="C390" s="38" t="s">
        <v>36</v>
      </c>
      <c r="D390" s="38" t="s">
        <v>37</v>
      </c>
      <c r="E390" s="38" t="s">
        <v>120</v>
      </c>
      <c r="F390" s="35">
        <v>3668.14</v>
      </c>
      <c r="G390" s="35">
        <v>3665.14</v>
      </c>
      <c r="H390" s="35">
        <v>3669.64</v>
      </c>
      <c r="I390" s="38" t="s">
        <v>369</v>
      </c>
      <c r="J390" s="35">
        <v>3669.65</v>
      </c>
      <c r="K390" s="35">
        <v>0</v>
      </c>
      <c r="L390" s="35">
        <v>0</v>
      </c>
      <c r="M390" s="35">
        <v>1.51</v>
      </c>
      <c r="N390" s="10" t="str">
        <f t="shared" si="60"/>
        <v>W</v>
      </c>
      <c r="O390" s="11">
        <f t="shared" si="61"/>
        <v>45918</v>
      </c>
      <c r="P390" s="12" t="str">
        <f t="shared" si="62"/>
        <v>12</v>
      </c>
      <c r="Q390" s="13" t="str">
        <f>VLOOKUP($B390,Deals_Demo!$H:$N,7,0)</f>
        <v>strategy_14_demo</v>
      </c>
      <c r="R390" s="13" t="str">
        <f t="shared" si="63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4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6"/>
        <v>0.15100000000000002</v>
      </c>
      <c r="Y390" s="13">
        <f t="shared" si="67"/>
        <v>0.30200000000000005</v>
      </c>
      <c r="Z390" s="13">
        <f t="shared" si="68"/>
        <v>0.45299999999999996</v>
      </c>
      <c r="AA390" s="13">
        <f t="shared" si="65"/>
        <v>-3</v>
      </c>
    </row>
    <row r="391" spans="1:27" x14ac:dyDescent="0.25">
      <c r="A391" s="60">
        <v>45918.509699074071</v>
      </c>
      <c r="B391" s="61">
        <v>443318834</v>
      </c>
      <c r="C391" s="37" t="s">
        <v>36</v>
      </c>
      <c r="D391" s="37" t="s">
        <v>37</v>
      </c>
      <c r="E391" s="37" t="s">
        <v>120</v>
      </c>
      <c r="F391" s="36">
        <v>3668.14</v>
      </c>
      <c r="G391" s="36">
        <v>3668.36</v>
      </c>
      <c r="H391" s="36">
        <v>3671.14</v>
      </c>
      <c r="I391" s="37" t="s">
        <v>370</v>
      </c>
      <c r="J391" s="36">
        <v>3671.14</v>
      </c>
      <c r="K391" s="36">
        <v>0</v>
      </c>
      <c r="L391" s="36">
        <v>0</v>
      </c>
      <c r="M391" s="36">
        <v>3</v>
      </c>
      <c r="N391" s="10" t="str">
        <f t="shared" ref="N391:N454" si="69">IF(M391&gt;0,"W",IF(M391&lt;0,"L","BE"))</f>
        <v>W</v>
      </c>
      <c r="O391" s="11">
        <f t="shared" ref="O391:O454" si="70">INT(LEFT(A391,10))</f>
        <v>45918</v>
      </c>
      <c r="P391" s="12" t="str">
        <f t="shared" ref="P391:P454" si="71">TEXT(A391,"hh")</f>
        <v>12</v>
      </c>
      <c r="Q391" s="13" t="str">
        <f>VLOOKUP($B391,Deals_Demo!$H:$N,7,0)</f>
        <v>strategy_09_demo</v>
      </c>
      <c r="R391" s="13" t="str">
        <f t="shared" ref="R391:R454" si="72">TEXT(O391,"ddd")</f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ref="U391:U454" si="73">TEXT(T391,"yyyy-mm-dd")</f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6"/>
        <v>0.30000000000000004</v>
      </c>
      <c r="Y391" s="13">
        <f t="shared" si="67"/>
        <v>0.60000000000000009</v>
      </c>
      <c r="Z391" s="13">
        <f t="shared" si="68"/>
        <v>0.89999999999999991</v>
      </c>
      <c r="AA391" s="13">
        <f t="shared" ref="AA391:AA454" si="74">IF(M391&lt;2.9,-3,M391)</f>
        <v>3</v>
      </c>
    </row>
    <row r="392" spans="1:27" x14ac:dyDescent="0.25">
      <c r="A392" s="58">
        <v>45918.509699074071</v>
      </c>
      <c r="B392" s="59">
        <v>443318835</v>
      </c>
      <c r="C392" s="38" t="s">
        <v>36</v>
      </c>
      <c r="D392" s="38" t="s">
        <v>37</v>
      </c>
      <c r="E392" s="38" t="s">
        <v>120</v>
      </c>
      <c r="F392" s="35">
        <v>3668.14</v>
      </c>
      <c r="G392" s="35">
        <v>3666.64</v>
      </c>
      <c r="H392" s="35">
        <v>3669.64</v>
      </c>
      <c r="I392" s="38" t="s">
        <v>371</v>
      </c>
      <c r="J392" s="35">
        <v>3666.61</v>
      </c>
      <c r="K392" s="35">
        <v>0</v>
      </c>
      <c r="L392" s="35">
        <v>0</v>
      </c>
      <c r="M392" s="35">
        <v>-1.53</v>
      </c>
      <c r="N392" s="10" t="str">
        <f t="shared" si="69"/>
        <v>L</v>
      </c>
      <c r="O392" s="11">
        <f t="shared" si="70"/>
        <v>45918</v>
      </c>
      <c r="P392" s="12" t="str">
        <f t="shared" si="71"/>
        <v>12</v>
      </c>
      <c r="Q392" s="13" t="str">
        <f>VLOOKUP($B392,Deals_Demo!$H:$N,7,0)</f>
        <v>strategy_15_demo</v>
      </c>
      <c r="R392" s="13" t="str">
        <f t="shared" si="72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73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6"/>
        <v>-0.15300000000000002</v>
      </c>
      <c r="Y392" s="13">
        <f t="shared" si="67"/>
        <v>-0.30600000000000005</v>
      </c>
      <c r="Z392" s="13">
        <f t="shared" si="68"/>
        <v>-0.45899999999999996</v>
      </c>
      <c r="AA392" s="13">
        <f t="shared" si="74"/>
        <v>-3</v>
      </c>
    </row>
    <row r="393" spans="1:27" x14ac:dyDescent="0.25">
      <c r="A393" s="60">
        <v>45918.509699074071</v>
      </c>
      <c r="B393" s="61">
        <v>443318836</v>
      </c>
      <c r="C393" s="37" t="s">
        <v>36</v>
      </c>
      <c r="D393" s="37" t="s">
        <v>37</v>
      </c>
      <c r="E393" s="37" t="s">
        <v>120</v>
      </c>
      <c r="F393" s="36">
        <v>3668.14</v>
      </c>
      <c r="G393" s="36">
        <v>3668.91</v>
      </c>
      <c r="H393" s="36">
        <v>3671.14</v>
      </c>
      <c r="I393" s="37" t="s">
        <v>370</v>
      </c>
      <c r="J393" s="36">
        <v>3671.14</v>
      </c>
      <c r="K393" s="36">
        <v>0</v>
      </c>
      <c r="L393" s="36">
        <v>0</v>
      </c>
      <c r="M393" s="36">
        <v>3</v>
      </c>
      <c r="N393" s="10" t="str">
        <f t="shared" si="69"/>
        <v>W</v>
      </c>
      <c r="O393" s="11">
        <f t="shared" si="70"/>
        <v>45918</v>
      </c>
      <c r="P393" s="12" t="str">
        <f t="shared" si="71"/>
        <v>12</v>
      </c>
      <c r="Q393" s="13" t="str">
        <f>VLOOKUP($B393,Deals_Demo!$H:$N,7,0)</f>
        <v>strategy_10_demo</v>
      </c>
      <c r="R393" s="13" t="str">
        <f t="shared" si="72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73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6"/>
        <v>0.30000000000000004</v>
      </c>
      <c r="Y393" s="13">
        <f t="shared" si="67"/>
        <v>0.60000000000000009</v>
      </c>
      <c r="Z393" s="13">
        <f t="shared" si="68"/>
        <v>0.89999999999999991</v>
      </c>
      <c r="AA393" s="13">
        <f t="shared" si="74"/>
        <v>3</v>
      </c>
    </row>
    <row r="394" spans="1:27" x14ac:dyDescent="0.25">
      <c r="A394" s="58">
        <v>45918.509699074071</v>
      </c>
      <c r="B394" s="59">
        <v>443318837</v>
      </c>
      <c r="C394" s="38" t="s">
        <v>36</v>
      </c>
      <c r="D394" s="38" t="s">
        <v>37</v>
      </c>
      <c r="E394" s="38" t="s">
        <v>120</v>
      </c>
      <c r="F394" s="35">
        <v>3668.14</v>
      </c>
      <c r="G394" s="35">
        <v>3665.14</v>
      </c>
      <c r="H394" s="35">
        <v>3669.64</v>
      </c>
      <c r="I394" s="38" t="s">
        <v>369</v>
      </c>
      <c r="J394" s="35">
        <v>3669.65</v>
      </c>
      <c r="K394" s="35">
        <v>0</v>
      </c>
      <c r="L394" s="35">
        <v>0</v>
      </c>
      <c r="M394" s="35">
        <v>1.51</v>
      </c>
      <c r="N394" s="10" t="str">
        <f t="shared" si="69"/>
        <v>W</v>
      </c>
      <c r="O394" s="11">
        <f t="shared" si="70"/>
        <v>45918</v>
      </c>
      <c r="P394" s="12" t="str">
        <f t="shared" si="71"/>
        <v>12</v>
      </c>
      <c r="Q394" s="13" t="str">
        <f>VLOOKUP($B394,Deals_Demo!$H:$N,7,0)</f>
        <v>strategy_12_demo</v>
      </c>
      <c r="R394" s="13" t="str">
        <f t="shared" si="72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73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6"/>
        <v>0.15100000000000002</v>
      </c>
      <c r="Y394" s="13">
        <f t="shared" si="67"/>
        <v>0.30200000000000005</v>
      </c>
      <c r="Z394" s="13">
        <f t="shared" si="68"/>
        <v>0.45299999999999996</v>
      </c>
      <c r="AA394" s="13">
        <f t="shared" si="74"/>
        <v>-3</v>
      </c>
    </row>
    <row r="395" spans="1:27" x14ac:dyDescent="0.25">
      <c r="A395" s="60">
        <v>45918.510266203702</v>
      </c>
      <c r="B395" s="61">
        <v>443319361</v>
      </c>
      <c r="C395" s="37" t="s">
        <v>36</v>
      </c>
      <c r="D395" s="37" t="s">
        <v>37</v>
      </c>
      <c r="E395" s="37" t="s">
        <v>120</v>
      </c>
      <c r="F395" s="36">
        <v>3667.23</v>
      </c>
      <c r="G395" s="36">
        <v>3664.17</v>
      </c>
      <c r="H395" s="36">
        <v>3670.67</v>
      </c>
      <c r="I395" s="37" t="s">
        <v>372</v>
      </c>
      <c r="J395" s="36">
        <v>3670.67</v>
      </c>
      <c r="K395" s="36">
        <v>0</v>
      </c>
      <c r="L395" s="36">
        <v>0</v>
      </c>
      <c r="M395" s="36">
        <v>3.44</v>
      </c>
      <c r="N395" s="10" t="str">
        <f t="shared" si="69"/>
        <v>W</v>
      </c>
      <c r="O395" s="11">
        <f t="shared" si="70"/>
        <v>45918</v>
      </c>
      <c r="P395" s="12" t="str">
        <f t="shared" si="71"/>
        <v>12</v>
      </c>
      <c r="Q395" s="13" t="str">
        <f>VLOOKUP($B395,Deals_Demo!$H:$N,7,0)</f>
        <v>strategy_07_demo</v>
      </c>
      <c r="R395" s="13" t="str">
        <f t="shared" si="72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73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6"/>
        <v>0.34400000000000003</v>
      </c>
      <c r="Y395" s="13">
        <f t="shared" si="67"/>
        <v>0.68800000000000006</v>
      </c>
      <c r="Z395" s="13">
        <f t="shared" si="68"/>
        <v>1.032</v>
      </c>
      <c r="AA395" s="13">
        <f t="shared" si="74"/>
        <v>3.44</v>
      </c>
    </row>
    <row r="396" spans="1:27" x14ac:dyDescent="0.25">
      <c r="A396" s="58">
        <v>45918.510277777779</v>
      </c>
      <c r="B396" s="59">
        <v>443319364</v>
      </c>
      <c r="C396" s="38" t="s">
        <v>36</v>
      </c>
      <c r="D396" s="38" t="s">
        <v>37</v>
      </c>
      <c r="E396" s="38" t="s">
        <v>120</v>
      </c>
      <c r="F396" s="35">
        <v>3667.21</v>
      </c>
      <c r="G396" s="35">
        <v>3664.23</v>
      </c>
      <c r="H396" s="35">
        <v>3670.73</v>
      </c>
      <c r="I396" s="38" t="s">
        <v>372</v>
      </c>
      <c r="J396" s="35">
        <v>3670.76</v>
      </c>
      <c r="K396" s="35">
        <v>0</v>
      </c>
      <c r="L396" s="35">
        <v>0</v>
      </c>
      <c r="M396" s="35">
        <v>3.55</v>
      </c>
      <c r="N396" s="10" t="str">
        <f t="shared" si="69"/>
        <v>W</v>
      </c>
      <c r="O396" s="11">
        <f t="shared" si="70"/>
        <v>45918</v>
      </c>
      <c r="P396" s="12" t="str">
        <f t="shared" si="71"/>
        <v>12</v>
      </c>
      <c r="Q396" s="13" t="str">
        <f>VLOOKUP($B396,Deals_Demo!$H:$N,7,0)</f>
        <v>strategy_13_demo</v>
      </c>
      <c r="R396" s="13" t="str">
        <f t="shared" si="72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73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6"/>
        <v>0.35499999999999998</v>
      </c>
      <c r="Y396" s="13">
        <f t="shared" si="67"/>
        <v>0.71</v>
      </c>
      <c r="Z396" s="13">
        <f t="shared" si="68"/>
        <v>1.0649999999999999</v>
      </c>
      <c r="AA396" s="13">
        <f t="shared" si="74"/>
        <v>3.55</v>
      </c>
    </row>
    <row r="397" spans="1:27" x14ac:dyDescent="0.25">
      <c r="A397" s="60">
        <v>45918.510277777779</v>
      </c>
      <c r="B397" s="61">
        <v>443319367</v>
      </c>
      <c r="C397" s="37" t="s">
        <v>36</v>
      </c>
      <c r="D397" s="37" t="s">
        <v>37</v>
      </c>
      <c r="E397" s="37" t="s">
        <v>120</v>
      </c>
      <c r="F397" s="36">
        <v>3667.21</v>
      </c>
      <c r="G397" s="36">
        <v>3664.23</v>
      </c>
      <c r="H397" s="36">
        <v>3670.73</v>
      </c>
      <c r="I397" s="37" t="s">
        <v>372</v>
      </c>
      <c r="J397" s="36">
        <v>3670.76</v>
      </c>
      <c r="K397" s="36">
        <v>0</v>
      </c>
      <c r="L397" s="36">
        <v>0</v>
      </c>
      <c r="M397" s="36">
        <v>3.55</v>
      </c>
      <c r="N397" s="10" t="str">
        <f t="shared" si="69"/>
        <v>W</v>
      </c>
      <c r="O397" s="11">
        <f t="shared" si="70"/>
        <v>45918</v>
      </c>
      <c r="P397" s="12" t="str">
        <f t="shared" si="71"/>
        <v>12</v>
      </c>
      <c r="Q397" s="13" t="str">
        <f>VLOOKUP($B397,Deals_Demo!$H:$N,7,0)</f>
        <v>strategy_08_demo</v>
      </c>
      <c r="R397" s="13" t="str">
        <f t="shared" si="72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73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6"/>
        <v>0.35499999999999998</v>
      </c>
      <c r="Y397" s="13">
        <f t="shared" si="67"/>
        <v>0.71</v>
      </c>
      <c r="Z397" s="13">
        <f t="shared" si="68"/>
        <v>1.0649999999999999</v>
      </c>
      <c r="AA397" s="13">
        <f t="shared" si="74"/>
        <v>3.55</v>
      </c>
    </row>
    <row r="398" spans="1:27" x14ac:dyDescent="0.25">
      <c r="A398" s="58">
        <v>45918.510381944441</v>
      </c>
      <c r="B398" s="59">
        <v>443319488</v>
      </c>
      <c r="C398" s="38" t="s">
        <v>36</v>
      </c>
      <c r="D398" s="38" t="s">
        <v>37</v>
      </c>
      <c r="E398" s="38" t="s">
        <v>120</v>
      </c>
      <c r="F398" s="35">
        <v>3667.73</v>
      </c>
      <c r="G398" s="35">
        <v>3668.35</v>
      </c>
      <c r="H398" s="35">
        <v>3671.26</v>
      </c>
      <c r="I398" s="38" t="s">
        <v>373</v>
      </c>
      <c r="J398" s="35">
        <v>3671.26</v>
      </c>
      <c r="K398" s="35">
        <v>0</v>
      </c>
      <c r="L398" s="35">
        <v>0</v>
      </c>
      <c r="M398" s="35">
        <v>3.53</v>
      </c>
      <c r="N398" s="10" t="str">
        <f t="shared" si="69"/>
        <v>W</v>
      </c>
      <c r="O398" s="11">
        <f t="shared" si="70"/>
        <v>45918</v>
      </c>
      <c r="P398" s="12" t="str">
        <f t="shared" si="71"/>
        <v>12</v>
      </c>
      <c r="Q398" s="13" t="str">
        <f>VLOOKUP($B398,Deals_Demo!$H:$N,7,0)</f>
        <v>strategy_11_demo</v>
      </c>
      <c r="R398" s="13" t="str">
        <f t="shared" si="72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73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6"/>
        <v>0.35299999999999998</v>
      </c>
      <c r="Y398" s="13">
        <f t="shared" si="67"/>
        <v>0.70599999999999996</v>
      </c>
      <c r="Z398" s="13">
        <f t="shared" si="68"/>
        <v>1.0589999999999999</v>
      </c>
      <c r="AA398" s="13">
        <f t="shared" si="74"/>
        <v>3.53</v>
      </c>
    </row>
    <row r="399" spans="1:27" x14ac:dyDescent="0.25">
      <c r="A399" s="60">
        <v>45918.520451388889</v>
      </c>
      <c r="B399" s="61">
        <v>443324265</v>
      </c>
      <c r="C399" s="37" t="s">
        <v>36</v>
      </c>
      <c r="D399" s="37" t="s">
        <v>37</v>
      </c>
      <c r="E399" s="37" t="s">
        <v>120</v>
      </c>
      <c r="F399" s="36">
        <v>3671.48</v>
      </c>
      <c r="G399" s="36">
        <v>3671.32</v>
      </c>
      <c r="H399" s="36">
        <v>3674.48</v>
      </c>
      <c r="I399" s="37" t="s">
        <v>374</v>
      </c>
      <c r="J399" s="36">
        <v>3671.25</v>
      </c>
      <c r="K399" s="36">
        <v>0</v>
      </c>
      <c r="L399" s="36">
        <v>0</v>
      </c>
      <c r="M399" s="36">
        <v>-0.23</v>
      </c>
      <c r="N399" s="10" t="str">
        <f t="shared" si="69"/>
        <v>L</v>
      </c>
      <c r="O399" s="11">
        <f t="shared" si="70"/>
        <v>45918</v>
      </c>
      <c r="P399" s="12" t="str">
        <f t="shared" si="71"/>
        <v>12</v>
      </c>
      <c r="Q399" s="13" t="str">
        <f>VLOOKUP($B399,Deals_Demo!$H:$N,7,0)</f>
        <v>strategy_09_demo</v>
      </c>
      <c r="R399" s="13" t="str">
        <f t="shared" si="72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73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6"/>
        <v>-2.3000000000000003E-2</v>
      </c>
      <c r="Y399" s="13">
        <f t="shared" si="67"/>
        <v>-4.6000000000000006E-2</v>
      </c>
      <c r="Z399" s="13">
        <f t="shared" si="68"/>
        <v>-6.9000000000000006E-2</v>
      </c>
      <c r="AA399" s="13">
        <f t="shared" si="74"/>
        <v>-3</v>
      </c>
    </row>
    <row r="400" spans="1:27" x14ac:dyDescent="0.25">
      <c r="A400" s="58">
        <v>45918.520462962966</v>
      </c>
      <c r="B400" s="59">
        <v>443324267</v>
      </c>
      <c r="C400" s="38" t="s">
        <v>36</v>
      </c>
      <c r="D400" s="38" t="s">
        <v>37</v>
      </c>
      <c r="E400" s="38" t="s">
        <v>120</v>
      </c>
      <c r="F400" s="35">
        <v>3671.48</v>
      </c>
      <c r="G400" s="35">
        <v>3668.48</v>
      </c>
      <c r="H400" s="35">
        <v>3672.98</v>
      </c>
      <c r="I400" s="38" t="s">
        <v>375</v>
      </c>
      <c r="J400" s="35">
        <v>3668.46</v>
      </c>
      <c r="K400" s="35">
        <v>0</v>
      </c>
      <c r="L400" s="35">
        <v>0</v>
      </c>
      <c r="M400" s="35">
        <v>-3.02</v>
      </c>
      <c r="N400" s="10" t="str">
        <f t="shared" si="69"/>
        <v>L</v>
      </c>
      <c r="O400" s="11">
        <f t="shared" si="70"/>
        <v>45918</v>
      </c>
      <c r="P400" s="12" t="str">
        <f t="shared" si="71"/>
        <v>12</v>
      </c>
      <c r="Q400" s="13" t="str">
        <f>VLOOKUP($B400,Deals_Demo!$H:$N,7,0)</f>
        <v>strategy_12_demo</v>
      </c>
      <c r="R400" s="13" t="str">
        <f t="shared" si="72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73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6"/>
        <v>-0.30200000000000005</v>
      </c>
      <c r="Y400" s="13">
        <f t="shared" si="67"/>
        <v>-0.60400000000000009</v>
      </c>
      <c r="Z400" s="13">
        <f t="shared" si="68"/>
        <v>-0.90599999999999992</v>
      </c>
      <c r="AA400" s="13">
        <f t="shared" si="74"/>
        <v>-3</v>
      </c>
    </row>
    <row r="401" spans="1:27" x14ac:dyDescent="0.25">
      <c r="A401" s="60">
        <v>45918.520462962966</v>
      </c>
      <c r="B401" s="61">
        <v>443324268</v>
      </c>
      <c r="C401" s="37" t="s">
        <v>36</v>
      </c>
      <c r="D401" s="37" t="s">
        <v>37</v>
      </c>
      <c r="E401" s="37" t="s">
        <v>120</v>
      </c>
      <c r="F401" s="36">
        <v>3671.48</v>
      </c>
      <c r="G401" s="36">
        <v>3668.48</v>
      </c>
      <c r="H401" s="36">
        <v>3672.98</v>
      </c>
      <c r="I401" s="37" t="s">
        <v>375</v>
      </c>
      <c r="J401" s="36">
        <v>3668.46</v>
      </c>
      <c r="K401" s="36">
        <v>0</v>
      </c>
      <c r="L401" s="36">
        <v>0</v>
      </c>
      <c r="M401" s="36">
        <v>-3.02</v>
      </c>
      <c r="N401" s="10" t="str">
        <f t="shared" si="69"/>
        <v>L</v>
      </c>
      <c r="O401" s="11">
        <f t="shared" si="70"/>
        <v>45918</v>
      </c>
      <c r="P401" s="12" t="str">
        <f t="shared" si="71"/>
        <v>12</v>
      </c>
      <c r="Q401" s="13" t="str">
        <f>VLOOKUP($B401,Deals_Demo!$H:$N,7,0)</f>
        <v>strategy_14_demo</v>
      </c>
      <c r="R401" s="13" t="str">
        <f t="shared" si="72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73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6"/>
        <v>-0.30200000000000005</v>
      </c>
      <c r="Y401" s="13">
        <f t="shared" si="67"/>
        <v>-0.60400000000000009</v>
      </c>
      <c r="Z401" s="13">
        <f t="shared" si="68"/>
        <v>-0.90599999999999992</v>
      </c>
      <c r="AA401" s="13">
        <f t="shared" si="74"/>
        <v>-3</v>
      </c>
    </row>
    <row r="402" spans="1:27" x14ac:dyDescent="0.25">
      <c r="A402" s="58">
        <v>45918.520462962966</v>
      </c>
      <c r="B402" s="59">
        <v>443324269</v>
      </c>
      <c r="C402" s="38" t="s">
        <v>36</v>
      </c>
      <c r="D402" s="38" t="s">
        <v>37</v>
      </c>
      <c r="E402" s="38" t="s">
        <v>120</v>
      </c>
      <c r="F402" s="35">
        <v>3671.48</v>
      </c>
      <c r="G402" s="35">
        <v>3669.98</v>
      </c>
      <c r="H402" s="35">
        <v>3672.98</v>
      </c>
      <c r="I402" s="38" t="s">
        <v>376</v>
      </c>
      <c r="J402" s="35">
        <v>3669.95</v>
      </c>
      <c r="K402" s="35">
        <v>0</v>
      </c>
      <c r="L402" s="35">
        <v>0</v>
      </c>
      <c r="M402" s="35">
        <v>-1.53</v>
      </c>
      <c r="N402" s="10" t="str">
        <f t="shared" si="69"/>
        <v>L</v>
      </c>
      <c r="O402" s="11">
        <f t="shared" si="70"/>
        <v>45918</v>
      </c>
      <c r="P402" s="12" t="str">
        <f t="shared" si="71"/>
        <v>12</v>
      </c>
      <c r="Q402" s="13" t="str">
        <f>VLOOKUP($B402,Deals_Demo!$H:$N,7,0)</f>
        <v>strategy_15_demo</v>
      </c>
      <c r="R402" s="13" t="str">
        <f t="shared" si="72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73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6"/>
        <v>-0.15300000000000002</v>
      </c>
      <c r="Y402" s="13">
        <f t="shared" si="67"/>
        <v>-0.30600000000000005</v>
      </c>
      <c r="Z402" s="13">
        <f t="shared" si="68"/>
        <v>-0.45899999999999996</v>
      </c>
      <c r="AA402" s="13">
        <f t="shared" si="74"/>
        <v>-3</v>
      </c>
    </row>
    <row r="403" spans="1:27" x14ac:dyDescent="0.25">
      <c r="A403" s="60">
        <v>45918.520462962966</v>
      </c>
      <c r="B403" s="61">
        <v>443324270</v>
      </c>
      <c r="C403" s="37" t="s">
        <v>36</v>
      </c>
      <c r="D403" s="37" t="s">
        <v>37</v>
      </c>
      <c r="E403" s="37" t="s">
        <v>120</v>
      </c>
      <c r="F403" s="36">
        <v>3671.48</v>
      </c>
      <c r="G403" s="36">
        <v>3671.32</v>
      </c>
      <c r="H403" s="36">
        <v>3674.98</v>
      </c>
      <c r="I403" s="37" t="s">
        <v>374</v>
      </c>
      <c r="J403" s="36">
        <v>3671.25</v>
      </c>
      <c r="K403" s="36">
        <v>0</v>
      </c>
      <c r="L403" s="36">
        <v>0</v>
      </c>
      <c r="M403" s="36">
        <v>-0.23</v>
      </c>
      <c r="N403" s="10" t="str">
        <f t="shared" si="69"/>
        <v>L</v>
      </c>
      <c r="O403" s="11">
        <f t="shared" si="70"/>
        <v>45918</v>
      </c>
      <c r="P403" s="12" t="str">
        <f t="shared" si="71"/>
        <v>12</v>
      </c>
      <c r="Q403" s="13" t="str">
        <f>VLOOKUP($B403,Deals_Demo!$H:$N,7,0)</f>
        <v>strategy_11_demo</v>
      </c>
      <c r="R403" s="13" t="str">
        <f t="shared" si="72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73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6"/>
        <v>-2.3000000000000003E-2</v>
      </c>
      <c r="Y403" s="13">
        <f t="shared" si="67"/>
        <v>-4.6000000000000006E-2</v>
      </c>
      <c r="Z403" s="13">
        <f t="shared" si="68"/>
        <v>-6.9000000000000006E-2</v>
      </c>
      <c r="AA403" s="13">
        <f t="shared" si="74"/>
        <v>-3</v>
      </c>
    </row>
    <row r="404" spans="1:27" x14ac:dyDescent="0.25">
      <c r="A404" s="58">
        <v>45918.520474537036</v>
      </c>
      <c r="B404" s="59">
        <v>443324272</v>
      </c>
      <c r="C404" s="38" t="s">
        <v>36</v>
      </c>
      <c r="D404" s="38" t="s">
        <v>37</v>
      </c>
      <c r="E404" s="38" t="s">
        <v>120</v>
      </c>
      <c r="F404" s="35">
        <v>3671.48</v>
      </c>
      <c r="G404" s="35">
        <v>3668.98</v>
      </c>
      <c r="H404" s="35">
        <v>3674.48</v>
      </c>
      <c r="I404" s="38" t="s">
        <v>377</v>
      </c>
      <c r="J404" s="35">
        <v>3668.84</v>
      </c>
      <c r="K404" s="35">
        <v>0</v>
      </c>
      <c r="L404" s="35">
        <v>0</v>
      </c>
      <c r="M404" s="35">
        <v>-2.64</v>
      </c>
      <c r="N404" s="10" t="str">
        <f t="shared" si="69"/>
        <v>L</v>
      </c>
      <c r="O404" s="11">
        <f t="shared" si="70"/>
        <v>45918</v>
      </c>
      <c r="P404" s="12" t="str">
        <f t="shared" si="71"/>
        <v>12</v>
      </c>
      <c r="Q404" s="13" t="str">
        <f>VLOOKUP($B404,Deals_Demo!$H:$N,7,0)</f>
        <v>strategy_10_demo</v>
      </c>
      <c r="R404" s="13" t="str">
        <f t="shared" si="72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73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6"/>
        <v>-0.26400000000000001</v>
      </c>
      <c r="Y404" s="13">
        <f t="shared" si="67"/>
        <v>-0.52800000000000002</v>
      </c>
      <c r="Z404" s="13">
        <f t="shared" si="68"/>
        <v>-0.79200000000000004</v>
      </c>
      <c r="AA404" s="13">
        <f t="shared" si="74"/>
        <v>-3</v>
      </c>
    </row>
    <row r="405" spans="1:27" x14ac:dyDescent="0.25">
      <c r="A405" s="60">
        <v>45918.523113425923</v>
      </c>
      <c r="B405" s="61">
        <v>443325377</v>
      </c>
      <c r="C405" s="37" t="s">
        <v>36</v>
      </c>
      <c r="D405" s="37" t="s">
        <v>37</v>
      </c>
      <c r="E405" s="37" t="s">
        <v>120</v>
      </c>
      <c r="F405" s="36">
        <v>3671.11</v>
      </c>
      <c r="G405" s="36">
        <v>3668.12</v>
      </c>
      <c r="H405" s="36">
        <v>3674.62</v>
      </c>
      <c r="I405" s="37" t="s">
        <v>378</v>
      </c>
      <c r="J405" s="36">
        <v>3668.05</v>
      </c>
      <c r="K405" s="36">
        <v>0</v>
      </c>
      <c r="L405" s="36">
        <v>0</v>
      </c>
      <c r="M405" s="36">
        <v>-3.06</v>
      </c>
      <c r="N405" s="10" t="str">
        <f t="shared" si="69"/>
        <v>L</v>
      </c>
      <c r="O405" s="11">
        <f t="shared" si="70"/>
        <v>45918</v>
      </c>
      <c r="P405" s="12" t="str">
        <f t="shared" si="71"/>
        <v>12</v>
      </c>
      <c r="Q405" s="13" t="str">
        <f>VLOOKUP($B405,Deals_Demo!$H:$N,7,0)</f>
        <v>strategy_08_demo</v>
      </c>
      <c r="R405" s="13" t="str">
        <f t="shared" si="72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73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6"/>
        <v>-0.30600000000000005</v>
      </c>
      <c r="Y405" s="13">
        <f t="shared" si="67"/>
        <v>-0.6120000000000001</v>
      </c>
      <c r="Z405" s="13">
        <f t="shared" si="68"/>
        <v>-0.91799999999999993</v>
      </c>
      <c r="AA405" s="13">
        <f t="shared" si="74"/>
        <v>-3</v>
      </c>
    </row>
    <row r="406" spans="1:27" x14ac:dyDescent="0.25">
      <c r="A406" s="58">
        <v>45918.523125</v>
      </c>
      <c r="B406" s="59">
        <v>443325378</v>
      </c>
      <c r="C406" s="38" t="s">
        <v>36</v>
      </c>
      <c r="D406" s="38" t="s">
        <v>37</v>
      </c>
      <c r="E406" s="38" t="s">
        <v>120</v>
      </c>
      <c r="F406" s="35">
        <v>3671.11</v>
      </c>
      <c r="G406" s="35">
        <v>3668.11</v>
      </c>
      <c r="H406" s="35">
        <v>3674.61</v>
      </c>
      <c r="I406" s="38" t="s">
        <v>378</v>
      </c>
      <c r="J406" s="35">
        <v>3668.05</v>
      </c>
      <c r="K406" s="35">
        <v>0</v>
      </c>
      <c r="L406" s="35">
        <v>0</v>
      </c>
      <c r="M406" s="35">
        <v>-3.06</v>
      </c>
      <c r="N406" s="10" t="str">
        <f t="shared" si="69"/>
        <v>L</v>
      </c>
      <c r="O406" s="11">
        <f t="shared" si="70"/>
        <v>45918</v>
      </c>
      <c r="P406" s="12" t="str">
        <f t="shared" si="71"/>
        <v>12</v>
      </c>
      <c r="Q406" s="13" t="str">
        <f>VLOOKUP($B406,Deals_Demo!$H:$N,7,0)</f>
        <v>strategy_07_demo</v>
      </c>
      <c r="R406" s="13" t="str">
        <f t="shared" si="72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73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6"/>
        <v>-0.30600000000000005</v>
      </c>
      <c r="Y406" s="13">
        <f t="shared" si="67"/>
        <v>-0.6120000000000001</v>
      </c>
      <c r="Z406" s="13">
        <f t="shared" si="68"/>
        <v>-0.91799999999999993</v>
      </c>
      <c r="AA406" s="13">
        <f t="shared" si="74"/>
        <v>-3</v>
      </c>
    </row>
    <row r="407" spans="1:27" x14ac:dyDescent="0.25">
      <c r="A407" s="60">
        <v>45918.523125</v>
      </c>
      <c r="B407" s="61">
        <v>443325380</v>
      </c>
      <c r="C407" s="37" t="s">
        <v>36</v>
      </c>
      <c r="D407" s="37" t="s">
        <v>37</v>
      </c>
      <c r="E407" s="37" t="s">
        <v>120</v>
      </c>
      <c r="F407" s="36">
        <v>3671.11</v>
      </c>
      <c r="G407" s="36">
        <v>3668.11</v>
      </c>
      <c r="H407" s="36">
        <v>3674.61</v>
      </c>
      <c r="I407" s="37" t="s">
        <v>378</v>
      </c>
      <c r="J407" s="36">
        <v>3668.05</v>
      </c>
      <c r="K407" s="36">
        <v>0</v>
      </c>
      <c r="L407" s="36">
        <v>0</v>
      </c>
      <c r="M407" s="36">
        <v>-3.06</v>
      </c>
      <c r="N407" s="10" t="str">
        <f t="shared" si="69"/>
        <v>L</v>
      </c>
      <c r="O407" s="11">
        <f t="shared" si="70"/>
        <v>45918</v>
      </c>
      <c r="P407" s="12" t="str">
        <f t="shared" si="71"/>
        <v>12</v>
      </c>
      <c r="Q407" s="13" t="str">
        <f>VLOOKUP($B407,Deals_Demo!$H:$N,7,0)</f>
        <v>strategy_13_demo</v>
      </c>
      <c r="R407" s="13" t="str">
        <f t="shared" si="72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73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6"/>
        <v>-0.30600000000000005</v>
      </c>
      <c r="Y407" s="13">
        <f t="shared" si="67"/>
        <v>-0.6120000000000001</v>
      </c>
      <c r="Z407" s="13">
        <f t="shared" si="68"/>
        <v>-0.91799999999999993</v>
      </c>
      <c r="AA407" s="13">
        <f t="shared" si="74"/>
        <v>-3</v>
      </c>
    </row>
    <row r="408" spans="1:27" x14ac:dyDescent="0.25">
      <c r="A408" s="58">
        <v>45918.523692129631</v>
      </c>
      <c r="B408" s="59">
        <v>443325590</v>
      </c>
      <c r="C408" s="38" t="s">
        <v>36</v>
      </c>
      <c r="D408" s="38" t="s">
        <v>37</v>
      </c>
      <c r="E408" s="38" t="s">
        <v>120</v>
      </c>
      <c r="F408" s="35">
        <v>3671.52</v>
      </c>
      <c r="G408" s="35">
        <v>3668.52</v>
      </c>
      <c r="H408" s="35">
        <v>3674.52</v>
      </c>
      <c r="I408" s="38" t="s">
        <v>379</v>
      </c>
      <c r="J408" s="35">
        <v>3668.52</v>
      </c>
      <c r="K408" s="35">
        <v>0</v>
      </c>
      <c r="L408" s="35">
        <v>0</v>
      </c>
      <c r="M408" s="35">
        <v>-3</v>
      </c>
      <c r="N408" s="10" t="str">
        <f t="shared" si="69"/>
        <v>L</v>
      </c>
      <c r="O408" s="11">
        <f t="shared" si="70"/>
        <v>45918</v>
      </c>
      <c r="P408" s="12" t="str">
        <f t="shared" si="71"/>
        <v>12</v>
      </c>
      <c r="Q408" s="13" t="str">
        <f>VLOOKUP($B408,Deals_Demo!$H:$N,7,0)</f>
        <v>strategy_09_demo</v>
      </c>
      <c r="R408" s="13" t="str">
        <f t="shared" si="72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73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6"/>
        <v>-0.30000000000000004</v>
      </c>
      <c r="Y408" s="13">
        <f t="shared" si="67"/>
        <v>-0.60000000000000009</v>
      </c>
      <c r="Z408" s="13">
        <f t="shared" si="68"/>
        <v>-0.89999999999999991</v>
      </c>
      <c r="AA408" s="13">
        <f t="shared" si="74"/>
        <v>-3</v>
      </c>
    </row>
    <row r="409" spans="1:27" x14ac:dyDescent="0.25">
      <c r="A409" s="60">
        <v>45918.5237037037</v>
      </c>
      <c r="B409" s="61">
        <v>443325592</v>
      </c>
      <c r="C409" s="37" t="s">
        <v>36</v>
      </c>
      <c r="D409" s="37" t="s">
        <v>37</v>
      </c>
      <c r="E409" s="37" t="s">
        <v>120</v>
      </c>
      <c r="F409" s="36">
        <v>3671.52</v>
      </c>
      <c r="G409" s="36">
        <v>3668.52</v>
      </c>
      <c r="H409" s="36">
        <v>3675.02</v>
      </c>
      <c r="I409" s="37" t="s">
        <v>379</v>
      </c>
      <c r="J409" s="36">
        <v>3668.52</v>
      </c>
      <c r="K409" s="36">
        <v>0</v>
      </c>
      <c r="L409" s="36">
        <v>0</v>
      </c>
      <c r="M409" s="36">
        <v>-3</v>
      </c>
      <c r="N409" s="10" t="str">
        <f t="shared" si="69"/>
        <v>L</v>
      </c>
      <c r="O409" s="11">
        <f t="shared" si="70"/>
        <v>45918</v>
      </c>
      <c r="P409" s="12" t="str">
        <f t="shared" si="71"/>
        <v>12</v>
      </c>
      <c r="Q409" s="13" t="str">
        <f>VLOOKUP($B409,Deals_Demo!$H:$N,7,0)</f>
        <v>strategy_11_demo</v>
      </c>
      <c r="R409" s="13" t="str">
        <f t="shared" si="72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73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6"/>
        <v>-0.30000000000000004</v>
      </c>
      <c r="Y409" s="13">
        <f t="shared" si="67"/>
        <v>-0.60000000000000009</v>
      </c>
      <c r="Z409" s="13">
        <f t="shared" si="68"/>
        <v>-0.89999999999999991</v>
      </c>
      <c r="AA409" s="13">
        <f t="shared" si="74"/>
        <v>-3</v>
      </c>
    </row>
    <row r="410" spans="1:27" x14ac:dyDescent="0.25">
      <c r="A410" s="58">
        <v>45918.544641203705</v>
      </c>
      <c r="B410" s="59">
        <v>443333033</v>
      </c>
      <c r="C410" s="38" t="s">
        <v>36</v>
      </c>
      <c r="D410" s="38" t="s">
        <v>37</v>
      </c>
      <c r="E410" s="38" t="s">
        <v>120</v>
      </c>
      <c r="F410" s="35">
        <v>3672.19</v>
      </c>
      <c r="G410" s="35">
        <v>3670.69</v>
      </c>
      <c r="H410" s="35">
        <v>3673.69</v>
      </c>
      <c r="I410" s="38" t="s">
        <v>380</v>
      </c>
      <c r="J410" s="35">
        <v>3670.63</v>
      </c>
      <c r="K410" s="35">
        <v>0</v>
      </c>
      <c r="L410" s="35">
        <v>0</v>
      </c>
      <c r="M410" s="35">
        <v>-1.56</v>
      </c>
      <c r="N410" s="10" t="str">
        <f t="shared" si="69"/>
        <v>L</v>
      </c>
      <c r="O410" s="11">
        <f t="shared" si="70"/>
        <v>45918</v>
      </c>
      <c r="P410" s="12" t="str">
        <f t="shared" si="71"/>
        <v>13</v>
      </c>
      <c r="Q410" s="13" t="str">
        <f>VLOOKUP($B410,Deals_Demo!$H:$N,7,0)</f>
        <v>strategy_15_demo</v>
      </c>
      <c r="R410" s="13" t="str">
        <f t="shared" si="72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73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6"/>
        <v>-0.15600000000000003</v>
      </c>
      <c r="Y410" s="13">
        <f t="shared" si="67"/>
        <v>-0.31200000000000006</v>
      </c>
      <c r="Z410" s="13">
        <f t="shared" si="68"/>
        <v>-0.46799999999999997</v>
      </c>
      <c r="AA410" s="13">
        <f t="shared" si="74"/>
        <v>-3</v>
      </c>
    </row>
    <row r="411" spans="1:27" x14ac:dyDescent="0.25">
      <c r="A411" s="60">
        <v>45918.550081018519</v>
      </c>
      <c r="B411" s="61">
        <v>443335228</v>
      </c>
      <c r="C411" s="37" t="s">
        <v>36</v>
      </c>
      <c r="D411" s="37" t="s">
        <v>38</v>
      </c>
      <c r="E411" s="37" t="s">
        <v>120</v>
      </c>
      <c r="F411" s="36">
        <v>3669.89</v>
      </c>
      <c r="G411" s="36">
        <v>3669.65</v>
      </c>
      <c r="H411" s="36">
        <v>3668.39</v>
      </c>
      <c r="I411" s="37" t="s">
        <v>381</v>
      </c>
      <c r="J411" s="36">
        <v>3668.37</v>
      </c>
      <c r="K411" s="36">
        <v>0</v>
      </c>
      <c r="L411" s="36">
        <v>0</v>
      </c>
      <c r="M411" s="36">
        <v>1.52</v>
      </c>
      <c r="N411" s="10" t="str">
        <f t="shared" si="69"/>
        <v>W</v>
      </c>
      <c r="O411" s="11">
        <f t="shared" si="70"/>
        <v>45918</v>
      </c>
      <c r="P411" s="12" t="str">
        <f t="shared" si="71"/>
        <v>13</v>
      </c>
      <c r="Q411" s="13" t="str">
        <f>VLOOKUP($B411,Deals_Demo!$H:$N,7,0)</f>
        <v>strategy_14_demo</v>
      </c>
      <c r="R411" s="13" t="str">
        <f t="shared" si="72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73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6"/>
        <v>0.15200000000000002</v>
      </c>
      <c r="Y411" s="13">
        <f t="shared" si="67"/>
        <v>0.30400000000000005</v>
      </c>
      <c r="Z411" s="13">
        <f t="shared" si="68"/>
        <v>0.45599999999999996</v>
      </c>
      <c r="AA411" s="13">
        <f t="shared" si="74"/>
        <v>-3</v>
      </c>
    </row>
    <row r="412" spans="1:27" x14ac:dyDescent="0.25">
      <c r="A412" s="58">
        <v>45918.550081018519</v>
      </c>
      <c r="B412" s="59">
        <v>443335230</v>
      </c>
      <c r="C412" s="38" t="s">
        <v>36</v>
      </c>
      <c r="D412" s="38" t="s">
        <v>38</v>
      </c>
      <c r="E412" s="38" t="s">
        <v>120</v>
      </c>
      <c r="F412" s="35">
        <v>3669.89</v>
      </c>
      <c r="G412" s="35">
        <v>3667.93</v>
      </c>
      <c r="H412" s="35">
        <v>3666.39</v>
      </c>
      <c r="I412" s="38" t="s">
        <v>382</v>
      </c>
      <c r="J412" s="35">
        <v>3666.34</v>
      </c>
      <c r="K412" s="35">
        <v>0</v>
      </c>
      <c r="L412" s="35">
        <v>0</v>
      </c>
      <c r="M412" s="35">
        <v>3.55</v>
      </c>
      <c r="N412" s="10" t="str">
        <f t="shared" si="69"/>
        <v>W</v>
      </c>
      <c r="O412" s="11">
        <f t="shared" si="70"/>
        <v>45918</v>
      </c>
      <c r="P412" s="12" t="str">
        <f t="shared" si="71"/>
        <v>13</v>
      </c>
      <c r="Q412" s="13" t="str">
        <f>VLOOKUP($B412,Deals_Demo!$H:$N,7,0)</f>
        <v>strategy_11_demo</v>
      </c>
      <c r="R412" s="13" t="str">
        <f t="shared" si="72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73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6"/>
        <v>0.35499999999999998</v>
      </c>
      <c r="Y412" s="13">
        <f t="shared" si="67"/>
        <v>0.71</v>
      </c>
      <c r="Z412" s="13">
        <f t="shared" si="68"/>
        <v>1.0649999999999999</v>
      </c>
      <c r="AA412" s="13">
        <f t="shared" si="74"/>
        <v>3.55</v>
      </c>
    </row>
    <row r="413" spans="1:27" x14ac:dyDescent="0.25">
      <c r="A413" s="60">
        <v>45918.550092592595</v>
      </c>
      <c r="B413" s="61">
        <v>443335232</v>
      </c>
      <c r="C413" s="37" t="s">
        <v>36</v>
      </c>
      <c r="D413" s="37" t="s">
        <v>38</v>
      </c>
      <c r="E413" s="37" t="s">
        <v>120</v>
      </c>
      <c r="F413" s="36">
        <v>3669.88</v>
      </c>
      <c r="G413" s="36">
        <v>3669.65</v>
      </c>
      <c r="H413" s="36">
        <v>3668.39</v>
      </c>
      <c r="I413" s="37" t="s">
        <v>381</v>
      </c>
      <c r="J413" s="36">
        <v>3668.37</v>
      </c>
      <c r="K413" s="36">
        <v>0</v>
      </c>
      <c r="L413" s="36">
        <v>0</v>
      </c>
      <c r="M413" s="36">
        <v>1.51</v>
      </c>
      <c r="N413" s="10" t="str">
        <f t="shared" si="69"/>
        <v>W</v>
      </c>
      <c r="O413" s="11">
        <f t="shared" si="70"/>
        <v>45918</v>
      </c>
      <c r="P413" s="12" t="str">
        <f t="shared" si="71"/>
        <v>13</v>
      </c>
      <c r="Q413" s="13" t="str">
        <f>VLOOKUP($B413,Deals_Demo!$H:$N,7,0)</f>
        <v>strategy_12_demo</v>
      </c>
      <c r="R413" s="13" t="str">
        <f t="shared" si="72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73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6"/>
        <v>0.15100000000000002</v>
      </c>
      <c r="Y413" s="13">
        <f t="shared" si="67"/>
        <v>0.30200000000000005</v>
      </c>
      <c r="Z413" s="13">
        <f t="shared" si="68"/>
        <v>0.45299999999999996</v>
      </c>
      <c r="AA413" s="13">
        <f t="shared" si="74"/>
        <v>-3</v>
      </c>
    </row>
    <row r="414" spans="1:27" x14ac:dyDescent="0.25">
      <c r="A414" s="58">
        <v>45918.550092592595</v>
      </c>
      <c r="B414" s="59">
        <v>443335234</v>
      </c>
      <c r="C414" s="38" t="s">
        <v>36</v>
      </c>
      <c r="D414" s="38" t="s">
        <v>38</v>
      </c>
      <c r="E414" s="38" t="s">
        <v>120</v>
      </c>
      <c r="F414" s="35">
        <v>3669.85</v>
      </c>
      <c r="G414" s="35">
        <v>3668.37</v>
      </c>
      <c r="H414" s="35">
        <v>3666.89</v>
      </c>
      <c r="I414" s="38" t="s">
        <v>383</v>
      </c>
      <c r="J414" s="35">
        <v>3666.78</v>
      </c>
      <c r="K414" s="35">
        <v>0</v>
      </c>
      <c r="L414" s="35">
        <v>0</v>
      </c>
      <c r="M414" s="35">
        <v>3.07</v>
      </c>
      <c r="N414" s="10" t="str">
        <f t="shared" si="69"/>
        <v>W</v>
      </c>
      <c r="O414" s="11">
        <f t="shared" si="70"/>
        <v>45918</v>
      </c>
      <c r="P414" s="12" t="str">
        <f t="shared" si="71"/>
        <v>13</v>
      </c>
      <c r="Q414" s="13" t="str">
        <f>VLOOKUP($B414,Deals_Demo!$H:$N,7,0)</f>
        <v>strategy_10_demo</v>
      </c>
      <c r="R414" s="13" t="str">
        <f t="shared" si="72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73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6"/>
        <v>0.307</v>
      </c>
      <c r="Y414" s="13">
        <f t="shared" si="67"/>
        <v>0.61399999999999999</v>
      </c>
      <c r="Z414" s="13">
        <f t="shared" si="68"/>
        <v>0.92099999999999993</v>
      </c>
      <c r="AA414" s="13">
        <f t="shared" si="74"/>
        <v>3.07</v>
      </c>
    </row>
    <row r="415" spans="1:27" x14ac:dyDescent="0.25">
      <c r="A415" s="60">
        <v>45918.550092592595</v>
      </c>
      <c r="B415" s="61">
        <v>443335235</v>
      </c>
      <c r="C415" s="37" t="s">
        <v>36</v>
      </c>
      <c r="D415" s="37" t="s">
        <v>38</v>
      </c>
      <c r="E415" s="37" t="s">
        <v>120</v>
      </c>
      <c r="F415" s="36">
        <v>3669.85</v>
      </c>
      <c r="G415" s="36">
        <v>3668.37</v>
      </c>
      <c r="H415" s="36">
        <v>3666.89</v>
      </c>
      <c r="I415" s="37" t="s">
        <v>383</v>
      </c>
      <c r="J415" s="36">
        <v>3666.78</v>
      </c>
      <c r="K415" s="36">
        <v>0</v>
      </c>
      <c r="L415" s="36">
        <v>0</v>
      </c>
      <c r="M415" s="36">
        <v>3.07</v>
      </c>
      <c r="N415" s="10" t="str">
        <f t="shared" si="69"/>
        <v>W</v>
      </c>
      <c r="O415" s="11">
        <f t="shared" si="70"/>
        <v>45918</v>
      </c>
      <c r="P415" s="12" t="str">
        <f t="shared" si="71"/>
        <v>13</v>
      </c>
      <c r="Q415" s="13" t="str">
        <f>VLOOKUP($B415,Deals_Demo!$H:$N,7,0)</f>
        <v>strategy_09_demo</v>
      </c>
      <c r="R415" s="13" t="str">
        <f t="shared" si="72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73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6"/>
        <v>0.307</v>
      </c>
      <c r="Y415" s="13">
        <f t="shared" si="67"/>
        <v>0.61399999999999999</v>
      </c>
      <c r="Z415" s="13">
        <f t="shared" si="68"/>
        <v>0.92099999999999993</v>
      </c>
      <c r="AA415" s="13">
        <f t="shared" si="74"/>
        <v>3.07</v>
      </c>
    </row>
    <row r="416" spans="1:27" x14ac:dyDescent="0.25">
      <c r="A416" s="58">
        <v>45918.550092592595</v>
      </c>
      <c r="B416" s="59">
        <v>443335238</v>
      </c>
      <c r="C416" s="38" t="s">
        <v>36</v>
      </c>
      <c r="D416" s="38" t="s">
        <v>38</v>
      </c>
      <c r="E416" s="38" t="s">
        <v>120</v>
      </c>
      <c r="F416" s="35">
        <v>3669.85</v>
      </c>
      <c r="G416" s="35">
        <v>3669.65</v>
      </c>
      <c r="H416" s="35">
        <v>3668.39</v>
      </c>
      <c r="I416" s="38" t="s">
        <v>381</v>
      </c>
      <c r="J416" s="35">
        <v>3668.37</v>
      </c>
      <c r="K416" s="35">
        <v>0</v>
      </c>
      <c r="L416" s="35">
        <v>0</v>
      </c>
      <c r="M416" s="35">
        <v>1.48</v>
      </c>
      <c r="N416" s="10" t="str">
        <f t="shared" si="69"/>
        <v>W</v>
      </c>
      <c r="O416" s="11">
        <f t="shared" si="70"/>
        <v>45918</v>
      </c>
      <c r="P416" s="12" t="str">
        <f t="shared" si="71"/>
        <v>13</v>
      </c>
      <c r="Q416" s="13" t="str">
        <f>VLOOKUP($B416,Deals_Demo!$H:$N,7,0)</f>
        <v>strategy_15_demo</v>
      </c>
      <c r="R416" s="13" t="str">
        <f t="shared" si="72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73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6"/>
        <v>0.14799999999999999</v>
      </c>
      <c r="Y416" s="13">
        <f t="shared" si="67"/>
        <v>0.29599999999999999</v>
      </c>
      <c r="Z416" s="13">
        <f t="shared" si="68"/>
        <v>0.44400000000000001</v>
      </c>
      <c r="AA416" s="13">
        <f t="shared" si="74"/>
        <v>-3</v>
      </c>
    </row>
    <row r="417" spans="1:27" x14ac:dyDescent="0.25">
      <c r="A417" s="60">
        <v>45918.555752314816</v>
      </c>
      <c r="B417" s="61">
        <v>443337877</v>
      </c>
      <c r="C417" s="37" t="s">
        <v>36</v>
      </c>
      <c r="D417" s="37" t="s">
        <v>38</v>
      </c>
      <c r="E417" s="37" t="s">
        <v>120</v>
      </c>
      <c r="F417" s="36">
        <v>3666.51</v>
      </c>
      <c r="G417" s="36">
        <v>3669.5</v>
      </c>
      <c r="H417" s="36">
        <v>3665</v>
      </c>
      <c r="I417" s="37" t="s">
        <v>384</v>
      </c>
      <c r="J417" s="36">
        <v>3669.53</v>
      </c>
      <c r="K417" s="36">
        <v>0</v>
      </c>
      <c r="L417" s="36">
        <v>0</v>
      </c>
      <c r="M417" s="36">
        <v>-3.02</v>
      </c>
      <c r="N417" s="10" t="str">
        <f t="shared" si="69"/>
        <v>L</v>
      </c>
      <c r="O417" s="11">
        <f t="shared" si="70"/>
        <v>45918</v>
      </c>
      <c r="P417" s="12" t="str">
        <f t="shared" si="71"/>
        <v>13</v>
      </c>
      <c r="Q417" s="13" t="str">
        <f>VLOOKUP($B417,Deals_Demo!$H:$N,7,0)</f>
        <v>strategy_12_demo</v>
      </c>
      <c r="R417" s="13" t="str">
        <f t="shared" si="72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73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6"/>
        <v>-0.30200000000000005</v>
      </c>
      <c r="Y417" s="13">
        <f t="shared" si="67"/>
        <v>-0.60400000000000009</v>
      </c>
      <c r="Z417" s="13">
        <f t="shared" si="68"/>
        <v>-0.90599999999999992</v>
      </c>
      <c r="AA417" s="13">
        <f t="shared" si="74"/>
        <v>-3</v>
      </c>
    </row>
    <row r="418" spans="1:27" x14ac:dyDescent="0.25">
      <c r="A418" s="58">
        <v>45918.555752314816</v>
      </c>
      <c r="B418" s="59">
        <v>443337880</v>
      </c>
      <c r="C418" s="38" t="s">
        <v>36</v>
      </c>
      <c r="D418" s="38" t="s">
        <v>38</v>
      </c>
      <c r="E418" s="38" t="s">
        <v>120</v>
      </c>
      <c r="F418" s="35">
        <v>3666.51</v>
      </c>
      <c r="G418" s="35">
        <v>3668.01</v>
      </c>
      <c r="H418" s="35">
        <v>3665.01</v>
      </c>
      <c r="I418" s="38" t="s">
        <v>385</v>
      </c>
      <c r="J418" s="35">
        <v>3668.02</v>
      </c>
      <c r="K418" s="35">
        <v>0</v>
      </c>
      <c r="L418" s="35">
        <v>0</v>
      </c>
      <c r="M418" s="35">
        <v>-1.51</v>
      </c>
      <c r="N418" s="10" t="str">
        <f t="shared" si="69"/>
        <v>L</v>
      </c>
      <c r="O418" s="11">
        <f t="shared" si="70"/>
        <v>45918</v>
      </c>
      <c r="P418" s="12" t="str">
        <f t="shared" si="71"/>
        <v>13</v>
      </c>
      <c r="Q418" s="13" t="str">
        <f>VLOOKUP($B418,Deals_Demo!$H:$N,7,0)</f>
        <v>strategy_15_demo</v>
      </c>
      <c r="R418" s="13" t="str">
        <f t="shared" si="72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73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6"/>
        <v>-0.15100000000000002</v>
      </c>
      <c r="Y418" s="13">
        <f t="shared" si="67"/>
        <v>-0.30200000000000005</v>
      </c>
      <c r="Z418" s="13">
        <f t="shared" si="68"/>
        <v>-0.45299999999999996</v>
      </c>
      <c r="AA418" s="13">
        <f t="shared" si="74"/>
        <v>-3</v>
      </c>
    </row>
    <row r="419" spans="1:27" x14ac:dyDescent="0.25">
      <c r="A419" s="60">
        <v>45918.555763888886</v>
      </c>
      <c r="B419" s="61">
        <v>443337884</v>
      </c>
      <c r="C419" s="37" t="s">
        <v>36</v>
      </c>
      <c r="D419" s="37" t="s">
        <v>38</v>
      </c>
      <c r="E419" s="37" t="s">
        <v>120</v>
      </c>
      <c r="F419" s="36">
        <v>3666.51</v>
      </c>
      <c r="G419" s="36">
        <v>3669.51</v>
      </c>
      <c r="H419" s="36">
        <v>3665.01</v>
      </c>
      <c r="I419" s="37" t="s">
        <v>384</v>
      </c>
      <c r="J419" s="36">
        <v>3669.53</v>
      </c>
      <c r="K419" s="36">
        <v>0</v>
      </c>
      <c r="L419" s="36">
        <v>0</v>
      </c>
      <c r="M419" s="36">
        <v>-3.02</v>
      </c>
      <c r="N419" s="10" t="str">
        <f t="shared" si="69"/>
        <v>L</v>
      </c>
      <c r="O419" s="11">
        <f t="shared" si="70"/>
        <v>45918</v>
      </c>
      <c r="P419" s="12" t="str">
        <f t="shared" si="71"/>
        <v>13</v>
      </c>
      <c r="Q419" s="13" t="str">
        <f>VLOOKUP($B419,Deals_Demo!$H:$N,7,0)</f>
        <v>strategy_14_demo</v>
      </c>
      <c r="R419" s="13" t="str">
        <f t="shared" si="72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73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6"/>
        <v>-0.30200000000000005</v>
      </c>
      <c r="Y419" s="13">
        <f t="shared" si="67"/>
        <v>-0.60400000000000009</v>
      </c>
      <c r="Z419" s="13">
        <f t="shared" si="68"/>
        <v>-0.90599999999999992</v>
      </c>
      <c r="AA419" s="13">
        <f t="shared" si="74"/>
        <v>-3</v>
      </c>
    </row>
    <row r="420" spans="1:27" x14ac:dyDescent="0.25">
      <c r="A420" s="58">
        <v>45918.555763888886</v>
      </c>
      <c r="B420" s="59">
        <v>443337886</v>
      </c>
      <c r="C420" s="38" t="s">
        <v>36</v>
      </c>
      <c r="D420" s="38" t="s">
        <v>38</v>
      </c>
      <c r="E420" s="38" t="s">
        <v>120</v>
      </c>
      <c r="F420" s="35">
        <v>3666.52</v>
      </c>
      <c r="G420" s="35">
        <v>3669.51</v>
      </c>
      <c r="H420" s="35">
        <v>3663.51</v>
      </c>
      <c r="I420" s="38" t="s">
        <v>384</v>
      </c>
      <c r="J420" s="35">
        <v>3669.53</v>
      </c>
      <c r="K420" s="35">
        <v>0</v>
      </c>
      <c r="L420" s="35">
        <v>0</v>
      </c>
      <c r="M420" s="35">
        <v>-3.01</v>
      </c>
      <c r="N420" s="10" t="str">
        <f t="shared" si="69"/>
        <v>L</v>
      </c>
      <c r="O420" s="11">
        <f t="shared" si="70"/>
        <v>45918</v>
      </c>
      <c r="P420" s="12" t="str">
        <f t="shared" si="71"/>
        <v>13</v>
      </c>
      <c r="Q420" s="13" t="str">
        <f>VLOOKUP($B420,Deals_Demo!$H:$N,7,0)</f>
        <v>strategy_09_demo</v>
      </c>
      <c r="R420" s="13" t="str">
        <f t="shared" si="72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73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6"/>
        <v>-0.30099999999999999</v>
      </c>
      <c r="Y420" s="13">
        <f t="shared" si="67"/>
        <v>-0.60199999999999998</v>
      </c>
      <c r="Z420" s="13">
        <f t="shared" si="68"/>
        <v>-0.90299999999999991</v>
      </c>
      <c r="AA420" s="13">
        <f t="shared" si="74"/>
        <v>-3</v>
      </c>
    </row>
    <row r="421" spans="1:27" x14ac:dyDescent="0.25">
      <c r="A421" s="60">
        <v>45918.555763888886</v>
      </c>
      <c r="B421" s="61">
        <v>443337912</v>
      </c>
      <c r="C421" s="37" t="s">
        <v>36</v>
      </c>
      <c r="D421" s="37" t="s">
        <v>38</v>
      </c>
      <c r="E421" s="37" t="s">
        <v>120</v>
      </c>
      <c r="F421" s="36">
        <v>3666.52</v>
      </c>
      <c r="G421" s="36">
        <v>3669.51</v>
      </c>
      <c r="H421" s="36">
        <v>3663.01</v>
      </c>
      <c r="I421" s="37" t="s">
        <v>384</v>
      </c>
      <c r="J421" s="36">
        <v>3669.53</v>
      </c>
      <c r="K421" s="36">
        <v>0</v>
      </c>
      <c r="L421" s="36">
        <v>0</v>
      </c>
      <c r="M421" s="36">
        <v>-3.01</v>
      </c>
      <c r="N421" s="10" t="str">
        <f t="shared" si="69"/>
        <v>L</v>
      </c>
      <c r="O421" s="11">
        <f t="shared" si="70"/>
        <v>45918</v>
      </c>
      <c r="P421" s="12" t="str">
        <f t="shared" si="71"/>
        <v>13</v>
      </c>
      <c r="Q421" s="13" t="str">
        <f>VLOOKUP($B421,Deals_Demo!$H:$N,7,0)</f>
        <v>strategy_11_demo</v>
      </c>
      <c r="R421" s="13" t="str">
        <f t="shared" si="72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73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6"/>
        <v>-0.30099999999999999</v>
      </c>
      <c r="Y421" s="13">
        <f t="shared" si="67"/>
        <v>-0.60199999999999998</v>
      </c>
      <c r="Z421" s="13">
        <f t="shared" si="68"/>
        <v>-0.90299999999999991</v>
      </c>
      <c r="AA421" s="13">
        <f t="shared" si="74"/>
        <v>-3</v>
      </c>
    </row>
    <row r="422" spans="1:27" x14ac:dyDescent="0.25">
      <c r="A422" s="58">
        <v>45918.555763888886</v>
      </c>
      <c r="B422" s="59">
        <v>443337926</v>
      </c>
      <c r="C422" s="38" t="s">
        <v>36</v>
      </c>
      <c r="D422" s="38" t="s">
        <v>38</v>
      </c>
      <c r="E422" s="38" t="s">
        <v>120</v>
      </c>
      <c r="F422" s="35">
        <v>3666.52</v>
      </c>
      <c r="G422" s="35">
        <v>3669.01</v>
      </c>
      <c r="H422" s="35">
        <v>3663.51</v>
      </c>
      <c r="I422" s="38" t="s">
        <v>386</v>
      </c>
      <c r="J422" s="35">
        <v>3669.01</v>
      </c>
      <c r="K422" s="35">
        <v>0</v>
      </c>
      <c r="L422" s="35">
        <v>0</v>
      </c>
      <c r="M422" s="35">
        <v>-2.4900000000000002</v>
      </c>
      <c r="N422" s="10" t="str">
        <f t="shared" si="69"/>
        <v>L</v>
      </c>
      <c r="O422" s="11">
        <f t="shared" si="70"/>
        <v>45918</v>
      </c>
      <c r="P422" s="12" t="str">
        <f t="shared" si="71"/>
        <v>13</v>
      </c>
      <c r="Q422" s="13" t="str">
        <f>VLOOKUP($B422,Deals_Demo!$H:$N,7,0)</f>
        <v>strategy_10_demo</v>
      </c>
      <c r="R422" s="13" t="str">
        <f t="shared" si="72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73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6"/>
        <v>-0.24900000000000003</v>
      </c>
      <c r="Y422" s="13">
        <f t="shared" si="67"/>
        <v>-0.49800000000000005</v>
      </c>
      <c r="Z422" s="13">
        <f t="shared" si="68"/>
        <v>-0.747</v>
      </c>
      <c r="AA422" s="13">
        <f t="shared" si="74"/>
        <v>-3</v>
      </c>
    </row>
    <row r="423" spans="1:27" x14ac:dyDescent="0.25">
      <c r="A423" s="60">
        <v>45918.569756944446</v>
      </c>
      <c r="B423" s="61">
        <v>443345743</v>
      </c>
      <c r="C423" s="37" t="s">
        <v>36</v>
      </c>
      <c r="D423" s="37" t="s">
        <v>38</v>
      </c>
      <c r="E423" s="37" t="s">
        <v>120</v>
      </c>
      <c r="F423" s="36">
        <v>3667.2</v>
      </c>
      <c r="G423" s="36">
        <v>3670.2</v>
      </c>
      <c r="H423" s="36">
        <v>3665.7</v>
      </c>
      <c r="I423" s="37" t="s">
        <v>387</v>
      </c>
      <c r="J423" s="36">
        <v>3670.23</v>
      </c>
      <c r="K423" s="36">
        <v>0</v>
      </c>
      <c r="L423" s="36">
        <v>0</v>
      </c>
      <c r="M423" s="36">
        <v>-3.03</v>
      </c>
      <c r="N423" s="10" t="str">
        <f t="shared" si="69"/>
        <v>L</v>
      </c>
      <c r="O423" s="11">
        <f t="shared" si="70"/>
        <v>45918</v>
      </c>
      <c r="P423" s="12" t="str">
        <f t="shared" si="71"/>
        <v>13</v>
      </c>
      <c r="Q423" s="13" t="str">
        <f>VLOOKUP($B423,Deals_Demo!$H:$N,7,0)</f>
        <v>strategy_12_demo</v>
      </c>
      <c r="R423" s="13" t="str">
        <f t="shared" si="72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73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6"/>
        <v>-0.30299999999999999</v>
      </c>
      <c r="Y423" s="13">
        <f t="shared" si="67"/>
        <v>-0.60599999999999998</v>
      </c>
      <c r="Z423" s="13">
        <f t="shared" si="68"/>
        <v>-0.90899999999999992</v>
      </c>
      <c r="AA423" s="13">
        <f t="shared" si="74"/>
        <v>-3</v>
      </c>
    </row>
    <row r="424" spans="1:27" x14ac:dyDescent="0.25">
      <c r="A424" s="58">
        <v>45918.569756944446</v>
      </c>
      <c r="B424" s="59">
        <v>443345744</v>
      </c>
      <c r="C424" s="38" t="s">
        <v>36</v>
      </c>
      <c r="D424" s="38" t="s">
        <v>38</v>
      </c>
      <c r="E424" s="38" t="s">
        <v>120</v>
      </c>
      <c r="F424" s="35">
        <v>3667.2</v>
      </c>
      <c r="G424" s="35">
        <v>3670.2</v>
      </c>
      <c r="H424" s="35">
        <v>3664.2</v>
      </c>
      <c r="I424" s="38" t="s">
        <v>387</v>
      </c>
      <c r="J424" s="35">
        <v>3670.23</v>
      </c>
      <c r="K424" s="35">
        <v>0</v>
      </c>
      <c r="L424" s="35">
        <v>0</v>
      </c>
      <c r="M424" s="35">
        <v>-3.03</v>
      </c>
      <c r="N424" s="10" t="str">
        <f t="shared" si="69"/>
        <v>L</v>
      </c>
      <c r="O424" s="11">
        <f t="shared" si="70"/>
        <v>45918</v>
      </c>
      <c r="P424" s="12" t="str">
        <f t="shared" si="71"/>
        <v>13</v>
      </c>
      <c r="Q424" s="13" t="str">
        <f>VLOOKUP($B424,Deals_Demo!$H:$N,7,0)</f>
        <v>strategy_09_demo</v>
      </c>
      <c r="R424" s="13" t="str">
        <f t="shared" si="72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73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6"/>
        <v>-0.30299999999999999</v>
      </c>
      <c r="Y424" s="13">
        <f t="shared" si="67"/>
        <v>-0.60599999999999998</v>
      </c>
      <c r="Z424" s="13">
        <f t="shared" si="68"/>
        <v>-0.90899999999999992</v>
      </c>
      <c r="AA424" s="13">
        <f t="shared" si="74"/>
        <v>-3</v>
      </c>
    </row>
    <row r="425" spans="1:27" x14ac:dyDescent="0.25">
      <c r="A425" s="60">
        <v>45918.569768518515</v>
      </c>
      <c r="B425" s="61">
        <v>443345746</v>
      </c>
      <c r="C425" s="37" t="s">
        <v>36</v>
      </c>
      <c r="D425" s="37" t="s">
        <v>38</v>
      </c>
      <c r="E425" s="37" t="s">
        <v>120</v>
      </c>
      <c r="F425" s="36">
        <v>3667.15</v>
      </c>
      <c r="G425" s="36">
        <v>3669.7</v>
      </c>
      <c r="H425" s="36">
        <v>3664.2</v>
      </c>
      <c r="I425" s="37" t="s">
        <v>388</v>
      </c>
      <c r="J425" s="36">
        <v>3669.72</v>
      </c>
      <c r="K425" s="36">
        <v>0</v>
      </c>
      <c r="L425" s="36">
        <v>0</v>
      </c>
      <c r="M425" s="36">
        <v>-2.57</v>
      </c>
      <c r="N425" s="10" t="str">
        <f t="shared" si="69"/>
        <v>L</v>
      </c>
      <c r="O425" s="11">
        <f t="shared" si="70"/>
        <v>45918</v>
      </c>
      <c r="P425" s="12" t="str">
        <f t="shared" si="71"/>
        <v>13</v>
      </c>
      <c r="Q425" s="13" t="str">
        <f>VLOOKUP($B425,Deals_Demo!$H:$N,7,0)</f>
        <v>strategy_10_demo</v>
      </c>
      <c r="R425" s="13" t="str">
        <f t="shared" si="72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73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6"/>
        <v>-0.25700000000000001</v>
      </c>
      <c r="Y425" s="13">
        <f t="shared" si="67"/>
        <v>-0.51400000000000001</v>
      </c>
      <c r="Z425" s="13">
        <f t="shared" si="68"/>
        <v>-0.77099999999999991</v>
      </c>
      <c r="AA425" s="13">
        <f t="shared" si="74"/>
        <v>-3</v>
      </c>
    </row>
    <row r="426" spans="1:27" x14ac:dyDescent="0.25">
      <c r="A426" s="58">
        <v>45918.569768518515</v>
      </c>
      <c r="B426" s="59">
        <v>443345749</v>
      </c>
      <c r="C426" s="38" t="s">
        <v>36</v>
      </c>
      <c r="D426" s="38" t="s">
        <v>38</v>
      </c>
      <c r="E426" s="38" t="s">
        <v>120</v>
      </c>
      <c r="F426" s="35">
        <v>3667.12</v>
      </c>
      <c r="G426" s="35">
        <v>3670.2</v>
      </c>
      <c r="H426" s="35">
        <v>3663.7</v>
      </c>
      <c r="I426" s="38" t="s">
        <v>387</v>
      </c>
      <c r="J426" s="35">
        <v>3670.23</v>
      </c>
      <c r="K426" s="35">
        <v>0</v>
      </c>
      <c r="L426" s="35">
        <v>0</v>
      </c>
      <c r="M426" s="35">
        <v>-3.11</v>
      </c>
      <c r="N426" s="10" t="str">
        <f t="shared" si="69"/>
        <v>L</v>
      </c>
      <c r="O426" s="11">
        <f t="shared" si="70"/>
        <v>45918</v>
      </c>
      <c r="P426" s="12" t="str">
        <f t="shared" si="71"/>
        <v>13</v>
      </c>
      <c r="Q426" s="13" t="str">
        <f>VLOOKUP($B426,Deals_Demo!$H:$N,7,0)</f>
        <v>strategy_11_demo</v>
      </c>
      <c r="R426" s="13" t="str">
        <f t="shared" si="72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73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6"/>
        <v>-0.311</v>
      </c>
      <c r="Y426" s="13">
        <f t="shared" si="67"/>
        <v>-0.622</v>
      </c>
      <c r="Z426" s="13">
        <f t="shared" si="68"/>
        <v>-0.93299999999999994</v>
      </c>
      <c r="AA426" s="13">
        <f t="shared" si="74"/>
        <v>-3</v>
      </c>
    </row>
    <row r="427" spans="1:27" x14ac:dyDescent="0.25">
      <c r="A427" s="60">
        <v>45918.574502314812</v>
      </c>
      <c r="B427" s="61">
        <v>443347406</v>
      </c>
      <c r="C427" s="37" t="s">
        <v>36</v>
      </c>
      <c r="D427" s="37" t="s">
        <v>38</v>
      </c>
      <c r="E427" s="37" t="s">
        <v>120</v>
      </c>
      <c r="F427" s="36">
        <v>3666.23</v>
      </c>
      <c r="G427" s="36">
        <v>3667.72</v>
      </c>
      <c r="H427" s="36">
        <v>3664.72</v>
      </c>
      <c r="I427" s="37" t="s">
        <v>389</v>
      </c>
      <c r="J427" s="36">
        <v>3667.75</v>
      </c>
      <c r="K427" s="36">
        <v>0</v>
      </c>
      <c r="L427" s="36">
        <v>0</v>
      </c>
      <c r="M427" s="36">
        <v>-1.52</v>
      </c>
      <c r="N427" s="10" t="str">
        <f t="shared" si="69"/>
        <v>L</v>
      </c>
      <c r="O427" s="11">
        <f t="shared" si="70"/>
        <v>45918</v>
      </c>
      <c r="P427" s="12" t="str">
        <f t="shared" si="71"/>
        <v>13</v>
      </c>
      <c r="Q427" s="13" t="str">
        <f>VLOOKUP($B427,Deals_Demo!$H:$N,7,0)</f>
        <v>strategy_15_demo</v>
      </c>
      <c r="R427" s="13" t="str">
        <f t="shared" si="72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73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6"/>
        <v>-0.15200000000000002</v>
      </c>
      <c r="Y427" s="13">
        <f t="shared" si="67"/>
        <v>-0.30400000000000005</v>
      </c>
      <c r="Z427" s="13">
        <f t="shared" si="68"/>
        <v>-0.45599999999999996</v>
      </c>
      <c r="AA427" s="13">
        <f t="shared" si="74"/>
        <v>-3</v>
      </c>
    </row>
    <row r="428" spans="1:27" x14ac:dyDescent="0.25">
      <c r="A428" s="58">
        <v>45918.574502314812</v>
      </c>
      <c r="B428" s="59">
        <v>443347408</v>
      </c>
      <c r="C428" s="38" t="s">
        <v>36</v>
      </c>
      <c r="D428" s="38" t="s">
        <v>38</v>
      </c>
      <c r="E428" s="38" t="s">
        <v>120</v>
      </c>
      <c r="F428" s="35">
        <v>3666.23</v>
      </c>
      <c r="G428" s="35">
        <v>3669.23</v>
      </c>
      <c r="H428" s="35">
        <v>3664.73</v>
      </c>
      <c r="I428" s="38" t="s">
        <v>390</v>
      </c>
      <c r="J428" s="35">
        <v>3669.25</v>
      </c>
      <c r="K428" s="35">
        <v>0</v>
      </c>
      <c r="L428" s="35">
        <v>0</v>
      </c>
      <c r="M428" s="35">
        <v>-3.02</v>
      </c>
      <c r="N428" s="10" t="str">
        <f t="shared" si="69"/>
        <v>L</v>
      </c>
      <c r="O428" s="11">
        <f t="shared" si="70"/>
        <v>45918</v>
      </c>
      <c r="P428" s="12" t="str">
        <f t="shared" si="71"/>
        <v>13</v>
      </c>
      <c r="Q428" s="13" t="str">
        <f>VLOOKUP($B428,Deals_Demo!$H:$N,7,0)</f>
        <v>strategy_14_demo</v>
      </c>
      <c r="R428" s="13" t="str">
        <f t="shared" si="72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73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6"/>
        <v>-0.30200000000000005</v>
      </c>
      <c r="Y428" s="13">
        <f t="shared" si="67"/>
        <v>-0.60400000000000009</v>
      </c>
      <c r="Z428" s="13">
        <f t="shared" si="68"/>
        <v>-0.90599999999999992</v>
      </c>
      <c r="AA428" s="13">
        <f t="shared" si="74"/>
        <v>-3</v>
      </c>
    </row>
    <row r="429" spans="1:27" x14ac:dyDescent="0.25">
      <c r="A429" s="60">
        <v>45918.598807870374</v>
      </c>
      <c r="B429" s="61">
        <v>443356771</v>
      </c>
      <c r="C429" s="37" t="s">
        <v>36</v>
      </c>
      <c r="D429" s="37" t="s">
        <v>37</v>
      </c>
      <c r="E429" s="37" t="s">
        <v>120</v>
      </c>
      <c r="F429" s="36">
        <v>3669.85</v>
      </c>
      <c r="G429" s="36">
        <v>3666.89</v>
      </c>
      <c r="H429" s="36">
        <v>3671.39</v>
      </c>
      <c r="I429" s="37" t="s">
        <v>391</v>
      </c>
      <c r="J429" s="36">
        <v>3666.89</v>
      </c>
      <c r="K429" s="36">
        <v>0</v>
      </c>
      <c r="L429" s="36">
        <v>0</v>
      </c>
      <c r="M429" s="36">
        <v>-2.96</v>
      </c>
      <c r="N429" s="10" t="str">
        <f t="shared" si="69"/>
        <v>L</v>
      </c>
      <c r="O429" s="11">
        <f t="shared" si="70"/>
        <v>45918</v>
      </c>
      <c r="P429" s="12" t="str">
        <f t="shared" si="71"/>
        <v>14</v>
      </c>
      <c r="Q429" s="13" t="str">
        <f>VLOOKUP($B429,Deals_Demo!$H:$N,7,0)</f>
        <v>strategy_12_demo</v>
      </c>
      <c r="R429" s="13" t="str">
        <f t="shared" si="72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73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6"/>
        <v>-0.29599999999999999</v>
      </c>
      <c r="Y429" s="13">
        <f t="shared" si="67"/>
        <v>-0.59199999999999997</v>
      </c>
      <c r="Z429" s="13">
        <f t="shared" si="68"/>
        <v>-0.88800000000000001</v>
      </c>
      <c r="AA429" s="13">
        <f t="shared" si="74"/>
        <v>-3</v>
      </c>
    </row>
    <row r="430" spans="1:27" x14ac:dyDescent="0.25">
      <c r="A430" s="58">
        <v>45918.598807870374</v>
      </c>
      <c r="B430" s="59">
        <v>443356772</v>
      </c>
      <c r="C430" s="38" t="s">
        <v>36</v>
      </c>
      <c r="D430" s="38" t="s">
        <v>37</v>
      </c>
      <c r="E430" s="38" t="s">
        <v>120</v>
      </c>
      <c r="F430" s="35">
        <v>3669.84</v>
      </c>
      <c r="G430" s="35">
        <v>3668.35</v>
      </c>
      <c r="H430" s="35">
        <v>3671.35</v>
      </c>
      <c r="I430" s="38" t="s">
        <v>392</v>
      </c>
      <c r="J430" s="35">
        <v>3668.27</v>
      </c>
      <c r="K430" s="35">
        <v>0</v>
      </c>
      <c r="L430" s="35">
        <v>0</v>
      </c>
      <c r="M430" s="35">
        <v>-1.57</v>
      </c>
      <c r="N430" s="10" t="str">
        <f t="shared" si="69"/>
        <v>L</v>
      </c>
      <c r="O430" s="11">
        <f t="shared" si="70"/>
        <v>45918</v>
      </c>
      <c r="P430" s="12" t="str">
        <f t="shared" si="71"/>
        <v>14</v>
      </c>
      <c r="Q430" s="13" t="str">
        <f>VLOOKUP($B430,Deals_Demo!$H:$N,7,0)</f>
        <v>strategy_15_demo</v>
      </c>
      <c r="R430" s="13" t="str">
        <f t="shared" si="72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73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6"/>
        <v>-0.15700000000000003</v>
      </c>
      <c r="Y430" s="13">
        <f t="shared" si="67"/>
        <v>-0.31400000000000006</v>
      </c>
      <c r="Z430" s="13">
        <f t="shared" si="68"/>
        <v>-0.47099999999999997</v>
      </c>
      <c r="AA430" s="13">
        <f t="shared" si="74"/>
        <v>-3</v>
      </c>
    </row>
    <row r="431" spans="1:27" x14ac:dyDescent="0.25">
      <c r="A431" s="60">
        <v>45918.598807870374</v>
      </c>
      <c r="B431" s="61">
        <v>443356773</v>
      </c>
      <c r="C431" s="37" t="s">
        <v>36</v>
      </c>
      <c r="D431" s="37" t="s">
        <v>37</v>
      </c>
      <c r="E431" s="37" t="s">
        <v>120</v>
      </c>
      <c r="F431" s="36">
        <v>3669.84</v>
      </c>
      <c r="G431" s="36">
        <v>3666.85</v>
      </c>
      <c r="H431" s="36">
        <v>3671.35</v>
      </c>
      <c r="I431" s="37" t="s">
        <v>393</v>
      </c>
      <c r="J431" s="36">
        <v>3666.85</v>
      </c>
      <c r="K431" s="36">
        <v>0</v>
      </c>
      <c r="L431" s="36">
        <v>0</v>
      </c>
      <c r="M431" s="36">
        <v>-2.99</v>
      </c>
      <c r="N431" s="10" t="str">
        <f t="shared" si="69"/>
        <v>L</v>
      </c>
      <c r="O431" s="11">
        <f t="shared" si="70"/>
        <v>45918</v>
      </c>
      <c r="P431" s="12" t="str">
        <f t="shared" si="71"/>
        <v>14</v>
      </c>
      <c r="Q431" s="13" t="str">
        <f>VLOOKUP($B431,Deals_Demo!$H:$N,7,0)</f>
        <v>strategy_14_demo</v>
      </c>
      <c r="R431" s="13" t="str">
        <f t="shared" si="72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73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6"/>
        <v>-0.29900000000000004</v>
      </c>
      <c r="Y431" s="13">
        <f t="shared" si="67"/>
        <v>-0.59800000000000009</v>
      </c>
      <c r="Z431" s="13">
        <f t="shared" si="68"/>
        <v>-0.89700000000000002</v>
      </c>
      <c r="AA431" s="13">
        <f t="shared" si="74"/>
        <v>-3</v>
      </c>
    </row>
    <row r="432" spans="1:27" x14ac:dyDescent="0.25">
      <c r="A432" s="58">
        <v>45918.598819444444</v>
      </c>
      <c r="B432" s="59">
        <v>443356774</v>
      </c>
      <c r="C432" s="38" t="s">
        <v>36</v>
      </c>
      <c r="D432" s="38" t="s">
        <v>37</v>
      </c>
      <c r="E432" s="38" t="s">
        <v>120</v>
      </c>
      <c r="F432" s="35">
        <v>3669.87</v>
      </c>
      <c r="G432" s="35">
        <v>3667.35</v>
      </c>
      <c r="H432" s="35">
        <v>3672.85</v>
      </c>
      <c r="I432" s="38" t="s">
        <v>394</v>
      </c>
      <c r="J432" s="35">
        <v>3667.34</v>
      </c>
      <c r="K432" s="35">
        <v>0</v>
      </c>
      <c r="L432" s="35">
        <v>0</v>
      </c>
      <c r="M432" s="35">
        <v>-2.5299999999999998</v>
      </c>
      <c r="N432" s="10" t="str">
        <f t="shared" si="69"/>
        <v>L</v>
      </c>
      <c r="O432" s="11">
        <f t="shared" si="70"/>
        <v>45918</v>
      </c>
      <c r="P432" s="12" t="str">
        <f t="shared" si="71"/>
        <v>14</v>
      </c>
      <c r="Q432" s="13" t="str">
        <f>VLOOKUP($B432,Deals_Demo!$H:$N,7,0)</f>
        <v>strategy_10_demo</v>
      </c>
      <c r="R432" s="13" t="str">
        <f t="shared" si="72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73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6"/>
        <v>-0.253</v>
      </c>
      <c r="Y432" s="13">
        <f t="shared" si="67"/>
        <v>-0.50600000000000001</v>
      </c>
      <c r="Z432" s="13">
        <f t="shared" si="68"/>
        <v>-0.7589999999999999</v>
      </c>
      <c r="AA432" s="13">
        <f t="shared" si="74"/>
        <v>-3</v>
      </c>
    </row>
    <row r="433" spans="1:27" x14ac:dyDescent="0.25">
      <c r="A433" s="60">
        <v>45918.598819444444</v>
      </c>
      <c r="B433" s="61">
        <v>443356775</v>
      </c>
      <c r="C433" s="37" t="s">
        <v>36</v>
      </c>
      <c r="D433" s="37" t="s">
        <v>37</v>
      </c>
      <c r="E433" s="37" t="s">
        <v>120</v>
      </c>
      <c r="F433" s="36">
        <v>3669.87</v>
      </c>
      <c r="G433" s="36">
        <v>3666.85</v>
      </c>
      <c r="H433" s="36">
        <v>3673.35</v>
      </c>
      <c r="I433" s="37" t="s">
        <v>393</v>
      </c>
      <c r="J433" s="36">
        <v>3666.85</v>
      </c>
      <c r="K433" s="36">
        <v>0</v>
      </c>
      <c r="L433" s="36">
        <v>0</v>
      </c>
      <c r="M433" s="36">
        <v>-3.02</v>
      </c>
      <c r="N433" s="10" t="str">
        <f t="shared" si="69"/>
        <v>L</v>
      </c>
      <c r="O433" s="11">
        <f t="shared" si="70"/>
        <v>45918</v>
      </c>
      <c r="P433" s="12" t="str">
        <f t="shared" si="71"/>
        <v>14</v>
      </c>
      <c r="Q433" s="13" t="str">
        <f>VLOOKUP($B433,Deals_Demo!$H:$N,7,0)</f>
        <v>strategy_11_demo</v>
      </c>
      <c r="R433" s="13" t="str">
        <f t="shared" si="72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73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6"/>
        <v>-0.30200000000000005</v>
      </c>
      <c r="Y433" s="13">
        <f t="shared" si="67"/>
        <v>-0.60400000000000009</v>
      </c>
      <c r="Z433" s="13">
        <f t="shared" si="68"/>
        <v>-0.90599999999999992</v>
      </c>
      <c r="AA433" s="13">
        <f t="shared" si="74"/>
        <v>-3</v>
      </c>
    </row>
    <row r="434" spans="1:27" x14ac:dyDescent="0.25">
      <c r="A434" s="58">
        <v>45918.598819444444</v>
      </c>
      <c r="B434" s="59">
        <v>443356777</v>
      </c>
      <c r="C434" s="38" t="s">
        <v>36</v>
      </c>
      <c r="D434" s="38" t="s">
        <v>37</v>
      </c>
      <c r="E434" s="38" t="s">
        <v>120</v>
      </c>
      <c r="F434" s="35">
        <v>3669.87</v>
      </c>
      <c r="G434" s="35">
        <v>3666.85</v>
      </c>
      <c r="H434" s="35">
        <v>3672.85</v>
      </c>
      <c r="I434" s="38" t="s">
        <v>393</v>
      </c>
      <c r="J434" s="35">
        <v>3666.85</v>
      </c>
      <c r="K434" s="35">
        <v>0</v>
      </c>
      <c r="L434" s="35">
        <v>0</v>
      </c>
      <c r="M434" s="35">
        <v>-3.02</v>
      </c>
      <c r="N434" s="10" t="str">
        <f t="shared" si="69"/>
        <v>L</v>
      </c>
      <c r="O434" s="11">
        <f t="shared" si="70"/>
        <v>45918</v>
      </c>
      <c r="P434" s="12" t="str">
        <f t="shared" si="71"/>
        <v>14</v>
      </c>
      <c r="Q434" s="13" t="str">
        <f>VLOOKUP($B434,Deals_Demo!$H:$N,7,0)</f>
        <v>strategy_09_demo</v>
      </c>
      <c r="R434" s="13" t="str">
        <f t="shared" si="72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73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6"/>
        <v>-0.30200000000000005</v>
      </c>
      <c r="Y434" s="13">
        <f t="shared" si="67"/>
        <v>-0.60400000000000009</v>
      </c>
      <c r="Z434" s="13">
        <f t="shared" si="68"/>
        <v>-0.90599999999999992</v>
      </c>
      <c r="AA434" s="13">
        <f t="shared" si="74"/>
        <v>-3</v>
      </c>
    </row>
    <row r="435" spans="1:27" x14ac:dyDescent="0.25">
      <c r="A435" s="60">
        <v>45918.607719907406</v>
      </c>
      <c r="B435" s="61">
        <v>443361991</v>
      </c>
      <c r="C435" s="37" t="s">
        <v>36</v>
      </c>
      <c r="D435" s="37" t="s">
        <v>38</v>
      </c>
      <c r="E435" s="37" t="s">
        <v>120</v>
      </c>
      <c r="F435" s="36">
        <v>3665.73</v>
      </c>
      <c r="G435" s="36">
        <v>3668.51</v>
      </c>
      <c r="H435" s="36">
        <v>3664.01</v>
      </c>
      <c r="I435" s="37" t="s">
        <v>395</v>
      </c>
      <c r="J435" s="36">
        <v>3668.56</v>
      </c>
      <c r="K435" s="36">
        <v>0</v>
      </c>
      <c r="L435" s="36">
        <v>0</v>
      </c>
      <c r="M435" s="36">
        <v>-2.83</v>
      </c>
      <c r="N435" s="10" t="str">
        <f t="shared" si="69"/>
        <v>L</v>
      </c>
      <c r="O435" s="11">
        <f t="shared" si="70"/>
        <v>45918</v>
      </c>
      <c r="P435" s="12" t="str">
        <f t="shared" si="71"/>
        <v>14</v>
      </c>
      <c r="Q435" s="13" t="str">
        <f>VLOOKUP($B435,Deals_Demo!$H:$N,7,0)</f>
        <v>strategy_12_demo</v>
      </c>
      <c r="R435" s="13" t="str">
        <f t="shared" si="72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73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6"/>
        <v>-0.28300000000000003</v>
      </c>
      <c r="Y435" s="13">
        <f t="shared" si="67"/>
        <v>-0.56600000000000006</v>
      </c>
      <c r="Z435" s="13">
        <f t="shared" si="68"/>
        <v>-0.84899999999999998</v>
      </c>
      <c r="AA435" s="13">
        <f t="shared" si="74"/>
        <v>-3</v>
      </c>
    </row>
    <row r="436" spans="1:27" x14ac:dyDescent="0.25">
      <c r="A436" s="58">
        <v>45918.607719907406</v>
      </c>
      <c r="B436" s="59">
        <v>443361994</v>
      </c>
      <c r="C436" s="38" t="s">
        <v>36</v>
      </c>
      <c r="D436" s="38" t="s">
        <v>38</v>
      </c>
      <c r="E436" s="38" t="s">
        <v>120</v>
      </c>
      <c r="F436" s="35">
        <v>3665.71</v>
      </c>
      <c r="G436" s="35">
        <v>3667.23</v>
      </c>
      <c r="H436" s="35">
        <v>3664.23</v>
      </c>
      <c r="I436" s="38" t="s">
        <v>396</v>
      </c>
      <c r="J436" s="35">
        <v>3667.25</v>
      </c>
      <c r="K436" s="35">
        <v>0</v>
      </c>
      <c r="L436" s="35">
        <v>0</v>
      </c>
      <c r="M436" s="35">
        <v>-1.54</v>
      </c>
      <c r="N436" s="10" t="str">
        <f t="shared" si="69"/>
        <v>L</v>
      </c>
      <c r="O436" s="11">
        <f t="shared" si="70"/>
        <v>45918</v>
      </c>
      <c r="P436" s="12" t="str">
        <f t="shared" si="71"/>
        <v>14</v>
      </c>
      <c r="Q436" s="13" t="str">
        <f>VLOOKUP($B436,Deals_Demo!$H:$N,7,0)</f>
        <v>strategy_15_demo</v>
      </c>
      <c r="R436" s="13" t="str">
        <f t="shared" si="72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73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6"/>
        <v>-0.15400000000000003</v>
      </c>
      <c r="Y436" s="13">
        <f t="shared" si="67"/>
        <v>-0.30800000000000005</v>
      </c>
      <c r="Z436" s="13">
        <f t="shared" si="68"/>
        <v>-0.46199999999999997</v>
      </c>
      <c r="AA436" s="13">
        <f t="shared" si="74"/>
        <v>-3</v>
      </c>
    </row>
    <row r="437" spans="1:27" x14ac:dyDescent="0.25">
      <c r="A437" s="60">
        <v>45918.607719907406</v>
      </c>
      <c r="B437" s="61">
        <v>443361997</v>
      </c>
      <c r="C437" s="37" t="s">
        <v>36</v>
      </c>
      <c r="D437" s="37" t="s">
        <v>38</v>
      </c>
      <c r="E437" s="37" t="s">
        <v>120</v>
      </c>
      <c r="F437" s="36">
        <v>3665.79</v>
      </c>
      <c r="G437" s="36">
        <v>3668.73</v>
      </c>
      <c r="H437" s="36">
        <v>3664.23</v>
      </c>
      <c r="I437" s="37" t="s">
        <v>397</v>
      </c>
      <c r="J437" s="36">
        <v>3668.78</v>
      </c>
      <c r="K437" s="36">
        <v>0</v>
      </c>
      <c r="L437" s="36">
        <v>0</v>
      </c>
      <c r="M437" s="36">
        <v>-2.99</v>
      </c>
      <c r="N437" s="10" t="str">
        <f t="shared" si="69"/>
        <v>L</v>
      </c>
      <c r="O437" s="11">
        <f t="shared" si="70"/>
        <v>45918</v>
      </c>
      <c r="P437" s="12" t="str">
        <f t="shared" si="71"/>
        <v>14</v>
      </c>
      <c r="Q437" s="13" t="str">
        <f>VLOOKUP($B437,Deals_Demo!$H:$N,7,0)</f>
        <v>strategy_14_demo</v>
      </c>
      <c r="R437" s="13" t="str">
        <f t="shared" si="72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73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6"/>
        <v>-0.29900000000000004</v>
      </c>
      <c r="Y437" s="13">
        <f t="shared" si="67"/>
        <v>-0.59800000000000009</v>
      </c>
      <c r="Z437" s="13">
        <f t="shared" si="68"/>
        <v>-0.89700000000000002</v>
      </c>
      <c r="AA437" s="13">
        <f t="shared" si="74"/>
        <v>-3</v>
      </c>
    </row>
    <row r="438" spans="1:27" x14ac:dyDescent="0.25">
      <c r="A438" s="58">
        <v>45918.607731481483</v>
      </c>
      <c r="B438" s="59">
        <v>443361999</v>
      </c>
      <c r="C438" s="38" t="s">
        <v>36</v>
      </c>
      <c r="D438" s="38" t="s">
        <v>38</v>
      </c>
      <c r="E438" s="38" t="s">
        <v>120</v>
      </c>
      <c r="F438" s="35">
        <v>3665.84</v>
      </c>
      <c r="G438" s="35">
        <v>3668.73</v>
      </c>
      <c r="H438" s="35">
        <v>3662.73</v>
      </c>
      <c r="I438" s="38" t="s">
        <v>397</v>
      </c>
      <c r="J438" s="35">
        <v>3668.78</v>
      </c>
      <c r="K438" s="35">
        <v>0</v>
      </c>
      <c r="L438" s="35">
        <v>0</v>
      </c>
      <c r="M438" s="35">
        <v>-2.94</v>
      </c>
      <c r="N438" s="10" t="str">
        <f t="shared" si="69"/>
        <v>L</v>
      </c>
      <c r="O438" s="11">
        <f t="shared" si="70"/>
        <v>45918</v>
      </c>
      <c r="P438" s="12" t="str">
        <f t="shared" si="71"/>
        <v>14</v>
      </c>
      <c r="Q438" s="13" t="str">
        <f>VLOOKUP($B438,Deals_Demo!$H:$N,7,0)</f>
        <v>strategy_09_demo</v>
      </c>
      <c r="R438" s="13" t="str">
        <f t="shared" si="72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73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6"/>
        <v>-0.29399999999999998</v>
      </c>
      <c r="Y438" s="13">
        <f t="shared" si="67"/>
        <v>-0.58799999999999997</v>
      </c>
      <c r="Z438" s="13">
        <f t="shared" si="68"/>
        <v>-0.88200000000000001</v>
      </c>
      <c r="AA438" s="13">
        <f t="shared" si="74"/>
        <v>-3</v>
      </c>
    </row>
    <row r="439" spans="1:27" x14ac:dyDescent="0.25">
      <c r="A439" s="60">
        <v>45918.607731481483</v>
      </c>
      <c r="B439" s="61">
        <v>443362001</v>
      </c>
      <c r="C439" s="37" t="s">
        <v>36</v>
      </c>
      <c r="D439" s="37" t="s">
        <v>38</v>
      </c>
      <c r="E439" s="37" t="s">
        <v>120</v>
      </c>
      <c r="F439" s="36">
        <v>3665.83</v>
      </c>
      <c r="G439" s="36">
        <v>3668.23</v>
      </c>
      <c r="H439" s="36">
        <v>3662.73</v>
      </c>
      <c r="I439" s="37" t="s">
        <v>398</v>
      </c>
      <c r="J439" s="36">
        <v>3668.28</v>
      </c>
      <c r="K439" s="36">
        <v>0</v>
      </c>
      <c r="L439" s="36">
        <v>0</v>
      </c>
      <c r="M439" s="36">
        <v>-2.4500000000000002</v>
      </c>
      <c r="N439" s="10" t="str">
        <f t="shared" si="69"/>
        <v>L</v>
      </c>
      <c r="O439" s="11">
        <f t="shared" si="70"/>
        <v>45918</v>
      </c>
      <c r="P439" s="12" t="str">
        <f t="shared" si="71"/>
        <v>14</v>
      </c>
      <c r="Q439" s="13" t="str">
        <f>VLOOKUP($B439,Deals_Demo!$H:$N,7,0)</f>
        <v>strategy_10_demo</v>
      </c>
      <c r="R439" s="13" t="str">
        <f t="shared" si="72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73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6"/>
        <v>-0.24500000000000002</v>
      </c>
      <c r="Y439" s="13">
        <f t="shared" si="67"/>
        <v>-0.49000000000000005</v>
      </c>
      <c r="Z439" s="13">
        <f t="shared" si="68"/>
        <v>-0.73499999999999999</v>
      </c>
      <c r="AA439" s="13">
        <f t="shared" si="74"/>
        <v>-3</v>
      </c>
    </row>
    <row r="440" spans="1:27" x14ac:dyDescent="0.25">
      <c r="A440" s="58">
        <v>45918.607731481483</v>
      </c>
      <c r="B440" s="59">
        <v>443362005</v>
      </c>
      <c r="C440" s="38" t="s">
        <v>36</v>
      </c>
      <c r="D440" s="38" t="s">
        <v>38</v>
      </c>
      <c r="E440" s="38" t="s">
        <v>120</v>
      </c>
      <c r="F440" s="35">
        <v>3665.84</v>
      </c>
      <c r="G440" s="35">
        <v>3668.73</v>
      </c>
      <c r="H440" s="35">
        <v>3662.23</v>
      </c>
      <c r="I440" s="38" t="s">
        <v>397</v>
      </c>
      <c r="J440" s="35">
        <v>3668.78</v>
      </c>
      <c r="K440" s="35">
        <v>0</v>
      </c>
      <c r="L440" s="35">
        <v>0</v>
      </c>
      <c r="M440" s="35">
        <v>-2.94</v>
      </c>
      <c r="N440" s="10" t="str">
        <f t="shared" si="69"/>
        <v>L</v>
      </c>
      <c r="O440" s="11">
        <f t="shared" si="70"/>
        <v>45918</v>
      </c>
      <c r="P440" s="12" t="str">
        <f t="shared" si="71"/>
        <v>14</v>
      </c>
      <c r="Q440" s="13" t="str">
        <f>VLOOKUP($B440,Deals_Demo!$H:$N,7,0)</f>
        <v>strategy_11_demo</v>
      </c>
      <c r="R440" s="13" t="str">
        <f t="shared" si="72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73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6"/>
        <v>-0.29399999999999998</v>
      </c>
      <c r="Y440" s="13">
        <f t="shared" si="67"/>
        <v>-0.58799999999999997</v>
      </c>
      <c r="Z440" s="13">
        <f t="shared" si="68"/>
        <v>-0.88200000000000001</v>
      </c>
      <c r="AA440" s="13">
        <f t="shared" si="74"/>
        <v>-3</v>
      </c>
    </row>
    <row r="441" spans="1:27" x14ac:dyDescent="0.25">
      <c r="A441" s="60">
        <v>45918.617094907408</v>
      </c>
      <c r="B441" s="61">
        <v>443366994</v>
      </c>
      <c r="C441" s="37" t="s">
        <v>36</v>
      </c>
      <c r="D441" s="37" t="s">
        <v>38</v>
      </c>
      <c r="E441" s="37" t="s">
        <v>120</v>
      </c>
      <c r="F441" s="36">
        <v>3666.24</v>
      </c>
      <c r="G441" s="36">
        <v>3669.24</v>
      </c>
      <c r="H441" s="36">
        <v>3664.74</v>
      </c>
      <c r="I441" s="37" t="s">
        <v>399</v>
      </c>
      <c r="J441" s="36">
        <v>3669.24</v>
      </c>
      <c r="K441" s="36">
        <v>0</v>
      </c>
      <c r="L441" s="36">
        <v>0</v>
      </c>
      <c r="M441" s="36">
        <v>-3</v>
      </c>
      <c r="N441" s="10" t="str">
        <f t="shared" si="69"/>
        <v>L</v>
      </c>
      <c r="O441" s="11">
        <f t="shared" si="70"/>
        <v>45918</v>
      </c>
      <c r="P441" s="12" t="str">
        <f t="shared" si="71"/>
        <v>14</v>
      </c>
      <c r="Q441" s="13" t="str">
        <f>VLOOKUP($B441,Deals_Demo!$H:$N,7,0)</f>
        <v>strategy_12_demo</v>
      </c>
      <c r="R441" s="13" t="str">
        <f t="shared" si="72"/>
        <v>Thu</v>
      </c>
      <c r="S441" s="14">
        <f>VLOOKUP($B441,Deals_Demo!$H:$S,8,0)</f>
        <v>45918.617094907408</v>
      </c>
      <c r="T441" s="14">
        <f>VLOOKUP($B441,Deals_Demo!$H:$S,9,0)</f>
        <v>45918.825428240743</v>
      </c>
      <c r="U441" s="15" t="str">
        <f t="shared" si="73"/>
        <v>2025-09-18</v>
      </c>
      <c r="V441" s="13" t="str">
        <f>VLOOKUP($B441,Deals_Demo!$H:$S,11,0)</f>
        <v>19</v>
      </c>
      <c r="W441" s="13" t="str">
        <f>VLOOKUP($B441,Deals_Demo!$H:$S,12,0)</f>
        <v>Thu</v>
      </c>
      <c r="X441" s="13">
        <f t="shared" si="66"/>
        <v>-0.30000000000000004</v>
      </c>
      <c r="Y441" s="13">
        <f t="shared" si="67"/>
        <v>-0.60000000000000009</v>
      </c>
      <c r="Z441" s="13">
        <f t="shared" si="68"/>
        <v>-0.89999999999999991</v>
      </c>
      <c r="AA441" s="13">
        <f t="shared" si="74"/>
        <v>-3</v>
      </c>
    </row>
    <row r="442" spans="1:27" x14ac:dyDescent="0.25">
      <c r="A442" s="58">
        <v>45918.617094907408</v>
      </c>
      <c r="B442" s="59">
        <v>443366996</v>
      </c>
      <c r="C442" s="38" t="s">
        <v>36</v>
      </c>
      <c r="D442" s="38" t="s">
        <v>38</v>
      </c>
      <c r="E442" s="38" t="s">
        <v>120</v>
      </c>
      <c r="F442" s="35">
        <v>3666.24</v>
      </c>
      <c r="G442" s="35">
        <v>3669.24</v>
      </c>
      <c r="H442" s="35">
        <v>3662.74</v>
      </c>
      <c r="I442" s="38" t="s">
        <v>399</v>
      </c>
      <c r="J442" s="35">
        <v>3669.24</v>
      </c>
      <c r="K442" s="35">
        <v>0</v>
      </c>
      <c r="L442" s="35">
        <v>0</v>
      </c>
      <c r="M442" s="35">
        <v>-3</v>
      </c>
      <c r="N442" s="10" t="str">
        <f t="shared" si="69"/>
        <v>L</v>
      </c>
      <c r="O442" s="11">
        <f t="shared" si="70"/>
        <v>45918</v>
      </c>
      <c r="P442" s="12" t="str">
        <f t="shared" si="71"/>
        <v>14</v>
      </c>
      <c r="Q442" s="13" t="str">
        <f>VLOOKUP($B442,Deals_Demo!$H:$N,7,0)</f>
        <v>strategy_11_demo</v>
      </c>
      <c r="R442" s="13" t="str">
        <f t="shared" si="72"/>
        <v>Thu</v>
      </c>
      <c r="S442" s="14">
        <f>VLOOKUP($B442,Deals_Demo!$H:$S,8,0)</f>
        <v>45918.617094907408</v>
      </c>
      <c r="T442" s="14">
        <f>VLOOKUP($B442,Deals_Demo!$H:$S,9,0)</f>
        <v>45918.825428240743</v>
      </c>
      <c r="U442" s="15" t="str">
        <f t="shared" si="73"/>
        <v>2025-09-18</v>
      </c>
      <c r="V442" s="13" t="str">
        <f>VLOOKUP($B442,Deals_Demo!$H:$S,11,0)</f>
        <v>19</v>
      </c>
      <c r="W442" s="13" t="str">
        <f>VLOOKUP($B442,Deals_Demo!$H:$S,12,0)</f>
        <v>Thu</v>
      </c>
      <c r="X442" s="13">
        <f t="shared" si="66"/>
        <v>-0.30000000000000004</v>
      </c>
      <c r="Y442" s="13">
        <f t="shared" si="67"/>
        <v>-0.60000000000000009</v>
      </c>
      <c r="Z442" s="13">
        <f t="shared" si="68"/>
        <v>-0.89999999999999991</v>
      </c>
      <c r="AA442" s="13">
        <f t="shared" si="74"/>
        <v>-3</v>
      </c>
    </row>
    <row r="443" spans="1:27" x14ac:dyDescent="0.25">
      <c r="A443" s="60">
        <v>45918.617094907408</v>
      </c>
      <c r="B443" s="61">
        <v>443366997</v>
      </c>
      <c r="C443" s="37" t="s">
        <v>36</v>
      </c>
      <c r="D443" s="37" t="s">
        <v>38</v>
      </c>
      <c r="E443" s="37" t="s">
        <v>120</v>
      </c>
      <c r="F443" s="36">
        <v>3666.24</v>
      </c>
      <c r="G443" s="36">
        <v>3668.74</v>
      </c>
      <c r="H443" s="36">
        <v>3663.24</v>
      </c>
      <c r="I443" s="37" t="s">
        <v>400</v>
      </c>
      <c r="J443" s="36">
        <v>3668.79</v>
      </c>
      <c r="K443" s="36">
        <v>0</v>
      </c>
      <c r="L443" s="36">
        <v>0</v>
      </c>
      <c r="M443" s="36">
        <v>-2.5499999999999998</v>
      </c>
      <c r="N443" s="10" t="str">
        <f t="shared" si="69"/>
        <v>L</v>
      </c>
      <c r="O443" s="11">
        <f t="shared" si="70"/>
        <v>45918</v>
      </c>
      <c r="P443" s="12" t="str">
        <f t="shared" si="71"/>
        <v>14</v>
      </c>
      <c r="Q443" s="13" t="str">
        <f>VLOOKUP($B443,Deals_Demo!$H:$N,7,0)</f>
        <v>strategy_10_demo</v>
      </c>
      <c r="R443" s="13" t="str">
        <f t="shared" si="72"/>
        <v>Thu</v>
      </c>
      <c r="S443" s="14">
        <f>VLOOKUP($B443,Deals_Demo!$H:$S,8,0)</f>
        <v>45918.617094907408</v>
      </c>
      <c r="T443" s="14">
        <f>VLOOKUP($B443,Deals_Demo!$H:$S,9,0)</f>
        <v>45918.825428240743</v>
      </c>
      <c r="U443" s="15" t="str">
        <f t="shared" si="73"/>
        <v>2025-09-18</v>
      </c>
      <c r="V443" s="13" t="str">
        <f>VLOOKUP($B443,Deals_Demo!$H:$S,11,0)</f>
        <v>19</v>
      </c>
      <c r="W443" s="13" t="str">
        <f>VLOOKUP($B443,Deals_Demo!$H:$S,12,0)</f>
        <v>Thu</v>
      </c>
      <c r="X443" s="13">
        <f t="shared" si="66"/>
        <v>-0.255</v>
      </c>
      <c r="Y443" s="13">
        <f t="shared" si="67"/>
        <v>-0.51</v>
      </c>
      <c r="Z443" s="13">
        <f t="shared" si="68"/>
        <v>-0.7649999999999999</v>
      </c>
      <c r="AA443" s="13">
        <f t="shared" si="74"/>
        <v>-3</v>
      </c>
    </row>
    <row r="444" spans="1:27" x14ac:dyDescent="0.25">
      <c r="A444" s="58">
        <v>45918.617106481484</v>
      </c>
      <c r="B444" s="59">
        <v>443366998</v>
      </c>
      <c r="C444" s="38" t="s">
        <v>36</v>
      </c>
      <c r="D444" s="38" t="s">
        <v>38</v>
      </c>
      <c r="E444" s="38" t="s">
        <v>120</v>
      </c>
      <c r="F444" s="35">
        <v>3666.24</v>
      </c>
      <c r="G444" s="35">
        <v>3669.24</v>
      </c>
      <c r="H444" s="35">
        <v>3663.24</v>
      </c>
      <c r="I444" s="38" t="s">
        <v>399</v>
      </c>
      <c r="J444" s="35">
        <v>3669.24</v>
      </c>
      <c r="K444" s="35">
        <v>0</v>
      </c>
      <c r="L444" s="35">
        <v>0</v>
      </c>
      <c r="M444" s="35">
        <v>-3</v>
      </c>
      <c r="N444" s="10" t="str">
        <f t="shared" si="69"/>
        <v>L</v>
      </c>
      <c r="O444" s="11">
        <f t="shared" si="70"/>
        <v>45918</v>
      </c>
      <c r="P444" s="12" t="str">
        <f t="shared" si="71"/>
        <v>14</v>
      </c>
      <c r="Q444" s="13" t="str">
        <f>VLOOKUP($B444,Deals_Demo!$H:$N,7,0)</f>
        <v>strategy_09_demo</v>
      </c>
      <c r="R444" s="13" t="str">
        <f t="shared" si="72"/>
        <v>Thu</v>
      </c>
      <c r="S444" s="14">
        <f>VLOOKUP($B444,Deals_Demo!$H:$S,8,0)</f>
        <v>45918.617106481484</v>
      </c>
      <c r="T444" s="14">
        <f>VLOOKUP($B444,Deals_Demo!$H:$S,9,0)</f>
        <v>45918.82543981482</v>
      </c>
      <c r="U444" s="15" t="str">
        <f t="shared" si="73"/>
        <v>2025-09-18</v>
      </c>
      <c r="V444" s="13" t="str">
        <f>VLOOKUP($B444,Deals_Demo!$H:$S,11,0)</f>
        <v>19</v>
      </c>
      <c r="W444" s="13" t="str">
        <f>VLOOKUP($B444,Deals_Demo!$H:$S,12,0)</f>
        <v>Thu</v>
      </c>
      <c r="X444" s="13">
        <f t="shared" si="66"/>
        <v>-0.30000000000000004</v>
      </c>
      <c r="Y444" s="13">
        <f t="shared" si="67"/>
        <v>-0.60000000000000009</v>
      </c>
      <c r="Z444" s="13">
        <f t="shared" si="68"/>
        <v>-0.89999999999999991</v>
      </c>
      <c r="AA444" s="13">
        <f t="shared" si="74"/>
        <v>-3</v>
      </c>
    </row>
    <row r="445" spans="1:27" x14ac:dyDescent="0.25">
      <c r="A445" s="60">
        <v>45918.625069444446</v>
      </c>
      <c r="B445" s="61">
        <v>443370365</v>
      </c>
      <c r="C445" s="37" t="s">
        <v>36</v>
      </c>
      <c r="D445" s="37" t="s">
        <v>37</v>
      </c>
      <c r="E445" s="37" t="s">
        <v>120</v>
      </c>
      <c r="F445" s="36">
        <v>3668.36</v>
      </c>
      <c r="G445" s="36">
        <v>3669.49</v>
      </c>
      <c r="H445" s="36">
        <v>3672.86</v>
      </c>
      <c r="I445" s="37" t="s">
        <v>401</v>
      </c>
      <c r="J445" s="36">
        <v>3669.11</v>
      </c>
      <c r="K445" s="36">
        <v>0</v>
      </c>
      <c r="L445" s="36">
        <v>0</v>
      </c>
      <c r="M445" s="36">
        <v>0.75</v>
      </c>
      <c r="N445" s="10" t="str">
        <f t="shared" si="69"/>
        <v>W</v>
      </c>
      <c r="O445" s="11">
        <f t="shared" si="70"/>
        <v>45918</v>
      </c>
      <c r="P445" s="12" t="str">
        <f t="shared" si="71"/>
        <v>15</v>
      </c>
      <c r="Q445" s="13" t="str">
        <f>VLOOKUP($B445,Deals_Demo!$H:$N,7,0)</f>
        <v>DEMO_strategy_03</v>
      </c>
      <c r="R445" s="13" t="str">
        <f t="shared" si="72"/>
        <v>Thu</v>
      </c>
      <c r="S445" s="14">
        <f>VLOOKUP($B445,Deals_Demo!$H:$S,8,0)</f>
        <v>45918.625069444446</v>
      </c>
      <c r="T445" s="14">
        <f>VLOOKUP($B445,Deals_Demo!$H:$S,9,0)</f>
        <v>45918.833402777782</v>
      </c>
      <c r="U445" s="15" t="str">
        <f t="shared" si="73"/>
        <v>2025-09-18</v>
      </c>
      <c r="V445" s="13" t="str">
        <f>VLOOKUP($B445,Deals_Demo!$H:$S,11,0)</f>
        <v>20</v>
      </c>
      <c r="W445" s="13" t="str">
        <f>VLOOKUP($B445,Deals_Demo!$H:$S,12,0)</f>
        <v>Thu</v>
      </c>
      <c r="X445" s="13">
        <f t="shared" si="66"/>
        <v>7.5000000000000011E-2</v>
      </c>
      <c r="Y445" s="13">
        <f t="shared" si="67"/>
        <v>0.15000000000000002</v>
      </c>
      <c r="Z445" s="13">
        <f t="shared" si="68"/>
        <v>0.22499999999999998</v>
      </c>
      <c r="AA445" s="13">
        <f t="shared" si="74"/>
        <v>-3</v>
      </c>
    </row>
    <row r="446" spans="1:27" x14ac:dyDescent="0.25">
      <c r="A446" s="58">
        <v>45918.626354166663</v>
      </c>
      <c r="B446" s="59">
        <v>443370836</v>
      </c>
      <c r="C446" s="38" t="s">
        <v>36</v>
      </c>
      <c r="D446" s="38" t="s">
        <v>37</v>
      </c>
      <c r="E446" s="38" t="s">
        <v>120</v>
      </c>
      <c r="F446" s="35">
        <v>3667.67</v>
      </c>
      <c r="G446" s="35">
        <v>3669.72</v>
      </c>
      <c r="H446" s="35">
        <v>3673.7</v>
      </c>
      <c r="I446" s="38" t="s">
        <v>401</v>
      </c>
      <c r="J446" s="35">
        <v>3669.11</v>
      </c>
      <c r="K446" s="35">
        <v>0</v>
      </c>
      <c r="L446" s="35">
        <v>0</v>
      </c>
      <c r="M446" s="35">
        <v>1.44</v>
      </c>
      <c r="N446" s="10" t="str">
        <f t="shared" si="69"/>
        <v>W</v>
      </c>
      <c r="O446" s="11">
        <f t="shared" si="70"/>
        <v>45918</v>
      </c>
      <c r="P446" s="12" t="str">
        <f t="shared" si="71"/>
        <v>15</v>
      </c>
      <c r="Q446" s="13" t="str">
        <f>VLOOKUP($B446,Deals_Demo!$H:$N,7,0)</f>
        <v>DEMO_strategy_02</v>
      </c>
      <c r="R446" s="13" t="str">
        <f t="shared" si="72"/>
        <v>Thu</v>
      </c>
      <c r="S446" s="14">
        <f>VLOOKUP($B446,Deals_Demo!$H:$S,8,0)</f>
        <v>45918.626354166663</v>
      </c>
      <c r="T446" s="14">
        <f>VLOOKUP($B446,Deals_Demo!$H:$S,9,0)</f>
        <v>45918.834687499999</v>
      </c>
      <c r="U446" s="15" t="str">
        <f t="shared" si="73"/>
        <v>2025-09-18</v>
      </c>
      <c r="V446" s="13" t="str">
        <f>VLOOKUP($B446,Deals_Demo!$H:$S,11,0)</f>
        <v>20</v>
      </c>
      <c r="W446" s="13" t="str">
        <f>VLOOKUP($B446,Deals_Demo!$H:$S,12,0)</f>
        <v>Thu</v>
      </c>
      <c r="X446" s="13">
        <f t="shared" si="66"/>
        <v>0.14399999999999999</v>
      </c>
      <c r="Y446" s="13">
        <f t="shared" si="67"/>
        <v>0.28799999999999998</v>
      </c>
      <c r="Z446" s="13">
        <f t="shared" si="68"/>
        <v>0.432</v>
      </c>
      <c r="AA446" s="13">
        <f t="shared" si="74"/>
        <v>-3</v>
      </c>
    </row>
    <row r="447" spans="1:27" x14ac:dyDescent="0.25">
      <c r="A447" s="60">
        <v>45918.626354166663</v>
      </c>
      <c r="B447" s="61">
        <v>443370838</v>
      </c>
      <c r="C447" s="37" t="s">
        <v>36</v>
      </c>
      <c r="D447" s="37" t="s">
        <v>37</v>
      </c>
      <c r="E447" s="37" t="s">
        <v>120</v>
      </c>
      <c r="F447" s="36">
        <v>3667.62</v>
      </c>
      <c r="G447" s="36">
        <v>3669.72</v>
      </c>
      <c r="H447" s="37"/>
      <c r="I447" s="37" t="s">
        <v>401</v>
      </c>
      <c r="J447" s="36">
        <v>3669.11</v>
      </c>
      <c r="K447" s="36">
        <v>0</v>
      </c>
      <c r="L447" s="36">
        <v>0</v>
      </c>
      <c r="M447" s="36">
        <v>1.49</v>
      </c>
      <c r="N447" s="10" t="str">
        <f t="shared" si="69"/>
        <v>W</v>
      </c>
      <c r="O447" s="11">
        <f t="shared" si="70"/>
        <v>45918</v>
      </c>
      <c r="P447" s="12" t="str">
        <f t="shared" si="71"/>
        <v>15</v>
      </c>
      <c r="Q447" s="13" t="str">
        <f>VLOOKUP($B447,Deals_Demo!$H:$N,7,0)</f>
        <v>DEMO_strategy_01</v>
      </c>
      <c r="R447" s="13" t="str">
        <f t="shared" si="72"/>
        <v>Thu</v>
      </c>
      <c r="S447" s="14">
        <f>VLOOKUP($B447,Deals_Demo!$H:$S,8,0)</f>
        <v>45918.626354166663</v>
      </c>
      <c r="T447" s="14">
        <f>VLOOKUP($B447,Deals_Demo!$H:$S,9,0)</f>
        <v>45918.834687499999</v>
      </c>
      <c r="U447" s="15" t="str">
        <f t="shared" si="73"/>
        <v>2025-09-18</v>
      </c>
      <c r="V447" s="13" t="str">
        <f>VLOOKUP($B447,Deals_Demo!$H:$S,11,0)</f>
        <v>20</v>
      </c>
      <c r="W447" s="13" t="str">
        <f>VLOOKUP($B447,Deals_Demo!$H:$S,12,0)</f>
        <v>Thu</v>
      </c>
      <c r="X447" s="13">
        <f t="shared" si="66"/>
        <v>0.14899999999999999</v>
      </c>
      <c r="Y447" s="13">
        <f t="shared" si="67"/>
        <v>0.29799999999999999</v>
      </c>
      <c r="Z447" s="13">
        <f t="shared" si="68"/>
        <v>0.44700000000000001</v>
      </c>
      <c r="AA447" s="13">
        <f t="shared" si="74"/>
        <v>-3</v>
      </c>
    </row>
    <row r="448" spans="1:27" x14ac:dyDescent="0.25">
      <c r="A448" s="58">
        <v>45918.643368055556</v>
      </c>
      <c r="B448" s="59">
        <v>443379656</v>
      </c>
      <c r="C448" s="38" t="s">
        <v>36</v>
      </c>
      <c r="D448" s="38" t="s">
        <v>37</v>
      </c>
      <c r="E448" s="38" t="s">
        <v>120</v>
      </c>
      <c r="F448" s="35">
        <v>3670.86</v>
      </c>
      <c r="G448" s="35">
        <v>3669.36</v>
      </c>
      <c r="H448" s="35">
        <v>3672.36</v>
      </c>
      <c r="I448" s="38" t="s">
        <v>401</v>
      </c>
      <c r="J448" s="35">
        <v>3669.11</v>
      </c>
      <c r="K448" s="35">
        <v>0</v>
      </c>
      <c r="L448" s="35">
        <v>0</v>
      </c>
      <c r="M448" s="35">
        <v>-1.75</v>
      </c>
      <c r="N448" s="10" t="str">
        <f t="shared" si="69"/>
        <v>L</v>
      </c>
      <c r="O448" s="11">
        <f t="shared" si="70"/>
        <v>45918</v>
      </c>
      <c r="P448" s="12" t="str">
        <f t="shared" si="71"/>
        <v>15</v>
      </c>
      <c r="Q448" s="13" t="str">
        <f>VLOOKUP($B448,Deals_Demo!$H:$N,7,0)</f>
        <v>strategy_15_demo</v>
      </c>
      <c r="R448" s="13" t="str">
        <f t="shared" si="72"/>
        <v>Thu</v>
      </c>
      <c r="S448" s="14">
        <f>VLOOKUP($B448,Deals_Demo!$H:$S,8,0)</f>
        <v>45918.643368055556</v>
      </c>
      <c r="T448" s="14">
        <f>VLOOKUP($B448,Deals_Demo!$H:$S,9,0)</f>
        <v>45918.851701388892</v>
      </c>
      <c r="U448" s="15" t="str">
        <f t="shared" si="73"/>
        <v>2025-09-18</v>
      </c>
      <c r="V448" s="13" t="str">
        <f>VLOOKUP($B448,Deals_Demo!$H:$S,11,0)</f>
        <v>20</v>
      </c>
      <c r="W448" s="13" t="str">
        <f>VLOOKUP($B448,Deals_Demo!$H:$S,12,0)</f>
        <v>Thu</v>
      </c>
      <c r="X448" s="13">
        <f t="shared" si="66"/>
        <v>-0.17500000000000002</v>
      </c>
      <c r="Y448" s="13">
        <f t="shared" si="67"/>
        <v>-0.35000000000000003</v>
      </c>
      <c r="Z448" s="13">
        <f t="shared" si="68"/>
        <v>-0.52500000000000002</v>
      </c>
      <c r="AA448" s="13">
        <f t="shared" si="74"/>
        <v>-3</v>
      </c>
    </row>
    <row r="449" spans="1:27" x14ac:dyDescent="0.25">
      <c r="A449" s="60">
        <v>45918.643368055556</v>
      </c>
      <c r="B449" s="61">
        <v>443379657</v>
      </c>
      <c r="C449" s="37" t="s">
        <v>36</v>
      </c>
      <c r="D449" s="37" t="s">
        <v>37</v>
      </c>
      <c r="E449" s="37" t="s">
        <v>120</v>
      </c>
      <c r="F449" s="36">
        <v>3670.86</v>
      </c>
      <c r="G449" s="36">
        <v>3667.86</v>
      </c>
      <c r="H449" s="36">
        <v>3672.36</v>
      </c>
      <c r="I449" s="37" t="s">
        <v>402</v>
      </c>
      <c r="J449" s="36">
        <v>3667.69</v>
      </c>
      <c r="K449" s="36">
        <v>0</v>
      </c>
      <c r="L449" s="36">
        <v>0</v>
      </c>
      <c r="M449" s="36">
        <v>-3.17</v>
      </c>
      <c r="N449" s="10" t="str">
        <f t="shared" si="69"/>
        <v>L</v>
      </c>
      <c r="O449" s="11">
        <f t="shared" si="70"/>
        <v>45918</v>
      </c>
      <c r="P449" s="12" t="str">
        <f t="shared" si="71"/>
        <v>15</v>
      </c>
      <c r="Q449" s="13" t="str">
        <f>VLOOKUP($B449,Deals_Demo!$H:$N,7,0)</f>
        <v>strategy_12_demo</v>
      </c>
      <c r="R449" s="13" t="str">
        <f t="shared" si="72"/>
        <v>Thu</v>
      </c>
      <c r="S449" s="14">
        <f>VLOOKUP($B449,Deals_Demo!$H:$S,8,0)</f>
        <v>45918.643368055556</v>
      </c>
      <c r="T449" s="14">
        <f>VLOOKUP($B449,Deals_Demo!$H:$S,9,0)</f>
        <v>45918.851701388892</v>
      </c>
      <c r="U449" s="15" t="str">
        <f t="shared" si="73"/>
        <v>2025-09-18</v>
      </c>
      <c r="V449" s="13" t="str">
        <f>VLOOKUP($B449,Deals_Demo!$H:$S,11,0)</f>
        <v>20</v>
      </c>
      <c r="W449" s="13" t="str">
        <f>VLOOKUP($B449,Deals_Demo!$H:$S,12,0)</f>
        <v>Thu</v>
      </c>
      <c r="X449" s="13">
        <f t="shared" si="66"/>
        <v>-0.317</v>
      </c>
      <c r="Y449" s="13">
        <f t="shared" si="67"/>
        <v>-0.63400000000000001</v>
      </c>
      <c r="Z449" s="13">
        <f t="shared" si="68"/>
        <v>-0.95099999999999996</v>
      </c>
      <c r="AA449" s="13">
        <f t="shared" si="74"/>
        <v>-3</v>
      </c>
    </row>
    <row r="450" spans="1:27" x14ac:dyDescent="0.25">
      <c r="A450" s="58">
        <v>45918.643368055556</v>
      </c>
      <c r="B450" s="59">
        <v>443379659</v>
      </c>
      <c r="C450" s="38" t="s">
        <v>36</v>
      </c>
      <c r="D450" s="38" t="s">
        <v>37</v>
      </c>
      <c r="E450" s="38" t="s">
        <v>120</v>
      </c>
      <c r="F450" s="35">
        <v>3670.86</v>
      </c>
      <c r="G450" s="35">
        <v>3667.86</v>
      </c>
      <c r="H450" s="35">
        <v>3672.36</v>
      </c>
      <c r="I450" s="38" t="s">
        <v>402</v>
      </c>
      <c r="J450" s="35">
        <v>3667.69</v>
      </c>
      <c r="K450" s="35">
        <v>0</v>
      </c>
      <c r="L450" s="35">
        <v>0</v>
      </c>
      <c r="M450" s="35">
        <v>-3.17</v>
      </c>
      <c r="N450" s="10" t="str">
        <f t="shared" si="69"/>
        <v>L</v>
      </c>
      <c r="O450" s="11">
        <f t="shared" si="70"/>
        <v>45918</v>
      </c>
      <c r="P450" s="12" t="str">
        <f t="shared" si="71"/>
        <v>15</v>
      </c>
      <c r="Q450" s="13" t="str">
        <f>VLOOKUP($B450,Deals_Demo!$H:$N,7,0)</f>
        <v>strategy_14_demo</v>
      </c>
      <c r="R450" s="13" t="str">
        <f t="shared" si="72"/>
        <v>Thu</v>
      </c>
      <c r="S450" s="14">
        <f>VLOOKUP($B450,Deals_Demo!$H:$S,8,0)</f>
        <v>45918.643368055556</v>
      </c>
      <c r="T450" s="14">
        <f>VLOOKUP($B450,Deals_Demo!$H:$S,9,0)</f>
        <v>45918.851701388892</v>
      </c>
      <c r="U450" s="15" t="str">
        <f t="shared" si="73"/>
        <v>2025-09-18</v>
      </c>
      <c r="V450" s="13" t="str">
        <f>VLOOKUP($B450,Deals_Demo!$H:$S,11,0)</f>
        <v>20</v>
      </c>
      <c r="W450" s="13" t="str">
        <f>VLOOKUP($B450,Deals_Demo!$H:$S,12,0)</f>
        <v>Thu</v>
      </c>
      <c r="X450" s="13">
        <f t="shared" si="66"/>
        <v>-0.317</v>
      </c>
      <c r="Y450" s="13">
        <f t="shared" si="67"/>
        <v>-0.63400000000000001</v>
      </c>
      <c r="Z450" s="13">
        <f t="shared" si="68"/>
        <v>-0.95099999999999996</v>
      </c>
      <c r="AA450" s="13">
        <f t="shared" si="74"/>
        <v>-3</v>
      </c>
    </row>
    <row r="451" spans="1:27" x14ac:dyDescent="0.25">
      <c r="A451" s="60">
        <v>45918.643379629626</v>
      </c>
      <c r="B451" s="61">
        <v>443379661</v>
      </c>
      <c r="C451" s="37" t="s">
        <v>36</v>
      </c>
      <c r="D451" s="37" t="s">
        <v>37</v>
      </c>
      <c r="E451" s="37" t="s">
        <v>120</v>
      </c>
      <c r="F451" s="36">
        <v>3670.86</v>
      </c>
      <c r="G451" s="36">
        <v>3667.86</v>
      </c>
      <c r="H451" s="36">
        <v>3673.86</v>
      </c>
      <c r="I451" s="37" t="s">
        <v>402</v>
      </c>
      <c r="J451" s="36">
        <v>3667.69</v>
      </c>
      <c r="K451" s="36">
        <v>0</v>
      </c>
      <c r="L451" s="36">
        <v>0</v>
      </c>
      <c r="M451" s="36">
        <v>-3.17</v>
      </c>
      <c r="N451" s="10" t="str">
        <f t="shared" si="69"/>
        <v>L</v>
      </c>
      <c r="O451" s="11">
        <f t="shared" si="70"/>
        <v>45918</v>
      </c>
      <c r="P451" s="12" t="str">
        <f t="shared" si="71"/>
        <v>15</v>
      </c>
      <c r="Q451" s="13" t="str">
        <f>VLOOKUP($B451,Deals_Demo!$H:$N,7,0)</f>
        <v>strategy_09_demo</v>
      </c>
      <c r="R451" s="13" t="str">
        <f t="shared" si="72"/>
        <v>Thu</v>
      </c>
      <c r="S451" s="14">
        <f>VLOOKUP($B451,Deals_Demo!$H:$S,8,0)</f>
        <v>45918.643379629626</v>
      </c>
      <c r="T451" s="14">
        <f>VLOOKUP($B451,Deals_Demo!$H:$S,9,0)</f>
        <v>45918.851712962962</v>
      </c>
      <c r="U451" s="15" t="str">
        <f t="shared" si="73"/>
        <v>2025-09-18</v>
      </c>
      <c r="V451" s="13" t="str">
        <f>VLOOKUP($B451,Deals_Demo!$H:$S,11,0)</f>
        <v>20</v>
      </c>
      <c r="W451" s="13" t="str">
        <f>VLOOKUP($B451,Deals_Demo!$H:$S,12,0)</f>
        <v>Thu</v>
      </c>
      <c r="X451" s="13">
        <f t="shared" ref="X451:X514" si="75">$M451*0.1</f>
        <v>-0.317</v>
      </c>
      <c r="Y451" s="13">
        <f t="shared" ref="Y451:Y514" si="76">$M451*0.2</f>
        <v>-0.63400000000000001</v>
      </c>
      <c r="Z451" s="13">
        <f t="shared" ref="Z451:Z514" si="77">$M451*0.3</f>
        <v>-0.95099999999999996</v>
      </c>
      <c r="AA451" s="13">
        <f t="shared" si="74"/>
        <v>-3</v>
      </c>
    </row>
    <row r="452" spans="1:27" x14ac:dyDescent="0.25">
      <c r="A452" s="58">
        <v>45918.643379629626</v>
      </c>
      <c r="B452" s="59">
        <v>443379662</v>
      </c>
      <c r="C452" s="38" t="s">
        <v>36</v>
      </c>
      <c r="D452" s="38" t="s">
        <v>37</v>
      </c>
      <c r="E452" s="38" t="s">
        <v>120</v>
      </c>
      <c r="F452" s="35">
        <v>3670.81</v>
      </c>
      <c r="G452" s="35">
        <v>3668.36</v>
      </c>
      <c r="H452" s="35">
        <v>3673.86</v>
      </c>
      <c r="I452" s="38" t="s">
        <v>403</v>
      </c>
      <c r="J452" s="35">
        <v>3668.15</v>
      </c>
      <c r="K452" s="35">
        <v>0</v>
      </c>
      <c r="L452" s="35">
        <v>0</v>
      </c>
      <c r="M452" s="35">
        <v>-2.66</v>
      </c>
      <c r="N452" s="10" t="str">
        <f t="shared" si="69"/>
        <v>L</v>
      </c>
      <c r="O452" s="11">
        <f t="shared" si="70"/>
        <v>45918</v>
      </c>
      <c r="P452" s="12" t="str">
        <f t="shared" si="71"/>
        <v>15</v>
      </c>
      <c r="Q452" s="13" t="str">
        <f>VLOOKUP($B452,Deals_Demo!$H:$N,7,0)</f>
        <v>strategy_10_demo</v>
      </c>
      <c r="R452" s="13" t="str">
        <f t="shared" si="72"/>
        <v>Thu</v>
      </c>
      <c r="S452" s="14">
        <f>VLOOKUP($B452,Deals_Demo!$H:$S,8,0)</f>
        <v>45918.643379629626</v>
      </c>
      <c r="T452" s="14">
        <f>VLOOKUP($B452,Deals_Demo!$H:$S,9,0)</f>
        <v>45918.851712962962</v>
      </c>
      <c r="U452" s="15" t="str">
        <f t="shared" si="73"/>
        <v>2025-09-18</v>
      </c>
      <c r="V452" s="13" t="str">
        <f>VLOOKUP($B452,Deals_Demo!$H:$S,11,0)</f>
        <v>20</v>
      </c>
      <c r="W452" s="13" t="str">
        <f>VLOOKUP($B452,Deals_Demo!$H:$S,12,0)</f>
        <v>Thu</v>
      </c>
      <c r="X452" s="13">
        <f t="shared" si="75"/>
        <v>-0.26600000000000001</v>
      </c>
      <c r="Y452" s="13">
        <f t="shared" si="76"/>
        <v>-0.53200000000000003</v>
      </c>
      <c r="Z452" s="13">
        <f t="shared" si="77"/>
        <v>-0.79800000000000004</v>
      </c>
      <c r="AA452" s="13">
        <f t="shared" si="74"/>
        <v>-3</v>
      </c>
    </row>
    <row r="453" spans="1:27" x14ac:dyDescent="0.25">
      <c r="A453" s="60">
        <v>45918.643379629626</v>
      </c>
      <c r="B453" s="61">
        <v>443379666</v>
      </c>
      <c r="C453" s="37" t="s">
        <v>36</v>
      </c>
      <c r="D453" s="37" t="s">
        <v>37</v>
      </c>
      <c r="E453" s="37" t="s">
        <v>120</v>
      </c>
      <c r="F453" s="36">
        <v>3670.81</v>
      </c>
      <c r="G453" s="36">
        <v>3667.86</v>
      </c>
      <c r="H453" s="36">
        <v>3674.36</v>
      </c>
      <c r="I453" s="37" t="s">
        <v>402</v>
      </c>
      <c r="J453" s="36">
        <v>3667.69</v>
      </c>
      <c r="K453" s="36">
        <v>0</v>
      </c>
      <c r="L453" s="36">
        <v>0</v>
      </c>
      <c r="M453" s="36">
        <v>-3.12</v>
      </c>
      <c r="N453" s="10" t="str">
        <f t="shared" si="69"/>
        <v>L</v>
      </c>
      <c r="O453" s="11">
        <f t="shared" si="70"/>
        <v>45918</v>
      </c>
      <c r="P453" s="12" t="str">
        <f t="shared" si="71"/>
        <v>15</v>
      </c>
      <c r="Q453" s="13" t="str">
        <f>VLOOKUP($B453,Deals_Demo!$H:$N,7,0)</f>
        <v>strategy_11_demo</v>
      </c>
      <c r="R453" s="13" t="str">
        <f t="shared" si="72"/>
        <v>Thu</v>
      </c>
      <c r="S453" s="14">
        <f>VLOOKUP($B453,Deals_Demo!$H:$S,8,0)</f>
        <v>45918.643379629626</v>
      </c>
      <c r="T453" s="14">
        <f>VLOOKUP($B453,Deals_Demo!$H:$S,9,0)</f>
        <v>45918.851712962962</v>
      </c>
      <c r="U453" s="15" t="str">
        <f t="shared" si="73"/>
        <v>2025-09-18</v>
      </c>
      <c r="V453" s="13" t="str">
        <f>VLOOKUP($B453,Deals_Demo!$H:$S,11,0)</f>
        <v>20</v>
      </c>
      <c r="W453" s="13" t="str">
        <f>VLOOKUP($B453,Deals_Demo!$H:$S,12,0)</f>
        <v>Thu</v>
      </c>
      <c r="X453" s="13">
        <f t="shared" si="75"/>
        <v>-0.31200000000000006</v>
      </c>
      <c r="Y453" s="13">
        <f t="shared" si="76"/>
        <v>-0.62400000000000011</v>
      </c>
      <c r="Z453" s="13">
        <f t="shared" si="77"/>
        <v>-0.93599999999999994</v>
      </c>
      <c r="AA453" s="13">
        <f t="shared" si="74"/>
        <v>-3</v>
      </c>
    </row>
    <row r="454" spans="1:27" x14ac:dyDescent="0.25">
      <c r="A454" s="58">
        <v>45918.648576388892</v>
      </c>
      <c r="B454" s="59">
        <v>443385332</v>
      </c>
      <c r="C454" s="38" t="s">
        <v>36</v>
      </c>
      <c r="D454" s="38" t="s">
        <v>37</v>
      </c>
      <c r="E454" s="38" t="s">
        <v>120</v>
      </c>
      <c r="F454" s="35">
        <v>3668.94</v>
      </c>
      <c r="G454" s="35">
        <v>3665.94</v>
      </c>
      <c r="H454" s="35">
        <v>3673.44</v>
      </c>
      <c r="I454" s="38" t="s">
        <v>404</v>
      </c>
      <c r="J454" s="35">
        <v>3665.68</v>
      </c>
      <c r="K454" s="35">
        <v>0</v>
      </c>
      <c r="L454" s="35">
        <v>0</v>
      </c>
      <c r="M454" s="35">
        <v>-3.26</v>
      </c>
      <c r="N454" s="10" t="str">
        <f t="shared" si="69"/>
        <v>L</v>
      </c>
      <c r="O454" s="11">
        <f t="shared" si="70"/>
        <v>45918</v>
      </c>
      <c r="P454" s="12" t="str">
        <f t="shared" si="71"/>
        <v>15</v>
      </c>
      <c r="Q454" s="13" t="str">
        <f>VLOOKUP($B454,Deals_Demo!$H:$N,7,0)</f>
        <v>DEMO_strategy_03</v>
      </c>
      <c r="R454" s="13" t="str">
        <f t="shared" si="72"/>
        <v>Thu</v>
      </c>
      <c r="S454" s="14">
        <f>VLOOKUP($B454,Deals_Demo!$H:$S,8,0)</f>
        <v>45918.648576388892</v>
      </c>
      <c r="T454" s="14">
        <f>VLOOKUP($B454,Deals_Demo!$H:$S,9,0)</f>
        <v>45918.856909722228</v>
      </c>
      <c r="U454" s="15" t="str">
        <f t="shared" si="73"/>
        <v>2025-09-18</v>
      </c>
      <c r="V454" s="13" t="str">
        <f>VLOOKUP($B454,Deals_Demo!$H:$S,11,0)</f>
        <v>20</v>
      </c>
      <c r="W454" s="13" t="str">
        <f>VLOOKUP($B454,Deals_Demo!$H:$S,12,0)</f>
        <v>Thu</v>
      </c>
      <c r="X454" s="13">
        <f t="shared" si="75"/>
        <v>-0.32600000000000001</v>
      </c>
      <c r="Y454" s="13">
        <f t="shared" si="76"/>
        <v>-0.65200000000000002</v>
      </c>
      <c r="Z454" s="13">
        <f t="shared" si="77"/>
        <v>-0.97799999999999987</v>
      </c>
      <c r="AA454" s="13">
        <f t="shared" si="74"/>
        <v>-3</v>
      </c>
    </row>
    <row r="455" spans="1:27" x14ac:dyDescent="0.25">
      <c r="A455" s="60">
        <v>45918.652743055558</v>
      </c>
      <c r="B455" s="61">
        <v>443390657</v>
      </c>
      <c r="C455" s="37" t="s">
        <v>36</v>
      </c>
      <c r="D455" s="37" t="s">
        <v>37</v>
      </c>
      <c r="E455" s="37" t="s">
        <v>120</v>
      </c>
      <c r="F455" s="36">
        <v>3669.23</v>
      </c>
      <c r="G455" s="36">
        <v>3666.22</v>
      </c>
      <c r="H455" s="36">
        <v>3673.72</v>
      </c>
      <c r="I455" s="37" t="s">
        <v>405</v>
      </c>
      <c r="J455" s="36">
        <v>3665.86</v>
      </c>
      <c r="K455" s="36">
        <v>0</v>
      </c>
      <c r="L455" s="36">
        <v>0</v>
      </c>
      <c r="M455" s="36">
        <v>-3.37</v>
      </c>
      <c r="N455" s="10" t="str">
        <f t="shared" ref="N455:N518" si="78">IF(M455&gt;0,"W",IF(M455&lt;0,"L","BE"))</f>
        <v>L</v>
      </c>
      <c r="O455" s="11">
        <f t="shared" ref="O455:O518" si="79">INT(LEFT(A455,10))</f>
        <v>45918</v>
      </c>
      <c r="P455" s="12" t="str">
        <f t="shared" ref="P455:P518" si="80">TEXT(A455,"hh")</f>
        <v>15</v>
      </c>
      <c r="Q455" s="13" t="str">
        <f>VLOOKUP($B455,Deals_Demo!$H:$N,7,0)</f>
        <v>DEMO_strategy_03</v>
      </c>
      <c r="R455" s="13" t="str">
        <f t="shared" ref="R455:R518" si="81">TEXT(O455,"ddd")</f>
        <v>Thu</v>
      </c>
      <c r="S455" s="14">
        <f>VLOOKUP($B455,Deals_Demo!$H:$S,8,0)</f>
        <v>45918.652743055558</v>
      </c>
      <c r="T455" s="14">
        <f>VLOOKUP($B455,Deals_Demo!$H:$S,9,0)</f>
        <v>45918.861076388894</v>
      </c>
      <c r="U455" s="15" t="str">
        <f t="shared" ref="U455:U518" si="82">TEXT(T455,"yyyy-mm-dd")</f>
        <v>2025-09-18</v>
      </c>
      <c r="V455" s="13" t="str">
        <f>VLOOKUP($B455,Deals_Demo!$H:$S,11,0)</f>
        <v>20</v>
      </c>
      <c r="W455" s="13" t="str">
        <f>VLOOKUP($B455,Deals_Demo!$H:$S,12,0)</f>
        <v>Thu</v>
      </c>
      <c r="X455" s="13">
        <f t="shared" si="75"/>
        <v>-0.33700000000000002</v>
      </c>
      <c r="Y455" s="13">
        <f t="shared" si="76"/>
        <v>-0.67400000000000004</v>
      </c>
      <c r="Z455" s="13">
        <f t="shared" si="77"/>
        <v>-1.0109999999999999</v>
      </c>
      <c r="AA455" s="13">
        <f t="shared" ref="AA455:AA518" si="83">IF(M455&lt;2.9,-3,M455)</f>
        <v>-3</v>
      </c>
    </row>
    <row r="456" spans="1:27" x14ac:dyDescent="0.25">
      <c r="A456" s="58">
        <v>45918.652743055558</v>
      </c>
      <c r="B456" s="59">
        <v>443390659</v>
      </c>
      <c r="C456" s="38" t="s">
        <v>36</v>
      </c>
      <c r="D456" s="38" t="s">
        <v>37</v>
      </c>
      <c r="E456" s="38" t="s">
        <v>120</v>
      </c>
      <c r="F456" s="35">
        <v>3669.22</v>
      </c>
      <c r="G456" s="35">
        <v>3666.23</v>
      </c>
      <c r="H456" s="38"/>
      <c r="I456" s="38" t="s">
        <v>405</v>
      </c>
      <c r="J456" s="35">
        <v>3665.86</v>
      </c>
      <c r="K456" s="35">
        <v>0</v>
      </c>
      <c r="L456" s="35">
        <v>0</v>
      </c>
      <c r="M456" s="35">
        <v>-3.36</v>
      </c>
      <c r="N456" s="10" t="str">
        <f t="shared" si="78"/>
        <v>L</v>
      </c>
      <c r="O456" s="11">
        <f t="shared" si="79"/>
        <v>45918</v>
      </c>
      <c r="P456" s="12" t="str">
        <f t="shared" si="80"/>
        <v>15</v>
      </c>
      <c r="Q456" s="13" t="str">
        <f>VLOOKUP($B456,Deals_Demo!$H:$N,7,0)</f>
        <v>DEMO_strategy_01</v>
      </c>
      <c r="R456" s="13" t="str">
        <f t="shared" si="81"/>
        <v>Thu</v>
      </c>
      <c r="S456" s="14">
        <f>VLOOKUP($B456,Deals_Demo!$H:$S,8,0)</f>
        <v>45918.652743055558</v>
      </c>
      <c r="T456" s="14">
        <f>VLOOKUP($B456,Deals_Demo!$H:$S,9,0)</f>
        <v>45918.861076388894</v>
      </c>
      <c r="U456" s="15" t="str">
        <f t="shared" si="82"/>
        <v>2025-09-18</v>
      </c>
      <c r="V456" s="13" t="str">
        <f>VLOOKUP($B456,Deals_Demo!$H:$S,11,0)</f>
        <v>20</v>
      </c>
      <c r="W456" s="13" t="str">
        <f>VLOOKUP($B456,Deals_Demo!$H:$S,12,0)</f>
        <v>Thu</v>
      </c>
      <c r="X456" s="13">
        <f t="shared" si="75"/>
        <v>-0.33600000000000002</v>
      </c>
      <c r="Y456" s="13">
        <f t="shared" si="76"/>
        <v>-0.67200000000000004</v>
      </c>
      <c r="Z456" s="13">
        <f t="shared" si="77"/>
        <v>-1.008</v>
      </c>
      <c r="AA456" s="13">
        <f t="shared" si="83"/>
        <v>-3</v>
      </c>
    </row>
    <row r="457" spans="1:27" x14ac:dyDescent="0.25">
      <c r="A457" s="60">
        <v>45918.652743055558</v>
      </c>
      <c r="B457" s="61">
        <v>443390678</v>
      </c>
      <c r="C457" s="37" t="s">
        <v>36</v>
      </c>
      <c r="D457" s="37" t="s">
        <v>37</v>
      </c>
      <c r="E457" s="37" t="s">
        <v>120</v>
      </c>
      <c r="F457" s="36">
        <v>3669.22</v>
      </c>
      <c r="G457" s="36">
        <v>3666.22</v>
      </c>
      <c r="H457" s="36">
        <v>3675.22</v>
      </c>
      <c r="I457" s="37" t="s">
        <v>405</v>
      </c>
      <c r="J457" s="36">
        <v>3665.86</v>
      </c>
      <c r="K457" s="36">
        <v>0</v>
      </c>
      <c r="L457" s="36">
        <v>0</v>
      </c>
      <c r="M457" s="36">
        <v>-3.36</v>
      </c>
      <c r="N457" s="10" t="str">
        <f t="shared" si="78"/>
        <v>L</v>
      </c>
      <c r="O457" s="11">
        <f t="shared" si="79"/>
        <v>45918</v>
      </c>
      <c r="P457" s="12" t="str">
        <f t="shared" si="80"/>
        <v>15</v>
      </c>
      <c r="Q457" s="13" t="str">
        <f>VLOOKUP($B457,Deals_Demo!$H:$N,7,0)</f>
        <v>DEMO_strategy_02</v>
      </c>
      <c r="R457" s="13" t="str">
        <f t="shared" si="81"/>
        <v>Thu</v>
      </c>
      <c r="S457" s="14">
        <f>VLOOKUP($B457,Deals_Demo!$H:$S,8,0)</f>
        <v>45918.652743055558</v>
      </c>
      <c r="T457" s="14">
        <f>VLOOKUP($B457,Deals_Demo!$H:$S,9,0)</f>
        <v>45918.861076388894</v>
      </c>
      <c r="U457" s="15" t="str">
        <f t="shared" si="82"/>
        <v>2025-09-18</v>
      </c>
      <c r="V457" s="13" t="str">
        <f>VLOOKUP($B457,Deals_Demo!$H:$S,11,0)</f>
        <v>20</v>
      </c>
      <c r="W457" s="13" t="str">
        <f>VLOOKUP($B457,Deals_Demo!$H:$S,12,0)</f>
        <v>Thu</v>
      </c>
      <c r="X457" s="13">
        <f t="shared" si="75"/>
        <v>-0.33600000000000002</v>
      </c>
      <c r="Y457" s="13">
        <f t="shared" si="76"/>
        <v>-0.67200000000000004</v>
      </c>
      <c r="Z457" s="13">
        <f t="shared" si="77"/>
        <v>-1.008</v>
      </c>
      <c r="AA457" s="13">
        <f t="shared" si="83"/>
        <v>-3</v>
      </c>
    </row>
    <row r="458" spans="1:27" x14ac:dyDescent="0.25">
      <c r="A458" s="58">
        <v>45918.669525462959</v>
      </c>
      <c r="B458" s="59">
        <v>443408014</v>
      </c>
      <c r="C458" s="38" t="s">
        <v>36</v>
      </c>
      <c r="D458" s="38" t="s">
        <v>38</v>
      </c>
      <c r="E458" s="38" t="s">
        <v>120</v>
      </c>
      <c r="F458" s="35">
        <v>3662.75</v>
      </c>
      <c r="G458" s="35">
        <v>3662.37</v>
      </c>
      <c r="H458" s="35">
        <v>3659.54</v>
      </c>
      <c r="I458" s="38" t="s">
        <v>406</v>
      </c>
      <c r="J458" s="35">
        <v>3659.51</v>
      </c>
      <c r="K458" s="35">
        <v>0</v>
      </c>
      <c r="L458" s="35">
        <v>0</v>
      </c>
      <c r="M458" s="35">
        <v>3.24</v>
      </c>
      <c r="N458" s="10" t="str">
        <f t="shared" si="78"/>
        <v>W</v>
      </c>
      <c r="O458" s="11">
        <f t="shared" si="79"/>
        <v>45918</v>
      </c>
      <c r="P458" s="12" t="str">
        <f t="shared" si="80"/>
        <v>16</v>
      </c>
      <c r="Q458" s="13" t="str">
        <f>VLOOKUP($B458,Deals_Demo!$H:$N,7,0)</f>
        <v>strategy_10_demo</v>
      </c>
      <c r="R458" s="13" t="str">
        <f t="shared" si="81"/>
        <v>Thu</v>
      </c>
      <c r="S458" s="14">
        <f>VLOOKUP($B458,Deals_Demo!$H:$S,8,0)</f>
        <v>45918.669525462959</v>
      </c>
      <c r="T458" s="14">
        <f>VLOOKUP($B458,Deals_Demo!$H:$S,9,0)</f>
        <v>45918.877858796295</v>
      </c>
      <c r="U458" s="15" t="str">
        <f t="shared" si="82"/>
        <v>2025-09-18</v>
      </c>
      <c r="V458" s="13" t="str">
        <f>VLOOKUP($B458,Deals_Demo!$H:$S,11,0)</f>
        <v>21</v>
      </c>
      <c r="W458" s="13" t="str">
        <f>VLOOKUP($B458,Deals_Demo!$H:$S,12,0)</f>
        <v>Thu</v>
      </c>
      <c r="X458" s="13">
        <f t="shared" si="75"/>
        <v>0.32400000000000007</v>
      </c>
      <c r="Y458" s="13">
        <f t="shared" si="76"/>
        <v>0.64800000000000013</v>
      </c>
      <c r="Z458" s="13">
        <f t="shared" si="77"/>
        <v>0.97199999999999998</v>
      </c>
      <c r="AA458" s="13">
        <f t="shared" si="83"/>
        <v>3.24</v>
      </c>
    </row>
    <row r="459" spans="1:27" x14ac:dyDescent="0.25">
      <c r="A459" s="60">
        <v>45918.669525462959</v>
      </c>
      <c r="B459" s="61">
        <v>443408019</v>
      </c>
      <c r="C459" s="37" t="s">
        <v>36</v>
      </c>
      <c r="D459" s="37" t="s">
        <v>38</v>
      </c>
      <c r="E459" s="37" t="s">
        <v>120</v>
      </c>
      <c r="F459" s="36">
        <v>3662.76</v>
      </c>
      <c r="G459" s="36">
        <v>3665.75</v>
      </c>
      <c r="H459" s="36">
        <v>3661.25</v>
      </c>
      <c r="I459" s="37" t="s">
        <v>407</v>
      </c>
      <c r="J459" s="36">
        <v>3661.02</v>
      </c>
      <c r="K459" s="36">
        <v>0</v>
      </c>
      <c r="L459" s="36">
        <v>0</v>
      </c>
      <c r="M459" s="36">
        <v>1.74</v>
      </c>
      <c r="N459" s="10" t="str">
        <f t="shared" si="78"/>
        <v>W</v>
      </c>
      <c r="O459" s="11">
        <f t="shared" si="79"/>
        <v>45918</v>
      </c>
      <c r="P459" s="12" t="str">
        <f t="shared" si="80"/>
        <v>16</v>
      </c>
      <c r="Q459" s="13" t="str">
        <f>VLOOKUP($B459,Deals_Demo!$H:$N,7,0)</f>
        <v>strategy_14_demo</v>
      </c>
      <c r="R459" s="13" t="str">
        <f t="shared" si="81"/>
        <v>Thu</v>
      </c>
      <c r="S459" s="14">
        <f>VLOOKUP($B459,Deals_Demo!$H:$S,8,0)</f>
        <v>45918.669525462959</v>
      </c>
      <c r="T459" s="14">
        <f>VLOOKUP($B459,Deals_Demo!$H:$S,9,0)</f>
        <v>45918.877858796295</v>
      </c>
      <c r="U459" s="15" t="str">
        <f t="shared" si="82"/>
        <v>2025-09-18</v>
      </c>
      <c r="V459" s="13" t="str">
        <f>VLOOKUP($B459,Deals_Demo!$H:$S,11,0)</f>
        <v>21</v>
      </c>
      <c r="W459" s="13" t="str">
        <f>VLOOKUP($B459,Deals_Demo!$H:$S,12,0)</f>
        <v>Thu</v>
      </c>
      <c r="X459" s="13">
        <f t="shared" si="75"/>
        <v>0.17400000000000002</v>
      </c>
      <c r="Y459" s="13">
        <f t="shared" si="76"/>
        <v>0.34800000000000003</v>
      </c>
      <c r="Z459" s="13">
        <f t="shared" si="77"/>
        <v>0.52200000000000002</v>
      </c>
      <c r="AA459" s="13">
        <f t="shared" si="83"/>
        <v>-3</v>
      </c>
    </row>
    <row r="460" spans="1:27" x14ac:dyDescent="0.25">
      <c r="A460" s="58">
        <v>45918.669525462959</v>
      </c>
      <c r="B460" s="59">
        <v>443408022</v>
      </c>
      <c r="C460" s="38" t="s">
        <v>36</v>
      </c>
      <c r="D460" s="38" t="s">
        <v>38</v>
      </c>
      <c r="E460" s="38" t="s">
        <v>120</v>
      </c>
      <c r="F460" s="35">
        <v>3662.86</v>
      </c>
      <c r="G460" s="35">
        <v>3665.75</v>
      </c>
      <c r="H460" s="35">
        <v>3661.25</v>
      </c>
      <c r="I460" s="38" t="s">
        <v>407</v>
      </c>
      <c r="J460" s="35">
        <v>3661.02</v>
      </c>
      <c r="K460" s="35">
        <v>0</v>
      </c>
      <c r="L460" s="35">
        <v>0</v>
      </c>
      <c r="M460" s="35">
        <v>1.84</v>
      </c>
      <c r="N460" s="10" t="str">
        <f t="shared" si="78"/>
        <v>W</v>
      </c>
      <c r="O460" s="11">
        <f t="shared" si="79"/>
        <v>45918</v>
      </c>
      <c r="P460" s="12" t="str">
        <f t="shared" si="80"/>
        <v>16</v>
      </c>
      <c r="Q460" s="13" t="str">
        <f>VLOOKUP($B460,Deals_Demo!$H:$N,7,0)</f>
        <v>strategy_12_demo</v>
      </c>
      <c r="R460" s="13" t="str">
        <f t="shared" si="81"/>
        <v>Thu</v>
      </c>
      <c r="S460" s="14">
        <f>VLOOKUP($B460,Deals_Demo!$H:$S,8,0)</f>
        <v>45918.669525462959</v>
      </c>
      <c r="T460" s="14">
        <f>VLOOKUP($B460,Deals_Demo!$H:$S,9,0)</f>
        <v>45918.877858796295</v>
      </c>
      <c r="U460" s="15" t="str">
        <f t="shared" si="82"/>
        <v>2025-09-18</v>
      </c>
      <c r="V460" s="13" t="str">
        <f>VLOOKUP($B460,Deals_Demo!$H:$S,11,0)</f>
        <v>21</v>
      </c>
      <c r="W460" s="13" t="str">
        <f>VLOOKUP($B460,Deals_Demo!$H:$S,12,0)</f>
        <v>Thu</v>
      </c>
      <c r="X460" s="13">
        <f t="shared" si="75"/>
        <v>0.18400000000000002</v>
      </c>
      <c r="Y460" s="13">
        <f t="shared" si="76"/>
        <v>0.36800000000000005</v>
      </c>
      <c r="Z460" s="13">
        <f t="shared" si="77"/>
        <v>0.55200000000000005</v>
      </c>
      <c r="AA460" s="13">
        <f t="shared" si="83"/>
        <v>-3</v>
      </c>
    </row>
    <row r="461" spans="1:27" x14ac:dyDescent="0.25">
      <c r="A461" s="60">
        <v>45918.669525462959</v>
      </c>
      <c r="B461" s="61">
        <v>443408028</v>
      </c>
      <c r="C461" s="37" t="s">
        <v>36</v>
      </c>
      <c r="D461" s="37" t="s">
        <v>38</v>
      </c>
      <c r="E461" s="37" t="s">
        <v>120</v>
      </c>
      <c r="F461" s="36">
        <v>3662.76</v>
      </c>
      <c r="G461" s="36">
        <v>3662.36</v>
      </c>
      <c r="H461" s="36">
        <v>3659.25</v>
      </c>
      <c r="I461" s="37" t="s">
        <v>408</v>
      </c>
      <c r="J461" s="36">
        <v>3659.25</v>
      </c>
      <c r="K461" s="36">
        <v>0</v>
      </c>
      <c r="L461" s="36">
        <v>0</v>
      </c>
      <c r="M461" s="36">
        <v>3.51</v>
      </c>
      <c r="N461" s="10" t="str">
        <f t="shared" si="78"/>
        <v>W</v>
      </c>
      <c r="O461" s="11">
        <f t="shared" si="79"/>
        <v>45918</v>
      </c>
      <c r="P461" s="12" t="str">
        <f t="shared" si="80"/>
        <v>16</v>
      </c>
      <c r="Q461" s="13" t="str">
        <f>VLOOKUP($B461,Deals_Demo!$H:$N,7,0)</f>
        <v>strategy_11_demo</v>
      </c>
      <c r="R461" s="13" t="str">
        <f t="shared" si="81"/>
        <v>Thu</v>
      </c>
      <c r="S461" s="14">
        <f>VLOOKUP($B461,Deals_Demo!$H:$S,8,0)</f>
        <v>45918.669525462959</v>
      </c>
      <c r="T461" s="14">
        <f>VLOOKUP($B461,Deals_Demo!$H:$S,9,0)</f>
        <v>45918.877858796295</v>
      </c>
      <c r="U461" s="15" t="str">
        <f t="shared" si="82"/>
        <v>2025-09-18</v>
      </c>
      <c r="V461" s="13" t="str">
        <f>VLOOKUP($B461,Deals_Demo!$H:$S,11,0)</f>
        <v>21</v>
      </c>
      <c r="W461" s="13" t="str">
        <f>VLOOKUP($B461,Deals_Demo!$H:$S,12,0)</f>
        <v>Thu</v>
      </c>
      <c r="X461" s="13">
        <f t="shared" si="75"/>
        <v>0.35099999999999998</v>
      </c>
      <c r="Y461" s="13">
        <f t="shared" si="76"/>
        <v>0.70199999999999996</v>
      </c>
      <c r="Z461" s="13">
        <f t="shared" si="77"/>
        <v>1.0529999999999999</v>
      </c>
      <c r="AA461" s="13">
        <f t="shared" si="83"/>
        <v>3.51</v>
      </c>
    </row>
    <row r="462" spans="1:27" x14ac:dyDescent="0.25">
      <c r="A462" s="58">
        <v>45918.669537037036</v>
      </c>
      <c r="B462" s="59">
        <v>443408034</v>
      </c>
      <c r="C462" s="38" t="s">
        <v>36</v>
      </c>
      <c r="D462" s="38" t="s">
        <v>38</v>
      </c>
      <c r="E462" s="38" t="s">
        <v>120</v>
      </c>
      <c r="F462" s="35">
        <v>3662.76</v>
      </c>
      <c r="G462" s="35">
        <v>3664.25</v>
      </c>
      <c r="H462" s="35">
        <v>3661.25</v>
      </c>
      <c r="I462" s="38" t="s">
        <v>409</v>
      </c>
      <c r="J462" s="35">
        <v>3664.33</v>
      </c>
      <c r="K462" s="35">
        <v>0</v>
      </c>
      <c r="L462" s="35">
        <v>0</v>
      </c>
      <c r="M462" s="35">
        <v>-1.57</v>
      </c>
      <c r="N462" s="10" t="str">
        <f t="shared" si="78"/>
        <v>L</v>
      </c>
      <c r="O462" s="11">
        <f t="shared" si="79"/>
        <v>45918</v>
      </c>
      <c r="P462" s="12" t="str">
        <f t="shared" si="80"/>
        <v>16</v>
      </c>
      <c r="Q462" s="13" t="str">
        <f>VLOOKUP($B462,Deals_Demo!$H:$N,7,0)</f>
        <v>strategy_15_demo</v>
      </c>
      <c r="R462" s="13" t="str">
        <f t="shared" si="81"/>
        <v>Thu</v>
      </c>
      <c r="S462" s="14">
        <f>VLOOKUP($B462,Deals_Demo!$H:$S,8,0)</f>
        <v>45918.669537037036</v>
      </c>
      <c r="T462" s="14">
        <f>VLOOKUP($B462,Deals_Demo!$H:$S,9,0)</f>
        <v>45918.877870370372</v>
      </c>
      <c r="U462" s="15" t="str">
        <f t="shared" si="82"/>
        <v>2025-09-18</v>
      </c>
      <c r="V462" s="13" t="str">
        <f>VLOOKUP($B462,Deals_Demo!$H:$S,11,0)</f>
        <v>21</v>
      </c>
      <c r="W462" s="13" t="str">
        <f>VLOOKUP($B462,Deals_Demo!$H:$S,12,0)</f>
        <v>Thu</v>
      </c>
      <c r="X462" s="13">
        <f t="shared" si="75"/>
        <v>-0.15700000000000003</v>
      </c>
      <c r="Y462" s="13">
        <f t="shared" si="76"/>
        <v>-0.31400000000000006</v>
      </c>
      <c r="Z462" s="13">
        <f t="shared" si="77"/>
        <v>-0.47099999999999997</v>
      </c>
      <c r="AA462" s="13">
        <f t="shared" si="83"/>
        <v>-3</v>
      </c>
    </row>
    <row r="463" spans="1:27" x14ac:dyDescent="0.25">
      <c r="A463" s="60">
        <v>45918.669537037036</v>
      </c>
      <c r="B463" s="61">
        <v>443408037</v>
      </c>
      <c r="C463" s="37" t="s">
        <v>36</v>
      </c>
      <c r="D463" s="37" t="s">
        <v>38</v>
      </c>
      <c r="E463" s="37" t="s">
        <v>120</v>
      </c>
      <c r="F463" s="36">
        <v>3662.76</v>
      </c>
      <c r="G463" s="36">
        <v>3662.64</v>
      </c>
      <c r="H463" s="36">
        <v>3659.75</v>
      </c>
      <c r="I463" s="37" t="s">
        <v>410</v>
      </c>
      <c r="J463" s="36">
        <v>3659.72</v>
      </c>
      <c r="K463" s="36">
        <v>0</v>
      </c>
      <c r="L463" s="36">
        <v>0</v>
      </c>
      <c r="M463" s="36">
        <v>3.04</v>
      </c>
      <c r="N463" s="10" t="str">
        <f t="shared" si="78"/>
        <v>W</v>
      </c>
      <c r="O463" s="11">
        <f t="shared" si="79"/>
        <v>45918</v>
      </c>
      <c r="P463" s="12" t="str">
        <f t="shared" si="80"/>
        <v>16</v>
      </c>
      <c r="Q463" s="13" t="str">
        <f>VLOOKUP($B463,Deals_Demo!$H:$N,7,0)</f>
        <v>strategy_09_demo</v>
      </c>
      <c r="R463" s="13" t="str">
        <f t="shared" si="81"/>
        <v>Thu</v>
      </c>
      <c r="S463" s="14">
        <f>VLOOKUP($B463,Deals_Demo!$H:$S,8,0)</f>
        <v>45918.669537037036</v>
      </c>
      <c r="T463" s="14">
        <f>VLOOKUP($B463,Deals_Demo!$H:$S,9,0)</f>
        <v>45918.877870370372</v>
      </c>
      <c r="U463" s="15" t="str">
        <f t="shared" si="82"/>
        <v>2025-09-18</v>
      </c>
      <c r="V463" s="13" t="str">
        <f>VLOOKUP($B463,Deals_Demo!$H:$S,11,0)</f>
        <v>21</v>
      </c>
      <c r="W463" s="13" t="str">
        <f>VLOOKUP($B463,Deals_Demo!$H:$S,12,0)</f>
        <v>Thu</v>
      </c>
      <c r="X463" s="13">
        <f t="shared" si="75"/>
        <v>0.30400000000000005</v>
      </c>
      <c r="Y463" s="13">
        <f t="shared" si="76"/>
        <v>0.6080000000000001</v>
      </c>
      <c r="Z463" s="13">
        <f t="shared" si="77"/>
        <v>0.91199999999999992</v>
      </c>
      <c r="AA463" s="13">
        <f t="shared" si="83"/>
        <v>3.04</v>
      </c>
    </row>
    <row r="464" spans="1:27" x14ac:dyDescent="0.25">
      <c r="A464" s="58">
        <v>45918.669537037036</v>
      </c>
      <c r="B464" s="59">
        <v>443408042</v>
      </c>
      <c r="C464" s="38" t="s">
        <v>36</v>
      </c>
      <c r="D464" s="38" t="s">
        <v>38</v>
      </c>
      <c r="E464" s="38" t="s">
        <v>120</v>
      </c>
      <c r="F464" s="35">
        <v>3662.75</v>
      </c>
      <c r="G464" s="35">
        <v>3662.34</v>
      </c>
      <c r="H464" s="35">
        <v>3659.25</v>
      </c>
      <c r="I464" s="38" t="s">
        <v>408</v>
      </c>
      <c r="J464" s="35">
        <v>3659.25</v>
      </c>
      <c r="K464" s="35">
        <v>0</v>
      </c>
      <c r="L464" s="35">
        <v>0</v>
      </c>
      <c r="M464" s="35">
        <v>3.5</v>
      </c>
      <c r="N464" s="10" t="str">
        <f t="shared" si="78"/>
        <v>W</v>
      </c>
      <c r="O464" s="11">
        <f t="shared" si="79"/>
        <v>45918</v>
      </c>
      <c r="P464" s="12" t="str">
        <f t="shared" si="80"/>
        <v>16</v>
      </c>
      <c r="Q464" s="13" t="str">
        <f>VLOOKUP($B464,Deals_Demo!$H:$N,7,0)</f>
        <v>strategy_16_demo</v>
      </c>
      <c r="R464" s="13" t="str">
        <f t="shared" si="81"/>
        <v>Thu</v>
      </c>
      <c r="S464" s="14">
        <f>VLOOKUP($B464,Deals_Demo!$H:$S,8,0)</f>
        <v>45918.669537037036</v>
      </c>
      <c r="T464" s="14">
        <f>VLOOKUP($B464,Deals_Demo!$H:$S,9,0)</f>
        <v>45918.877870370372</v>
      </c>
      <c r="U464" s="15" t="str">
        <f t="shared" si="82"/>
        <v>2025-09-18</v>
      </c>
      <c r="V464" s="13" t="str">
        <f>VLOOKUP($B464,Deals_Demo!$H:$S,11,0)</f>
        <v>21</v>
      </c>
      <c r="W464" s="13" t="str">
        <f>VLOOKUP($B464,Deals_Demo!$H:$S,12,0)</f>
        <v>Thu</v>
      </c>
      <c r="X464" s="13">
        <f t="shared" si="75"/>
        <v>0.35000000000000003</v>
      </c>
      <c r="Y464" s="13">
        <f t="shared" si="76"/>
        <v>0.70000000000000007</v>
      </c>
      <c r="Z464" s="13">
        <f t="shared" si="77"/>
        <v>1.05</v>
      </c>
      <c r="AA464" s="13">
        <f t="shared" si="83"/>
        <v>3.5</v>
      </c>
    </row>
    <row r="465" spans="1:27" x14ac:dyDescent="0.25">
      <c r="A465" s="60">
        <v>45918.669988425929</v>
      </c>
      <c r="B465" s="61">
        <v>443408730</v>
      </c>
      <c r="C465" s="37" t="s">
        <v>36</v>
      </c>
      <c r="D465" s="37" t="s">
        <v>38</v>
      </c>
      <c r="E465" s="37" t="s">
        <v>120</v>
      </c>
      <c r="F465" s="36">
        <v>3662.63</v>
      </c>
      <c r="G465" s="36">
        <v>3664.1</v>
      </c>
      <c r="H465" s="36">
        <v>3661.1</v>
      </c>
      <c r="I465" s="37" t="s">
        <v>407</v>
      </c>
      <c r="J465" s="36">
        <v>3661.02</v>
      </c>
      <c r="K465" s="36">
        <v>0</v>
      </c>
      <c r="L465" s="36">
        <v>0</v>
      </c>
      <c r="M465" s="36">
        <v>1.61</v>
      </c>
      <c r="N465" s="10" t="str">
        <f t="shared" si="78"/>
        <v>W</v>
      </c>
      <c r="O465" s="11">
        <f t="shared" si="79"/>
        <v>45918</v>
      </c>
      <c r="P465" s="12" t="str">
        <f t="shared" si="80"/>
        <v>16</v>
      </c>
      <c r="Q465" s="13" t="str">
        <f>VLOOKUP($B465,Deals_Demo!$H:$N,7,0)</f>
        <v>strategy_15_demo</v>
      </c>
      <c r="R465" s="13" t="str">
        <f t="shared" si="81"/>
        <v>Thu</v>
      </c>
      <c r="S465" s="14">
        <f>VLOOKUP($B465,Deals_Demo!$H:$S,8,0)</f>
        <v>45918.669988425929</v>
      </c>
      <c r="T465" s="14">
        <f>VLOOKUP($B465,Deals_Demo!$H:$S,9,0)</f>
        <v>45918.878321759265</v>
      </c>
      <c r="U465" s="15" t="str">
        <f t="shared" si="82"/>
        <v>2025-09-18</v>
      </c>
      <c r="V465" s="13" t="str">
        <f>VLOOKUP($B465,Deals_Demo!$H:$S,11,0)</f>
        <v>21</v>
      </c>
      <c r="W465" s="13" t="str">
        <f>VLOOKUP($B465,Deals_Demo!$H:$S,12,0)</f>
        <v>Thu</v>
      </c>
      <c r="X465" s="13">
        <f t="shared" si="75"/>
        <v>0.16100000000000003</v>
      </c>
      <c r="Y465" s="13">
        <f t="shared" si="76"/>
        <v>0.32200000000000006</v>
      </c>
      <c r="Z465" s="13">
        <f t="shared" si="77"/>
        <v>0.48299999999999998</v>
      </c>
      <c r="AA465" s="13">
        <f t="shared" si="83"/>
        <v>-3</v>
      </c>
    </row>
    <row r="466" spans="1:27" x14ac:dyDescent="0.25">
      <c r="A466" s="58">
        <v>45918.674502314818</v>
      </c>
      <c r="B466" s="59">
        <v>443416002</v>
      </c>
      <c r="C466" s="38" t="s">
        <v>36</v>
      </c>
      <c r="D466" s="38" t="s">
        <v>38</v>
      </c>
      <c r="E466" s="38" t="s">
        <v>120</v>
      </c>
      <c r="F466" s="35">
        <v>3658.52</v>
      </c>
      <c r="G466" s="35">
        <v>3658.07</v>
      </c>
      <c r="H466" s="35">
        <v>3655.55</v>
      </c>
      <c r="I466" s="38" t="s">
        <v>411</v>
      </c>
      <c r="J466" s="35">
        <v>3658.08</v>
      </c>
      <c r="K466" s="35">
        <v>0</v>
      </c>
      <c r="L466" s="35">
        <v>0</v>
      </c>
      <c r="M466" s="35">
        <v>0.44</v>
      </c>
      <c r="N466" s="10" t="str">
        <f t="shared" si="78"/>
        <v>W</v>
      </c>
      <c r="O466" s="11">
        <f t="shared" si="79"/>
        <v>45918</v>
      </c>
      <c r="P466" s="12" t="str">
        <f t="shared" si="80"/>
        <v>16</v>
      </c>
      <c r="Q466" s="13" t="str">
        <f>VLOOKUP($B466,Deals_Demo!$H:$N,7,0)</f>
        <v>strategy_10_demo</v>
      </c>
      <c r="R466" s="13" t="str">
        <f t="shared" si="81"/>
        <v>Thu</v>
      </c>
      <c r="S466" s="14">
        <f>VLOOKUP($B466,Deals_Demo!$H:$S,8,0)</f>
        <v>45918.674502314818</v>
      </c>
      <c r="T466" s="14">
        <f>VLOOKUP($B466,Deals_Demo!$H:$S,9,0)</f>
        <v>45918.882835648154</v>
      </c>
      <c r="U466" s="15" t="str">
        <f t="shared" si="82"/>
        <v>2025-09-18</v>
      </c>
      <c r="V466" s="13" t="str">
        <f>VLOOKUP($B466,Deals_Demo!$H:$S,11,0)</f>
        <v>21</v>
      </c>
      <c r="W466" s="13" t="str">
        <f>VLOOKUP($B466,Deals_Demo!$H:$S,12,0)</f>
        <v>Thu</v>
      </c>
      <c r="X466" s="13">
        <f t="shared" si="75"/>
        <v>4.4000000000000004E-2</v>
      </c>
      <c r="Y466" s="13">
        <f t="shared" si="76"/>
        <v>8.8000000000000009E-2</v>
      </c>
      <c r="Z466" s="13">
        <f t="shared" si="77"/>
        <v>0.13200000000000001</v>
      </c>
      <c r="AA466" s="13">
        <f t="shared" si="83"/>
        <v>-3</v>
      </c>
    </row>
    <row r="467" spans="1:27" x14ac:dyDescent="0.25">
      <c r="A467" s="60">
        <v>45918.674502314818</v>
      </c>
      <c r="B467" s="61">
        <v>443416004</v>
      </c>
      <c r="C467" s="37" t="s">
        <v>36</v>
      </c>
      <c r="D467" s="37" t="s">
        <v>38</v>
      </c>
      <c r="E467" s="37" t="s">
        <v>120</v>
      </c>
      <c r="F467" s="36">
        <v>3658.52</v>
      </c>
      <c r="G467" s="36">
        <v>3658.07</v>
      </c>
      <c r="H467" s="36">
        <v>3655.02</v>
      </c>
      <c r="I467" s="37" t="s">
        <v>411</v>
      </c>
      <c r="J467" s="36">
        <v>3658.08</v>
      </c>
      <c r="K467" s="36">
        <v>0</v>
      </c>
      <c r="L467" s="36">
        <v>0</v>
      </c>
      <c r="M467" s="36">
        <v>0.44</v>
      </c>
      <c r="N467" s="10" t="str">
        <f t="shared" si="78"/>
        <v>W</v>
      </c>
      <c r="O467" s="11">
        <f t="shared" si="79"/>
        <v>45918</v>
      </c>
      <c r="P467" s="12" t="str">
        <f t="shared" si="80"/>
        <v>16</v>
      </c>
      <c r="Q467" s="13" t="str">
        <f>VLOOKUP($B467,Deals_Demo!$H:$N,7,0)</f>
        <v>strategy_11_demo</v>
      </c>
      <c r="R467" s="13" t="str">
        <f t="shared" si="81"/>
        <v>Thu</v>
      </c>
      <c r="S467" s="14">
        <f>VLOOKUP($B467,Deals_Demo!$H:$S,8,0)</f>
        <v>45918.674502314818</v>
      </c>
      <c r="T467" s="14">
        <f>VLOOKUP($B467,Deals_Demo!$H:$S,9,0)</f>
        <v>45918.882835648154</v>
      </c>
      <c r="U467" s="15" t="str">
        <f t="shared" si="82"/>
        <v>2025-09-18</v>
      </c>
      <c r="V467" s="13" t="str">
        <f>VLOOKUP($B467,Deals_Demo!$H:$S,11,0)</f>
        <v>21</v>
      </c>
      <c r="W467" s="13" t="str">
        <f>VLOOKUP($B467,Deals_Demo!$H:$S,12,0)</f>
        <v>Thu</v>
      </c>
      <c r="X467" s="13">
        <f t="shared" si="75"/>
        <v>4.4000000000000004E-2</v>
      </c>
      <c r="Y467" s="13">
        <f t="shared" si="76"/>
        <v>8.8000000000000009E-2</v>
      </c>
      <c r="Z467" s="13">
        <f t="shared" si="77"/>
        <v>0.13200000000000001</v>
      </c>
      <c r="AA467" s="13">
        <f t="shared" si="83"/>
        <v>-3</v>
      </c>
    </row>
    <row r="468" spans="1:27" x14ac:dyDescent="0.25">
      <c r="A468" s="58">
        <v>45918.674502314818</v>
      </c>
      <c r="B468" s="59">
        <v>443416005</v>
      </c>
      <c r="C468" s="38" t="s">
        <v>36</v>
      </c>
      <c r="D468" s="38" t="s">
        <v>38</v>
      </c>
      <c r="E468" s="38" t="s">
        <v>120</v>
      </c>
      <c r="F468" s="35">
        <v>3658.6</v>
      </c>
      <c r="G468" s="35">
        <v>3660.02</v>
      </c>
      <c r="H468" s="35">
        <v>3657.02</v>
      </c>
      <c r="I468" s="38" t="s">
        <v>412</v>
      </c>
      <c r="J468" s="35">
        <v>3657.01</v>
      </c>
      <c r="K468" s="35">
        <v>0</v>
      </c>
      <c r="L468" s="35">
        <v>0</v>
      </c>
      <c r="M468" s="35">
        <v>1.59</v>
      </c>
      <c r="N468" s="10" t="str">
        <f t="shared" si="78"/>
        <v>W</v>
      </c>
      <c r="O468" s="11">
        <f t="shared" si="79"/>
        <v>45918</v>
      </c>
      <c r="P468" s="12" t="str">
        <f t="shared" si="80"/>
        <v>16</v>
      </c>
      <c r="Q468" s="13" t="str">
        <f>VLOOKUP($B468,Deals_Demo!$H:$N,7,0)</f>
        <v>strategy_15_demo</v>
      </c>
      <c r="R468" s="13" t="str">
        <f t="shared" si="81"/>
        <v>Thu</v>
      </c>
      <c r="S468" s="14">
        <f>VLOOKUP($B468,Deals_Demo!$H:$S,8,0)</f>
        <v>45918.674502314818</v>
      </c>
      <c r="T468" s="14">
        <f>VLOOKUP($B468,Deals_Demo!$H:$S,9,0)</f>
        <v>45918.882835648154</v>
      </c>
      <c r="U468" s="15" t="str">
        <f t="shared" si="82"/>
        <v>2025-09-18</v>
      </c>
      <c r="V468" s="13" t="str">
        <f>VLOOKUP($B468,Deals_Demo!$H:$S,11,0)</f>
        <v>21</v>
      </c>
      <c r="W468" s="13" t="str">
        <f>VLOOKUP($B468,Deals_Demo!$H:$S,12,0)</f>
        <v>Thu</v>
      </c>
      <c r="X468" s="13">
        <f t="shared" si="75"/>
        <v>0.15900000000000003</v>
      </c>
      <c r="Y468" s="13">
        <f t="shared" si="76"/>
        <v>0.31800000000000006</v>
      </c>
      <c r="Z468" s="13">
        <f t="shared" si="77"/>
        <v>0.47699999999999998</v>
      </c>
      <c r="AA468" s="13">
        <f t="shared" si="83"/>
        <v>-3</v>
      </c>
    </row>
    <row r="469" spans="1:27" x14ac:dyDescent="0.25">
      <c r="A469" s="60">
        <v>45918.674502314818</v>
      </c>
      <c r="B469" s="61">
        <v>443416007</v>
      </c>
      <c r="C469" s="37" t="s">
        <v>36</v>
      </c>
      <c r="D469" s="37" t="s">
        <v>38</v>
      </c>
      <c r="E469" s="37" t="s">
        <v>120</v>
      </c>
      <c r="F469" s="36">
        <v>3658.59</v>
      </c>
      <c r="G469" s="36">
        <v>3658.09</v>
      </c>
      <c r="H469" s="36">
        <v>3655.52</v>
      </c>
      <c r="I469" s="37" t="s">
        <v>413</v>
      </c>
      <c r="J469" s="36">
        <v>3658.11</v>
      </c>
      <c r="K469" s="36">
        <v>0</v>
      </c>
      <c r="L469" s="36">
        <v>0</v>
      </c>
      <c r="M469" s="36">
        <v>0.48</v>
      </c>
      <c r="N469" s="10" t="str">
        <f t="shared" si="78"/>
        <v>W</v>
      </c>
      <c r="O469" s="11">
        <f t="shared" si="79"/>
        <v>45918</v>
      </c>
      <c r="P469" s="12" t="str">
        <f t="shared" si="80"/>
        <v>16</v>
      </c>
      <c r="Q469" s="13" t="str">
        <f>VLOOKUP($B469,Deals_Demo!$H:$N,7,0)</f>
        <v>strategy_09_demo</v>
      </c>
      <c r="R469" s="13" t="str">
        <f t="shared" si="81"/>
        <v>Thu</v>
      </c>
      <c r="S469" s="14">
        <f>VLOOKUP($B469,Deals_Demo!$H:$S,8,0)</f>
        <v>45918.674502314818</v>
      </c>
      <c r="T469" s="14">
        <f>VLOOKUP($B469,Deals_Demo!$H:$S,9,0)</f>
        <v>45918.882835648154</v>
      </c>
      <c r="U469" s="15" t="str">
        <f t="shared" si="82"/>
        <v>2025-09-18</v>
      </c>
      <c r="V469" s="13" t="str">
        <f>VLOOKUP($B469,Deals_Demo!$H:$S,11,0)</f>
        <v>21</v>
      </c>
      <c r="W469" s="13" t="str">
        <f>VLOOKUP($B469,Deals_Demo!$H:$S,12,0)</f>
        <v>Thu</v>
      </c>
      <c r="X469" s="13">
        <f t="shared" si="75"/>
        <v>4.8000000000000001E-2</v>
      </c>
      <c r="Y469" s="13">
        <f t="shared" si="76"/>
        <v>9.6000000000000002E-2</v>
      </c>
      <c r="Z469" s="13">
        <f t="shared" si="77"/>
        <v>0.14399999999999999</v>
      </c>
      <c r="AA469" s="13">
        <f t="shared" si="83"/>
        <v>-3</v>
      </c>
    </row>
    <row r="470" spans="1:27" x14ac:dyDescent="0.25">
      <c r="A470" s="58">
        <v>45918.674513888887</v>
      </c>
      <c r="B470" s="59">
        <v>443416009</v>
      </c>
      <c r="C470" s="38" t="s">
        <v>36</v>
      </c>
      <c r="D470" s="38" t="s">
        <v>38</v>
      </c>
      <c r="E470" s="38" t="s">
        <v>120</v>
      </c>
      <c r="F470" s="35">
        <v>3658.59</v>
      </c>
      <c r="G470" s="35">
        <v>3661.52</v>
      </c>
      <c r="H470" s="35">
        <v>3657.02</v>
      </c>
      <c r="I470" s="38" t="s">
        <v>412</v>
      </c>
      <c r="J470" s="35">
        <v>3657.01</v>
      </c>
      <c r="K470" s="35">
        <v>0</v>
      </c>
      <c r="L470" s="35">
        <v>0</v>
      </c>
      <c r="M470" s="35">
        <v>1.58</v>
      </c>
      <c r="N470" s="10" t="str">
        <f t="shared" si="78"/>
        <v>W</v>
      </c>
      <c r="O470" s="11">
        <f t="shared" si="79"/>
        <v>45918</v>
      </c>
      <c r="P470" s="12" t="str">
        <f t="shared" si="80"/>
        <v>16</v>
      </c>
      <c r="Q470" s="13" t="str">
        <f>VLOOKUP($B470,Deals_Demo!$H:$N,7,0)</f>
        <v>strategy_14_demo</v>
      </c>
      <c r="R470" s="13" t="str">
        <f t="shared" si="81"/>
        <v>Thu</v>
      </c>
      <c r="S470" s="14">
        <f>VLOOKUP($B470,Deals_Demo!$H:$S,8,0)</f>
        <v>45918.674513888887</v>
      </c>
      <c r="T470" s="14">
        <f>VLOOKUP($B470,Deals_Demo!$H:$S,9,0)</f>
        <v>45918.882847222223</v>
      </c>
      <c r="U470" s="15" t="str">
        <f t="shared" si="82"/>
        <v>2025-09-18</v>
      </c>
      <c r="V470" s="13" t="str">
        <f>VLOOKUP($B470,Deals_Demo!$H:$S,11,0)</f>
        <v>21</v>
      </c>
      <c r="W470" s="13" t="str">
        <f>VLOOKUP($B470,Deals_Demo!$H:$S,12,0)</f>
        <v>Thu</v>
      </c>
      <c r="X470" s="13">
        <f t="shared" si="75"/>
        <v>0.15800000000000003</v>
      </c>
      <c r="Y470" s="13">
        <f t="shared" si="76"/>
        <v>0.31600000000000006</v>
      </c>
      <c r="Z470" s="13">
        <f t="shared" si="77"/>
        <v>0.47399999999999998</v>
      </c>
      <c r="AA470" s="13">
        <f t="shared" si="83"/>
        <v>-3</v>
      </c>
    </row>
    <row r="471" spans="1:27" x14ac:dyDescent="0.25">
      <c r="A471" s="60">
        <v>45918.674513888887</v>
      </c>
      <c r="B471" s="61">
        <v>443416011</v>
      </c>
      <c r="C471" s="37" t="s">
        <v>36</v>
      </c>
      <c r="D471" s="37" t="s">
        <v>38</v>
      </c>
      <c r="E471" s="37" t="s">
        <v>120</v>
      </c>
      <c r="F471" s="36">
        <v>3658.58</v>
      </c>
      <c r="G471" s="36">
        <v>3658.09</v>
      </c>
      <c r="H471" s="36">
        <v>3655.02</v>
      </c>
      <c r="I471" s="37" t="s">
        <v>413</v>
      </c>
      <c r="J471" s="36">
        <v>3658.11</v>
      </c>
      <c r="K471" s="36">
        <v>0</v>
      </c>
      <c r="L471" s="36">
        <v>0</v>
      </c>
      <c r="M471" s="36">
        <v>0.47</v>
      </c>
      <c r="N471" s="10" t="str">
        <f t="shared" si="78"/>
        <v>W</v>
      </c>
      <c r="O471" s="11">
        <f t="shared" si="79"/>
        <v>45918</v>
      </c>
      <c r="P471" s="12" t="str">
        <f t="shared" si="80"/>
        <v>16</v>
      </c>
      <c r="Q471" s="13" t="str">
        <f>VLOOKUP($B471,Deals_Demo!$H:$N,7,0)</f>
        <v>strategy_16_demo</v>
      </c>
      <c r="R471" s="13" t="str">
        <f t="shared" si="81"/>
        <v>Thu</v>
      </c>
      <c r="S471" s="14">
        <f>VLOOKUP($B471,Deals_Demo!$H:$S,8,0)</f>
        <v>45918.674513888887</v>
      </c>
      <c r="T471" s="14">
        <f>VLOOKUP($B471,Deals_Demo!$H:$S,9,0)</f>
        <v>45918.882847222223</v>
      </c>
      <c r="U471" s="15" t="str">
        <f t="shared" si="82"/>
        <v>2025-09-18</v>
      </c>
      <c r="V471" s="13" t="str">
        <f>VLOOKUP($B471,Deals_Demo!$H:$S,11,0)</f>
        <v>21</v>
      </c>
      <c r="W471" s="13" t="str">
        <f>VLOOKUP($B471,Deals_Demo!$H:$S,12,0)</f>
        <v>Thu</v>
      </c>
      <c r="X471" s="13">
        <f t="shared" si="75"/>
        <v>4.7E-2</v>
      </c>
      <c r="Y471" s="13">
        <f t="shared" si="76"/>
        <v>9.4E-2</v>
      </c>
      <c r="Z471" s="13">
        <f t="shared" si="77"/>
        <v>0.14099999999999999</v>
      </c>
      <c r="AA471" s="13">
        <f t="shared" si="83"/>
        <v>-3</v>
      </c>
    </row>
    <row r="472" spans="1:27" x14ac:dyDescent="0.25">
      <c r="A472" s="58">
        <v>45918.674513888887</v>
      </c>
      <c r="B472" s="59">
        <v>443416014</v>
      </c>
      <c r="C472" s="38" t="s">
        <v>36</v>
      </c>
      <c r="D472" s="38" t="s">
        <v>38</v>
      </c>
      <c r="E472" s="38" t="s">
        <v>120</v>
      </c>
      <c r="F472" s="35">
        <v>3658.63</v>
      </c>
      <c r="G472" s="35">
        <v>3661.52</v>
      </c>
      <c r="H472" s="35">
        <v>3657.02</v>
      </c>
      <c r="I472" s="38" t="s">
        <v>412</v>
      </c>
      <c r="J472" s="35">
        <v>3657.01</v>
      </c>
      <c r="K472" s="35">
        <v>0</v>
      </c>
      <c r="L472" s="35">
        <v>0</v>
      </c>
      <c r="M472" s="35">
        <v>1.62</v>
      </c>
      <c r="N472" s="10" t="str">
        <f t="shared" si="78"/>
        <v>W</v>
      </c>
      <c r="O472" s="11">
        <f t="shared" si="79"/>
        <v>45918</v>
      </c>
      <c r="P472" s="12" t="str">
        <f t="shared" si="80"/>
        <v>16</v>
      </c>
      <c r="Q472" s="13" t="str">
        <f>VLOOKUP($B472,Deals_Demo!$H:$N,7,0)</f>
        <v>strategy_12_demo</v>
      </c>
      <c r="R472" s="13" t="str">
        <f t="shared" si="81"/>
        <v>Thu</v>
      </c>
      <c r="S472" s="14">
        <f>VLOOKUP($B472,Deals_Demo!$H:$S,8,0)</f>
        <v>45918.674513888887</v>
      </c>
      <c r="T472" s="14">
        <f>VLOOKUP($B472,Deals_Demo!$H:$S,9,0)</f>
        <v>45918.882847222223</v>
      </c>
      <c r="U472" s="15" t="str">
        <f t="shared" si="82"/>
        <v>2025-09-18</v>
      </c>
      <c r="V472" s="13" t="str">
        <f>VLOOKUP($B472,Deals_Demo!$H:$S,11,0)</f>
        <v>21</v>
      </c>
      <c r="W472" s="13" t="str">
        <f>VLOOKUP($B472,Deals_Demo!$H:$S,12,0)</f>
        <v>Thu</v>
      </c>
      <c r="X472" s="13">
        <f t="shared" si="75"/>
        <v>0.16200000000000003</v>
      </c>
      <c r="Y472" s="13">
        <f t="shared" si="76"/>
        <v>0.32400000000000007</v>
      </c>
      <c r="Z472" s="13">
        <f t="shared" si="77"/>
        <v>0.48599999999999999</v>
      </c>
      <c r="AA472" s="13">
        <f t="shared" si="83"/>
        <v>-3</v>
      </c>
    </row>
    <row r="473" spans="1:27" x14ac:dyDescent="0.25">
      <c r="A473" s="60">
        <v>45918.676354166666</v>
      </c>
      <c r="B473" s="61">
        <v>443417617</v>
      </c>
      <c r="C473" s="37" t="s">
        <v>36</v>
      </c>
      <c r="D473" s="37" t="s">
        <v>38</v>
      </c>
      <c r="E473" s="37" t="s">
        <v>120</v>
      </c>
      <c r="F473" s="36">
        <v>3658.28</v>
      </c>
      <c r="G473" s="36">
        <v>3659.78</v>
      </c>
      <c r="H473" s="36">
        <v>3656.78</v>
      </c>
      <c r="I473" s="37" t="s">
        <v>414</v>
      </c>
      <c r="J473" s="36">
        <v>3659.78</v>
      </c>
      <c r="K473" s="36">
        <v>0</v>
      </c>
      <c r="L473" s="36">
        <v>0</v>
      </c>
      <c r="M473" s="36">
        <v>-1.5</v>
      </c>
      <c r="N473" s="10" t="str">
        <f t="shared" si="78"/>
        <v>L</v>
      </c>
      <c r="O473" s="11">
        <f t="shared" si="79"/>
        <v>45918</v>
      </c>
      <c r="P473" s="12" t="str">
        <f t="shared" si="80"/>
        <v>16</v>
      </c>
      <c r="Q473" s="13" t="str">
        <f>VLOOKUP($B473,Deals_Demo!$H:$N,7,0)</f>
        <v>strategy_15_demo</v>
      </c>
      <c r="R473" s="13" t="str">
        <f t="shared" si="81"/>
        <v>Thu</v>
      </c>
      <c r="S473" s="14">
        <f>VLOOKUP($B473,Deals_Demo!$H:$S,8,0)</f>
        <v>45918.676354166666</v>
      </c>
      <c r="T473" s="14">
        <f>VLOOKUP($B473,Deals_Demo!$H:$S,9,0)</f>
        <v>45918.884687500002</v>
      </c>
      <c r="U473" s="15" t="str">
        <f t="shared" si="82"/>
        <v>2025-09-18</v>
      </c>
      <c r="V473" s="13" t="str">
        <f>VLOOKUP($B473,Deals_Demo!$H:$S,11,0)</f>
        <v>21</v>
      </c>
      <c r="W473" s="13" t="str">
        <f>VLOOKUP($B473,Deals_Demo!$H:$S,12,0)</f>
        <v>Thu</v>
      </c>
      <c r="X473" s="13">
        <f t="shared" si="75"/>
        <v>-0.15000000000000002</v>
      </c>
      <c r="Y473" s="13">
        <f t="shared" si="76"/>
        <v>-0.30000000000000004</v>
      </c>
      <c r="Z473" s="13">
        <f t="shared" si="77"/>
        <v>-0.44999999999999996</v>
      </c>
      <c r="AA473" s="13">
        <f t="shared" si="83"/>
        <v>-3</v>
      </c>
    </row>
    <row r="474" spans="1:27" x14ac:dyDescent="0.25">
      <c r="A474" s="58">
        <v>45918.676354166666</v>
      </c>
      <c r="B474" s="59">
        <v>443417619</v>
      </c>
      <c r="C474" s="38" t="s">
        <v>36</v>
      </c>
      <c r="D474" s="38" t="s">
        <v>38</v>
      </c>
      <c r="E474" s="38" t="s">
        <v>120</v>
      </c>
      <c r="F474" s="35">
        <v>3658.2</v>
      </c>
      <c r="G474" s="35">
        <v>3661.28</v>
      </c>
      <c r="H474" s="35">
        <v>3656.78</v>
      </c>
      <c r="I474" s="38" t="s">
        <v>415</v>
      </c>
      <c r="J474" s="35">
        <v>3661.29</v>
      </c>
      <c r="K474" s="35">
        <v>0</v>
      </c>
      <c r="L474" s="35">
        <v>0</v>
      </c>
      <c r="M474" s="35">
        <v>-3.09</v>
      </c>
      <c r="N474" s="10" t="str">
        <f t="shared" si="78"/>
        <v>L</v>
      </c>
      <c r="O474" s="11">
        <f t="shared" si="79"/>
        <v>45918</v>
      </c>
      <c r="P474" s="12" t="str">
        <f t="shared" si="80"/>
        <v>16</v>
      </c>
      <c r="Q474" s="13" t="str">
        <f>VLOOKUP($B474,Deals_Demo!$H:$N,7,0)</f>
        <v>strategy_12_demo</v>
      </c>
      <c r="R474" s="13" t="str">
        <f t="shared" si="81"/>
        <v>Thu</v>
      </c>
      <c r="S474" s="14">
        <f>VLOOKUP($B474,Deals_Demo!$H:$S,8,0)</f>
        <v>45918.676354166666</v>
      </c>
      <c r="T474" s="14">
        <f>VLOOKUP($B474,Deals_Demo!$H:$S,9,0)</f>
        <v>45918.884687500002</v>
      </c>
      <c r="U474" s="15" t="str">
        <f t="shared" si="82"/>
        <v>2025-09-18</v>
      </c>
      <c r="V474" s="13" t="str">
        <f>VLOOKUP($B474,Deals_Demo!$H:$S,11,0)</f>
        <v>21</v>
      </c>
      <c r="W474" s="13" t="str">
        <f>VLOOKUP($B474,Deals_Demo!$H:$S,12,0)</f>
        <v>Thu</v>
      </c>
      <c r="X474" s="13">
        <f t="shared" si="75"/>
        <v>-0.309</v>
      </c>
      <c r="Y474" s="13">
        <f t="shared" si="76"/>
        <v>-0.61799999999999999</v>
      </c>
      <c r="Z474" s="13">
        <f t="shared" si="77"/>
        <v>-0.92699999999999994</v>
      </c>
      <c r="AA474" s="13">
        <f t="shared" si="83"/>
        <v>-3</v>
      </c>
    </row>
    <row r="475" spans="1:27" x14ac:dyDescent="0.25">
      <c r="A475" s="60">
        <v>45918.676354166666</v>
      </c>
      <c r="B475" s="61">
        <v>443417620</v>
      </c>
      <c r="C475" s="37" t="s">
        <v>36</v>
      </c>
      <c r="D475" s="37" t="s">
        <v>38</v>
      </c>
      <c r="E475" s="37" t="s">
        <v>120</v>
      </c>
      <c r="F475" s="36">
        <v>3658.22</v>
      </c>
      <c r="G475" s="36">
        <v>3661.28</v>
      </c>
      <c r="H475" s="36">
        <v>3654.78</v>
      </c>
      <c r="I475" s="37" t="s">
        <v>415</v>
      </c>
      <c r="J475" s="36">
        <v>3661.29</v>
      </c>
      <c r="K475" s="36">
        <v>0</v>
      </c>
      <c r="L475" s="36">
        <v>0</v>
      </c>
      <c r="M475" s="36">
        <v>-3.07</v>
      </c>
      <c r="N475" s="10" t="str">
        <f t="shared" si="78"/>
        <v>L</v>
      </c>
      <c r="O475" s="11">
        <f t="shared" si="79"/>
        <v>45918</v>
      </c>
      <c r="P475" s="12" t="str">
        <f t="shared" si="80"/>
        <v>16</v>
      </c>
      <c r="Q475" s="13" t="str">
        <f>VLOOKUP($B475,Deals_Demo!$H:$N,7,0)</f>
        <v>strategy_16_demo</v>
      </c>
      <c r="R475" s="13" t="str">
        <f t="shared" si="81"/>
        <v>Thu</v>
      </c>
      <c r="S475" s="14">
        <f>VLOOKUP($B475,Deals_Demo!$H:$S,8,0)</f>
        <v>45918.676354166666</v>
      </c>
      <c r="T475" s="14">
        <f>VLOOKUP($B475,Deals_Demo!$H:$S,9,0)</f>
        <v>45918.884687500002</v>
      </c>
      <c r="U475" s="15" t="str">
        <f t="shared" si="82"/>
        <v>2025-09-18</v>
      </c>
      <c r="V475" s="13" t="str">
        <f>VLOOKUP($B475,Deals_Demo!$H:$S,11,0)</f>
        <v>21</v>
      </c>
      <c r="W475" s="13" t="str">
        <f>VLOOKUP($B475,Deals_Demo!$H:$S,12,0)</f>
        <v>Thu</v>
      </c>
      <c r="X475" s="13">
        <f t="shared" si="75"/>
        <v>-0.307</v>
      </c>
      <c r="Y475" s="13">
        <f t="shared" si="76"/>
        <v>-0.61399999999999999</v>
      </c>
      <c r="Z475" s="13">
        <f t="shared" si="77"/>
        <v>-0.92099999999999993</v>
      </c>
      <c r="AA475" s="13">
        <f t="shared" si="83"/>
        <v>-3</v>
      </c>
    </row>
    <row r="476" spans="1:27" x14ac:dyDescent="0.25">
      <c r="A476" s="58">
        <v>45918.676354166666</v>
      </c>
      <c r="B476" s="59">
        <v>443417624</v>
      </c>
      <c r="C476" s="38" t="s">
        <v>36</v>
      </c>
      <c r="D476" s="38" t="s">
        <v>38</v>
      </c>
      <c r="E476" s="38" t="s">
        <v>120</v>
      </c>
      <c r="F476" s="35">
        <v>3658.25</v>
      </c>
      <c r="G476" s="35">
        <v>3661.28</v>
      </c>
      <c r="H476" s="35">
        <v>3656.78</v>
      </c>
      <c r="I476" s="38" t="s">
        <v>415</v>
      </c>
      <c r="J476" s="35">
        <v>3661.29</v>
      </c>
      <c r="K476" s="35">
        <v>0</v>
      </c>
      <c r="L476" s="35">
        <v>0</v>
      </c>
      <c r="M476" s="35">
        <v>-3.04</v>
      </c>
      <c r="N476" s="10" t="str">
        <f t="shared" si="78"/>
        <v>L</v>
      </c>
      <c r="O476" s="11">
        <f t="shared" si="79"/>
        <v>45918</v>
      </c>
      <c r="P476" s="12" t="str">
        <f t="shared" si="80"/>
        <v>16</v>
      </c>
      <c r="Q476" s="13" t="str">
        <f>VLOOKUP($B476,Deals_Demo!$H:$N,7,0)</f>
        <v>strategy_14_demo</v>
      </c>
      <c r="R476" s="13" t="str">
        <f t="shared" si="81"/>
        <v>Thu</v>
      </c>
      <c r="S476" s="14">
        <f>VLOOKUP($B476,Deals_Demo!$H:$S,8,0)</f>
        <v>45918.676354166666</v>
      </c>
      <c r="T476" s="14">
        <f>VLOOKUP($B476,Deals_Demo!$H:$S,9,0)</f>
        <v>45918.884687500002</v>
      </c>
      <c r="U476" s="15" t="str">
        <f t="shared" si="82"/>
        <v>2025-09-18</v>
      </c>
      <c r="V476" s="13" t="str">
        <f>VLOOKUP($B476,Deals_Demo!$H:$S,11,0)</f>
        <v>21</v>
      </c>
      <c r="W476" s="13" t="str">
        <f>VLOOKUP($B476,Deals_Demo!$H:$S,12,0)</f>
        <v>Thu</v>
      </c>
      <c r="X476" s="13">
        <f t="shared" si="75"/>
        <v>-0.30400000000000005</v>
      </c>
      <c r="Y476" s="13">
        <f t="shared" si="76"/>
        <v>-0.6080000000000001</v>
      </c>
      <c r="Z476" s="13">
        <f t="shared" si="77"/>
        <v>-0.91199999999999992</v>
      </c>
      <c r="AA476" s="13">
        <f t="shared" si="83"/>
        <v>-3</v>
      </c>
    </row>
    <row r="477" spans="1:27" x14ac:dyDescent="0.25">
      <c r="A477" s="60">
        <v>45918.676365740743</v>
      </c>
      <c r="B477" s="61">
        <v>443417626</v>
      </c>
      <c r="C477" s="37" t="s">
        <v>36</v>
      </c>
      <c r="D477" s="37" t="s">
        <v>38</v>
      </c>
      <c r="E477" s="37" t="s">
        <v>120</v>
      </c>
      <c r="F477" s="36">
        <v>3658.24</v>
      </c>
      <c r="G477" s="36">
        <v>3660.78</v>
      </c>
      <c r="H477" s="36">
        <v>3655.28</v>
      </c>
      <c r="I477" s="37" t="s">
        <v>416</v>
      </c>
      <c r="J477" s="36">
        <v>3660.87</v>
      </c>
      <c r="K477" s="36">
        <v>0</v>
      </c>
      <c r="L477" s="36">
        <v>0</v>
      </c>
      <c r="M477" s="36">
        <v>-2.63</v>
      </c>
      <c r="N477" s="10" t="str">
        <f t="shared" si="78"/>
        <v>L</v>
      </c>
      <c r="O477" s="11">
        <f t="shared" si="79"/>
        <v>45918</v>
      </c>
      <c r="P477" s="12" t="str">
        <f t="shared" si="80"/>
        <v>16</v>
      </c>
      <c r="Q477" s="13" t="str">
        <f>VLOOKUP($B477,Deals_Demo!$H:$N,7,0)</f>
        <v>strategy_10_demo</v>
      </c>
      <c r="R477" s="13" t="str">
        <f t="shared" si="81"/>
        <v>Thu</v>
      </c>
      <c r="S477" s="14">
        <f>VLOOKUP($B477,Deals_Demo!$H:$S,8,0)</f>
        <v>45918.676365740743</v>
      </c>
      <c r="T477" s="14">
        <f>VLOOKUP($B477,Deals_Demo!$H:$S,9,0)</f>
        <v>45918.884699074079</v>
      </c>
      <c r="U477" s="15" t="str">
        <f t="shared" si="82"/>
        <v>2025-09-18</v>
      </c>
      <c r="V477" s="13" t="str">
        <f>VLOOKUP($B477,Deals_Demo!$H:$S,11,0)</f>
        <v>21</v>
      </c>
      <c r="W477" s="13" t="str">
        <f>VLOOKUP($B477,Deals_Demo!$H:$S,12,0)</f>
        <v>Thu</v>
      </c>
      <c r="X477" s="13">
        <f t="shared" si="75"/>
        <v>-0.26300000000000001</v>
      </c>
      <c r="Y477" s="13">
        <f t="shared" si="76"/>
        <v>-0.52600000000000002</v>
      </c>
      <c r="Z477" s="13">
        <f t="shared" si="77"/>
        <v>-0.78899999999999992</v>
      </c>
      <c r="AA477" s="13">
        <f t="shared" si="83"/>
        <v>-3</v>
      </c>
    </row>
    <row r="478" spans="1:27" x14ac:dyDescent="0.25">
      <c r="A478" s="58">
        <v>45918.676365740743</v>
      </c>
      <c r="B478" s="59">
        <v>443417628</v>
      </c>
      <c r="C478" s="38" t="s">
        <v>36</v>
      </c>
      <c r="D478" s="38" t="s">
        <v>38</v>
      </c>
      <c r="E478" s="38" t="s">
        <v>120</v>
      </c>
      <c r="F478" s="35">
        <v>3658.24</v>
      </c>
      <c r="G478" s="35">
        <v>3661.28</v>
      </c>
      <c r="H478" s="35">
        <v>3655.28</v>
      </c>
      <c r="I478" s="38" t="s">
        <v>415</v>
      </c>
      <c r="J478" s="35">
        <v>3661.29</v>
      </c>
      <c r="K478" s="35">
        <v>0</v>
      </c>
      <c r="L478" s="35">
        <v>0</v>
      </c>
      <c r="M478" s="35">
        <v>-3.05</v>
      </c>
      <c r="N478" s="10" t="str">
        <f t="shared" si="78"/>
        <v>L</v>
      </c>
      <c r="O478" s="11">
        <f t="shared" si="79"/>
        <v>45918</v>
      </c>
      <c r="P478" s="12" t="str">
        <f t="shared" si="80"/>
        <v>16</v>
      </c>
      <c r="Q478" s="13" t="str">
        <f>VLOOKUP($B478,Deals_Demo!$H:$N,7,0)</f>
        <v>strategy_09_demo</v>
      </c>
      <c r="R478" s="13" t="str">
        <f t="shared" si="81"/>
        <v>Thu</v>
      </c>
      <c r="S478" s="14">
        <f>VLOOKUP($B478,Deals_Demo!$H:$S,8,0)</f>
        <v>45918.676365740743</v>
      </c>
      <c r="T478" s="14">
        <f>VLOOKUP($B478,Deals_Demo!$H:$S,9,0)</f>
        <v>45918.884699074079</v>
      </c>
      <c r="U478" s="15" t="str">
        <f t="shared" si="82"/>
        <v>2025-09-18</v>
      </c>
      <c r="V478" s="13" t="str">
        <f>VLOOKUP($B478,Deals_Demo!$H:$S,11,0)</f>
        <v>21</v>
      </c>
      <c r="W478" s="13" t="str">
        <f>VLOOKUP($B478,Deals_Demo!$H:$S,12,0)</f>
        <v>Thu</v>
      </c>
      <c r="X478" s="13">
        <f t="shared" si="75"/>
        <v>-0.30499999999999999</v>
      </c>
      <c r="Y478" s="13">
        <f t="shared" si="76"/>
        <v>-0.61</v>
      </c>
      <c r="Z478" s="13">
        <f t="shared" si="77"/>
        <v>-0.91499999999999992</v>
      </c>
      <c r="AA478" s="13">
        <f t="shared" si="83"/>
        <v>-3</v>
      </c>
    </row>
    <row r="479" spans="1:27" x14ac:dyDescent="0.25">
      <c r="A479" s="60">
        <v>45918.676365740743</v>
      </c>
      <c r="B479" s="61">
        <v>443417630</v>
      </c>
      <c r="C479" s="37" t="s">
        <v>36</v>
      </c>
      <c r="D479" s="37" t="s">
        <v>38</v>
      </c>
      <c r="E479" s="37" t="s">
        <v>120</v>
      </c>
      <c r="F479" s="36">
        <v>3658.24</v>
      </c>
      <c r="G479" s="36">
        <v>3661.28</v>
      </c>
      <c r="H479" s="36">
        <v>3654.78</v>
      </c>
      <c r="I479" s="37" t="s">
        <v>415</v>
      </c>
      <c r="J479" s="36">
        <v>3661.29</v>
      </c>
      <c r="K479" s="36">
        <v>0</v>
      </c>
      <c r="L479" s="36">
        <v>0</v>
      </c>
      <c r="M479" s="36">
        <v>-3.05</v>
      </c>
      <c r="N479" s="10" t="str">
        <f t="shared" si="78"/>
        <v>L</v>
      </c>
      <c r="O479" s="11">
        <f t="shared" si="79"/>
        <v>45918</v>
      </c>
      <c r="P479" s="12" t="str">
        <f t="shared" si="80"/>
        <v>16</v>
      </c>
      <c r="Q479" s="13" t="str">
        <f>VLOOKUP($B479,Deals_Demo!$H:$N,7,0)</f>
        <v>strategy_11_demo</v>
      </c>
      <c r="R479" s="13" t="str">
        <f t="shared" si="81"/>
        <v>Thu</v>
      </c>
      <c r="S479" s="14">
        <f>VLOOKUP($B479,Deals_Demo!$H:$S,8,0)</f>
        <v>45918.676365740743</v>
      </c>
      <c r="T479" s="14">
        <f>VLOOKUP($B479,Deals_Demo!$H:$S,9,0)</f>
        <v>45918.884699074079</v>
      </c>
      <c r="U479" s="15" t="str">
        <f t="shared" si="82"/>
        <v>2025-09-18</v>
      </c>
      <c r="V479" s="13" t="str">
        <f>VLOOKUP($B479,Deals_Demo!$H:$S,11,0)</f>
        <v>21</v>
      </c>
      <c r="W479" s="13" t="str">
        <f>VLOOKUP($B479,Deals_Demo!$H:$S,12,0)</f>
        <v>Thu</v>
      </c>
      <c r="X479" s="13">
        <f t="shared" si="75"/>
        <v>-0.30499999999999999</v>
      </c>
      <c r="Y479" s="13">
        <f t="shared" si="76"/>
        <v>-0.61</v>
      </c>
      <c r="Z479" s="13">
        <f t="shared" si="77"/>
        <v>-0.91499999999999992</v>
      </c>
      <c r="AA479" s="13">
        <f t="shared" si="83"/>
        <v>-3</v>
      </c>
    </row>
    <row r="480" spans="1:27" x14ac:dyDescent="0.25">
      <c r="A480" s="58">
        <v>45918.67728009259</v>
      </c>
      <c r="B480" s="59">
        <v>443419399</v>
      </c>
      <c r="C480" s="38" t="s">
        <v>36</v>
      </c>
      <c r="D480" s="38" t="s">
        <v>38</v>
      </c>
      <c r="E480" s="38" t="s">
        <v>120</v>
      </c>
      <c r="F480" s="35">
        <v>3659.96</v>
      </c>
      <c r="G480" s="35">
        <v>3658.77</v>
      </c>
      <c r="H480" s="35">
        <v>3656.44</v>
      </c>
      <c r="I480" s="38" t="s">
        <v>417</v>
      </c>
      <c r="J480" s="35">
        <v>3656.4</v>
      </c>
      <c r="K480" s="35">
        <v>0</v>
      </c>
      <c r="L480" s="35">
        <v>0</v>
      </c>
      <c r="M480" s="35">
        <v>3.56</v>
      </c>
      <c r="N480" s="10" t="str">
        <f t="shared" si="78"/>
        <v>W</v>
      </c>
      <c r="O480" s="11">
        <f t="shared" si="79"/>
        <v>45918</v>
      </c>
      <c r="P480" s="12" t="str">
        <f t="shared" si="80"/>
        <v>16</v>
      </c>
      <c r="Q480" s="13" t="str">
        <f>VLOOKUP($B480,Deals_Demo!$H:$N,7,0)</f>
        <v>strategy_08_demo</v>
      </c>
      <c r="R480" s="13" t="str">
        <f t="shared" si="81"/>
        <v>Thu</v>
      </c>
      <c r="S480" s="14">
        <f>VLOOKUP($B480,Deals_Demo!$H:$S,8,0)</f>
        <v>45918.67728009259</v>
      </c>
      <c r="T480" s="14">
        <f>VLOOKUP($B480,Deals_Demo!$H:$S,9,0)</f>
        <v>45918.885613425926</v>
      </c>
      <c r="U480" s="15" t="str">
        <f t="shared" si="82"/>
        <v>2025-09-18</v>
      </c>
      <c r="V480" s="13" t="str">
        <f>VLOOKUP($B480,Deals_Demo!$H:$S,11,0)</f>
        <v>21</v>
      </c>
      <c r="W480" s="13" t="str">
        <f>VLOOKUP($B480,Deals_Demo!$H:$S,12,0)</f>
        <v>Thu</v>
      </c>
      <c r="X480" s="13">
        <f t="shared" si="75"/>
        <v>0.35600000000000004</v>
      </c>
      <c r="Y480" s="13">
        <f t="shared" si="76"/>
        <v>0.71200000000000008</v>
      </c>
      <c r="Z480" s="13">
        <f t="shared" si="77"/>
        <v>1.0680000000000001</v>
      </c>
      <c r="AA480" s="13">
        <f t="shared" si="83"/>
        <v>3.56</v>
      </c>
    </row>
    <row r="481" spans="1:27" x14ac:dyDescent="0.25">
      <c r="A481" s="60">
        <v>45918.67728009259</v>
      </c>
      <c r="B481" s="61">
        <v>443419402</v>
      </c>
      <c r="C481" s="37" t="s">
        <v>36</v>
      </c>
      <c r="D481" s="37" t="s">
        <v>38</v>
      </c>
      <c r="E481" s="37" t="s">
        <v>120</v>
      </c>
      <c r="F481" s="36">
        <v>3659.92</v>
      </c>
      <c r="G481" s="36">
        <v>3658.77</v>
      </c>
      <c r="H481" s="36">
        <v>3656.46</v>
      </c>
      <c r="I481" s="37" t="s">
        <v>417</v>
      </c>
      <c r="J481" s="36">
        <v>3656.4</v>
      </c>
      <c r="K481" s="36">
        <v>0</v>
      </c>
      <c r="L481" s="36">
        <v>0</v>
      </c>
      <c r="M481" s="36">
        <v>3.52</v>
      </c>
      <c r="N481" s="10" t="str">
        <f t="shared" si="78"/>
        <v>W</v>
      </c>
      <c r="O481" s="11">
        <f t="shared" si="79"/>
        <v>45918</v>
      </c>
      <c r="P481" s="12" t="str">
        <f t="shared" si="80"/>
        <v>16</v>
      </c>
      <c r="Q481" s="13" t="str">
        <f>VLOOKUP($B481,Deals_Demo!$H:$N,7,0)</f>
        <v>strategy_07_demo</v>
      </c>
      <c r="R481" s="13" t="str">
        <f t="shared" si="81"/>
        <v>Thu</v>
      </c>
      <c r="S481" s="14">
        <f>VLOOKUP($B481,Deals_Demo!$H:$S,8,0)</f>
        <v>45918.67728009259</v>
      </c>
      <c r="T481" s="14">
        <f>VLOOKUP($B481,Deals_Demo!$H:$S,9,0)</f>
        <v>45918.885613425926</v>
      </c>
      <c r="U481" s="15" t="str">
        <f t="shared" si="82"/>
        <v>2025-09-18</v>
      </c>
      <c r="V481" s="13" t="str">
        <f>VLOOKUP($B481,Deals_Demo!$H:$S,11,0)</f>
        <v>21</v>
      </c>
      <c r="W481" s="13" t="str">
        <f>VLOOKUP($B481,Deals_Demo!$H:$S,12,0)</f>
        <v>Thu</v>
      </c>
      <c r="X481" s="13">
        <f t="shared" si="75"/>
        <v>0.35200000000000004</v>
      </c>
      <c r="Y481" s="13">
        <f t="shared" si="76"/>
        <v>0.70400000000000007</v>
      </c>
      <c r="Z481" s="13">
        <f t="shared" si="77"/>
        <v>1.056</v>
      </c>
      <c r="AA481" s="13">
        <f t="shared" si="83"/>
        <v>3.52</v>
      </c>
    </row>
    <row r="482" spans="1:27" x14ac:dyDescent="0.25">
      <c r="A482" s="58">
        <v>45918.680289351854</v>
      </c>
      <c r="B482" s="59">
        <v>443422430</v>
      </c>
      <c r="C482" s="38" t="s">
        <v>36</v>
      </c>
      <c r="D482" s="38" t="s">
        <v>38</v>
      </c>
      <c r="E482" s="38" t="s">
        <v>120</v>
      </c>
      <c r="F482" s="35">
        <v>3659.49</v>
      </c>
      <c r="G482" s="35">
        <v>3659.31</v>
      </c>
      <c r="H482" s="35">
        <v>3657.97</v>
      </c>
      <c r="I482" s="38" t="s">
        <v>418</v>
      </c>
      <c r="J482" s="35">
        <v>3657.91</v>
      </c>
      <c r="K482" s="35">
        <v>0</v>
      </c>
      <c r="L482" s="35">
        <v>0</v>
      </c>
      <c r="M482" s="35">
        <v>1.58</v>
      </c>
      <c r="N482" s="10" t="str">
        <f t="shared" si="78"/>
        <v>W</v>
      </c>
      <c r="O482" s="11">
        <f t="shared" si="79"/>
        <v>45918</v>
      </c>
      <c r="P482" s="12" t="str">
        <f t="shared" si="80"/>
        <v>16</v>
      </c>
      <c r="Q482" s="13" t="str">
        <f>VLOOKUP($B482,Deals_Demo!$H:$N,7,0)</f>
        <v>strategy_12_demo</v>
      </c>
      <c r="R482" s="13" t="str">
        <f t="shared" si="81"/>
        <v>Thu</v>
      </c>
      <c r="S482" s="14">
        <f>VLOOKUP($B482,Deals_Demo!$H:$S,8,0)</f>
        <v>45918.680289351854</v>
      </c>
      <c r="T482" s="14">
        <f>VLOOKUP($B482,Deals_Demo!$H:$S,9,0)</f>
        <v>45918.88862268519</v>
      </c>
      <c r="U482" s="15" t="str">
        <f t="shared" si="82"/>
        <v>2025-09-18</v>
      </c>
      <c r="V482" s="13" t="str">
        <f>VLOOKUP($B482,Deals_Demo!$H:$S,11,0)</f>
        <v>21</v>
      </c>
      <c r="W482" s="13" t="str">
        <f>VLOOKUP($B482,Deals_Demo!$H:$S,12,0)</f>
        <v>Thu</v>
      </c>
      <c r="X482" s="13">
        <f t="shared" si="75"/>
        <v>0.15800000000000003</v>
      </c>
      <c r="Y482" s="13">
        <f t="shared" si="76"/>
        <v>0.31600000000000006</v>
      </c>
      <c r="Z482" s="13">
        <f t="shared" si="77"/>
        <v>0.47399999999999998</v>
      </c>
      <c r="AA482" s="13">
        <f t="shared" si="83"/>
        <v>-3</v>
      </c>
    </row>
    <row r="483" spans="1:27" x14ac:dyDescent="0.25">
      <c r="A483" s="60">
        <v>45918.680289351854</v>
      </c>
      <c r="B483" s="61">
        <v>443422434</v>
      </c>
      <c r="C483" s="37" t="s">
        <v>36</v>
      </c>
      <c r="D483" s="37" t="s">
        <v>38</v>
      </c>
      <c r="E483" s="37" t="s">
        <v>120</v>
      </c>
      <c r="F483" s="36">
        <v>3659.49</v>
      </c>
      <c r="G483" s="36">
        <v>3658.07</v>
      </c>
      <c r="H483" s="36">
        <v>3656.49</v>
      </c>
      <c r="I483" s="37" t="s">
        <v>419</v>
      </c>
      <c r="J483" s="36">
        <v>3656.48</v>
      </c>
      <c r="K483" s="36">
        <v>0</v>
      </c>
      <c r="L483" s="36">
        <v>0</v>
      </c>
      <c r="M483" s="36">
        <v>3.01</v>
      </c>
      <c r="N483" s="10" t="str">
        <f t="shared" si="78"/>
        <v>W</v>
      </c>
      <c r="O483" s="11">
        <f t="shared" si="79"/>
        <v>45918</v>
      </c>
      <c r="P483" s="12" t="str">
        <f t="shared" si="80"/>
        <v>16</v>
      </c>
      <c r="Q483" s="13" t="str">
        <f>VLOOKUP($B483,Deals_Demo!$H:$N,7,0)</f>
        <v>strategy_10_demo</v>
      </c>
      <c r="R483" s="13" t="str">
        <f t="shared" si="81"/>
        <v>Thu</v>
      </c>
      <c r="S483" s="14">
        <f>VLOOKUP($B483,Deals_Demo!$H:$S,8,0)</f>
        <v>45918.680289351854</v>
      </c>
      <c r="T483" s="14">
        <f>VLOOKUP($B483,Deals_Demo!$H:$S,9,0)</f>
        <v>45918.88862268519</v>
      </c>
      <c r="U483" s="15" t="str">
        <f t="shared" si="82"/>
        <v>2025-09-18</v>
      </c>
      <c r="V483" s="13" t="str">
        <f>VLOOKUP($B483,Deals_Demo!$H:$S,11,0)</f>
        <v>21</v>
      </c>
      <c r="W483" s="13" t="str">
        <f>VLOOKUP($B483,Deals_Demo!$H:$S,12,0)</f>
        <v>Thu</v>
      </c>
      <c r="X483" s="13">
        <f t="shared" si="75"/>
        <v>0.30099999999999999</v>
      </c>
      <c r="Y483" s="13">
        <f t="shared" si="76"/>
        <v>0.60199999999999998</v>
      </c>
      <c r="Z483" s="13">
        <f t="shared" si="77"/>
        <v>0.90299999999999991</v>
      </c>
      <c r="AA483" s="13">
        <f t="shared" si="83"/>
        <v>3.01</v>
      </c>
    </row>
    <row r="484" spans="1:27" x14ac:dyDescent="0.25">
      <c r="A484" s="58">
        <v>45918.680289351854</v>
      </c>
      <c r="B484" s="59">
        <v>443422437</v>
      </c>
      <c r="C484" s="38" t="s">
        <v>36</v>
      </c>
      <c r="D484" s="38" t="s">
        <v>38</v>
      </c>
      <c r="E484" s="38" t="s">
        <v>120</v>
      </c>
      <c r="F484" s="35">
        <v>3659.51</v>
      </c>
      <c r="G484" s="35">
        <v>3658.07</v>
      </c>
      <c r="H484" s="35">
        <v>3655.99</v>
      </c>
      <c r="I484" s="38" t="s">
        <v>420</v>
      </c>
      <c r="J484" s="35">
        <v>3655.99</v>
      </c>
      <c r="K484" s="35">
        <v>0</v>
      </c>
      <c r="L484" s="35">
        <v>0</v>
      </c>
      <c r="M484" s="35">
        <v>3.52</v>
      </c>
      <c r="N484" s="10" t="str">
        <f t="shared" si="78"/>
        <v>W</v>
      </c>
      <c r="O484" s="11">
        <f t="shared" si="79"/>
        <v>45918</v>
      </c>
      <c r="P484" s="12" t="str">
        <f t="shared" si="80"/>
        <v>16</v>
      </c>
      <c r="Q484" s="13" t="str">
        <f>VLOOKUP($B484,Deals_Demo!$H:$N,7,0)</f>
        <v>strategy_11_demo</v>
      </c>
      <c r="R484" s="13" t="str">
        <f t="shared" si="81"/>
        <v>Thu</v>
      </c>
      <c r="S484" s="14">
        <f>VLOOKUP($B484,Deals_Demo!$H:$S,8,0)</f>
        <v>45918.680289351854</v>
      </c>
      <c r="T484" s="14">
        <f>VLOOKUP($B484,Deals_Demo!$H:$S,9,0)</f>
        <v>45918.88862268519</v>
      </c>
      <c r="U484" s="15" t="str">
        <f t="shared" si="82"/>
        <v>2025-09-18</v>
      </c>
      <c r="V484" s="13" t="str">
        <f>VLOOKUP($B484,Deals_Demo!$H:$S,11,0)</f>
        <v>21</v>
      </c>
      <c r="W484" s="13" t="str">
        <f>VLOOKUP($B484,Deals_Demo!$H:$S,12,0)</f>
        <v>Thu</v>
      </c>
      <c r="X484" s="13">
        <f t="shared" si="75"/>
        <v>0.35200000000000004</v>
      </c>
      <c r="Y484" s="13">
        <f t="shared" si="76"/>
        <v>0.70400000000000007</v>
      </c>
      <c r="Z484" s="13">
        <f t="shared" si="77"/>
        <v>1.056</v>
      </c>
      <c r="AA484" s="13">
        <f t="shared" si="83"/>
        <v>3.52</v>
      </c>
    </row>
    <row r="485" spans="1:27" x14ac:dyDescent="0.25">
      <c r="A485" s="60">
        <v>45918.680289351854</v>
      </c>
      <c r="B485" s="61">
        <v>443422439</v>
      </c>
      <c r="C485" s="37" t="s">
        <v>36</v>
      </c>
      <c r="D485" s="37" t="s">
        <v>38</v>
      </c>
      <c r="E485" s="37" t="s">
        <v>120</v>
      </c>
      <c r="F485" s="36">
        <v>3659.51</v>
      </c>
      <c r="G485" s="36">
        <v>3658.48</v>
      </c>
      <c r="H485" s="36">
        <v>3656.49</v>
      </c>
      <c r="I485" s="37" t="s">
        <v>419</v>
      </c>
      <c r="J485" s="36">
        <v>3656.48</v>
      </c>
      <c r="K485" s="36">
        <v>0</v>
      </c>
      <c r="L485" s="36">
        <v>0</v>
      </c>
      <c r="M485" s="36">
        <v>3.03</v>
      </c>
      <c r="N485" s="10" t="str">
        <f t="shared" si="78"/>
        <v>W</v>
      </c>
      <c r="O485" s="11">
        <f t="shared" si="79"/>
        <v>45918</v>
      </c>
      <c r="P485" s="12" t="str">
        <f t="shared" si="80"/>
        <v>16</v>
      </c>
      <c r="Q485" s="13" t="str">
        <f>VLOOKUP($B485,Deals_Demo!$H:$N,7,0)</f>
        <v>strategy_09_demo</v>
      </c>
      <c r="R485" s="13" t="str">
        <f t="shared" si="81"/>
        <v>Thu</v>
      </c>
      <c r="S485" s="14">
        <f>VLOOKUP($B485,Deals_Demo!$H:$S,8,0)</f>
        <v>45918.680289351854</v>
      </c>
      <c r="T485" s="14">
        <f>VLOOKUP($B485,Deals_Demo!$H:$S,9,0)</f>
        <v>45918.88862268519</v>
      </c>
      <c r="U485" s="15" t="str">
        <f t="shared" si="82"/>
        <v>2025-09-18</v>
      </c>
      <c r="V485" s="13" t="str">
        <f>VLOOKUP($B485,Deals_Demo!$H:$S,11,0)</f>
        <v>21</v>
      </c>
      <c r="W485" s="13" t="str">
        <f>VLOOKUP($B485,Deals_Demo!$H:$S,12,0)</f>
        <v>Thu</v>
      </c>
      <c r="X485" s="13">
        <f t="shared" si="75"/>
        <v>0.30299999999999999</v>
      </c>
      <c r="Y485" s="13">
        <f t="shared" si="76"/>
        <v>0.60599999999999998</v>
      </c>
      <c r="Z485" s="13">
        <f t="shared" si="77"/>
        <v>0.90899999999999992</v>
      </c>
      <c r="AA485" s="13">
        <f t="shared" si="83"/>
        <v>3.03</v>
      </c>
    </row>
    <row r="486" spans="1:27" x14ac:dyDescent="0.25">
      <c r="A486" s="58">
        <v>45918.699733796297</v>
      </c>
      <c r="B486" s="59">
        <v>443461444</v>
      </c>
      <c r="C486" s="38" t="s">
        <v>36</v>
      </c>
      <c r="D486" s="38" t="s">
        <v>38</v>
      </c>
      <c r="E486" s="38" t="s">
        <v>120</v>
      </c>
      <c r="F486" s="35">
        <v>3635.2</v>
      </c>
      <c r="G486" s="35">
        <v>3638.21</v>
      </c>
      <c r="H486" s="35">
        <v>3633.71</v>
      </c>
      <c r="I486" s="38" t="s">
        <v>421</v>
      </c>
      <c r="J486" s="35">
        <v>3633.63</v>
      </c>
      <c r="K486" s="35">
        <v>0</v>
      </c>
      <c r="L486" s="35">
        <v>0</v>
      </c>
      <c r="M486" s="35">
        <v>1.57</v>
      </c>
      <c r="N486" s="10" t="str">
        <f t="shared" si="78"/>
        <v>W</v>
      </c>
      <c r="O486" s="11">
        <f t="shared" si="79"/>
        <v>45918</v>
      </c>
      <c r="P486" s="12" t="str">
        <f t="shared" si="80"/>
        <v>16</v>
      </c>
      <c r="Q486" s="13" t="str">
        <f>VLOOKUP($B486,Deals_Demo!$H:$N,7,0)</f>
        <v>strategy_14_demo</v>
      </c>
      <c r="R486" s="13" t="str">
        <f t="shared" si="81"/>
        <v>Thu</v>
      </c>
      <c r="S486" s="14">
        <f>VLOOKUP($B486,Deals_Demo!$H:$S,8,0)</f>
        <v>45918.699733796297</v>
      </c>
      <c r="T486" s="14">
        <f>VLOOKUP($B486,Deals_Demo!$H:$S,9,0)</f>
        <v>45918.908067129632</v>
      </c>
      <c r="U486" s="15" t="str">
        <f t="shared" si="82"/>
        <v>2025-09-18</v>
      </c>
      <c r="V486" s="13" t="str">
        <f>VLOOKUP($B486,Deals_Demo!$H:$S,11,0)</f>
        <v>21</v>
      </c>
      <c r="W486" s="13" t="str">
        <f>VLOOKUP($B486,Deals_Demo!$H:$S,12,0)</f>
        <v>Thu</v>
      </c>
      <c r="X486" s="13">
        <f t="shared" si="75"/>
        <v>0.15700000000000003</v>
      </c>
      <c r="Y486" s="13">
        <f t="shared" si="76"/>
        <v>0.31400000000000006</v>
      </c>
      <c r="Z486" s="13">
        <f t="shared" si="77"/>
        <v>0.47099999999999997</v>
      </c>
      <c r="AA486" s="13">
        <f t="shared" si="83"/>
        <v>-3</v>
      </c>
    </row>
    <row r="487" spans="1:27" x14ac:dyDescent="0.25">
      <c r="A487" s="60">
        <v>45918.699733796297</v>
      </c>
      <c r="B487" s="61">
        <v>443461450</v>
      </c>
      <c r="C487" s="37" t="s">
        <v>36</v>
      </c>
      <c r="D487" s="37" t="s">
        <v>38</v>
      </c>
      <c r="E487" s="37" t="s">
        <v>120</v>
      </c>
      <c r="F487" s="36">
        <v>3634.93</v>
      </c>
      <c r="G487" s="36">
        <v>3638.2</v>
      </c>
      <c r="H487" s="36">
        <v>3633.7</v>
      </c>
      <c r="I487" s="37" t="s">
        <v>421</v>
      </c>
      <c r="J487" s="36">
        <v>3633.63</v>
      </c>
      <c r="K487" s="36">
        <v>0</v>
      </c>
      <c r="L487" s="36">
        <v>0</v>
      </c>
      <c r="M487" s="36">
        <v>1.3</v>
      </c>
      <c r="N487" s="10" t="str">
        <f t="shared" si="78"/>
        <v>W</v>
      </c>
      <c r="O487" s="11">
        <f t="shared" si="79"/>
        <v>45918</v>
      </c>
      <c r="P487" s="12" t="str">
        <f t="shared" si="80"/>
        <v>16</v>
      </c>
      <c r="Q487" s="13" t="str">
        <f>VLOOKUP($B487,Deals_Demo!$H:$N,7,0)</f>
        <v>strategy_12_demo</v>
      </c>
      <c r="R487" s="13" t="str">
        <f t="shared" si="81"/>
        <v>Thu</v>
      </c>
      <c r="S487" s="14">
        <f>VLOOKUP($B487,Deals_Demo!$H:$S,8,0)</f>
        <v>45918.699733796297</v>
      </c>
      <c r="T487" s="14">
        <f>VLOOKUP($B487,Deals_Demo!$H:$S,9,0)</f>
        <v>45918.908067129632</v>
      </c>
      <c r="U487" s="15" t="str">
        <f t="shared" si="82"/>
        <v>2025-09-18</v>
      </c>
      <c r="V487" s="13" t="str">
        <f>VLOOKUP($B487,Deals_Demo!$H:$S,11,0)</f>
        <v>21</v>
      </c>
      <c r="W487" s="13" t="str">
        <f>VLOOKUP($B487,Deals_Demo!$H:$S,12,0)</f>
        <v>Thu</v>
      </c>
      <c r="X487" s="13">
        <f t="shared" si="75"/>
        <v>0.13</v>
      </c>
      <c r="Y487" s="13">
        <f t="shared" si="76"/>
        <v>0.26</v>
      </c>
      <c r="Z487" s="13">
        <f t="shared" si="77"/>
        <v>0.39</v>
      </c>
      <c r="AA487" s="13">
        <f t="shared" si="83"/>
        <v>-3</v>
      </c>
    </row>
    <row r="488" spans="1:27" x14ac:dyDescent="0.25">
      <c r="A488" s="58">
        <v>45918.699733796297</v>
      </c>
      <c r="B488" s="59">
        <v>443461457</v>
      </c>
      <c r="C488" s="38" t="s">
        <v>36</v>
      </c>
      <c r="D488" s="38" t="s">
        <v>38</v>
      </c>
      <c r="E488" s="38" t="s">
        <v>120</v>
      </c>
      <c r="F488" s="35">
        <v>3634.92</v>
      </c>
      <c r="G488" s="35">
        <v>3636.7</v>
      </c>
      <c r="H488" s="35">
        <v>3633.7</v>
      </c>
      <c r="I488" s="38" t="s">
        <v>421</v>
      </c>
      <c r="J488" s="35">
        <v>3633.63</v>
      </c>
      <c r="K488" s="35">
        <v>0</v>
      </c>
      <c r="L488" s="35">
        <v>0</v>
      </c>
      <c r="M488" s="35">
        <v>1.29</v>
      </c>
      <c r="N488" s="10" t="str">
        <f t="shared" si="78"/>
        <v>W</v>
      </c>
      <c r="O488" s="11">
        <f t="shared" si="79"/>
        <v>45918</v>
      </c>
      <c r="P488" s="12" t="str">
        <f t="shared" si="80"/>
        <v>16</v>
      </c>
      <c r="Q488" s="13" t="str">
        <f>VLOOKUP($B488,Deals_Demo!$H:$N,7,0)</f>
        <v>strategy_15_demo</v>
      </c>
      <c r="R488" s="13" t="str">
        <f t="shared" si="81"/>
        <v>Thu</v>
      </c>
      <c r="S488" s="14">
        <f>VLOOKUP($B488,Deals_Demo!$H:$S,8,0)</f>
        <v>45918.699733796297</v>
      </c>
      <c r="T488" s="14">
        <f>VLOOKUP($B488,Deals_Demo!$H:$S,9,0)</f>
        <v>45918.908067129632</v>
      </c>
      <c r="U488" s="15" t="str">
        <f t="shared" si="82"/>
        <v>2025-09-18</v>
      </c>
      <c r="V488" s="13" t="str">
        <f>VLOOKUP($B488,Deals_Demo!$H:$S,11,0)</f>
        <v>21</v>
      </c>
      <c r="W488" s="13" t="str">
        <f>VLOOKUP($B488,Deals_Demo!$H:$S,12,0)</f>
        <v>Thu</v>
      </c>
      <c r="X488" s="13">
        <f t="shared" si="75"/>
        <v>0.129</v>
      </c>
      <c r="Y488" s="13">
        <f t="shared" si="76"/>
        <v>0.25800000000000001</v>
      </c>
      <c r="Z488" s="13">
        <f t="shared" si="77"/>
        <v>0.38700000000000001</v>
      </c>
      <c r="AA488" s="13">
        <f t="shared" si="83"/>
        <v>-3</v>
      </c>
    </row>
    <row r="489" spans="1:27" x14ac:dyDescent="0.25">
      <c r="A489" s="60">
        <v>45918.699733796297</v>
      </c>
      <c r="B489" s="61">
        <v>443461467</v>
      </c>
      <c r="C489" s="37" t="s">
        <v>36</v>
      </c>
      <c r="D489" s="37" t="s">
        <v>38</v>
      </c>
      <c r="E489" s="37" t="s">
        <v>120</v>
      </c>
      <c r="F489" s="36">
        <v>3634.89</v>
      </c>
      <c r="G489" s="36">
        <v>3635.25</v>
      </c>
      <c r="H489" s="36">
        <v>3631.7</v>
      </c>
      <c r="I489" s="37" t="s">
        <v>422</v>
      </c>
      <c r="J489" s="36">
        <v>3635.26</v>
      </c>
      <c r="K489" s="36">
        <v>0</v>
      </c>
      <c r="L489" s="36">
        <v>0</v>
      </c>
      <c r="M489" s="36">
        <v>-0.37</v>
      </c>
      <c r="N489" s="10" t="str">
        <f t="shared" si="78"/>
        <v>L</v>
      </c>
      <c r="O489" s="11">
        <f t="shared" si="79"/>
        <v>45918</v>
      </c>
      <c r="P489" s="12" t="str">
        <f t="shared" si="80"/>
        <v>16</v>
      </c>
      <c r="Q489" s="13" t="str">
        <f>VLOOKUP($B489,Deals_Demo!$H:$N,7,0)</f>
        <v>strategy_16_demo</v>
      </c>
      <c r="R489" s="13" t="str">
        <f t="shared" si="81"/>
        <v>Thu</v>
      </c>
      <c r="S489" s="14">
        <f>VLOOKUP($B489,Deals_Demo!$H:$S,8,0)</f>
        <v>45918.699733796297</v>
      </c>
      <c r="T489" s="14">
        <f>VLOOKUP($B489,Deals_Demo!$H:$S,9,0)</f>
        <v>45918.908067129632</v>
      </c>
      <c r="U489" s="15" t="str">
        <f t="shared" si="82"/>
        <v>2025-09-18</v>
      </c>
      <c r="V489" s="13" t="str">
        <f>VLOOKUP($B489,Deals_Demo!$H:$S,11,0)</f>
        <v>21</v>
      </c>
      <c r="W489" s="13" t="str">
        <f>VLOOKUP($B489,Deals_Demo!$H:$S,12,0)</f>
        <v>Thu</v>
      </c>
      <c r="X489" s="13">
        <f t="shared" si="75"/>
        <v>-3.6999999999999998E-2</v>
      </c>
      <c r="Y489" s="13">
        <f t="shared" si="76"/>
        <v>-7.3999999999999996E-2</v>
      </c>
      <c r="Z489" s="13">
        <f t="shared" si="77"/>
        <v>-0.111</v>
      </c>
      <c r="AA489" s="13">
        <f t="shared" si="83"/>
        <v>-3</v>
      </c>
    </row>
    <row r="490" spans="1:27" x14ac:dyDescent="0.25">
      <c r="A490" s="58">
        <v>45918.699745370373</v>
      </c>
      <c r="B490" s="59">
        <v>443461475</v>
      </c>
      <c r="C490" s="38" t="s">
        <v>36</v>
      </c>
      <c r="D490" s="38" t="s">
        <v>38</v>
      </c>
      <c r="E490" s="38" t="s">
        <v>120</v>
      </c>
      <c r="F490" s="35">
        <v>3634.82</v>
      </c>
      <c r="G490" s="35">
        <v>3635.25</v>
      </c>
      <c r="H490" s="35">
        <v>3632.2</v>
      </c>
      <c r="I490" s="38" t="s">
        <v>422</v>
      </c>
      <c r="J490" s="35">
        <v>3635.26</v>
      </c>
      <c r="K490" s="35">
        <v>0</v>
      </c>
      <c r="L490" s="35">
        <v>0</v>
      </c>
      <c r="M490" s="35">
        <v>-0.44</v>
      </c>
      <c r="N490" s="10" t="str">
        <f t="shared" si="78"/>
        <v>L</v>
      </c>
      <c r="O490" s="11">
        <f t="shared" si="79"/>
        <v>45918</v>
      </c>
      <c r="P490" s="12" t="str">
        <f t="shared" si="80"/>
        <v>16</v>
      </c>
      <c r="Q490" s="13" t="str">
        <f>VLOOKUP($B490,Deals_Demo!$H:$N,7,0)</f>
        <v>strategy_09_demo</v>
      </c>
      <c r="R490" s="13" t="str">
        <f t="shared" si="81"/>
        <v>Thu</v>
      </c>
      <c r="S490" s="14">
        <f>VLOOKUP($B490,Deals_Demo!$H:$S,8,0)</f>
        <v>45918.699745370373</v>
      </c>
      <c r="T490" s="14">
        <f>VLOOKUP($B490,Deals_Demo!$H:$S,9,0)</f>
        <v>45918.908078703709</v>
      </c>
      <c r="U490" s="15" t="str">
        <f t="shared" si="82"/>
        <v>2025-09-18</v>
      </c>
      <c r="V490" s="13" t="str">
        <f>VLOOKUP($B490,Deals_Demo!$H:$S,11,0)</f>
        <v>21</v>
      </c>
      <c r="W490" s="13" t="str">
        <f>VLOOKUP($B490,Deals_Demo!$H:$S,12,0)</f>
        <v>Thu</v>
      </c>
      <c r="X490" s="13">
        <f t="shared" si="75"/>
        <v>-4.4000000000000004E-2</v>
      </c>
      <c r="Y490" s="13">
        <f t="shared" si="76"/>
        <v>-8.8000000000000009E-2</v>
      </c>
      <c r="Z490" s="13">
        <f t="shared" si="77"/>
        <v>-0.13200000000000001</v>
      </c>
      <c r="AA490" s="13">
        <f t="shared" si="83"/>
        <v>-3</v>
      </c>
    </row>
    <row r="491" spans="1:27" x14ac:dyDescent="0.25">
      <c r="A491" s="60">
        <v>45918.699745370373</v>
      </c>
      <c r="B491" s="61">
        <v>443461478</v>
      </c>
      <c r="C491" s="37" t="s">
        <v>36</v>
      </c>
      <c r="D491" s="37" t="s">
        <v>38</v>
      </c>
      <c r="E491" s="37" t="s">
        <v>120</v>
      </c>
      <c r="F491" s="36">
        <v>3634.76</v>
      </c>
      <c r="G491" s="36">
        <v>3637.7</v>
      </c>
      <c r="H491" s="36">
        <v>3632.2</v>
      </c>
      <c r="I491" s="37" t="s">
        <v>423</v>
      </c>
      <c r="J491" s="36">
        <v>3637.74</v>
      </c>
      <c r="K491" s="36">
        <v>0</v>
      </c>
      <c r="L491" s="36">
        <v>0</v>
      </c>
      <c r="M491" s="36">
        <v>-2.98</v>
      </c>
      <c r="N491" s="10" t="str">
        <f t="shared" si="78"/>
        <v>L</v>
      </c>
      <c r="O491" s="11">
        <f t="shared" si="79"/>
        <v>45918</v>
      </c>
      <c r="P491" s="12" t="str">
        <f t="shared" si="80"/>
        <v>16</v>
      </c>
      <c r="Q491" s="13" t="str">
        <f>VLOOKUP($B491,Deals_Demo!$H:$N,7,0)</f>
        <v>strategy_10_demo</v>
      </c>
      <c r="R491" s="13" t="str">
        <f t="shared" si="81"/>
        <v>Thu</v>
      </c>
      <c r="S491" s="14">
        <f>VLOOKUP($B491,Deals_Demo!$H:$S,8,0)</f>
        <v>45918.699745370373</v>
      </c>
      <c r="T491" s="14">
        <f>VLOOKUP($B491,Deals_Demo!$H:$S,9,0)</f>
        <v>45918.908078703709</v>
      </c>
      <c r="U491" s="15" t="str">
        <f t="shared" si="82"/>
        <v>2025-09-18</v>
      </c>
      <c r="V491" s="13" t="str">
        <f>VLOOKUP($B491,Deals_Demo!$H:$S,11,0)</f>
        <v>21</v>
      </c>
      <c r="W491" s="13" t="str">
        <f>VLOOKUP($B491,Deals_Demo!$H:$S,12,0)</f>
        <v>Thu</v>
      </c>
      <c r="X491" s="13">
        <f t="shared" si="75"/>
        <v>-0.29799999999999999</v>
      </c>
      <c r="Y491" s="13">
        <f t="shared" si="76"/>
        <v>-0.59599999999999997</v>
      </c>
      <c r="Z491" s="13">
        <f t="shared" si="77"/>
        <v>-0.89400000000000002</v>
      </c>
      <c r="AA491" s="13">
        <f t="shared" si="83"/>
        <v>-3</v>
      </c>
    </row>
    <row r="492" spans="1:27" x14ac:dyDescent="0.25">
      <c r="A492" s="58">
        <v>45918.699745370373</v>
      </c>
      <c r="B492" s="59">
        <v>443461483</v>
      </c>
      <c r="C492" s="38" t="s">
        <v>36</v>
      </c>
      <c r="D492" s="38" t="s">
        <v>38</v>
      </c>
      <c r="E492" s="38" t="s">
        <v>120</v>
      </c>
      <c r="F492" s="35">
        <v>3634.72</v>
      </c>
      <c r="G492" s="35">
        <v>3638.2</v>
      </c>
      <c r="H492" s="35">
        <v>3631.7</v>
      </c>
      <c r="I492" s="38" t="s">
        <v>424</v>
      </c>
      <c r="J492" s="35">
        <v>3638.2</v>
      </c>
      <c r="K492" s="35">
        <v>0</v>
      </c>
      <c r="L492" s="35">
        <v>0</v>
      </c>
      <c r="M492" s="35">
        <v>-3.48</v>
      </c>
      <c r="N492" s="10" t="str">
        <f t="shared" si="78"/>
        <v>L</v>
      </c>
      <c r="O492" s="11">
        <f t="shared" si="79"/>
        <v>45918</v>
      </c>
      <c r="P492" s="12" t="str">
        <f t="shared" si="80"/>
        <v>16</v>
      </c>
      <c r="Q492" s="13" t="str">
        <f>VLOOKUP($B492,Deals_Demo!$H:$N,7,0)</f>
        <v>strategy_11_demo</v>
      </c>
      <c r="R492" s="13" t="str">
        <f t="shared" si="81"/>
        <v>Thu</v>
      </c>
      <c r="S492" s="14">
        <f>VLOOKUP($B492,Deals_Demo!$H:$S,8,0)</f>
        <v>45918.699745370373</v>
      </c>
      <c r="T492" s="14">
        <f>VLOOKUP($B492,Deals_Demo!$H:$S,9,0)</f>
        <v>45918.908078703709</v>
      </c>
      <c r="U492" s="15" t="str">
        <f t="shared" si="82"/>
        <v>2025-09-18</v>
      </c>
      <c r="V492" s="13" t="str">
        <f>VLOOKUP($B492,Deals_Demo!$H:$S,11,0)</f>
        <v>21</v>
      </c>
      <c r="W492" s="13" t="str">
        <f>VLOOKUP($B492,Deals_Demo!$H:$S,12,0)</f>
        <v>Thu</v>
      </c>
      <c r="X492" s="13">
        <f t="shared" si="75"/>
        <v>-0.34800000000000003</v>
      </c>
      <c r="Y492" s="13">
        <f t="shared" si="76"/>
        <v>-0.69600000000000006</v>
      </c>
      <c r="Z492" s="13">
        <f t="shared" si="77"/>
        <v>-1.044</v>
      </c>
      <c r="AA492" s="13">
        <f t="shared" si="83"/>
        <v>-3</v>
      </c>
    </row>
    <row r="493" spans="1:27" x14ac:dyDescent="0.25">
      <c r="A493" s="60">
        <v>45918.700196759259</v>
      </c>
      <c r="B493" s="61">
        <v>443462449</v>
      </c>
      <c r="C493" s="37" t="s">
        <v>36</v>
      </c>
      <c r="D493" s="37" t="s">
        <v>38</v>
      </c>
      <c r="E493" s="37" t="s">
        <v>120</v>
      </c>
      <c r="F493" s="36">
        <v>3635.28</v>
      </c>
      <c r="G493" s="36">
        <v>3636.8</v>
      </c>
      <c r="H493" s="36">
        <v>3633.8</v>
      </c>
      <c r="I493" s="37" t="s">
        <v>425</v>
      </c>
      <c r="J493" s="36">
        <v>3636.8</v>
      </c>
      <c r="K493" s="36">
        <v>0</v>
      </c>
      <c r="L493" s="36">
        <v>0</v>
      </c>
      <c r="M493" s="36">
        <v>-1.52</v>
      </c>
      <c r="N493" s="10" t="str">
        <f t="shared" si="78"/>
        <v>L</v>
      </c>
      <c r="O493" s="11">
        <f t="shared" si="79"/>
        <v>45918</v>
      </c>
      <c r="P493" s="12" t="str">
        <f t="shared" si="80"/>
        <v>16</v>
      </c>
      <c r="Q493" s="13" t="str">
        <f>VLOOKUP($B493,Deals_Demo!$H:$N,7,0)</f>
        <v>strategy_15_demo</v>
      </c>
      <c r="R493" s="13" t="str">
        <f t="shared" si="81"/>
        <v>Thu</v>
      </c>
      <c r="S493" s="14">
        <f>VLOOKUP($B493,Deals_Demo!$H:$S,8,0)</f>
        <v>45918.700196759259</v>
      </c>
      <c r="T493" s="14">
        <f>VLOOKUP($B493,Deals_Demo!$H:$S,9,0)</f>
        <v>45918.908530092594</v>
      </c>
      <c r="U493" s="15" t="str">
        <f t="shared" si="82"/>
        <v>2025-09-18</v>
      </c>
      <c r="V493" s="13" t="str">
        <f>VLOOKUP($B493,Deals_Demo!$H:$S,11,0)</f>
        <v>21</v>
      </c>
      <c r="W493" s="13" t="str">
        <f>VLOOKUP($B493,Deals_Demo!$H:$S,12,0)</f>
        <v>Thu</v>
      </c>
      <c r="X493" s="13">
        <f t="shared" si="75"/>
        <v>-0.15200000000000002</v>
      </c>
      <c r="Y493" s="13">
        <f t="shared" si="76"/>
        <v>-0.30400000000000005</v>
      </c>
      <c r="Z493" s="13">
        <f t="shared" si="77"/>
        <v>-0.45599999999999996</v>
      </c>
      <c r="AA493" s="13">
        <f t="shared" si="83"/>
        <v>-3</v>
      </c>
    </row>
    <row r="494" spans="1:27" x14ac:dyDescent="0.25">
      <c r="A494" s="58">
        <v>45918.700196759259</v>
      </c>
      <c r="B494" s="59">
        <v>443462459</v>
      </c>
      <c r="C494" s="38" t="s">
        <v>36</v>
      </c>
      <c r="D494" s="38" t="s">
        <v>38</v>
      </c>
      <c r="E494" s="38" t="s">
        <v>120</v>
      </c>
      <c r="F494" s="35">
        <v>3635.37</v>
      </c>
      <c r="G494" s="35">
        <v>3638.28</v>
      </c>
      <c r="H494" s="35">
        <v>3631.78</v>
      </c>
      <c r="I494" s="38" t="s">
        <v>424</v>
      </c>
      <c r="J494" s="35">
        <v>3638.36</v>
      </c>
      <c r="K494" s="35">
        <v>0</v>
      </c>
      <c r="L494" s="35">
        <v>0</v>
      </c>
      <c r="M494" s="35">
        <v>-2.99</v>
      </c>
      <c r="N494" s="10" t="str">
        <f t="shared" si="78"/>
        <v>L</v>
      </c>
      <c r="O494" s="11">
        <f t="shared" si="79"/>
        <v>45918</v>
      </c>
      <c r="P494" s="12" t="str">
        <f t="shared" si="80"/>
        <v>16</v>
      </c>
      <c r="Q494" s="13" t="str">
        <f>VLOOKUP($B494,Deals_Demo!$H:$N,7,0)</f>
        <v>strategy_16_demo</v>
      </c>
      <c r="R494" s="13" t="str">
        <f t="shared" si="81"/>
        <v>Thu</v>
      </c>
      <c r="S494" s="14">
        <f>VLOOKUP($B494,Deals_Demo!$H:$S,8,0)</f>
        <v>45918.700196759259</v>
      </c>
      <c r="T494" s="14">
        <f>VLOOKUP($B494,Deals_Demo!$H:$S,9,0)</f>
        <v>45918.908530092594</v>
      </c>
      <c r="U494" s="15" t="str">
        <f t="shared" si="82"/>
        <v>2025-09-18</v>
      </c>
      <c r="V494" s="13" t="str">
        <f>VLOOKUP($B494,Deals_Demo!$H:$S,11,0)</f>
        <v>21</v>
      </c>
      <c r="W494" s="13" t="str">
        <f>VLOOKUP($B494,Deals_Demo!$H:$S,12,0)</f>
        <v>Thu</v>
      </c>
      <c r="X494" s="13">
        <f t="shared" si="75"/>
        <v>-0.29900000000000004</v>
      </c>
      <c r="Y494" s="13">
        <f t="shared" si="76"/>
        <v>-0.59800000000000009</v>
      </c>
      <c r="Z494" s="13">
        <f t="shared" si="77"/>
        <v>-0.89700000000000002</v>
      </c>
      <c r="AA494" s="13">
        <f t="shared" si="83"/>
        <v>-3</v>
      </c>
    </row>
    <row r="495" spans="1:27" x14ac:dyDescent="0.25">
      <c r="A495" s="60">
        <v>45918.700196759259</v>
      </c>
      <c r="B495" s="61">
        <v>443462463</v>
      </c>
      <c r="C495" s="37" t="s">
        <v>36</v>
      </c>
      <c r="D495" s="37" t="s">
        <v>38</v>
      </c>
      <c r="E495" s="37" t="s">
        <v>120</v>
      </c>
      <c r="F495" s="36">
        <v>3635.36</v>
      </c>
      <c r="G495" s="36">
        <v>3638.28</v>
      </c>
      <c r="H495" s="36">
        <v>3633.78</v>
      </c>
      <c r="I495" s="37" t="s">
        <v>424</v>
      </c>
      <c r="J495" s="36">
        <v>3638.36</v>
      </c>
      <c r="K495" s="36">
        <v>0</v>
      </c>
      <c r="L495" s="36">
        <v>0</v>
      </c>
      <c r="M495" s="36">
        <v>-3</v>
      </c>
      <c r="N495" s="10" t="str">
        <f t="shared" si="78"/>
        <v>L</v>
      </c>
      <c r="O495" s="11">
        <f t="shared" si="79"/>
        <v>45918</v>
      </c>
      <c r="P495" s="12" t="str">
        <f t="shared" si="80"/>
        <v>16</v>
      </c>
      <c r="Q495" s="13" t="str">
        <f>VLOOKUP($B495,Deals_Demo!$H:$N,7,0)</f>
        <v>strategy_14_demo</v>
      </c>
      <c r="R495" s="13" t="str">
        <f t="shared" si="81"/>
        <v>Thu</v>
      </c>
      <c r="S495" s="14">
        <f>VLOOKUP($B495,Deals_Demo!$H:$S,8,0)</f>
        <v>45918.700196759259</v>
      </c>
      <c r="T495" s="14">
        <f>VLOOKUP($B495,Deals_Demo!$H:$S,9,0)</f>
        <v>45918.908530092594</v>
      </c>
      <c r="U495" s="15" t="str">
        <f t="shared" si="82"/>
        <v>2025-09-18</v>
      </c>
      <c r="V495" s="13" t="str">
        <f>VLOOKUP($B495,Deals_Demo!$H:$S,11,0)</f>
        <v>21</v>
      </c>
      <c r="W495" s="13" t="str">
        <f>VLOOKUP($B495,Deals_Demo!$H:$S,12,0)</f>
        <v>Thu</v>
      </c>
      <c r="X495" s="13">
        <f t="shared" si="75"/>
        <v>-0.30000000000000004</v>
      </c>
      <c r="Y495" s="13">
        <f t="shared" si="76"/>
        <v>-0.60000000000000009</v>
      </c>
      <c r="Z495" s="13">
        <f t="shared" si="77"/>
        <v>-0.89999999999999991</v>
      </c>
      <c r="AA495" s="13">
        <f t="shared" si="83"/>
        <v>-3</v>
      </c>
    </row>
    <row r="496" spans="1:27" x14ac:dyDescent="0.25">
      <c r="A496" s="58">
        <v>45918.700196759259</v>
      </c>
      <c r="B496" s="59">
        <v>443462470</v>
      </c>
      <c r="C496" s="38" t="s">
        <v>36</v>
      </c>
      <c r="D496" s="38" t="s">
        <v>38</v>
      </c>
      <c r="E496" s="38" t="s">
        <v>120</v>
      </c>
      <c r="F496" s="35">
        <v>3635.47</v>
      </c>
      <c r="G496" s="35">
        <v>3638.28</v>
      </c>
      <c r="H496" s="35">
        <v>3633.78</v>
      </c>
      <c r="I496" s="38" t="s">
        <v>424</v>
      </c>
      <c r="J496" s="35">
        <v>3638.36</v>
      </c>
      <c r="K496" s="35">
        <v>0</v>
      </c>
      <c r="L496" s="35">
        <v>0</v>
      </c>
      <c r="M496" s="35">
        <v>-2.89</v>
      </c>
      <c r="N496" s="10" t="str">
        <f t="shared" si="78"/>
        <v>L</v>
      </c>
      <c r="O496" s="11">
        <f t="shared" si="79"/>
        <v>45918</v>
      </c>
      <c r="P496" s="12" t="str">
        <f t="shared" si="80"/>
        <v>16</v>
      </c>
      <c r="Q496" s="13" t="str">
        <f>VLOOKUP($B496,Deals_Demo!$H:$N,7,0)</f>
        <v>strategy_12_demo</v>
      </c>
      <c r="R496" s="13" t="str">
        <f t="shared" si="81"/>
        <v>Thu</v>
      </c>
      <c r="S496" s="14">
        <f>VLOOKUP($B496,Deals_Demo!$H:$S,8,0)</f>
        <v>45918.700196759259</v>
      </c>
      <c r="T496" s="14">
        <f>VLOOKUP($B496,Deals_Demo!$H:$S,9,0)</f>
        <v>45918.908530092594</v>
      </c>
      <c r="U496" s="15" t="str">
        <f t="shared" si="82"/>
        <v>2025-09-18</v>
      </c>
      <c r="V496" s="13" t="str">
        <f>VLOOKUP($B496,Deals_Demo!$H:$S,11,0)</f>
        <v>21</v>
      </c>
      <c r="W496" s="13" t="str">
        <f>VLOOKUP($B496,Deals_Demo!$H:$S,12,0)</f>
        <v>Thu</v>
      </c>
      <c r="X496" s="13">
        <f t="shared" si="75"/>
        <v>-0.28900000000000003</v>
      </c>
      <c r="Y496" s="13">
        <f t="shared" si="76"/>
        <v>-0.57800000000000007</v>
      </c>
      <c r="Z496" s="13">
        <f t="shared" si="77"/>
        <v>-0.86699999999999999</v>
      </c>
      <c r="AA496" s="13">
        <f t="shared" si="83"/>
        <v>-3</v>
      </c>
    </row>
    <row r="497" spans="1:27" x14ac:dyDescent="0.25">
      <c r="A497" s="60">
        <v>45918.700208333335</v>
      </c>
      <c r="B497" s="61">
        <v>443462479</v>
      </c>
      <c r="C497" s="37" t="s">
        <v>36</v>
      </c>
      <c r="D497" s="37" t="s">
        <v>38</v>
      </c>
      <c r="E497" s="37" t="s">
        <v>120</v>
      </c>
      <c r="F497" s="36">
        <v>3635.49</v>
      </c>
      <c r="G497" s="36">
        <v>3638.28</v>
      </c>
      <c r="H497" s="36">
        <v>3632.28</v>
      </c>
      <c r="I497" s="37" t="s">
        <v>424</v>
      </c>
      <c r="J497" s="36">
        <v>3638.36</v>
      </c>
      <c r="K497" s="36">
        <v>0</v>
      </c>
      <c r="L497" s="36">
        <v>0</v>
      </c>
      <c r="M497" s="36">
        <v>-2.87</v>
      </c>
      <c r="N497" s="10" t="str">
        <f t="shared" si="78"/>
        <v>L</v>
      </c>
      <c r="O497" s="11">
        <f t="shared" si="79"/>
        <v>45918</v>
      </c>
      <c r="P497" s="12" t="str">
        <f t="shared" si="80"/>
        <v>16</v>
      </c>
      <c r="Q497" s="13" t="str">
        <f>VLOOKUP($B497,Deals_Demo!$H:$N,7,0)</f>
        <v>strategy_09_demo</v>
      </c>
      <c r="R497" s="13" t="str">
        <f t="shared" si="81"/>
        <v>Thu</v>
      </c>
      <c r="S497" s="14">
        <f>VLOOKUP($B497,Deals_Demo!$H:$S,8,0)</f>
        <v>45918.700208333335</v>
      </c>
      <c r="T497" s="14">
        <f>VLOOKUP($B497,Deals_Demo!$H:$S,9,0)</f>
        <v>45918.908541666671</v>
      </c>
      <c r="U497" s="15" t="str">
        <f t="shared" si="82"/>
        <v>2025-09-18</v>
      </c>
      <c r="V497" s="13" t="str">
        <f>VLOOKUP($B497,Deals_Demo!$H:$S,11,0)</f>
        <v>21</v>
      </c>
      <c r="W497" s="13" t="str">
        <f>VLOOKUP($B497,Deals_Demo!$H:$S,12,0)</f>
        <v>Thu</v>
      </c>
      <c r="X497" s="13">
        <f t="shared" si="75"/>
        <v>-0.28700000000000003</v>
      </c>
      <c r="Y497" s="13">
        <f t="shared" si="76"/>
        <v>-0.57400000000000007</v>
      </c>
      <c r="Z497" s="13">
        <f t="shared" si="77"/>
        <v>-0.86099999999999999</v>
      </c>
      <c r="AA497" s="13">
        <f t="shared" si="83"/>
        <v>-3</v>
      </c>
    </row>
    <row r="498" spans="1:27" x14ac:dyDescent="0.25">
      <c r="A498" s="58">
        <v>45918.701469907406</v>
      </c>
      <c r="B498" s="59">
        <v>443464484</v>
      </c>
      <c r="C498" s="38" t="s">
        <v>36</v>
      </c>
      <c r="D498" s="38" t="s">
        <v>38</v>
      </c>
      <c r="E498" s="38" t="s">
        <v>120</v>
      </c>
      <c r="F498" s="35">
        <v>3636.03</v>
      </c>
      <c r="G498" s="35">
        <v>3639</v>
      </c>
      <c r="H498" s="35">
        <v>3632.5</v>
      </c>
      <c r="I498" s="38" t="s">
        <v>426</v>
      </c>
      <c r="J498" s="35">
        <v>3639.05</v>
      </c>
      <c r="K498" s="35">
        <v>0</v>
      </c>
      <c r="L498" s="35">
        <v>0</v>
      </c>
      <c r="M498" s="35">
        <v>-3.02</v>
      </c>
      <c r="N498" s="10" t="str">
        <f t="shared" si="78"/>
        <v>L</v>
      </c>
      <c r="O498" s="11">
        <f t="shared" si="79"/>
        <v>45918</v>
      </c>
      <c r="P498" s="12" t="str">
        <f t="shared" si="80"/>
        <v>16</v>
      </c>
      <c r="Q498" s="13" t="str">
        <f>VLOOKUP($B498,Deals_Demo!$H:$N,7,0)</f>
        <v>strategy_17_demo</v>
      </c>
      <c r="R498" s="13" t="str">
        <f t="shared" si="81"/>
        <v>Thu</v>
      </c>
      <c r="S498" s="14">
        <f>VLOOKUP($B498,Deals_Demo!$H:$S,8,0)</f>
        <v>45918.701469907406</v>
      </c>
      <c r="T498" s="14">
        <f>VLOOKUP($B498,Deals_Demo!$H:$S,9,0)</f>
        <v>45918.909803240742</v>
      </c>
      <c r="U498" s="15" t="str">
        <f t="shared" si="82"/>
        <v>2025-09-18</v>
      </c>
      <c r="V498" s="13" t="str">
        <f>VLOOKUP($B498,Deals_Demo!$H:$S,11,0)</f>
        <v>21</v>
      </c>
      <c r="W498" s="13" t="str">
        <f>VLOOKUP($B498,Deals_Demo!$H:$S,12,0)</f>
        <v>Thu</v>
      </c>
      <c r="X498" s="13">
        <f t="shared" si="75"/>
        <v>-0.30200000000000005</v>
      </c>
      <c r="Y498" s="13">
        <f t="shared" si="76"/>
        <v>-0.60400000000000009</v>
      </c>
      <c r="Z498" s="13">
        <f t="shared" si="77"/>
        <v>-0.90599999999999992</v>
      </c>
      <c r="AA498" s="13">
        <f t="shared" si="83"/>
        <v>-3</v>
      </c>
    </row>
    <row r="499" spans="1:27" x14ac:dyDescent="0.25">
      <c r="A499" s="60">
        <v>45918.702048611114</v>
      </c>
      <c r="B499" s="61">
        <v>443465832</v>
      </c>
      <c r="C499" s="37" t="s">
        <v>36</v>
      </c>
      <c r="D499" s="37" t="s">
        <v>38</v>
      </c>
      <c r="E499" s="37" t="s">
        <v>120</v>
      </c>
      <c r="F499" s="36">
        <v>3638.13</v>
      </c>
      <c r="G499" s="36">
        <v>3641.12</v>
      </c>
      <c r="H499" s="36">
        <v>3634.62</v>
      </c>
      <c r="I499" s="37" t="s">
        <v>427</v>
      </c>
      <c r="J499" s="36">
        <v>3641.17</v>
      </c>
      <c r="K499" s="36">
        <v>0</v>
      </c>
      <c r="L499" s="36">
        <v>0</v>
      </c>
      <c r="M499" s="36">
        <v>-3.04</v>
      </c>
      <c r="N499" s="10" t="str">
        <f t="shared" si="78"/>
        <v>L</v>
      </c>
      <c r="O499" s="11">
        <f t="shared" si="79"/>
        <v>45918</v>
      </c>
      <c r="P499" s="12" t="str">
        <f t="shared" si="80"/>
        <v>16</v>
      </c>
      <c r="Q499" s="13" t="str">
        <f>VLOOKUP($B499,Deals_Demo!$H:$N,7,0)</f>
        <v>strategy_08_demo</v>
      </c>
      <c r="R499" s="13" t="str">
        <f t="shared" si="81"/>
        <v>Thu</v>
      </c>
      <c r="S499" s="14">
        <f>VLOOKUP($B499,Deals_Demo!$H:$S,8,0)</f>
        <v>45918.702048611114</v>
      </c>
      <c r="T499" s="14">
        <f>VLOOKUP($B499,Deals_Demo!$H:$S,9,0)</f>
        <v>45918.91038194445</v>
      </c>
      <c r="U499" s="15" t="str">
        <f t="shared" si="82"/>
        <v>2025-09-18</v>
      </c>
      <c r="V499" s="13" t="str">
        <f>VLOOKUP($B499,Deals_Demo!$H:$S,11,0)</f>
        <v>21</v>
      </c>
      <c r="W499" s="13" t="str">
        <f>VLOOKUP($B499,Deals_Demo!$H:$S,12,0)</f>
        <v>Thu</v>
      </c>
      <c r="X499" s="13">
        <f t="shared" si="75"/>
        <v>-0.30400000000000005</v>
      </c>
      <c r="Y499" s="13">
        <f t="shared" si="76"/>
        <v>-0.6080000000000001</v>
      </c>
      <c r="Z499" s="13">
        <f t="shared" si="77"/>
        <v>-0.91199999999999992</v>
      </c>
      <c r="AA499" s="13">
        <f t="shared" si="83"/>
        <v>-3</v>
      </c>
    </row>
    <row r="500" spans="1:27" x14ac:dyDescent="0.25">
      <c r="A500" s="58">
        <v>45918.702048611114</v>
      </c>
      <c r="B500" s="59">
        <v>443465833</v>
      </c>
      <c r="C500" s="38" t="s">
        <v>36</v>
      </c>
      <c r="D500" s="38" t="s">
        <v>38</v>
      </c>
      <c r="E500" s="38" t="s">
        <v>120</v>
      </c>
      <c r="F500" s="35">
        <v>3638.27</v>
      </c>
      <c r="G500" s="35">
        <v>3641.13</v>
      </c>
      <c r="H500" s="35">
        <v>3634.63</v>
      </c>
      <c r="I500" s="38" t="s">
        <v>427</v>
      </c>
      <c r="J500" s="35">
        <v>3641.17</v>
      </c>
      <c r="K500" s="35">
        <v>0</v>
      </c>
      <c r="L500" s="35">
        <v>0</v>
      </c>
      <c r="M500" s="35">
        <v>-2.9</v>
      </c>
      <c r="N500" s="10" t="str">
        <f t="shared" si="78"/>
        <v>L</v>
      </c>
      <c r="O500" s="11">
        <f t="shared" si="79"/>
        <v>45918</v>
      </c>
      <c r="P500" s="12" t="str">
        <f t="shared" si="80"/>
        <v>16</v>
      </c>
      <c r="Q500" s="13" t="str">
        <f>VLOOKUP($B500,Deals_Demo!$H:$N,7,0)</f>
        <v>strategy_13_demo</v>
      </c>
      <c r="R500" s="13" t="str">
        <f t="shared" si="81"/>
        <v>Thu</v>
      </c>
      <c r="S500" s="14">
        <f>VLOOKUP($B500,Deals_Demo!$H:$S,8,0)</f>
        <v>45918.702048611114</v>
      </c>
      <c r="T500" s="14">
        <f>VLOOKUP($B500,Deals_Demo!$H:$S,9,0)</f>
        <v>45918.91038194445</v>
      </c>
      <c r="U500" s="15" t="str">
        <f t="shared" si="82"/>
        <v>2025-09-18</v>
      </c>
      <c r="V500" s="13" t="str">
        <f>VLOOKUP($B500,Deals_Demo!$H:$S,11,0)</f>
        <v>21</v>
      </c>
      <c r="W500" s="13" t="str">
        <f>VLOOKUP($B500,Deals_Demo!$H:$S,12,0)</f>
        <v>Thu</v>
      </c>
      <c r="X500" s="13">
        <f t="shared" si="75"/>
        <v>-0.28999999999999998</v>
      </c>
      <c r="Y500" s="13">
        <f t="shared" si="76"/>
        <v>-0.57999999999999996</v>
      </c>
      <c r="Z500" s="13">
        <f t="shared" si="77"/>
        <v>-0.87</v>
      </c>
      <c r="AA500" s="13">
        <f t="shared" si="83"/>
        <v>-3</v>
      </c>
    </row>
    <row r="501" spans="1:27" x14ac:dyDescent="0.25">
      <c r="A501" s="60">
        <v>45918.704016203701</v>
      </c>
      <c r="B501" s="61">
        <v>443469036</v>
      </c>
      <c r="C501" s="37" t="s">
        <v>36</v>
      </c>
      <c r="D501" s="37" t="s">
        <v>37</v>
      </c>
      <c r="E501" s="37" t="s">
        <v>120</v>
      </c>
      <c r="F501" s="36">
        <v>3639.73</v>
      </c>
      <c r="G501" s="36">
        <v>3637.06</v>
      </c>
      <c r="H501" s="36">
        <v>3643.56</v>
      </c>
      <c r="I501" s="37" t="s">
        <v>428</v>
      </c>
      <c r="J501" s="36">
        <v>3637.05</v>
      </c>
      <c r="K501" s="36">
        <v>0</v>
      </c>
      <c r="L501" s="36">
        <v>0</v>
      </c>
      <c r="M501" s="36">
        <v>-2.68</v>
      </c>
      <c r="N501" s="10" t="str">
        <f t="shared" si="78"/>
        <v>L</v>
      </c>
      <c r="O501" s="11">
        <f t="shared" si="79"/>
        <v>45918</v>
      </c>
      <c r="P501" s="12" t="str">
        <f t="shared" si="80"/>
        <v>16</v>
      </c>
      <c r="Q501" s="13" t="str">
        <f>VLOOKUP($B501,Deals_Demo!$H:$N,7,0)</f>
        <v>strategy_17_demo</v>
      </c>
      <c r="R501" s="13" t="str">
        <f t="shared" si="81"/>
        <v>Thu</v>
      </c>
      <c r="S501" s="14">
        <f>VLOOKUP($B501,Deals_Demo!$H:$S,8,0)</f>
        <v>45918.704016203701</v>
      </c>
      <c r="T501" s="14">
        <f>VLOOKUP($B501,Deals_Demo!$H:$S,9,0)</f>
        <v>45918.912349537037</v>
      </c>
      <c r="U501" s="15" t="str">
        <f t="shared" si="82"/>
        <v>2025-09-18</v>
      </c>
      <c r="V501" s="13" t="str">
        <f>VLOOKUP($B501,Deals_Demo!$H:$S,11,0)</f>
        <v>21</v>
      </c>
      <c r="W501" s="13" t="str">
        <f>VLOOKUP($B501,Deals_Demo!$H:$S,12,0)</f>
        <v>Thu</v>
      </c>
      <c r="X501" s="13">
        <f t="shared" si="75"/>
        <v>-0.26800000000000002</v>
      </c>
      <c r="Y501" s="13">
        <f t="shared" si="76"/>
        <v>-0.53600000000000003</v>
      </c>
      <c r="Z501" s="13">
        <f t="shared" si="77"/>
        <v>-0.80400000000000005</v>
      </c>
      <c r="AA501" s="13">
        <f t="shared" si="83"/>
        <v>-3</v>
      </c>
    </row>
    <row r="502" spans="1:27" x14ac:dyDescent="0.25">
      <c r="A502" s="58">
        <v>45918.705983796295</v>
      </c>
      <c r="B502" s="59">
        <v>443472079</v>
      </c>
      <c r="C502" s="38" t="s">
        <v>36</v>
      </c>
      <c r="D502" s="38" t="s">
        <v>38</v>
      </c>
      <c r="E502" s="38" t="s">
        <v>120</v>
      </c>
      <c r="F502" s="35">
        <v>3638.22</v>
      </c>
      <c r="G502" s="35">
        <v>3641.2</v>
      </c>
      <c r="H502" s="35">
        <v>3634.7</v>
      </c>
      <c r="I502" s="38" t="s">
        <v>429</v>
      </c>
      <c r="J502" s="35">
        <v>3641.25</v>
      </c>
      <c r="K502" s="35">
        <v>0</v>
      </c>
      <c r="L502" s="35">
        <v>0</v>
      </c>
      <c r="M502" s="35">
        <v>-3.03</v>
      </c>
      <c r="N502" s="10" t="str">
        <f t="shared" si="78"/>
        <v>L</v>
      </c>
      <c r="O502" s="11">
        <f t="shared" si="79"/>
        <v>45918</v>
      </c>
      <c r="P502" s="12" t="str">
        <f t="shared" si="80"/>
        <v>16</v>
      </c>
      <c r="Q502" s="13" t="str">
        <f>VLOOKUP($B502,Deals_Demo!$H:$N,7,0)</f>
        <v>strategy_08_demo</v>
      </c>
      <c r="R502" s="13" t="str">
        <f t="shared" si="81"/>
        <v>Thu</v>
      </c>
      <c r="S502" s="14">
        <f>VLOOKUP($B502,Deals_Demo!$H:$S,8,0)</f>
        <v>45918.705983796295</v>
      </c>
      <c r="T502" s="14">
        <f>VLOOKUP($B502,Deals_Demo!$H:$S,9,0)</f>
        <v>45918.914317129631</v>
      </c>
      <c r="U502" s="15" t="str">
        <f t="shared" si="82"/>
        <v>2025-09-18</v>
      </c>
      <c r="V502" s="13" t="str">
        <f>VLOOKUP($B502,Deals_Demo!$H:$S,11,0)</f>
        <v>21</v>
      </c>
      <c r="W502" s="13" t="str">
        <f>VLOOKUP($B502,Deals_Demo!$H:$S,12,0)</f>
        <v>Thu</v>
      </c>
      <c r="X502" s="13">
        <f t="shared" si="75"/>
        <v>-0.30299999999999999</v>
      </c>
      <c r="Y502" s="13">
        <f t="shared" si="76"/>
        <v>-0.60599999999999998</v>
      </c>
      <c r="Z502" s="13">
        <f t="shared" si="77"/>
        <v>-0.90899999999999992</v>
      </c>
      <c r="AA502" s="13">
        <f t="shared" si="83"/>
        <v>-3</v>
      </c>
    </row>
    <row r="503" spans="1:27" x14ac:dyDescent="0.25">
      <c r="A503" s="60">
        <v>45918.705983796295</v>
      </c>
      <c r="B503" s="61">
        <v>443472082</v>
      </c>
      <c r="C503" s="37" t="s">
        <v>36</v>
      </c>
      <c r="D503" s="37" t="s">
        <v>38</v>
      </c>
      <c r="E503" s="37" t="s">
        <v>120</v>
      </c>
      <c r="F503" s="36">
        <v>3638.16</v>
      </c>
      <c r="G503" s="36">
        <v>3641.22</v>
      </c>
      <c r="H503" s="36">
        <v>3634.72</v>
      </c>
      <c r="I503" s="37" t="s">
        <v>429</v>
      </c>
      <c r="J503" s="36">
        <v>3641.25</v>
      </c>
      <c r="K503" s="36">
        <v>0</v>
      </c>
      <c r="L503" s="36">
        <v>0</v>
      </c>
      <c r="M503" s="36">
        <v>-3.09</v>
      </c>
      <c r="N503" s="10" t="str">
        <f t="shared" si="78"/>
        <v>L</v>
      </c>
      <c r="O503" s="11">
        <f t="shared" si="79"/>
        <v>45918</v>
      </c>
      <c r="P503" s="12" t="str">
        <f t="shared" si="80"/>
        <v>16</v>
      </c>
      <c r="Q503" s="13" t="str">
        <f>VLOOKUP($B503,Deals_Demo!$H:$N,7,0)</f>
        <v>strategy_13_demo</v>
      </c>
      <c r="R503" s="13" t="str">
        <f t="shared" si="81"/>
        <v>Thu</v>
      </c>
      <c r="S503" s="14">
        <f>VLOOKUP($B503,Deals_Demo!$H:$S,8,0)</f>
        <v>45918.705983796295</v>
      </c>
      <c r="T503" s="14">
        <f>VLOOKUP($B503,Deals_Demo!$H:$S,9,0)</f>
        <v>45918.914317129631</v>
      </c>
      <c r="U503" s="15" t="str">
        <f t="shared" si="82"/>
        <v>2025-09-18</v>
      </c>
      <c r="V503" s="13" t="str">
        <f>VLOOKUP($B503,Deals_Demo!$H:$S,11,0)</f>
        <v>21</v>
      </c>
      <c r="W503" s="13" t="str">
        <f>VLOOKUP($B503,Deals_Demo!$H:$S,12,0)</f>
        <v>Thu</v>
      </c>
      <c r="X503" s="13">
        <f t="shared" si="75"/>
        <v>-0.309</v>
      </c>
      <c r="Y503" s="13">
        <f t="shared" si="76"/>
        <v>-0.61799999999999999</v>
      </c>
      <c r="Z503" s="13">
        <f t="shared" si="77"/>
        <v>-0.92699999999999994</v>
      </c>
      <c r="AA503" s="13">
        <f t="shared" si="83"/>
        <v>-3</v>
      </c>
    </row>
    <row r="504" spans="1:27" x14ac:dyDescent="0.25">
      <c r="A504" s="58">
        <v>45918.710034722222</v>
      </c>
      <c r="B504" s="59">
        <v>443478769</v>
      </c>
      <c r="C504" s="38" t="s">
        <v>36</v>
      </c>
      <c r="D504" s="38" t="s">
        <v>37</v>
      </c>
      <c r="E504" s="38" t="s">
        <v>120</v>
      </c>
      <c r="F504" s="35">
        <v>3644.36</v>
      </c>
      <c r="G504" s="35">
        <v>3644.72</v>
      </c>
      <c r="H504" s="35">
        <v>3647.94</v>
      </c>
      <c r="I504" s="38" t="s">
        <v>430</v>
      </c>
      <c r="J504" s="35">
        <v>3644.68</v>
      </c>
      <c r="K504" s="35">
        <v>0</v>
      </c>
      <c r="L504" s="35">
        <v>0</v>
      </c>
      <c r="M504" s="35">
        <v>0.32</v>
      </c>
      <c r="N504" s="10" t="str">
        <f t="shared" si="78"/>
        <v>W</v>
      </c>
      <c r="O504" s="11">
        <f t="shared" si="79"/>
        <v>45918</v>
      </c>
      <c r="P504" s="12" t="str">
        <f t="shared" si="80"/>
        <v>17</v>
      </c>
      <c r="Q504" s="13" t="str">
        <f>VLOOKUP($B504,Deals_Demo!$H:$N,7,0)</f>
        <v>strategy_17_demo</v>
      </c>
      <c r="R504" s="13" t="str">
        <f t="shared" si="81"/>
        <v>Thu</v>
      </c>
      <c r="S504" s="14">
        <f>VLOOKUP($B504,Deals_Demo!$H:$S,8,0)</f>
        <v>45918.710034722222</v>
      </c>
      <c r="T504" s="14">
        <f>VLOOKUP($B504,Deals_Demo!$H:$S,9,0)</f>
        <v>45918.918368055558</v>
      </c>
      <c r="U504" s="15" t="str">
        <f t="shared" si="82"/>
        <v>2025-09-18</v>
      </c>
      <c r="V504" s="13" t="str">
        <f>VLOOKUP($B504,Deals_Demo!$H:$S,11,0)</f>
        <v>22</v>
      </c>
      <c r="W504" s="13" t="str">
        <f>VLOOKUP($B504,Deals_Demo!$H:$S,12,0)</f>
        <v>Thu</v>
      </c>
      <c r="X504" s="13">
        <f t="shared" si="75"/>
        <v>3.2000000000000001E-2</v>
      </c>
      <c r="Y504" s="13">
        <f t="shared" si="76"/>
        <v>6.4000000000000001E-2</v>
      </c>
      <c r="Z504" s="13">
        <f t="shared" si="77"/>
        <v>9.6000000000000002E-2</v>
      </c>
      <c r="AA504" s="13">
        <f t="shared" si="83"/>
        <v>-3</v>
      </c>
    </row>
    <row r="505" spans="1:27" x14ac:dyDescent="0.25">
      <c r="A505" s="60">
        <v>45918.712002314816</v>
      </c>
      <c r="B505" s="61">
        <v>443481851</v>
      </c>
      <c r="C505" s="37" t="s">
        <v>36</v>
      </c>
      <c r="D505" s="37" t="s">
        <v>37</v>
      </c>
      <c r="E505" s="37" t="s">
        <v>120</v>
      </c>
      <c r="F505" s="36">
        <v>3645.36</v>
      </c>
      <c r="G505" s="36">
        <v>3642.31</v>
      </c>
      <c r="H505" s="36">
        <v>3648.81</v>
      </c>
      <c r="I505" s="37" t="s">
        <v>431</v>
      </c>
      <c r="J505" s="36">
        <v>3642.14</v>
      </c>
      <c r="K505" s="36">
        <v>0</v>
      </c>
      <c r="L505" s="36">
        <v>0</v>
      </c>
      <c r="M505" s="36">
        <v>-3.22</v>
      </c>
      <c r="N505" s="10" t="str">
        <f t="shared" si="78"/>
        <v>L</v>
      </c>
      <c r="O505" s="11">
        <f t="shared" si="79"/>
        <v>45918</v>
      </c>
      <c r="P505" s="12" t="str">
        <f t="shared" si="80"/>
        <v>17</v>
      </c>
      <c r="Q505" s="13" t="str">
        <f>VLOOKUP($B505,Deals_Demo!$H:$N,7,0)</f>
        <v>strategy_17_demo</v>
      </c>
      <c r="R505" s="13" t="str">
        <f t="shared" si="81"/>
        <v>Thu</v>
      </c>
      <c r="S505" s="14">
        <f>VLOOKUP($B505,Deals_Demo!$H:$S,8,0)</f>
        <v>45918.712002314816</v>
      </c>
      <c r="T505" s="14">
        <f>VLOOKUP($B505,Deals_Demo!$H:$S,9,0)</f>
        <v>45918.920335648152</v>
      </c>
      <c r="U505" s="15" t="str">
        <f t="shared" si="82"/>
        <v>2025-09-18</v>
      </c>
      <c r="V505" s="13" t="str">
        <f>VLOOKUP($B505,Deals_Demo!$H:$S,11,0)</f>
        <v>22</v>
      </c>
      <c r="W505" s="13" t="str">
        <f>VLOOKUP($B505,Deals_Demo!$H:$S,12,0)</f>
        <v>Thu</v>
      </c>
      <c r="X505" s="13">
        <f t="shared" si="75"/>
        <v>-0.32200000000000006</v>
      </c>
      <c r="Y505" s="13">
        <f t="shared" si="76"/>
        <v>-0.64400000000000013</v>
      </c>
      <c r="Z505" s="13">
        <f t="shared" si="77"/>
        <v>-0.96599999999999997</v>
      </c>
      <c r="AA505" s="13">
        <f t="shared" si="83"/>
        <v>-3</v>
      </c>
    </row>
    <row r="506" spans="1:27" x14ac:dyDescent="0.25">
      <c r="A506" s="58">
        <v>45918.71234953704</v>
      </c>
      <c r="B506" s="59">
        <v>443482184</v>
      </c>
      <c r="C506" s="38" t="s">
        <v>36</v>
      </c>
      <c r="D506" s="38" t="s">
        <v>37</v>
      </c>
      <c r="E506" s="38" t="s">
        <v>120</v>
      </c>
      <c r="F506" s="35">
        <v>3643.74</v>
      </c>
      <c r="G506" s="35">
        <v>3640.74</v>
      </c>
      <c r="H506" s="35">
        <v>3645.24</v>
      </c>
      <c r="I506" s="38" t="s">
        <v>432</v>
      </c>
      <c r="J506" s="35">
        <v>3640.71</v>
      </c>
      <c r="K506" s="35">
        <v>0</v>
      </c>
      <c r="L506" s="35">
        <v>0</v>
      </c>
      <c r="M506" s="35">
        <v>-3.03</v>
      </c>
      <c r="N506" s="10" t="str">
        <f t="shared" si="78"/>
        <v>L</v>
      </c>
      <c r="O506" s="11">
        <f t="shared" si="79"/>
        <v>45918</v>
      </c>
      <c r="P506" s="12" t="str">
        <f t="shared" si="80"/>
        <v>17</v>
      </c>
      <c r="Q506" s="13" t="str">
        <f>VLOOKUP($B506,Deals_Demo!$H:$N,7,0)</f>
        <v>strategy_14_demo</v>
      </c>
      <c r="R506" s="13" t="str">
        <f t="shared" si="81"/>
        <v>Thu</v>
      </c>
      <c r="S506" s="14">
        <f>VLOOKUP($B506,Deals_Demo!$H:$S,8,0)</f>
        <v>45918.71234953704</v>
      </c>
      <c r="T506" s="14">
        <f>VLOOKUP($B506,Deals_Demo!$H:$S,9,0)</f>
        <v>45918.920682870375</v>
      </c>
      <c r="U506" s="15" t="str">
        <f t="shared" si="82"/>
        <v>2025-09-18</v>
      </c>
      <c r="V506" s="13" t="str">
        <f>VLOOKUP($B506,Deals_Demo!$H:$S,11,0)</f>
        <v>22</v>
      </c>
      <c r="W506" s="13" t="str">
        <f>VLOOKUP($B506,Deals_Demo!$H:$S,12,0)</f>
        <v>Thu</v>
      </c>
      <c r="X506" s="13">
        <f t="shared" si="75"/>
        <v>-0.30299999999999999</v>
      </c>
      <c r="Y506" s="13">
        <f t="shared" si="76"/>
        <v>-0.60599999999999998</v>
      </c>
      <c r="Z506" s="13">
        <f t="shared" si="77"/>
        <v>-0.90899999999999992</v>
      </c>
      <c r="AA506" s="13">
        <f t="shared" si="83"/>
        <v>-3</v>
      </c>
    </row>
    <row r="507" spans="1:27" x14ac:dyDescent="0.25">
      <c r="A507" s="60">
        <v>45918.71234953704</v>
      </c>
      <c r="B507" s="61">
        <v>443482189</v>
      </c>
      <c r="C507" s="37" t="s">
        <v>36</v>
      </c>
      <c r="D507" s="37" t="s">
        <v>37</v>
      </c>
      <c r="E507" s="37" t="s">
        <v>120</v>
      </c>
      <c r="F507" s="36">
        <v>3643.74</v>
      </c>
      <c r="G507" s="36">
        <v>3640.74</v>
      </c>
      <c r="H507" s="36">
        <v>3647.24</v>
      </c>
      <c r="I507" s="37" t="s">
        <v>432</v>
      </c>
      <c r="J507" s="36">
        <v>3640.71</v>
      </c>
      <c r="K507" s="36">
        <v>0</v>
      </c>
      <c r="L507" s="36">
        <v>0</v>
      </c>
      <c r="M507" s="36">
        <v>-3.03</v>
      </c>
      <c r="N507" s="10" t="str">
        <f t="shared" si="78"/>
        <v>L</v>
      </c>
      <c r="O507" s="11">
        <f t="shared" si="79"/>
        <v>45918</v>
      </c>
      <c r="P507" s="12" t="str">
        <f t="shared" si="80"/>
        <v>17</v>
      </c>
      <c r="Q507" s="13" t="str">
        <f>VLOOKUP($B507,Deals_Demo!$H:$N,7,0)</f>
        <v>strategy_16_demo</v>
      </c>
      <c r="R507" s="13" t="str">
        <f t="shared" si="81"/>
        <v>Thu</v>
      </c>
      <c r="S507" s="14">
        <f>VLOOKUP($B507,Deals_Demo!$H:$S,8,0)</f>
        <v>45918.71234953704</v>
      </c>
      <c r="T507" s="14">
        <f>VLOOKUP($B507,Deals_Demo!$H:$S,9,0)</f>
        <v>45918.920682870375</v>
      </c>
      <c r="U507" s="15" t="str">
        <f t="shared" si="82"/>
        <v>2025-09-18</v>
      </c>
      <c r="V507" s="13" t="str">
        <f>VLOOKUP($B507,Deals_Demo!$H:$S,11,0)</f>
        <v>22</v>
      </c>
      <c r="W507" s="13" t="str">
        <f>VLOOKUP($B507,Deals_Demo!$H:$S,12,0)</f>
        <v>Thu</v>
      </c>
      <c r="X507" s="13">
        <f t="shared" si="75"/>
        <v>-0.30299999999999999</v>
      </c>
      <c r="Y507" s="13">
        <f t="shared" si="76"/>
        <v>-0.60599999999999998</v>
      </c>
      <c r="Z507" s="13">
        <f t="shared" si="77"/>
        <v>-0.90899999999999992</v>
      </c>
      <c r="AA507" s="13">
        <f t="shared" si="83"/>
        <v>-3</v>
      </c>
    </row>
    <row r="508" spans="1:27" x14ac:dyDescent="0.25">
      <c r="A508" s="58">
        <v>45918.71234953704</v>
      </c>
      <c r="B508" s="59">
        <v>443482192</v>
      </c>
      <c r="C508" s="38" t="s">
        <v>36</v>
      </c>
      <c r="D508" s="38" t="s">
        <v>37</v>
      </c>
      <c r="E508" s="38" t="s">
        <v>120</v>
      </c>
      <c r="F508" s="35">
        <v>3643.74</v>
      </c>
      <c r="G508" s="35">
        <v>3642.24</v>
      </c>
      <c r="H508" s="35">
        <v>3645.24</v>
      </c>
      <c r="I508" s="38" t="s">
        <v>431</v>
      </c>
      <c r="J508" s="35">
        <v>3642.14</v>
      </c>
      <c r="K508" s="35">
        <v>0</v>
      </c>
      <c r="L508" s="35">
        <v>0</v>
      </c>
      <c r="M508" s="35">
        <v>-1.6</v>
      </c>
      <c r="N508" s="10" t="str">
        <f t="shared" si="78"/>
        <v>L</v>
      </c>
      <c r="O508" s="11">
        <f t="shared" si="79"/>
        <v>45918</v>
      </c>
      <c r="P508" s="12" t="str">
        <f t="shared" si="80"/>
        <v>17</v>
      </c>
      <c r="Q508" s="13" t="str">
        <f>VLOOKUP($B508,Deals_Demo!$H:$N,7,0)</f>
        <v>strategy_15_demo</v>
      </c>
      <c r="R508" s="13" t="str">
        <f t="shared" si="81"/>
        <v>Thu</v>
      </c>
      <c r="S508" s="14">
        <f>VLOOKUP($B508,Deals_Demo!$H:$S,8,0)</f>
        <v>45918.71234953704</v>
      </c>
      <c r="T508" s="14">
        <f>VLOOKUP($B508,Deals_Demo!$H:$S,9,0)</f>
        <v>45918.920682870375</v>
      </c>
      <c r="U508" s="15" t="str">
        <f t="shared" si="82"/>
        <v>2025-09-18</v>
      </c>
      <c r="V508" s="13" t="str">
        <f>VLOOKUP($B508,Deals_Demo!$H:$S,11,0)</f>
        <v>22</v>
      </c>
      <c r="W508" s="13" t="str">
        <f>VLOOKUP($B508,Deals_Demo!$H:$S,12,0)</f>
        <v>Thu</v>
      </c>
      <c r="X508" s="13">
        <f t="shared" si="75"/>
        <v>-0.16000000000000003</v>
      </c>
      <c r="Y508" s="13">
        <f t="shared" si="76"/>
        <v>-0.32000000000000006</v>
      </c>
      <c r="Z508" s="13">
        <f t="shared" si="77"/>
        <v>-0.48</v>
      </c>
      <c r="AA508" s="13">
        <f t="shared" si="83"/>
        <v>-3</v>
      </c>
    </row>
    <row r="509" spans="1:27" x14ac:dyDescent="0.25">
      <c r="A509" s="60">
        <v>45918.713159722225</v>
      </c>
      <c r="B509" s="61">
        <v>443483284</v>
      </c>
      <c r="C509" s="37" t="s">
        <v>36</v>
      </c>
      <c r="D509" s="37" t="s">
        <v>38</v>
      </c>
      <c r="E509" s="37" t="s">
        <v>120</v>
      </c>
      <c r="F509" s="36">
        <v>3642</v>
      </c>
      <c r="G509" s="36">
        <v>3642.47</v>
      </c>
      <c r="H509" s="36">
        <v>3638.56</v>
      </c>
      <c r="I509" s="37" t="s">
        <v>433</v>
      </c>
      <c r="J509" s="36">
        <v>3642.55</v>
      </c>
      <c r="K509" s="36">
        <v>0</v>
      </c>
      <c r="L509" s="36">
        <v>0</v>
      </c>
      <c r="M509" s="36">
        <v>-0.55000000000000004</v>
      </c>
      <c r="N509" s="10" t="str">
        <f t="shared" si="78"/>
        <v>L</v>
      </c>
      <c r="O509" s="11">
        <f t="shared" si="79"/>
        <v>45918</v>
      </c>
      <c r="P509" s="12" t="str">
        <f t="shared" si="80"/>
        <v>17</v>
      </c>
      <c r="Q509" s="13" t="str">
        <f>VLOOKUP($B509,Deals_Demo!$H:$N,7,0)</f>
        <v>strategy_13_demo</v>
      </c>
      <c r="R509" s="13" t="str">
        <f t="shared" si="81"/>
        <v>Thu</v>
      </c>
      <c r="S509" s="14">
        <f>VLOOKUP($B509,Deals_Demo!$H:$S,8,0)</f>
        <v>45918.713159722225</v>
      </c>
      <c r="T509" s="14">
        <f>VLOOKUP($B509,Deals_Demo!$H:$S,9,0)</f>
        <v>45918.921493055561</v>
      </c>
      <c r="U509" s="15" t="str">
        <f t="shared" si="82"/>
        <v>2025-09-18</v>
      </c>
      <c r="V509" s="13" t="str">
        <f>VLOOKUP($B509,Deals_Demo!$H:$S,11,0)</f>
        <v>22</v>
      </c>
      <c r="W509" s="13" t="str">
        <f>VLOOKUP($B509,Deals_Demo!$H:$S,12,0)</f>
        <v>Thu</v>
      </c>
      <c r="X509" s="13">
        <f t="shared" si="75"/>
        <v>-5.5000000000000007E-2</v>
      </c>
      <c r="Y509" s="13">
        <f t="shared" si="76"/>
        <v>-0.11000000000000001</v>
      </c>
      <c r="Z509" s="13">
        <f t="shared" si="77"/>
        <v>-0.16500000000000001</v>
      </c>
      <c r="AA509" s="13">
        <f t="shared" si="83"/>
        <v>-3</v>
      </c>
    </row>
    <row r="510" spans="1:27" x14ac:dyDescent="0.25">
      <c r="A510" s="58">
        <v>45918.713159722225</v>
      </c>
      <c r="B510" s="59">
        <v>443483298</v>
      </c>
      <c r="C510" s="38" t="s">
        <v>36</v>
      </c>
      <c r="D510" s="38" t="s">
        <v>38</v>
      </c>
      <c r="E510" s="38" t="s">
        <v>120</v>
      </c>
      <c r="F510" s="35">
        <v>3642</v>
      </c>
      <c r="G510" s="35">
        <v>3642.47</v>
      </c>
      <c r="H510" s="35">
        <v>3638.5</v>
      </c>
      <c r="I510" s="38" t="s">
        <v>433</v>
      </c>
      <c r="J510" s="35">
        <v>3642.55</v>
      </c>
      <c r="K510" s="35">
        <v>0</v>
      </c>
      <c r="L510" s="35">
        <v>0</v>
      </c>
      <c r="M510" s="35">
        <v>-0.55000000000000004</v>
      </c>
      <c r="N510" s="10" t="str">
        <f t="shared" si="78"/>
        <v>L</v>
      </c>
      <c r="O510" s="11">
        <f t="shared" si="79"/>
        <v>45918</v>
      </c>
      <c r="P510" s="12" t="str">
        <f t="shared" si="80"/>
        <v>17</v>
      </c>
      <c r="Q510" s="13" t="str">
        <f>VLOOKUP($B510,Deals_Demo!$H:$N,7,0)</f>
        <v>strategy_08_demo</v>
      </c>
      <c r="R510" s="13" t="str">
        <f t="shared" si="81"/>
        <v>Thu</v>
      </c>
      <c r="S510" s="14">
        <f>VLOOKUP($B510,Deals_Demo!$H:$S,8,0)</f>
        <v>45918.713159722225</v>
      </c>
      <c r="T510" s="14">
        <f>VLOOKUP($B510,Deals_Demo!$H:$S,9,0)</f>
        <v>45918.921493055561</v>
      </c>
      <c r="U510" s="15" t="str">
        <f t="shared" si="82"/>
        <v>2025-09-18</v>
      </c>
      <c r="V510" s="13" t="str">
        <f>VLOOKUP($B510,Deals_Demo!$H:$S,11,0)</f>
        <v>22</v>
      </c>
      <c r="W510" s="13" t="str">
        <f>VLOOKUP($B510,Deals_Demo!$H:$S,12,0)</f>
        <v>Thu</v>
      </c>
      <c r="X510" s="13">
        <f t="shared" si="75"/>
        <v>-5.5000000000000007E-2</v>
      </c>
      <c r="Y510" s="13">
        <f t="shared" si="76"/>
        <v>-0.11000000000000001</v>
      </c>
      <c r="Z510" s="13">
        <f t="shared" si="77"/>
        <v>-0.16500000000000001</v>
      </c>
      <c r="AA510" s="13">
        <f t="shared" si="83"/>
        <v>-3</v>
      </c>
    </row>
    <row r="511" spans="1:27" x14ac:dyDescent="0.25">
      <c r="A511" s="60">
        <v>45918.718136574076</v>
      </c>
      <c r="B511" s="61">
        <v>443488543</v>
      </c>
      <c r="C511" s="37" t="s">
        <v>36</v>
      </c>
      <c r="D511" s="37" t="s">
        <v>37</v>
      </c>
      <c r="E511" s="37" t="s">
        <v>120</v>
      </c>
      <c r="F511" s="36">
        <v>3643.49</v>
      </c>
      <c r="G511" s="36">
        <v>3640.5</v>
      </c>
      <c r="H511" s="36">
        <v>3647</v>
      </c>
      <c r="I511" s="37" t="s">
        <v>434</v>
      </c>
      <c r="J511" s="36">
        <v>3640.46</v>
      </c>
      <c r="K511" s="36">
        <v>0</v>
      </c>
      <c r="L511" s="36">
        <v>0</v>
      </c>
      <c r="M511" s="36">
        <v>-3.03</v>
      </c>
      <c r="N511" s="10" t="str">
        <f t="shared" si="78"/>
        <v>L</v>
      </c>
      <c r="O511" s="11">
        <f t="shared" si="79"/>
        <v>45918</v>
      </c>
      <c r="P511" s="12" t="str">
        <f t="shared" si="80"/>
        <v>17</v>
      </c>
      <c r="Q511" s="13" t="str">
        <f>VLOOKUP($B511,Deals_Demo!$H:$N,7,0)</f>
        <v>strategy_17_demo</v>
      </c>
      <c r="R511" s="13" t="str">
        <f t="shared" si="81"/>
        <v>Thu</v>
      </c>
      <c r="S511" s="14">
        <f>VLOOKUP($B511,Deals_Demo!$H:$S,8,0)</f>
        <v>45918.718136574076</v>
      </c>
      <c r="T511" s="14">
        <f>VLOOKUP($B511,Deals_Demo!$H:$S,9,0)</f>
        <v>45918.926469907412</v>
      </c>
      <c r="U511" s="15" t="str">
        <f t="shared" si="82"/>
        <v>2025-09-18</v>
      </c>
      <c r="V511" s="13" t="str">
        <f>VLOOKUP($B511,Deals_Demo!$H:$S,11,0)</f>
        <v>22</v>
      </c>
      <c r="W511" s="13" t="str">
        <f>VLOOKUP($B511,Deals_Demo!$H:$S,12,0)</f>
        <v>Thu</v>
      </c>
      <c r="X511" s="13">
        <f t="shared" si="75"/>
        <v>-0.30299999999999999</v>
      </c>
      <c r="Y511" s="13">
        <f t="shared" si="76"/>
        <v>-0.60599999999999998</v>
      </c>
      <c r="Z511" s="13">
        <f t="shared" si="77"/>
        <v>-0.90899999999999992</v>
      </c>
      <c r="AA511" s="13">
        <f t="shared" si="83"/>
        <v>-3</v>
      </c>
    </row>
    <row r="512" spans="1:27" x14ac:dyDescent="0.25">
      <c r="A512" s="58">
        <v>45918.721493055556</v>
      </c>
      <c r="B512" s="59">
        <v>443491780</v>
      </c>
      <c r="C512" s="38" t="s">
        <v>36</v>
      </c>
      <c r="D512" s="38" t="s">
        <v>38</v>
      </c>
      <c r="E512" s="38" t="s">
        <v>120</v>
      </c>
      <c r="F512" s="35">
        <v>3637.94</v>
      </c>
      <c r="G512" s="35">
        <v>3636.94</v>
      </c>
      <c r="H512" s="35">
        <v>3634.47</v>
      </c>
      <c r="I512" s="38" t="s">
        <v>435</v>
      </c>
      <c r="J512" s="35">
        <v>3636.95</v>
      </c>
      <c r="K512" s="35">
        <v>0</v>
      </c>
      <c r="L512" s="35">
        <v>0</v>
      </c>
      <c r="M512" s="35">
        <v>0.99</v>
      </c>
      <c r="N512" s="10" t="str">
        <f t="shared" si="78"/>
        <v>W</v>
      </c>
      <c r="O512" s="11">
        <f t="shared" si="79"/>
        <v>45918</v>
      </c>
      <c r="P512" s="12" t="str">
        <f t="shared" si="80"/>
        <v>17</v>
      </c>
      <c r="Q512" s="13" t="str">
        <f>VLOOKUP($B512,Deals_Demo!$H:$N,7,0)</f>
        <v>strategy_17_demo</v>
      </c>
      <c r="R512" s="13" t="str">
        <f t="shared" si="81"/>
        <v>Thu</v>
      </c>
      <c r="S512" s="14">
        <f>VLOOKUP($B512,Deals_Demo!$H:$S,8,0)</f>
        <v>45918.721493055556</v>
      </c>
      <c r="T512" s="14">
        <f>VLOOKUP($B512,Deals_Demo!$H:$S,9,0)</f>
        <v>45918.929826388892</v>
      </c>
      <c r="U512" s="15" t="str">
        <f t="shared" si="82"/>
        <v>2025-09-18</v>
      </c>
      <c r="V512" s="13" t="str">
        <f>VLOOKUP($B512,Deals_Demo!$H:$S,11,0)</f>
        <v>22</v>
      </c>
      <c r="W512" s="13" t="str">
        <f>VLOOKUP($B512,Deals_Demo!$H:$S,12,0)</f>
        <v>Thu</v>
      </c>
      <c r="X512" s="13">
        <f t="shared" si="75"/>
        <v>9.9000000000000005E-2</v>
      </c>
      <c r="Y512" s="13">
        <f t="shared" si="76"/>
        <v>0.19800000000000001</v>
      </c>
      <c r="Z512" s="13">
        <f t="shared" si="77"/>
        <v>0.29699999999999999</v>
      </c>
      <c r="AA512" s="13">
        <f t="shared" si="83"/>
        <v>-3</v>
      </c>
    </row>
    <row r="513" spans="1:27" x14ac:dyDescent="0.25">
      <c r="A513" s="60">
        <v>45918.721493055556</v>
      </c>
      <c r="B513" s="61">
        <v>443491783</v>
      </c>
      <c r="C513" s="37" t="s">
        <v>36</v>
      </c>
      <c r="D513" s="37" t="s">
        <v>38</v>
      </c>
      <c r="E513" s="37" t="s">
        <v>120</v>
      </c>
      <c r="F513" s="36">
        <v>3638.05</v>
      </c>
      <c r="G513" s="36">
        <v>3636.85</v>
      </c>
      <c r="H513" s="37"/>
      <c r="I513" s="37" t="s">
        <v>435</v>
      </c>
      <c r="J513" s="36">
        <v>3636.95</v>
      </c>
      <c r="K513" s="36">
        <v>0</v>
      </c>
      <c r="L513" s="36">
        <v>0</v>
      </c>
      <c r="M513" s="36">
        <v>1.1000000000000001</v>
      </c>
      <c r="N513" s="10" t="str">
        <f t="shared" si="78"/>
        <v>W</v>
      </c>
      <c r="O513" s="11">
        <f t="shared" si="79"/>
        <v>45918</v>
      </c>
      <c r="P513" s="12" t="str">
        <f t="shared" si="80"/>
        <v>17</v>
      </c>
      <c r="Q513" s="13" t="str">
        <f>VLOOKUP($B513,Deals_Demo!$H:$N,7,0)</f>
        <v>strategy_18_demo</v>
      </c>
      <c r="R513" s="13" t="str">
        <f t="shared" si="81"/>
        <v>Thu</v>
      </c>
      <c r="S513" s="14">
        <f>VLOOKUP($B513,Deals_Demo!$H:$S,8,0)</f>
        <v>45918.721493055556</v>
      </c>
      <c r="T513" s="14">
        <f>VLOOKUP($B513,Deals_Demo!$H:$S,9,0)</f>
        <v>45918.929826388892</v>
      </c>
      <c r="U513" s="15" t="str">
        <f t="shared" si="82"/>
        <v>2025-09-18</v>
      </c>
      <c r="V513" s="13" t="str">
        <f>VLOOKUP($B513,Deals_Demo!$H:$S,11,0)</f>
        <v>22</v>
      </c>
      <c r="W513" s="13" t="str">
        <f>VLOOKUP($B513,Deals_Demo!$H:$S,12,0)</f>
        <v>Thu</v>
      </c>
      <c r="X513" s="13">
        <f t="shared" si="75"/>
        <v>0.11000000000000001</v>
      </c>
      <c r="Y513" s="13">
        <f t="shared" si="76"/>
        <v>0.22000000000000003</v>
      </c>
      <c r="Z513" s="13">
        <f t="shared" si="77"/>
        <v>0.33</v>
      </c>
      <c r="AA513" s="13">
        <f t="shared" si="83"/>
        <v>-3</v>
      </c>
    </row>
    <row r="514" spans="1:27" x14ac:dyDescent="0.25">
      <c r="A514" s="58">
        <v>45918.721608796295</v>
      </c>
      <c r="B514" s="59">
        <v>443491852</v>
      </c>
      <c r="C514" s="38" t="s">
        <v>36</v>
      </c>
      <c r="D514" s="38" t="s">
        <v>38</v>
      </c>
      <c r="E514" s="38" t="s">
        <v>120</v>
      </c>
      <c r="F514" s="35">
        <v>3639.35</v>
      </c>
      <c r="G514" s="35">
        <v>3642.29</v>
      </c>
      <c r="H514" s="35">
        <v>3637.79</v>
      </c>
      <c r="I514" s="38" t="s">
        <v>436</v>
      </c>
      <c r="J514" s="35">
        <v>3637.56</v>
      </c>
      <c r="K514" s="35">
        <v>0</v>
      </c>
      <c r="L514" s="35">
        <v>0</v>
      </c>
      <c r="M514" s="35">
        <v>1.79</v>
      </c>
      <c r="N514" s="10" t="str">
        <f t="shared" si="78"/>
        <v>W</v>
      </c>
      <c r="O514" s="11">
        <f t="shared" si="79"/>
        <v>45918</v>
      </c>
      <c r="P514" s="12" t="str">
        <f t="shared" si="80"/>
        <v>17</v>
      </c>
      <c r="Q514" s="13" t="str">
        <f>VLOOKUP($B514,Deals_Demo!$H:$N,7,0)</f>
        <v>strategy_12_demo</v>
      </c>
      <c r="R514" s="13" t="str">
        <f t="shared" si="81"/>
        <v>Thu</v>
      </c>
      <c r="S514" s="14">
        <f>VLOOKUP($B514,Deals_Demo!$H:$S,8,0)</f>
        <v>45918.721608796295</v>
      </c>
      <c r="T514" s="14">
        <f>VLOOKUP($B514,Deals_Demo!$H:$S,9,0)</f>
        <v>45918.929942129631</v>
      </c>
      <c r="U514" s="15" t="str">
        <f t="shared" si="82"/>
        <v>2025-09-18</v>
      </c>
      <c r="V514" s="13" t="str">
        <f>VLOOKUP($B514,Deals_Demo!$H:$S,11,0)</f>
        <v>22</v>
      </c>
      <c r="W514" s="13" t="str">
        <f>VLOOKUP($B514,Deals_Demo!$H:$S,12,0)</f>
        <v>Thu</v>
      </c>
      <c r="X514" s="13">
        <f t="shared" si="75"/>
        <v>0.17900000000000002</v>
      </c>
      <c r="Y514" s="13">
        <f t="shared" si="76"/>
        <v>0.35800000000000004</v>
      </c>
      <c r="Z514" s="13">
        <f t="shared" si="77"/>
        <v>0.53700000000000003</v>
      </c>
      <c r="AA514" s="13">
        <f t="shared" si="83"/>
        <v>-3</v>
      </c>
    </row>
    <row r="515" spans="1:27" x14ac:dyDescent="0.25">
      <c r="A515" s="60">
        <v>45918.721608796295</v>
      </c>
      <c r="B515" s="61">
        <v>443491853</v>
      </c>
      <c r="C515" s="37" t="s">
        <v>36</v>
      </c>
      <c r="D515" s="37" t="s">
        <v>38</v>
      </c>
      <c r="E515" s="37" t="s">
        <v>120</v>
      </c>
      <c r="F515" s="36">
        <v>3639.36</v>
      </c>
      <c r="G515" s="36">
        <v>3639.08</v>
      </c>
      <c r="H515" s="36">
        <v>3636.35</v>
      </c>
      <c r="I515" s="37" t="s">
        <v>437</v>
      </c>
      <c r="J515" s="36">
        <v>3639.26</v>
      </c>
      <c r="K515" s="36">
        <v>0</v>
      </c>
      <c r="L515" s="36">
        <v>0</v>
      </c>
      <c r="M515" s="36">
        <v>0.1</v>
      </c>
      <c r="N515" s="10" t="str">
        <f t="shared" si="78"/>
        <v>W</v>
      </c>
      <c r="O515" s="11">
        <f t="shared" si="79"/>
        <v>45918</v>
      </c>
      <c r="P515" s="12" t="str">
        <f t="shared" si="80"/>
        <v>17</v>
      </c>
      <c r="Q515" s="13" t="str">
        <f>VLOOKUP($B515,Deals_Demo!$H:$N,7,0)</f>
        <v>strategy_09_demo</v>
      </c>
      <c r="R515" s="13" t="str">
        <f t="shared" si="81"/>
        <v>Thu</v>
      </c>
      <c r="S515" s="14">
        <f>VLOOKUP($B515,Deals_Demo!$H:$S,8,0)</f>
        <v>45918.721608796295</v>
      </c>
      <c r="T515" s="14">
        <f>VLOOKUP($B515,Deals_Demo!$H:$S,9,0)</f>
        <v>45918.929942129631</v>
      </c>
      <c r="U515" s="15" t="str">
        <f t="shared" si="82"/>
        <v>2025-09-18</v>
      </c>
      <c r="V515" s="13" t="str">
        <f>VLOOKUP($B515,Deals_Demo!$H:$S,11,0)</f>
        <v>22</v>
      </c>
      <c r="W515" s="13" t="str">
        <f>VLOOKUP($B515,Deals_Demo!$H:$S,12,0)</f>
        <v>Thu</v>
      </c>
      <c r="X515" s="13">
        <f t="shared" ref="X515:X578" si="84">$M515*0.1</f>
        <v>1.0000000000000002E-2</v>
      </c>
      <c r="Y515" s="13">
        <f t="shared" ref="Y515:Y578" si="85">$M515*0.2</f>
        <v>2.0000000000000004E-2</v>
      </c>
      <c r="Z515" s="13">
        <f t="shared" ref="Z515:Z578" si="86">$M515*0.3</f>
        <v>0.03</v>
      </c>
      <c r="AA515" s="13">
        <f t="shared" si="83"/>
        <v>-3</v>
      </c>
    </row>
    <row r="516" spans="1:27" x14ac:dyDescent="0.25">
      <c r="A516" s="58">
        <v>45918.721608796295</v>
      </c>
      <c r="B516" s="59">
        <v>443491857</v>
      </c>
      <c r="C516" s="38" t="s">
        <v>36</v>
      </c>
      <c r="D516" s="38" t="s">
        <v>38</v>
      </c>
      <c r="E516" s="38" t="s">
        <v>120</v>
      </c>
      <c r="F516" s="35">
        <v>3639.36</v>
      </c>
      <c r="G516" s="35">
        <v>3639.08</v>
      </c>
      <c r="H516" s="35">
        <v>3636.35</v>
      </c>
      <c r="I516" s="38" t="s">
        <v>437</v>
      </c>
      <c r="J516" s="35">
        <v>3639.26</v>
      </c>
      <c r="K516" s="35">
        <v>0</v>
      </c>
      <c r="L516" s="35">
        <v>0</v>
      </c>
      <c r="M516" s="35">
        <v>0.1</v>
      </c>
      <c r="N516" s="10" t="str">
        <f t="shared" si="78"/>
        <v>W</v>
      </c>
      <c r="O516" s="11">
        <f t="shared" si="79"/>
        <v>45918</v>
      </c>
      <c r="P516" s="12" t="str">
        <f t="shared" si="80"/>
        <v>17</v>
      </c>
      <c r="Q516" s="13" t="str">
        <f>VLOOKUP($B516,Deals_Demo!$H:$N,7,0)</f>
        <v>strategy_10_demo</v>
      </c>
      <c r="R516" s="13" t="str">
        <f t="shared" si="81"/>
        <v>Thu</v>
      </c>
      <c r="S516" s="14">
        <f>VLOOKUP($B516,Deals_Demo!$H:$S,8,0)</f>
        <v>45918.721608796295</v>
      </c>
      <c r="T516" s="14">
        <f>VLOOKUP($B516,Deals_Demo!$H:$S,9,0)</f>
        <v>45918.929942129631</v>
      </c>
      <c r="U516" s="15" t="str">
        <f t="shared" si="82"/>
        <v>2025-09-18</v>
      </c>
      <c r="V516" s="13" t="str">
        <f>VLOOKUP($B516,Deals_Demo!$H:$S,11,0)</f>
        <v>22</v>
      </c>
      <c r="W516" s="13" t="str">
        <f>VLOOKUP($B516,Deals_Demo!$H:$S,12,0)</f>
        <v>Thu</v>
      </c>
      <c r="X516" s="13">
        <f t="shared" si="84"/>
        <v>1.0000000000000002E-2</v>
      </c>
      <c r="Y516" s="13">
        <f t="shared" si="85"/>
        <v>2.0000000000000004E-2</v>
      </c>
      <c r="Z516" s="13">
        <f t="shared" si="86"/>
        <v>0.03</v>
      </c>
      <c r="AA516" s="13">
        <f t="shared" si="83"/>
        <v>-3</v>
      </c>
    </row>
    <row r="517" spans="1:27" x14ac:dyDescent="0.25">
      <c r="A517" s="60">
        <v>45918.721608796295</v>
      </c>
      <c r="B517" s="61">
        <v>443491860</v>
      </c>
      <c r="C517" s="37" t="s">
        <v>36</v>
      </c>
      <c r="D517" s="37" t="s">
        <v>38</v>
      </c>
      <c r="E517" s="37" t="s">
        <v>120</v>
      </c>
      <c r="F517" s="36">
        <v>3639.35</v>
      </c>
      <c r="G517" s="36">
        <v>3639.25</v>
      </c>
      <c r="H517" s="36">
        <v>3635.85</v>
      </c>
      <c r="I517" s="37" t="s">
        <v>437</v>
      </c>
      <c r="J517" s="36">
        <v>3639.26</v>
      </c>
      <c r="K517" s="36">
        <v>0</v>
      </c>
      <c r="L517" s="36">
        <v>0</v>
      </c>
      <c r="M517" s="36">
        <v>0.09</v>
      </c>
      <c r="N517" s="10" t="str">
        <f t="shared" si="78"/>
        <v>W</v>
      </c>
      <c r="O517" s="11">
        <f t="shared" si="79"/>
        <v>45918</v>
      </c>
      <c r="P517" s="12" t="str">
        <f t="shared" si="80"/>
        <v>17</v>
      </c>
      <c r="Q517" s="13" t="str">
        <f>VLOOKUP($B517,Deals_Demo!$H:$N,7,0)</f>
        <v>strategy_11_demo</v>
      </c>
      <c r="R517" s="13" t="str">
        <f t="shared" si="81"/>
        <v>Thu</v>
      </c>
      <c r="S517" s="14">
        <f>VLOOKUP($B517,Deals_Demo!$H:$S,8,0)</f>
        <v>45918.721608796295</v>
      </c>
      <c r="T517" s="14">
        <f>VLOOKUP($B517,Deals_Demo!$H:$S,9,0)</f>
        <v>45918.929942129631</v>
      </c>
      <c r="U517" s="15" t="str">
        <f t="shared" si="82"/>
        <v>2025-09-18</v>
      </c>
      <c r="V517" s="13" t="str">
        <f>VLOOKUP($B517,Deals_Demo!$H:$S,11,0)</f>
        <v>22</v>
      </c>
      <c r="W517" s="13" t="str">
        <f>VLOOKUP($B517,Deals_Demo!$H:$S,12,0)</f>
        <v>Thu</v>
      </c>
      <c r="X517" s="13">
        <f t="shared" si="84"/>
        <v>8.9999999999999993E-3</v>
      </c>
      <c r="Y517" s="13">
        <f t="shared" si="85"/>
        <v>1.7999999999999999E-2</v>
      </c>
      <c r="Z517" s="13">
        <f t="shared" si="86"/>
        <v>2.7E-2</v>
      </c>
      <c r="AA517" s="13">
        <f t="shared" si="83"/>
        <v>-3</v>
      </c>
    </row>
    <row r="518" spans="1:27" x14ac:dyDescent="0.25">
      <c r="A518" s="58">
        <v>45918.722881944443</v>
      </c>
      <c r="B518" s="59">
        <v>443493132</v>
      </c>
      <c r="C518" s="38" t="s">
        <v>36</v>
      </c>
      <c r="D518" s="38" t="s">
        <v>38</v>
      </c>
      <c r="E518" s="38" t="s">
        <v>120</v>
      </c>
      <c r="F518" s="35">
        <v>3638.8</v>
      </c>
      <c r="G518" s="35">
        <v>3641.71</v>
      </c>
      <c r="H518" s="35">
        <v>3637.21</v>
      </c>
      <c r="I518" s="38" t="s">
        <v>438</v>
      </c>
      <c r="J518" s="35">
        <v>3637.11</v>
      </c>
      <c r="K518" s="35">
        <v>0</v>
      </c>
      <c r="L518" s="35">
        <v>0</v>
      </c>
      <c r="M518" s="35">
        <v>1.69</v>
      </c>
      <c r="N518" s="10" t="str">
        <f t="shared" si="78"/>
        <v>W</v>
      </c>
      <c r="O518" s="11">
        <f t="shared" si="79"/>
        <v>45918</v>
      </c>
      <c r="P518" s="12" t="str">
        <f t="shared" si="80"/>
        <v>17</v>
      </c>
      <c r="Q518" s="13" t="str">
        <f>VLOOKUP($B518,Deals_Demo!$H:$N,7,0)</f>
        <v>strategy_12_demo</v>
      </c>
      <c r="R518" s="13" t="str">
        <f t="shared" si="81"/>
        <v>Thu</v>
      </c>
      <c r="S518" s="14">
        <f>VLOOKUP($B518,Deals_Demo!$H:$S,8,0)</f>
        <v>45918.722881944443</v>
      </c>
      <c r="T518" s="14">
        <f>VLOOKUP($B518,Deals_Demo!$H:$S,9,0)</f>
        <v>45918.931215277778</v>
      </c>
      <c r="U518" s="15" t="str">
        <f t="shared" si="82"/>
        <v>2025-09-18</v>
      </c>
      <c r="V518" s="13" t="str">
        <f>VLOOKUP($B518,Deals_Demo!$H:$S,11,0)</f>
        <v>22</v>
      </c>
      <c r="W518" s="13" t="str">
        <f>VLOOKUP($B518,Deals_Demo!$H:$S,12,0)</f>
        <v>Thu</v>
      </c>
      <c r="X518" s="13">
        <f t="shared" si="84"/>
        <v>0.16900000000000001</v>
      </c>
      <c r="Y518" s="13">
        <f t="shared" si="85"/>
        <v>0.33800000000000002</v>
      </c>
      <c r="Z518" s="13">
        <f t="shared" si="86"/>
        <v>0.50700000000000001</v>
      </c>
      <c r="AA518" s="13">
        <f t="shared" si="83"/>
        <v>-3</v>
      </c>
    </row>
    <row r="519" spans="1:27" x14ac:dyDescent="0.25">
      <c r="A519" s="60">
        <v>45918.724386574075</v>
      </c>
      <c r="B519" s="61">
        <v>443494828</v>
      </c>
      <c r="C519" s="37" t="s">
        <v>36</v>
      </c>
      <c r="D519" s="37" t="s">
        <v>38</v>
      </c>
      <c r="E519" s="37" t="s">
        <v>120</v>
      </c>
      <c r="F519" s="36">
        <v>3636.64</v>
      </c>
      <c r="G519" s="36">
        <v>3636.41</v>
      </c>
      <c r="H519" s="36">
        <v>3633.22</v>
      </c>
      <c r="I519" s="37" t="s">
        <v>439</v>
      </c>
      <c r="J519" s="36">
        <v>3636.44</v>
      </c>
      <c r="K519" s="36">
        <v>0</v>
      </c>
      <c r="L519" s="36">
        <v>0</v>
      </c>
      <c r="M519" s="36">
        <v>0.2</v>
      </c>
      <c r="N519" s="10" t="str">
        <f t="shared" ref="N519:N582" si="87">IF(M519&gt;0,"W",IF(M519&lt;0,"L","BE"))</f>
        <v>W</v>
      </c>
      <c r="O519" s="11">
        <f t="shared" ref="O519:O582" si="88">INT(LEFT(A519,10))</f>
        <v>45918</v>
      </c>
      <c r="P519" s="12" t="str">
        <f t="shared" ref="P519:P582" si="89">TEXT(A519,"hh")</f>
        <v>17</v>
      </c>
      <c r="Q519" s="13" t="str">
        <f>VLOOKUP($B519,Deals_Demo!$H:$N,7,0)</f>
        <v>strategy_17_demo</v>
      </c>
      <c r="R519" s="13" t="str">
        <f t="shared" ref="R519:R582" si="90">TEXT(O519,"ddd")</f>
        <v>Thu</v>
      </c>
      <c r="S519" s="14">
        <f>VLOOKUP($B519,Deals_Demo!$H:$S,8,0)</f>
        <v>45918.724386574075</v>
      </c>
      <c r="T519" s="14">
        <f>VLOOKUP($B519,Deals_Demo!$H:$S,9,0)</f>
        <v>45918.932719907411</v>
      </c>
      <c r="U519" s="15" t="str">
        <f t="shared" ref="U519:U582" si="91">TEXT(T519,"yyyy-mm-dd")</f>
        <v>2025-09-18</v>
      </c>
      <c r="V519" s="13" t="str">
        <f>VLOOKUP($B519,Deals_Demo!$H:$S,11,0)</f>
        <v>22</v>
      </c>
      <c r="W519" s="13" t="str">
        <f>VLOOKUP($B519,Deals_Demo!$H:$S,12,0)</f>
        <v>Thu</v>
      </c>
      <c r="X519" s="13">
        <f t="shared" si="84"/>
        <v>2.0000000000000004E-2</v>
      </c>
      <c r="Y519" s="13">
        <f t="shared" si="85"/>
        <v>4.0000000000000008E-2</v>
      </c>
      <c r="Z519" s="13">
        <f t="shared" si="86"/>
        <v>0.06</v>
      </c>
      <c r="AA519" s="13">
        <f t="shared" ref="AA519:AA582" si="92">IF(M519&lt;2.9,-3,M519)</f>
        <v>-3</v>
      </c>
    </row>
    <row r="520" spans="1:27" x14ac:dyDescent="0.25">
      <c r="A520" s="58">
        <v>45918.724386574075</v>
      </c>
      <c r="B520" s="59">
        <v>443494833</v>
      </c>
      <c r="C520" s="38" t="s">
        <v>36</v>
      </c>
      <c r="D520" s="38" t="s">
        <v>38</v>
      </c>
      <c r="E520" s="38" t="s">
        <v>120</v>
      </c>
      <c r="F520" s="35">
        <v>3636.64</v>
      </c>
      <c r="G520" s="35">
        <v>3636.43</v>
      </c>
      <c r="H520" s="38"/>
      <c r="I520" s="38" t="s">
        <v>439</v>
      </c>
      <c r="J520" s="35">
        <v>3636.44</v>
      </c>
      <c r="K520" s="35">
        <v>0</v>
      </c>
      <c r="L520" s="35">
        <v>0</v>
      </c>
      <c r="M520" s="35">
        <v>0.2</v>
      </c>
      <c r="N520" s="10" t="str">
        <f t="shared" si="87"/>
        <v>W</v>
      </c>
      <c r="O520" s="11">
        <f t="shared" si="88"/>
        <v>45918</v>
      </c>
      <c r="P520" s="12" t="str">
        <f t="shared" si="89"/>
        <v>17</v>
      </c>
      <c r="Q520" s="13" t="str">
        <f>VLOOKUP($B520,Deals_Demo!$H:$N,7,0)</f>
        <v>strategy_18_demo</v>
      </c>
      <c r="R520" s="13" t="str">
        <f t="shared" si="90"/>
        <v>Thu</v>
      </c>
      <c r="S520" s="14">
        <f>VLOOKUP($B520,Deals_Demo!$H:$S,8,0)</f>
        <v>45918.724386574075</v>
      </c>
      <c r="T520" s="14">
        <f>VLOOKUP($B520,Deals_Demo!$H:$S,9,0)</f>
        <v>45918.932719907411</v>
      </c>
      <c r="U520" s="15" t="str">
        <f t="shared" si="91"/>
        <v>2025-09-18</v>
      </c>
      <c r="V520" s="13" t="str">
        <f>VLOOKUP($B520,Deals_Demo!$H:$S,11,0)</f>
        <v>22</v>
      </c>
      <c r="W520" s="13" t="str">
        <f>VLOOKUP($B520,Deals_Demo!$H:$S,12,0)</f>
        <v>Thu</v>
      </c>
      <c r="X520" s="13">
        <f t="shared" si="84"/>
        <v>2.0000000000000004E-2</v>
      </c>
      <c r="Y520" s="13">
        <f t="shared" si="85"/>
        <v>4.0000000000000008E-2</v>
      </c>
      <c r="Z520" s="13">
        <f t="shared" si="86"/>
        <v>0.06</v>
      </c>
      <c r="AA520" s="13">
        <f t="shared" si="92"/>
        <v>-3</v>
      </c>
    </row>
    <row r="521" spans="1:27" x14ac:dyDescent="0.25">
      <c r="A521" s="60">
        <v>45918.72519675926</v>
      </c>
      <c r="B521" s="61">
        <v>443495717</v>
      </c>
      <c r="C521" s="37" t="s">
        <v>36</v>
      </c>
      <c r="D521" s="37" t="s">
        <v>38</v>
      </c>
      <c r="E521" s="37" t="s">
        <v>120</v>
      </c>
      <c r="F521" s="36">
        <v>3636.46</v>
      </c>
      <c r="G521" s="36">
        <v>3635.81</v>
      </c>
      <c r="H521" s="37"/>
      <c r="I521" s="37" t="s">
        <v>440</v>
      </c>
      <c r="J521" s="36">
        <v>3635.83</v>
      </c>
      <c r="K521" s="36">
        <v>0</v>
      </c>
      <c r="L521" s="36">
        <v>0</v>
      </c>
      <c r="M521" s="36">
        <v>0.63</v>
      </c>
      <c r="N521" s="10" t="str">
        <f t="shared" si="87"/>
        <v>W</v>
      </c>
      <c r="O521" s="11">
        <f t="shared" si="88"/>
        <v>45918</v>
      </c>
      <c r="P521" s="12" t="str">
        <f t="shared" si="89"/>
        <v>17</v>
      </c>
      <c r="Q521" s="13" t="str">
        <f>VLOOKUP($B521,Deals_Demo!$H:$N,7,0)</f>
        <v>strategy_18_demo</v>
      </c>
      <c r="R521" s="13" t="str">
        <f t="shared" si="90"/>
        <v>Thu</v>
      </c>
      <c r="S521" s="14">
        <f>VLOOKUP($B521,Deals_Demo!$H:$S,8,0)</f>
        <v>45918.72519675926</v>
      </c>
      <c r="T521" s="14">
        <f>VLOOKUP($B521,Deals_Demo!$H:$S,9,0)</f>
        <v>45918.933530092596</v>
      </c>
      <c r="U521" s="15" t="str">
        <f t="shared" si="91"/>
        <v>2025-09-18</v>
      </c>
      <c r="V521" s="13" t="str">
        <f>VLOOKUP($B521,Deals_Demo!$H:$S,11,0)</f>
        <v>22</v>
      </c>
      <c r="W521" s="13" t="str">
        <f>VLOOKUP($B521,Deals_Demo!$H:$S,12,0)</f>
        <v>Thu</v>
      </c>
      <c r="X521" s="13">
        <f t="shared" si="84"/>
        <v>6.3E-2</v>
      </c>
      <c r="Y521" s="13">
        <f t="shared" si="85"/>
        <v>0.126</v>
      </c>
      <c r="Z521" s="13">
        <f t="shared" si="86"/>
        <v>0.189</v>
      </c>
      <c r="AA521" s="13">
        <f t="shared" si="92"/>
        <v>-3</v>
      </c>
    </row>
    <row r="522" spans="1:27" x14ac:dyDescent="0.25">
      <c r="A522" s="58">
        <v>45918.72519675926</v>
      </c>
      <c r="B522" s="59">
        <v>443495721</v>
      </c>
      <c r="C522" s="38" t="s">
        <v>36</v>
      </c>
      <c r="D522" s="38" t="s">
        <v>38</v>
      </c>
      <c r="E522" s="38" t="s">
        <v>120</v>
      </c>
      <c r="F522" s="35">
        <v>3636.46</v>
      </c>
      <c r="G522" s="35">
        <v>3635.81</v>
      </c>
      <c r="H522" s="35">
        <v>3632.96</v>
      </c>
      <c r="I522" s="38" t="s">
        <v>440</v>
      </c>
      <c r="J522" s="35">
        <v>3635.83</v>
      </c>
      <c r="K522" s="35">
        <v>0</v>
      </c>
      <c r="L522" s="35">
        <v>0</v>
      </c>
      <c r="M522" s="35">
        <v>0.63</v>
      </c>
      <c r="N522" s="10" t="str">
        <f t="shared" si="87"/>
        <v>W</v>
      </c>
      <c r="O522" s="11">
        <f t="shared" si="88"/>
        <v>45918</v>
      </c>
      <c r="P522" s="12" t="str">
        <f t="shared" si="89"/>
        <v>17</v>
      </c>
      <c r="Q522" s="13" t="str">
        <f>VLOOKUP($B522,Deals_Demo!$H:$N,7,0)</f>
        <v>strategy_17_demo</v>
      </c>
      <c r="R522" s="13" t="str">
        <f t="shared" si="90"/>
        <v>Thu</v>
      </c>
      <c r="S522" s="14">
        <f>VLOOKUP($B522,Deals_Demo!$H:$S,8,0)</f>
        <v>45918.72519675926</v>
      </c>
      <c r="T522" s="14">
        <f>VLOOKUP($B522,Deals_Demo!$H:$S,9,0)</f>
        <v>45918.933530092596</v>
      </c>
      <c r="U522" s="15" t="str">
        <f t="shared" si="91"/>
        <v>2025-09-18</v>
      </c>
      <c r="V522" s="13" t="str">
        <f>VLOOKUP($B522,Deals_Demo!$H:$S,11,0)</f>
        <v>22</v>
      </c>
      <c r="W522" s="13" t="str">
        <f>VLOOKUP($B522,Deals_Demo!$H:$S,12,0)</f>
        <v>Thu</v>
      </c>
      <c r="X522" s="13">
        <f t="shared" si="84"/>
        <v>6.3E-2</v>
      </c>
      <c r="Y522" s="13">
        <f t="shared" si="85"/>
        <v>0.126</v>
      </c>
      <c r="Z522" s="13">
        <f t="shared" si="86"/>
        <v>0.189</v>
      </c>
      <c r="AA522" s="13">
        <f t="shared" si="92"/>
        <v>-3</v>
      </c>
    </row>
    <row r="523" spans="1:27" x14ac:dyDescent="0.25">
      <c r="A523" s="60">
        <v>45918.725775462961</v>
      </c>
      <c r="B523" s="61">
        <v>443496531</v>
      </c>
      <c r="C523" s="37" t="s">
        <v>36</v>
      </c>
      <c r="D523" s="37" t="s">
        <v>38</v>
      </c>
      <c r="E523" s="37" t="s">
        <v>120</v>
      </c>
      <c r="F523" s="36">
        <v>3636.28</v>
      </c>
      <c r="G523" s="36">
        <v>3639.28</v>
      </c>
      <c r="H523" s="36">
        <v>3632.78</v>
      </c>
      <c r="I523" s="37" t="s">
        <v>441</v>
      </c>
      <c r="J523" s="36">
        <v>3639.29</v>
      </c>
      <c r="K523" s="36">
        <v>0</v>
      </c>
      <c r="L523" s="36">
        <v>0</v>
      </c>
      <c r="M523" s="36">
        <v>-3.01</v>
      </c>
      <c r="N523" s="10" t="str">
        <f t="shared" si="87"/>
        <v>L</v>
      </c>
      <c r="O523" s="11">
        <f t="shared" si="88"/>
        <v>45918</v>
      </c>
      <c r="P523" s="12" t="str">
        <f t="shared" si="89"/>
        <v>17</v>
      </c>
      <c r="Q523" s="13" t="str">
        <f>VLOOKUP($B523,Deals_Demo!$H:$N,7,0)</f>
        <v>strategy_17_demo</v>
      </c>
      <c r="R523" s="13" t="str">
        <f t="shared" si="90"/>
        <v>Thu</v>
      </c>
      <c r="S523" s="14">
        <f>VLOOKUP($B523,Deals_Demo!$H:$S,8,0)</f>
        <v>45918.725775462961</v>
      </c>
      <c r="T523" s="14">
        <f>VLOOKUP($B523,Deals_Demo!$H:$S,9,0)</f>
        <v>45918.934108796297</v>
      </c>
      <c r="U523" s="15" t="str">
        <f t="shared" si="91"/>
        <v>2025-09-18</v>
      </c>
      <c r="V523" s="13" t="str">
        <f>VLOOKUP($B523,Deals_Demo!$H:$S,11,0)</f>
        <v>22</v>
      </c>
      <c r="W523" s="13" t="str">
        <f>VLOOKUP($B523,Deals_Demo!$H:$S,12,0)</f>
        <v>Thu</v>
      </c>
      <c r="X523" s="13">
        <f t="shared" si="84"/>
        <v>-0.30099999999999999</v>
      </c>
      <c r="Y523" s="13">
        <f t="shared" si="85"/>
        <v>-0.60199999999999998</v>
      </c>
      <c r="Z523" s="13">
        <f t="shared" si="86"/>
        <v>-0.90299999999999991</v>
      </c>
      <c r="AA523" s="13">
        <f t="shared" si="92"/>
        <v>-3</v>
      </c>
    </row>
    <row r="524" spans="1:27" x14ac:dyDescent="0.25">
      <c r="A524" s="58">
        <v>45918.725775462961</v>
      </c>
      <c r="B524" s="59">
        <v>443496539</v>
      </c>
      <c r="C524" s="38" t="s">
        <v>36</v>
      </c>
      <c r="D524" s="38" t="s">
        <v>38</v>
      </c>
      <c r="E524" s="38" t="s">
        <v>120</v>
      </c>
      <c r="F524" s="35">
        <v>3636.47</v>
      </c>
      <c r="G524" s="35">
        <v>3639.28</v>
      </c>
      <c r="H524" s="38"/>
      <c r="I524" s="38" t="s">
        <v>441</v>
      </c>
      <c r="J524" s="35">
        <v>3639.29</v>
      </c>
      <c r="K524" s="35">
        <v>0</v>
      </c>
      <c r="L524" s="35">
        <v>0</v>
      </c>
      <c r="M524" s="35">
        <v>-2.82</v>
      </c>
      <c r="N524" s="10" t="str">
        <f t="shared" si="87"/>
        <v>L</v>
      </c>
      <c r="O524" s="11">
        <f t="shared" si="88"/>
        <v>45918</v>
      </c>
      <c r="P524" s="12" t="str">
        <f t="shared" si="89"/>
        <v>17</v>
      </c>
      <c r="Q524" s="13" t="str">
        <f>VLOOKUP($B524,Deals_Demo!$H:$N,7,0)</f>
        <v>strategy_18_demo</v>
      </c>
      <c r="R524" s="13" t="str">
        <f t="shared" si="90"/>
        <v>Thu</v>
      </c>
      <c r="S524" s="14">
        <f>VLOOKUP($B524,Deals_Demo!$H:$S,8,0)</f>
        <v>45918.725775462961</v>
      </c>
      <c r="T524" s="14">
        <f>VLOOKUP($B524,Deals_Demo!$H:$S,9,0)</f>
        <v>45918.934108796297</v>
      </c>
      <c r="U524" s="15" t="str">
        <f t="shared" si="91"/>
        <v>2025-09-18</v>
      </c>
      <c r="V524" s="13" t="str">
        <f>VLOOKUP($B524,Deals_Demo!$H:$S,11,0)</f>
        <v>22</v>
      </c>
      <c r="W524" s="13" t="str">
        <f>VLOOKUP($B524,Deals_Demo!$H:$S,12,0)</f>
        <v>Thu</v>
      </c>
      <c r="X524" s="13">
        <f t="shared" si="84"/>
        <v>-0.28199999999999997</v>
      </c>
      <c r="Y524" s="13">
        <f t="shared" si="85"/>
        <v>-0.56399999999999995</v>
      </c>
      <c r="Z524" s="13">
        <f t="shared" si="86"/>
        <v>-0.84599999999999997</v>
      </c>
      <c r="AA524" s="13">
        <f t="shared" si="92"/>
        <v>-3</v>
      </c>
    </row>
    <row r="525" spans="1:27" x14ac:dyDescent="0.25">
      <c r="A525" s="60">
        <v>45918.725995370369</v>
      </c>
      <c r="B525" s="61">
        <v>443496838</v>
      </c>
      <c r="C525" s="37" t="s">
        <v>36</v>
      </c>
      <c r="D525" s="37" t="s">
        <v>38</v>
      </c>
      <c r="E525" s="37" t="s">
        <v>120</v>
      </c>
      <c r="F525" s="36">
        <v>3636.78</v>
      </c>
      <c r="G525" s="36">
        <v>3639.81</v>
      </c>
      <c r="H525" s="36">
        <v>3635.31</v>
      </c>
      <c r="I525" s="37" t="s">
        <v>442</v>
      </c>
      <c r="J525" s="36">
        <v>3635.17</v>
      </c>
      <c r="K525" s="36">
        <v>0</v>
      </c>
      <c r="L525" s="36">
        <v>0</v>
      </c>
      <c r="M525" s="36">
        <v>1.61</v>
      </c>
      <c r="N525" s="10" t="str">
        <f t="shared" si="87"/>
        <v>W</v>
      </c>
      <c r="O525" s="11">
        <f t="shared" si="88"/>
        <v>45918</v>
      </c>
      <c r="P525" s="12" t="str">
        <f t="shared" si="89"/>
        <v>17</v>
      </c>
      <c r="Q525" s="13" t="str">
        <f>VLOOKUP($B525,Deals_Demo!$H:$N,7,0)</f>
        <v>strategy_14_demo</v>
      </c>
      <c r="R525" s="13" t="str">
        <f t="shared" si="90"/>
        <v>Thu</v>
      </c>
      <c r="S525" s="14">
        <f>VLOOKUP($B525,Deals_Demo!$H:$S,8,0)</f>
        <v>45918.725995370369</v>
      </c>
      <c r="T525" s="14">
        <f>VLOOKUP($B525,Deals_Demo!$H:$S,9,0)</f>
        <v>45918.934328703705</v>
      </c>
      <c r="U525" s="15" t="str">
        <f t="shared" si="91"/>
        <v>2025-09-18</v>
      </c>
      <c r="V525" s="13" t="str">
        <f>VLOOKUP($B525,Deals_Demo!$H:$S,11,0)</f>
        <v>22</v>
      </c>
      <c r="W525" s="13" t="str">
        <f>VLOOKUP($B525,Deals_Demo!$H:$S,12,0)</f>
        <v>Thu</v>
      </c>
      <c r="X525" s="13">
        <f t="shared" si="84"/>
        <v>0.16100000000000003</v>
      </c>
      <c r="Y525" s="13">
        <f t="shared" si="85"/>
        <v>0.32200000000000006</v>
      </c>
      <c r="Z525" s="13">
        <f t="shared" si="86"/>
        <v>0.48299999999999998</v>
      </c>
      <c r="AA525" s="13">
        <f t="shared" si="92"/>
        <v>-3</v>
      </c>
    </row>
    <row r="526" spans="1:27" x14ac:dyDescent="0.25">
      <c r="A526" s="58">
        <v>45918.726006944446</v>
      </c>
      <c r="B526" s="59">
        <v>443496841</v>
      </c>
      <c r="C526" s="38" t="s">
        <v>36</v>
      </c>
      <c r="D526" s="38" t="s">
        <v>38</v>
      </c>
      <c r="E526" s="38" t="s">
        <v>120</v>
      </c>
      <c r="F526" s="35">
        <v>3636.79</v>
      </c>
      <c r="G526" s="35">
        <v>3638.28</v>
      </c>
      <c r="H526" s="35">
        <v>3635.28</v>
      </c>
      <c r="I526" s="38" t="s">
        <v>442</v>
      </c>
      <c r="J526" s="35">
        <v>3635.17</v>
      </c>
      <c r="K526" s="35">
        <v>0</v>
      </c>
      <c r="L526" s="35">
        <v>0</v>
      </c>
      <c r="M526" s="35">
        <v>1.62</v>
      </c>
      <c r="N526" s="10" t="str">
        <f t="shared" si="87"/>
        <v>W</v>
      </c>
      <c r="O526" s="11">
        <f t="shared" si="88"/>
        <v>45918</v>
      </c>
      <c r="P526" s="12" t="str">
        <f t="shared" si="89"/>
        <v>17</v>
      </c>
      <c r="Q526" s="13" t="str">
        <f>VLOOKUP($B526,Deals_Demo!$H:$N,7,0)</f>
        <v>strategy_15_demo</v>
      </c>
      <c r="R526" s="13" t="str">
        <f t="shared" si="90"/>
        <v>Thu</v>
      </c>
      <c r="S526" s="14">
        <f>VLOOKUP($B526,Deals_Demo!$H:$S,8,0)</f>
        <v>45918.726006944446</v>
      </c>
      <c r="T526" s="14">
        <f>VLOOKUP($B526,Deals_Demo!$H:$S,9,0)</f>
        <v>45918.934340277781</v>
      </c>
      <c r="U526" s="15" t="str">
        <f t="shared" si="91"/>
        <v>2025-09-18</v>
      </c>
      <c r="V526" s="13" t="str">
        <f>VLOOKUP($B526,Deals_Demo!$H:$S,11,0)</f>
        <v>22</v>
      </c>
      <c r="W526" s="13" t="str">
        <f>VLOOKUP($B526,Deals_Demo!$H:$S,12,0)</f>
        <v>Thu</v>
      </c>
      <c r="X526" s="13">
        <f t="shared" si="84"/>
        <v>0.16200000000000003</v>
      </c>
      <c r="Y526" s="13">
        <f t="shared" si="85"/>
        <v>0.32400000000000007</v>
      </c>
      <c r="Z526" s="13">
        <f t="shared" si="86"/>
        <v>0.48599999999999999</v>
      </c>
      <c r="AA526" s="13">
        <f t="shared" si="92"/>
        <v>-3</v>
      </c>
    </row>
    <row r="527" spans="1:27" x14ac:dyDescent="0.25">
      <c r="A527" s="60">
        <v>45918.726006944446</v>
      </c>
      <c r="B527" s="61">
        <v>443496843</v>
      </c>
      <c r="C527" s="37" t="s">
        <v>36</v>
      </c>
      <c r="D527" s="37" t="s">
        <v>38</v>
      </c>
      <c r="E527" s="37" t="s">
        <v>120</v>
      </c>
      <c r="F527" s="36">
        <v>3636.75</v>
      </c>
      <c r="G527" s="36">
        <v>3639.78</v>
      </c>
      <c r="H527" s="36">
        <v>3635.28</v>
      </c>
      <c r="I527" s="37" t="s">
        <v>442</v>
      </c>
      <c r="J527" s="36">
        <v>3635.17</v>
      </c>
      <c r="K527" s="36">
        <v>0</v>
      </c>
      <c r="L527" s="36">
        <v>0</v>
      </c>
      <c r="M527" s="36">
        <v>1.58</v>
      </c>
      <c r="N527" s="10" t="str">
        <f t="shared" si="87"/>
        <v>W</v>
      </c>
      <c r="O527" s="11">
        <f t="shared" si="88"/>
        <v>45918</v>
      </c>
      <c r="P527" s="12" t="str">
        <f t="shared" si="89"/>
        <v>17</v>
      </c>
      <c r="Q527" s="13" t="str">
        <f>VLOOKUP($B527,Deals_Demo!$H:$N,7,0)</f>
        <v>strategy_12_demo</v>
      </c>
      <c r="R527" s="13" t="str">
        <f t="shared" si="90"/>
        <v>Thu</v>
      </c>
      <c r="S527" s="14">
        <f>VLOOKUP($B527,Deals_Demo!$H:$S,8,0)</f>
        <v>45918.726006944446</v>
      </c>
      <c r="T527" s="14">
        <f>VLOOKUP($B527,Deals_Demo!$H:$S,9,0)</f>
        <v>45918.934340277781</v>
      </c>
      <c r="U527" s="15" t="str">
        <f t="shared" si="91"/>
        <v>2025-09-18</v>
      </c>
      <c r="V527" s="13" t="str">
        <f>VLOOKUP($B527,Deals_Demo!$H:$S,11,0)</f>
        <v>22</v>
      </c>
      <c r="W527" s="13" t="str">
        <f>VLOOKUP($B527,Deals_Demo!$H:$S,12,0)</f>
        <v>Thu</v>
      </c>
      <c r="X527" s="13">
        <f t="shared" si="84"/>
        <v>0.15800000000000003</v>
      </c>
      <c r="Y527" s="13">
        <f t="shared" si="85"/>
        <v>0.31600000000000006</v>
      </c>
      <c r="Z527" s="13">
        <f t="shared" si="86"/>
        <v>0.47399999999999998</v>
      </c>
      <c r="AA527" s="13">
        <f t="shared" si="92"/>
        <v>-3</v>
      </c>
    </row>
    <row r="528" spans="1:27" x14ac:dyDescent="0.25">
      <c r="A528" s="58">
        <v>45918.726006944446</v>
      </c>
      <c r="B528" s="59">
        <v>443496846</v>
      </c>
      <c r="C528" s="38" t="s">
        <v>36</v>
      </c>
      <c r="D528" s="38" t="s">
        <v>38</v>
      </c>
      <c r="E528" s="38" t="s">
        <v>120</v>
      </c>
      <c r="F528" s="35">
        <v>3636.42</v>
      </c>
      <c r="G528" s="35">
        <v>3639.78</v>
      </c>
      <c r="H528" s="35">
        <v>3633.28</v>
      </c>
      <c r="I528" s="38" t="s">
        <v>443</v>
      </c>
      <c r="J528" s="35">
        <v>3639.81</v>
      </c>
      <c r="K528" s="35">
        <v>0</v>
      </c>
      <c r="L528" s="35">
        <v>0</v>
      </c>
      <c r="M528" s="35">
        <v>-3.39</v>
      </c>
      <c r="N528" s="10" t="str">
        <f t="shared" si="87"/>
        <v>L</v>
      </c>
      <c r="O528" s="11">
        <f t="shared" si="88"/>
        <v>45918</v>
      </c>
      <c r="P528" s="12" t="str">
        <f t="shared" si="89"/>
        <v>17</v>
      </c>
      <c r="Q528" s="13" t="str">
        <f>VLOOKUP($B528,Deals_Demo!$H:$N,7,0)</f>
        <v>strategy_16_demo</v>
      </c>
      <c r="R528" s="13" t="str">
        <f t="shared" si="90"/>
        <v>Thu</v>
      </c>
      <c r="S528" s="14">
        <f>VLOOKUP($B528,Deals_Demo!$H:$S,8,0)</f>
        <v>45918.726006944446</v>
      </c>
      <c r="T528" s="14">
        <f>VLOOKUP($B528,Deals_Demo!$H:$S,9,0)</f>
        <v>45918.934340277781</v>
      </c>
      <c r="U528" s="15" t="str">
        <f t="shared" si="91"/>
        <v>2025-09-18</v>
      </c>
      <c r="V528" s="13" t="str">
        <f>VLOOKUP($B528,Deals_Demo!$H:$S,11,0)</f>
        <v>22</v>
      </c>
      <c r="W528" s="13" t="str">
        <f>VLOOKUP($B528,Deals_Demo!$H:$S,12,0)</f>
        <v>Thu</v>
      </c>
      <c r="X528" s="13">
        <f t="shared" si="84"/>
        <v>-0.33900000000000002</v>
      </c>
      <c r="Y528" s="13">
        <f t="shared" si="85"/>
        <v>-0.67800000000000005</v>
      </c>
      <c r="Z528" s="13">
        <f t="shared" si="86"/>
        <v>-1.0169999999999999</v>
      </c>
      <c r="AA528" s="13">
        <f t="shared" si="92"/>
        <v>-3</v>
      </c>
    </row>
    <row r="529" spans="1:27" x14ac:dyDescent="0.25">
      <c r="A529" s="60">
        <v>45918.726006944446</v>
      </c>
      <c r="B529" s="61">
        <v>443496850</v>
      </c>
      <c r="C529" s="37" t="s">
        <v>36</v>
      </c>
      <c r="D529" s="37" t="s">
        <v>38</v>
      </c>
      <c r="E529" s="37" t="s">
        <v>120</v>
      </c>
      <c r="F529" s="36">
        <v>3636.32</v>
      </c>
      <c r="G529" s="36">
        <v>3639.28</v>
      </c>
      <c r="H529" s="36">
        <v>3633.78</v>
      </c>
      <c r="I529" s="37" t="s">
        <v>441</v>
      </c>
      <c r="J529" s="36">
        <v>3639.29</v>
      </c>
      <c r="K529" s="36">
        <v>0</v>
      </c>
      <c r="L529" s="36">
        <v>0</v>
      </c>
      <c r="M529" s="36">
        <v>-2.97</v>
      </c>
      <c r="N529" s="10" t="str">
        <f t="shared" si="87"/>
        <v>L</v>
      </c>
      <c r="O529" s="11">
        <f t="shared" si="88"/>
        <v>45918</v>
      </c>
      <c r="P529" s="12" t="str">
        <f t="shared" si="89"/>
        <v>17</v>
      </c>
      <c r="Q529" s="13" t="str">
        <f>VLOOKUP($B529,Deals_Demo!$H:$N,7,0)</f>
        <v>strategy_10_demo</v>
      </c>
      <c r="R529" s="13" t="str">
        <f t="shared" si="90"/>
        <v>Thu</v>
      </c>
      <c r="S529" s="14">
        <f>VLOOKUP($B529,Deals_Demo!$H:$S,8,0)</f>
        <v>45918.726006944446</v>
      </c>
      <c r="T529" s="14">
        <f>VLOOKUP($B529,Deals_Demo!$H:$S,9,0)</f>
        <v>45918.934340277781</v>
      </c>
      <c r="U529" s="15" t="str">
        <f t="shared" si="91"/>
        <v>2025-09-18</v>
      </c>
      <c r="V529" s="13" t="str">
        <f>VLOOKUP($B529,Deals_Demo!$H:$S,11,0)</f>
        <v>22</v>
      </c>
      <c r="W529" s="13" t="str">
        <f>VLOOKUP($B529,Deals_Demo!$H:$S,12,0)</f>
        <v>Thu</v>
      </c>
      <c r="X529" s="13">
        <f t="shared" si="84"/>
        <v>-0.29700000000000004</v>
      </c>
      <c r="Y529" s="13">
        <f t="shared" si="85"/>
        <v>-0.59400000000000008</v>
      </c>
      <c r="Z529" s="13">
        <f t="shared" si="86"/>
        <v>-0.89100000000000001</v>
      </c>
      <c r="AA529" s="13">
        <f t="shared" si="92"/>
        <v>-3</v>
      </c>
    </row>
    <row r="530" spans="1:27" x14ac:dyDescent="0.25">
      <c r="A530" s="58">
        <v>45918.726018518515</v>
      </c>
      <c r="B530" s="59">
        <v>443496855</v>
      </c>
      <c r="C530" s="38" t="s">
        <v>36</v>
      </c>
      <c r="D530" s="38" t="s">
        <v>38</v>
      </c>
      <c r="E530" s="38" t="s">
        <v>120</v>
      </c>
      <c r="F530" s="35">
        <v>3636.29</v>
      </c>
      <c r="G530" s="35">
        <v>3639.78</v>
      </c>
      <c r="H530" s="35">
        <v>3633.28</v>
      </c>
      <c r="I530" s="38" t="s">
        <v>443</v>
      </c>
      <c r="J530" s="35">
        <v>3639.81</v>
      </c>
      <c r="K530" s="35">
        <v>0</v>
      </c>
      <c r="L530" s="35">
        <v>0</v>
      </c>
      <c r="M530" s="35">
        <v>-3.52</v>
      </c>
      <c r="N530" s="10" t="str">
        <f t="shared" si="87"/>
        <v>L</v>
      </c>
      <c r="O530" s="11">
        <f t="shared" si="88"/>
        <v>45918</v>
      </c>
      <c r="P530" s="12" t="str">
        <f t="shared" si="89"/>
        <v>17</v>
      </c>
      <c r="Q530" s="13" t="str">
        <f>VLOOKUP($B530,Deals_Demo!$H:$N,7,0)</f>
        <v>strategy_11_demo</v>
      </c>
      <c r="R530" s="13" t="str">
        <f t="shared" si="90"/>
        <v>Thu</v>
      </c>
      <c r="S530" s="14">
        <f>VLOOKUP($B530,Deals_Demo!$H:$S,8,0)</f>
        <v>45918.726018518515</v>
      </c>
      <c r="T530" s="14">
        <f>VLOOKUP($B530,Deals_Demo!$H:$S,9,0)</f>
        <v>45918.934351851851</v>
      </c>
      <c r="U530" s="15" t="str">
        <f t="shared" si="91"/>
        <v>2025-09-18</v>
      </c>
      <c r="V530" s="13" t="str">
        <f>VLOOKUP($B530,Deals_Demo!$H:$S,11,0)</f>
        <v>22</v>
      </c>
      <c r="W530" s="13" t="str">
        <f>VLOOKUP($B530,Deals_Demo!$H:$S,12,0)</f>
        <v>Thu</v>
      </c>
      <c r="X530" s="13">
        <f t="shared" si="84"/>
        <v>-0.35200000000000004</v>
      </c>
      <c r="Y530" s="13">
        <f t="shared" si="85"/>
        <v>-0.70400000000000007</v>
      </c>
      <c r="Z530" s="13">
        <f t="shared" si="86"/>
        <v>-1.056</v>
      </c>
      <c r="AA530" s="13">
        <f t="shared" si="92"/>
        <v>-3</v>
      </c>
    </row>
    <row r="531" spans="1:27" x14ac:dyDescent="0.25">
      <c r="A531" s="60">
        <v>45918.726018518515</v>
      </c>
      <c r="B531" s="61">
        <v>443496862</v>
      </c>
      <c r="C531" s="37" t="s">
        <v>36</v>
      </c>
      <c r="D531" s="37" t="s">
        <v>38</v>
      </c>
      <c r="E531" s="37" t="s">
        <v>120</v>
      </c>
      <c r="F531" s="36">
        <v>3636.35</v>
      </c>
      <c r="G531" s="36">
        <v>3639.78</v>
      </c>
      <c r="H531" s="36">
        <v>3633.78</v>
      </c>
      <c r="I531" s="37" t="s">
        <v>443</v>
      </c>
      <c r="J531" s="36">
        <v>3639.81</v>
      </c>
      <c r="K531" s="36">
        <v>0</v>
      </c>
      <c r="L531" s="36">
        <v>0</v>
      </c>
      <c r="M531" s="36">
        <v>-3.46</v>
      </c>
      <c r="N531" s="10" t="str">
        <f t="shared" si="87"/>
        <v>L</v>
      </c>
      <c r="O531" s="11">
        <f t="shared" si="88"/>
        <v>45918</v>
      </c>
      <c r="P531" s="12" t="str">
        <f t="shared" si="89"/>
        <v>17</v>
      </c>
      <c r="Q531" s="13" t="str">
        <f>VLOOKUP($B531,Deals_Demo!$H:$N,7,0)</f>
        <v>strategy_09_demo</v>
      </c>
      <c r="R531" s="13" t="str">
        <f t="shared" si="90"/>
        <v>Thu</v>
      </c>
      <c r="S531" s="14">
        <f>VLOOKUP($B531,Deals_Demo!$H:$S,8,0)</f>
        <v>45918.726018518515</v>
      </c>
      <c r="T531" s="14">
        <f>VLOOKUP($B531,Deals_Demo!$H:$S,9,0)</f>
        <v>45918.934351851851</v>
      </c>
      <c r="U531" s="15" t="str">
        <f t="shared" si="91"/>
        <v>2025-09-18</v>
      </c>
      <c r="V531" s="13" t="str">
        <f>VLOOKUP($B531,Deals_Demo!$H:$S,11,0)</f>
        <v>22</v>
      </c>
      <c r="W531" s="13" t="str">
        <f>VLOOKUP($B531,Deals_Demo!$H:$S,12,0)</f>
        <v>Thu</v>
      </c>
      <c r="X531" s="13">
        <f t="shared" si="84"/>
        <v>-0.34600000000000003</v>
      </c>
      <c r="Y531" s="13">
        <f t="shared" si="85"/>
        <v>-0.69200000000000006</v>
      </c>
      <c r="Z531" s="13">
        <f t="shared" si="86"/>
        <v>-1.038</v>
      </c>
      <c r="AA531" s="13">
        <f t="shared" si="92"/>
        <v>-3</v>
      </c>
    </row>
    <row r="532" spans="1:27" x14ac:dyDescent="0.25">
      <c r="A532" s="58">
        <v>45918.729004629633</v>
      </c>
      <c r="B532" s="59">
        <v>443499117</v>
      </c>
      <c r="C532" s="38" t="s">
        <v>36</v>
      </c>
      <c r="D532" s="38" t="s">
        <v>38</v>
      </c>
      <c r="E532" s="38" t="s">
        <v>120</v>
      </c>
      <c r="F532" s="35">
        <v>3636.36</v>
      </c>
      <c r="G532" s="35">
        <v>3639.38</v>
      </c>
      <c r="H532" s="35">
        <v>3634.88</v>
      </c>
      <c r="I532" s="38" t="s">
        <v>444</v>
      </c>
      <c r="J532" s="35">
        <v>3639.38</v>
      </c>
      <c r="K532" s="35">
        <v>0</v>
      </c>
      <c r="L532" s="35">
        <v>0</v>
      </c>
      <c r="M532" s="35">
        <v>-3.02</v>
      </c>
      <c r="N532" s="10" t="str">
        <f t="shared" si="87"/>
        <v>L</v>
      </c>
      <c r="O532" s="11">
        <f t="shared" si="88"/>
        <v>45918</v>
      </c>
      <c r="P532" s="12" t="str">
        <f t="shared" si="89"/>
        <v>17</v>
      </c>
      <c r="Q532" s="13" t="str">
        <f>VLOOKUP($B532,Deals_Demo!$H:$N,7,0)</f>
        <v>strategy_12_demo</v>
      </c>
      <c r="R532" s="13" t="str">
        <f t="shared" si="90"/>
        <v>Thu</v>
      </c>
      <c r="S532" s="14">
        <f>VLOOKUP($B532,Deals_Demo!$H:$S,8,0)</f>
        <v>45918.729004629633</v>
      </c>
      <c r="T532" s="14">
        <f>VLOOKUP($B532,Deals_Demo!$H:$S,9,0)</f>
        <v>45918.937337962969</v>
      </c>
      <c r="U532" s="15" t="str">
        <f t="shared" si="91"/>
        <v>2025-09-18</v>
      </c>
      <c r="V532" s="13" t="str">
        <f>VLOOKUP($B532,Deals_Demo!$H:$S,11,0)</f>
        <v>22</v>
      </c>
      <c r="W532" s="13" t="str">
        <f>VLOOKUP($B532,Deals_Demo!$H:$S,12,0)</f>
        <v>Thu</v>
      </c>
      <c r="X532" s="13">
        <f t="shared" si="84"/>
        <v>-0.30200000000000005</v>
      </c>
      <c r="Y532" s="13">
        <f t="shared" si="85"/>
        <v>-0.60400000000000009</v>
      </c>
      <c r="Z532" s="13">
        <f t="shared" si="86"/>
        <v>-0.90599999999999992</v>
      </c>
      <c r="AA532" s="13">
        <f t="shared" si="92"/>
        <v>-3</v>
      </c>
    </row>
    <row r="533" spans="1:27" x14ac:dyDescent="0.25">
      <c r="A533" s="60">
        <v>45918.729351851849</v>
      </c>
      <c r="B533" s="61">
        <v>443499544</v>
      </c>
      <c r="C533" s="37" t="s">
        <v>36</v>
      </c>
      <c r="D533" s="37" t="s">
        <v>38</v>
      </c>
      <c r="E533" s="37" t="s">
        <v>120</v>
      </c>
      <c r="F533" s="36">
        <v>3636.8</v>
      </c>
      <c r="G533" s="36">
        <v>3639.83</v>
      </c>
      <c r="H533" s="36">
        <v>3633.33</v>
      </c>
      <c r="I533" s="37" t="s">
        <v>445</v>
      </c>
      <c r="J533" s="36">
        <v>3639.83</v>
      </c>
      <c r="K533" s="36">
        <v>0</v>
      </c>
      <c r="L533" s="36">
        <v>0</v>
      </c>
      <c r="M533" s="36">
        <v>-3.03</v>
      </c>
      <c r="N533" s="10" t="str">
        <f t="shared" si="87"/>
        <v>L</v>
      </c>
      <c r="O533" s="11">
        <f t="shared" si="88"/>
        <v>45918</v>
      </c>
      <c r="P533" s="12" t="str">
        <f t="shared" si="89"/>
        <v>17</v>
      </c>
      <c r="Q533" s="13" t="str">
        <f>VLOOKUP($B533,Deals_Demo!$H:$N,7,0)</f>
        <v>strategy_08_demo</v>
      </c>
      <c r="R533" s="13" t="str">
        <f t="shared" si="90"/>
        <v>Thu</v>
      </c>
      <c r="S533" s="14">
        <f>VLOOKUP($B533,Deals_Demo!$H:$S,8,0)</f>
        <v>45918.729351851849</v>
      </c>
      <c r="T533" s="14">
        <f>VLOOKUP($B533,Deals_Demo!$H:$S,9,0)</f>
        <v>45918.937685185185</v>
      </c>
      <c r="U533" s="15" t="str">
        <f t="shared" si="91"/>
        <v>2025-09-18</v>
      </c>
      <c r="V533" s="13" t="str">
        <f>VLOOKUP($B533,Deals_Demo!$H:$S,11,0)</f>
        <v>22</v>
      </c>
      <c r="W533" s="13" t="str">
        <f>VLOOKUP($B533,Deals_Demo!$H:$S,12,0)</f>
        <v>Thu</v>
      </c>
      <c r="X533" s="13">
        <f t="shared" si="84"/>
        <v>-0.30299999999999999</v>
      </c>
      <c r="Y533" s="13">
        <f t="shared" si="85"/>
        <v>-0.60599999999999998</v>
      </c>
      <c r="Z533" s="13">
        <f t="shared" si="86"/>
        <v>-0.90899999999999992</v>
      </c>
      <c r="AA533" s="13">
        <f t="shared" si="92"/>
        <v>-3</v>
      </c>
    </row>
    <row r="534" spans="1:27" x14ac:dyDescent="0.25">
      <c r="A534" s="58">
        <v>45918.729363425926</v>
      </c>
      <c r="B534" s="59">
        <v>443499547</v>
      </c>
      <c r="C534" s="38" t="s">
        <v>36</v>
      </c>
      <c r="D534" s="38" t="s">
        <v>38</v>
      </c>
      <c r="E534" s="38" t="s">
        <v>120</v>
      </c>
      <c r="F534" s="35">
        <v>3636.8</v>
      </c>
      <c r="G534" s="35">
        <v>3639.8</v>
      </c>
      <c r="H534" s="35">
        <v>3633.3</v>
      </c>
      <c r="I534" s="38" t="s">
        <v>443</v>
      </c>
      <c r="J534" s="35">
        <v>3639.81</v>
      </c>
      <c r="K534" s="35">
        <v>0</v>
      </c>
      <c r="L534" s="35">
        <v>0</v>
      </c>
      <c r="M534" s="35">
        <v>-3.01</v>
      </c>
      <c r="N534" s="10" t="str">
        <f t="shared" si="87"/>
        <v>L</v>
      </c>
      <c r="O534" s="11">
        <f t="shared" si="88"/>
        <v>45918</v>
      </c>
      <c r="P534" s="12" t="str">
        <f t="shared" si="89"/>
        <v>17</v>
      </c>
      <c r="Q534" s="13" t="str">
        <f>VLOOKUP($B534,Deals_Demo!$H:$N,7,0)</f>
        <v>strategy_13_demo</v>
      </c>
      <c r="R534" s="13" t="str">
        <f t="shared" si="90"/>
        <v>Thu</v>
      </c>
      <c r="S534" s="14">
        <f>VLOOKUP($B534,Deals_Demo!$H:$S,8,0)</f>
        <v>45918.729363425926</v>
      </c>
      <c r="T534" s="14">
        <f>VLOOKUP($B534,Deals_Demo!$H:$S,9,0)</f>
        <v>45918.937696759262</v>
      </c>
      <c r="U534" s="15" t="str">
        <f t="shared" si="91"/>
        <v>2025-09-18</v>
      </c>
      <c r="V534" s="13" t="str">
        <f>VLOOKUP($B534,Deals_Demo!$H:$S,11,0)</f>
        <v>22</v>
      </c>
      <c r="W534" s="13" t="str">
        <f>VLOOKUP($B534,Deals_Demo!$H:$S,12,0)</f>
        <v>Thu</v>
      </c>
      <c r="X534" s="13">
        <f t="shared" si="84"/>
        <v>-0.30099999999999999</v>
      </c>
      <c r="Y534" s="13">
        <f t="shared" si="85"/>
        <v>-0.60199999999999998</v>
      </c>
      <c r="Z534" s="13">
        <f t="shared" si="86"/>
        <v>-0.90299999999999991</v>
      </c>
      <c r="AA534" s="13">
        <f t="shared" si="92"/>
        <v>-3</v>
      </c>
    </row>
    <row r="535" spans="1:27" x14ac:dyDescent="0.25">
      <c r="A535" s="60">
        <v>45918.736527777779</v>
      </c>
      <c r="B535" s="61">
        <v>443506618</v>
      </c>
      <c r="C535" s="37" t="s">
        <v>36</v>
      </c>
      <c r="D535" s="37" t="s">
        <v>37</v>
      </c>
      <c r="E535" s="37" t="s">
        <v>120</v>
      </c>
      <c r="F535" s="36">
        <v>3642.66</v>
      </c>
      <c r="G535" s="36">
        <v>3644.63</v>
      </c>
      <c r="H535" s="36">
        <v>3646.16</v>
      </c>
      <c r="I535" s="37" t="s">
        <v>446</v>
      </c>
      <c r="J535" s="36">
        <v>3646.2</v>
      </c>
      <c r="K535" s="36">
        <v>0</v>
      </c>
      <c r="L535" s="36">
        <v>0</v>
      </c>
      <c r="M535" s="36">
        <v>3.54</v>
      </c>
      <c r="N535" s="10" t="str">
        <f t="shared" si="87"/>
        <v>W</v>
      </c>
      <c r="O535" s="11">
        <f t="shared" si="88"/>
        <v>45918</v>
      </c>
      <c r="P535" s="12" t="str">
        <f t="shared" si="89"/>
        <v>17</v>
      </c>
      <c r="Q535" s="13" t="str">
        <f>VLOOKUP($B535,Deals_Demo!$H:$N,7,0)</f>
        <v>strategy_17_demo</v>
      </c>
      <c r="R535" s="13" t="str">
        <f t="shared" si="90"/>
        <v>Thu</v>
      </c>
      <c r="S535" s="14">
        <f>VLOOKUP($B535,Deals_Demo!$H:$S,8,0)</f>
        <v>45918.736527777779</v>
      </c>
      <c r="T535" s="14">
        <f>VLOOKUP($B535,Deals_Demo!$H:$S,9,0)</f>
        <v>45918.944861111115</v>
      </c>
      <c r="U535" s="15" t="str">
        <f t="shared" si="91"/>
        <v>2025-09-18</v>
      </c>
      <c r="V535" s="13" t="str">
        <f>VLOOKUP($B535,Deals_Demo!$H:$S,11,0)</f>
        <v>22</v>
      </c>
      <c r="W535" s="13" t="str">
        <f>VLOOKUP($B535,Deals_Demo!$H:$S,12,0)</f>
        <v>Thu</v>
      </c>
      <c r="X535" s="13">
        <f t="shared" si="84"/>
        <v>0.35400000000000004</v>
      </c>
      <c r="Y535" s="13">
        <f t="shared" si="85"/>
        <v>0.70800000000000007</v>
      </c>
      <c r="Z535" s="13">
        <f t="shared" si="86"/>
        <v>1.0620000000000001</v>
      </c>
      <c r="AA535" s="13">
        <f t="shared" si="92"/>
        <v>3.54</v>
      </c>
    </row>
    <row r="536" spans="1:27" x14ac:dyDescent="0.25">
      <c r="A536" s="58">
        <v>45918.736539351848</v>
      </c>
      <c r="B536" s="59">
        <v>443506620</v>
      </c>
      <c r="C536" s="38" t="s">
        <v>36</v>
      </c>
      <c r="D536" s="38" t="s">
        <v>37</v>
      </c>
      <c r="E536" s="38" t="s">
        <v>120</v>
      </c>
      <c r="F536" s="35">
        <v>3642.69</v>
      </c>
      <c r="G536" s="35">
        <v>3645.41</v>
      </c>
      <c r="H536" s="38"/>
      <c r="I536" s="38" t="s">
        <v>447</v>
      </c>
      <c r="J536" s="35">
        <v>3645.41</v>
      </c>
      <c r="K536" s="35">
        <v>0</v>
      </c>
      <c r="L536" s="35">
        <v>0</v>
      </c>
      <c r="M536" s="35">
        <v>2.72</v>
      </c>
      <c r="N536" s="10" t="str">
        <f t="shared" si="87"/>
        <v>W</v>
      </c>
      <c r="O536" s="11">
        <f t="shared" si="88"/>
        <v>45918</v>
      </c>
      <c r="P536" s="12" t="str">
        <f t="shared" si="89"/>
        <v>17</v>
      </c>
      <c r="Q536" s="13" t="str">
        <f>VLOOKUP($B536,Deals_Demo!$H:$N,7,0)</f>
        <v>strategy_18_demo</v>
      </c>
      <c r="R536" s="13" t="str">
        <f t="shared" si="90"/>
        <v>Thu</v>
      </c>
      <c r="S536" s="14">
        <f>VLOOKUP($B536,Deals_Demo!$H:$S,8,0)</f>
        <v>45918.736539351848</v>
      </c>
      <c r="T536" s="14">
        <f>VLOOKUP($B536,Deals_Demo!$H:$S,9,0)</f>
        <v>45918.944872685184</v>
      </c>
      <c r="U536" s="15" t="str">
        <f t="shared" si="91"/>
        <v>2025-09-18</v>
      </c>
      <c r="V536" s="13" t="str">
        <f>VLOOKUP($B536,Deals_Demo!$H:$S,11,0)</f>
        <v>22</v>
      </c>
      <c r="W536" s="13" t="str">
        <f>VLOOKUP($B536,Deals_Demo!$H:$S,12,0)</f>
        <v>Thu</v>
      </c>
      <c r="X536" s="13">
        <f t="shared" si="84"/>
        <v>0.27200000000000002</v>
      </c>
      <c r="Y536" s="13">
        <f t="shared" si="85"/>
        <v>0.54400000000000004</v>
      </c>
      <c r="Z536" s="13">
        <f t="shared" si="86"/>
        <v>0.81600000000000006</v>
      </c>
      <c r="AA536" s="13">
        <f t="shared" si="92"/>
        <v>-3</v>
      </c>
    </row>
    <row r="537" spans="1:27" x14ac:dyDescent="0.25">
      <c r="A537" s="60">
        <v>45918.738032407404</v>
      </c>
      <c r="B537" s="61">
        <v>443507805</v>
      </c>
      <c r="C537" s="37" t="s">
        <v>36</v>
      </c>
      <c r="D537" s="37" t="s">
        <v>37</v>
      </c>
      <c r="E537" s="37" t="s">
        <v>120</v>
      </c>
      <c r="F537" s="36">
        <v>3641.93</v>
      </c>
      <c r="G537" s="36">
        <v>3640.4</v>
      </c>
      <c r="H537" s="36">
        <v>3643.4</v>
      </c>
      <c r="I537" s="37" t="s">
        <v>448</v>
      </c>
      <c r="J537" s="36">
        <v>3643.4</v>
      </c>
      <c r="K537" s="36">
        <v>0</v>
      </c>
      <c r="L537" s="36">
        <v>0</v>
      </c>
      <c r="M537" s="36">
        <v>1.47</v>
      </c>
      <c r="N537" s="10" t="str">
        <f t="shared" si="87"/>
        <v>W</v>
      </c>
      <c r="O537" s="11">
        <f t="shared" si="88"/>
        <v>45918</v>
      </c>
      <c r="P537" s="12" t="str">
        <f t="shared" si="89"/>
        <v>17</v>
      </c>
      <c r="Q537" s="13" t="str">
        <f>VLOOKUP($B537,Deals_Demo!$H:$N,7,0)</f>
        <v>strategy_15_demo</v>
      </c>
      <c r="R537" s="13" t="str">
        <f t="shared" si="90"/>
        <v>Thu</v>
      </c>
      <c r="S537" s="14">
        <f>VLOOKUP($B537,Deals_Demo!$H:$S,8,0)</f>
        <v>45918.738032407404</v>
      </c>
      <c r="T537" s="14">
        <f>VLOOKUP($B537,Deals_Demo!$H:$S,9,0)</f>
        <v>45918.94636574074</v>
      </c>
      <c r="U537" s="15" t="str">
        <f t="shared" si="91"/>
        <v>2025-09-18</v>
      </c>
      <c r="V537" s="13" t="str">
        <f>VLOOKUP($B537,Deals_Demo!$H:$S,11,0)</f>
        <v>22</v>
      </c>
      <c r="W537" s="13" t="str">
        <f>VLOOKUP($B537,Deals_Demo!$H:$S,12,0)</f>
        <v>Thu</v>
      </c>
      <c r="X537" s="13">
        <f t="shared" si="84"/>
        <v>0.14699999999999999</v>
      </c>
      <c r="Y537" s="13">
        <f t="shared" si="85"/>
        <v>0.29399999999999998</v>
      </c>
      <c r="Z537" s="13">
        <f t="shared" si="86"/>
        <v>0.441</v>
      </c>
      <c r="AA537" s="13">
        <f t="shared" si="92"/>
        <v>-3</v>
      </c>
    </row>
    <row r="538" spans="1:27" x14ac:dyDescent="0.25">
      <c r="A538" s="58">
        <v>45918.738043981481</v>
      </c>
      <c r="B538" s="59">
        <v>443507807</v>
      </c>
      <c r="C538" s="38" t="s">
        <v>36</v>
      </c>
      <c r="D538" s="38" t="s">
        <v>37</v>
      </c>
      <c r="E538" s="38" t="s">
        <v>120</v>
      </c>
      <c r="F538" s="35">
        <v>3641.9</v>
      </c>
      <c r="G538" s="35">
        <v>3642.56</v>
      </c>
      <c r="H538" s="35">
        <v>3645.43</v>
      </c>
      <c r="I538" s="38" t="s">
        <v>449</v>
      </c>
      <c r="J538" s="35">
        <v>3645.48</v>
      </c>
      <c r="K538" s="35">
        <v>0</v>
      </c>
      <c r="L538" s="35">
        <v>0</v>
      </c>
      <c r="M538" s="35">
        <v>3.58</v>
      </c>
      <c r="N538" s="10" t="str">
        <f t="shared" si="87"/>
        <v>W</v>
      </c>
      <c r="O538" s="11">
        <f t="shared" si="88"/>
        <v>45918</v>
      </c>
      <c r="P538" s="12" t="str">
        <f t="shared" si="89"/>
        <v>17</v>
      </c>
      <c r="Q538" s="13" t="str">
        <f>VLOOKUP($B538,Deals_Demo!$H:$N,7,0)</f>
        <v>strategy_16_demo</v>
      </c>
      <c r="R538" s="13" t="str">
        <f t="shared" si="90"/>
        <v>Thu</v>
      </c>
      <c r="S538" s="14">
        <f>VLOOKUP($B538,Deals_Demo!$H:$S,8,0)</f>
        <v>45918.738043981481</v>
      </c>
      <c r="T538" s="14">
        <f>VLOOKUP($B538,Deals_Demo!$H:$S,9,0)</f>
        <v>45918.946377314816</v>
      </c>
      <c r="U538" s="15" t="str">
        <f t="shared" si="91"/>
        <v>2025-09-18</v>
      </c>
      <c r="V538" s="13" t="str">
        <f>VLOOKUP($B538,Deals_Demo!$H:$S,11,0)</f>
        <v>22</v>
      </c>
      <c r="W538" s="13" t="str">
        <f>VLOOKUP($B538,Deals_Demo!$H:$S,12,0)</f>
        <v>Thu</v>
      </c>
      <c r="X538" s="13">
        <f t="shared" si="84"/>
        <v>0.35800000000000004</v>
      </c>
      <c r="Y538" s="13">
        <f t="shared" si="85"/>
        <v>0.71600000000000008</v>
      </c>
      <c r="Z538" s="13">
        <f t="shared" si="86"/>
        <v>1.0740000000000001</v>
      </c>
      <c r="AA538" s="13">
        <f t="shared" si="92"/>
        <v>3.58</v>
      </c>
    </row>
    <row r="539" spans="1:27" x14ac:dyDescent="0.25">
      <c r="A539" s="60">
        <v>45918.738043981481</v>
      </c>
      <c r="B539" s="61">
        <v>443507809</v>
      </c>
      <c r="C539" s="37" t="s">
        <v>36</v>
      </c>
      <c r="D539" s="37" t="s">
        <v>37</v>
      </c>
      <c r="E539" s="37" t="s">
        <v>120</v>
      </c>
      <c r="F539" s="36">
        <v>3641.92</v>
      </c>
      <c r="G539" s="36">
        <v>3641.92</v>
      </c>
      <c r="H539" s="36">
        <v>3643.43</v>
      </c>
      <c r="I539" s="37" t="s">
        <v>450</v>
      </c>
      <c r="J539" s="36">
        <v>3643.43</v>
      </c>
      <c r="K539" s="36">
        <v>0</v>
      </c>
      <c r="L539" s="36">
        <v>0</v>
      </c>
      <c r="M539" s="36">
        <v>1.51</v>
      </c>
      <c r="N539" s="10" t="str">
        <f t="shared" si="87"/>
        <v>W</v>
      </c>
      <c r="O539" s="11">
        <f t="shared" si="88"/>
        <v>45918</v>
      </c>
      <c r="P539" s="12" t="str">
        <f t="shared" si="89"/>
        <v>17</v>
      </c>
      <c r="Q539" s="13" t="str">
        <f>VLOOKUP($B539,Deals_Demo!$H:$N,7,0)</f>
        <v>strategy_12_demo</v>
      </c>
      <c r="R539" s="13" t="str">
        <f t="shared" si="90"/>
        <v>Thu</v>
      </c>
      <c r="S539" s="14">
        <f>VLOOKUP($B539,Deals_Demo!$H:$S,8,0)</f>
        <v>45918.738043981481</v>
      </c>
      <c r="T539" s="14">
        <f>VLOOKUP($B539,Deals_Demo!$H:$S,9,0)</f>
        <v>45918.946377314816</v>
      </c>
      <c r="U539" s="15" t="str">
        <f t="shared" si="91"/>
        <v>2025-09-18</v>
      </c>
      <c r="V539" s="13" t="str">
        <f>VLOOKUP($B539,Deals_Demo!$H:$S,11,0)</f>
        <v>22</v>
      </c>
      <c r="W539" s="13" t="str">
        <f>VLOOKUP($B539,Deals_Demo!$H:$S,12,0)</f>
        <v>Thu</v>
      </c>
      <c r="X539" s="13">
        <f t="shared" si="84"/>
        <v>0.15100000000000002</v>
      </c>
      <c r="Y539" s="13">
        <f t="shared" si="85"/>
        <v>0.30200000000000005</v>
      </c>
      <c r="Z539" s="13">
        <f t="shared" si="86"/>
        <v>0.45299999999999996</v>
      </c>
      <c r="AA539" s="13">
        <f t="shared" si="92"/>
        <v>-3</v>
      </c>
    </row>
    <row r="540" spans="1:27" x14ac:dyDescent="0.25">
      <c r="A540" s="58">
        <v>45918.738043981481</v>
      </c>
      <c r="B540" s="59">
        <v>443507811</v>
      </c>
      <c r="C540" s="38" t="s">
        <v>36</v>
      </c>
      <c r="D540" s="38" t="s">
        <v>37</v>
      </c>
      <c r="E540" s="38" t="s">
        <v>120</v>
      </c>
      <c r="F540" s="35">
        <v>3641.89</v>
      </c>
      <c r="G540" s="35">
        <v>3641.94</v>
      </c>
      <c r="H540" s="35">
        <v>3643.43</v>
      </c>
      <c r="I540" s="38" t="s">
        <v>450</v>
      </c>
      <c r="J540" s="35">
        <v>3643.43</v>
      </c>
      <c r="K540" s="35">
        <v>0</v>
      </c>
      <c r="L540" s="35">
        <v>0</v>
      </c>
      <c r="M540" s="35">
        <v>1.54</v>
      </c>
      <c r="N540" s="10" t="str">
        <f t="shared" si="87"/>
        <v>W</v>
      </c>
      <c r="O540" s="11">
        <f t="shared" si="88"/>
        <v>45918</v>
      </c>
      <c r="P540" s="12" t="str">
        <f t="shared" si="89"/>
        <v>17</v>
      </c>
      <c r="Q540" s="13" t="str">
        <f>VLOOKUP($B540,Deals_Demo!$H:$N,7,0)</f>
        <v>strategy_14_demo</v>
      </c>
      <c r="R540" s="13" t="str">
        <f t="shared" si="90"/>
        <v>Thu</v>
      </c>
      <c r="S540" s="14">
        <f>VLOOKUP($B540,Deals_Demo!$H:$S,8,0)</f>
        <v>45918.738043981481</v>
      </c>
      <c r="T540" s="14">
        <f>VLOOKUP($B540,Deals_Demo!$H:$S,9,0)</f>
        <v>45918.946377314816</v>
      </c>
      <c r="U540" s="15" t="str">
        <f t="shared" si="91"/>
        <v>2025-09-18</v>
      </c>
      <c r="V540" s="13" t="str">
        <f>VLOOKUP($B540,Deals_Demo!$H:$S,11,0)</f>
        <v>22</v>
      </c>
      <c r="W540" s="13" t="str">
        <f>VLOOKUP($B540,Deals_Demo!$H:$S,12,0)</f>
        <v>Thu</v>
      </c>
      <c r="X540" s="13">
        <f t="shared" si="84"/>
        <v>0.15400000000000003</v>
      </c>
      <c r="Y540" s="13">
        <f t="shared" si="85"/>
        <v>0.30800000000000005</v>
      </c>
      <c r="Z540" s="13">
        <f t="shared" si="86"/>
        <v>0.46199999999999997</v>
      </c>
      <c r="AA540" s="13">
        <f t="shared" si="92"/>
        <v>-3</v>
      </c>
    </row>
    <row r="541" spans="1:27" x14ac:dyDescent="0.25">
      <c r="A541" s="60">
        <v>45918.738043981481</v>
      </c>
      <c r="B541" s="61">
        <v>443507814</v>
      </c>
      <c r="C541" s="37" t="s">
        <v>36</v>
      </c>
      <c r="D541" s="37" t="s">
        <v>37</v>
      </c>
      <c r="E541" s="37" t="s">
        <v>120</v>
      </c>
      <c r="F541" s="36">
        <v>3641.86</v>
      </c>
      <c r="G541" s="36">
        <v>3642.56</v>
      </c>
      <c r="H541" s="36">
        <v>3644.93</v>
      </c>
      <c r="I541" s="37" t="s">
        <v>449</v>
      </c>
      <c r="J541" s="36">
        <v>3644.94</v>
      </c>
      <c r="K541" s="36">
        <v>0</v>
      </c>
      <c r="L541" s="36">
        <v>0</v>
      </c>
      <c r="M541" s="36">
        <v>3.08</v>
      </c>
      <c r="N541" s="10" t="str">
        <f t="shared" si="87"/>
        <v>W</v>
      </c>
      <c r="O541" s="11">
        <f t="shared" si="88"/>
        <v>45918</v>
      </c>
      <c r="P541" s="12" t="str">
        <f t="shared" si="89"/>
        <v>17</v>
      </c>
      <c r="Q541" s="13" t="str">
        <f>VLOOKUP($B541,Deals_Demo!$H:$N,7,0)</f>
        <v>strategy_10_demo</v>
      </c>
      <c r="R541" s="13" t="str">
        <f t="shared" si="90"/>
        <v>Thu</v>
      </c>
      <c r="S541" s="14">
        <f>VLOOKUP($B541,Deals_Demo!$H:$S,8,0)</f>
        <v>45918.738043981481</v>
      </c>
      <c r="T541" s="14">
        <f>VLOOKUP($B541,Deals_Demo!$H:$S,9,0)</f>
        <v>45918.946377314816</v>
      </c>
      <c r="U541" s="15" t="str">
        <f t="shared" si="91"/>
        <v>2025-09-18</v>
      </c>
      <c r="V541" s="13" t="str">
        <f>VLOOKUP($B541,Deals_Demo!$H:$S,11,0)</f>
        <v>22</v>
      </c>
      <c r="W541" s="13" t="str">
        <f>VLOOKUP($B541,Deals_Demo!$H:$S,12,0)</f>
        <v>Thu</v>
      </c>
      <c r="X541" s="13">
        <f t="shared" si="84"/>
        <v>0.30800000000000005</v>
      </c>
      <c r="Y541" s="13">
        <f t="shared" si="85"/>
        <v>0.6160000000000001</v>
      </c>
      <c r="Z541" s="13">
        <f t="shared" si="86"/>
        <v>0.92399999999999993</v>
      </c>
      <c r="AA541" s="13">
        <f t="shared" si="92"/>
        <v>3.08</v>
      </c>
    </row>
    <row r="542" spans="1:27" x14ac:dyDescent="0.25">
      <c r="A542" s="58">
        <v>45918.738055555557</v>
      </c>
      <c r="B542" s="59">
        <v>443507819</v>
      </c>
      <c r="C542" s="38" t="s">
        <v>36</v>
      </c>
      <c r="D542" s="38" t="s">
        <v>37</v>
      </c>
      <c r="E542" s="38" t="s">
        <v>120</v>
      </c>
      <c r="F542" s="35">
        <v>3641.87</v>
      </c>
      <c r="G542" s="35">
        <v>3642.55</v>
      </c>
      <c r="H542" s="35">
        <v>3644.93</v>
      </c>
      <c r="I542" s="38" t="s">
        <v>449</v>
      </c>
      <c r="J542" s="35">
        <v>3644.94</v>
      </c>
      <c r="K542" s="35">
        <v>0</v>
      </c>
      <c r="L542" s="35">
        <v>0</v>
      </c>
      <c r="M542" s="35">
        <v>3.07</v>
      </c>
      <c r="N542" s="10" t="str">
        <f t="shared" si="87"/>
        <v>W</v>
      </c>
      <c r="O542" s="11">
        <f t="shared" si="88"/>
        <v>45918</v>
      </c>
      <c r="P542" s="12" t="str">
        <f t="shared" si="89"/>
        <v>17</v>
      </c>
      <c r="Q542" s="13" t="str">
        <f>VLOOKUP($B542,Deals_Demo!$H:$N,7,0)</f>
        <v>strategy_09_demo</v>
      </c>
      <c r="R542" s="13" t="str">
        <f t="shared" si="90"/>
        <v>Thu</v>
      </c>
      <c r="S542" s="14">
        <f>VLOOKUP($B542,Deals_Demo!$H:$S,8,0)</f>
        <v>45918.738055555557</v>
      </c>
      <c r="T542" s="14">
        <f>VLOOKUP($B542,Deals_Demo!$H:$S,9,0)</f>
        <v>45918.946388888893</v>
      </c>
      <c r="U542" s="15" t="str">
        <f t="shared" si="91"/>
        <v>2025-09-18</v>
      </c>
      <c r="V542" s="13" t="str">
        <f>VLOOKUP($B542,Deals_Demo!$H:$S,11,0)</f>
        <v>22</v>
      </c>
      <c r="W542" s="13" t="str">
        <f>VLOOKUP($B542,Deals_Demo!$H:$S,12,0)</f>
        <v>Thu</v>
      </c>
      <c r="X542" s="13">
        <f t="shared" si="84"/>
        <v>0.307</v>
      </c>
      <c r="Y542" s="13">
        <f t="shared" si="85"/>
        <v>0.61399999999999999</v>
      </c>
      <c r="Z542" s="13">
        <f t="shared" si="86"/>
        <v>0.92099999999999993</v>
      </c>
      <c r="AA542" s="13">
        <f t="shared" si="92"/>
        <v>3.07</v>
      </c>
    </row>
    <row r="543" spans="1:27" x14ac:dyDescent="0.25">
      <c r="A543" s="60">
        <v>45918.738055555557</v>
      </c>
      <c r="B543" s="61">
        <v>443507820</v>
      </c>
      <c r="C543" s="37" t="s">
        <v>36</v>
      </c>
      <c r="D543" s="37" t="s">
        <v>37</v>
      </c>
      <c r="E543" s="37" t="s">
        <v>120</v>
      </c>
      <c r="F543" s="36">
        <v>3641.86</v>
      </c>
      <c r="G543" s="36">
        <v>3642.52</v>
      </c>
      <c r="H543" s="36">
        <v>3645.43</v>
      </c>
      <c r="I543" s="37" t="s">
        <v>449</v>
      </c>
      <c r="J543" s="36">
        <v>3645.48</v>
      </c>
      <c r="K543" s="36">
        <v>0</v>
      </c>
      <c r="L543" s="36">
        <v>0</v>
      </c>
      <c r="M543" s="36">
        <v>3.62</v>
      </c>
      <c r="N543" s="10" t="str">
        <f t="shared" si="87"/>
        <v>W</v>
      </c>
      <c r="O543" s="11">
        <f t="shared" si="88"/>
        <v>45918</v>
      </c>
      <c r="P543" s="12" t="str">
        <f t="shared" si="89"/>
        <v>17</v>
      </c>
      <c r="Q543" s="13" t="str">
        <f>VLOOKUP($B543,Deals_Demo!$H:$N,7,0)</f>
        <v>strategy_11_demo</v>
      </c>
      <c r="R543" s="13" t="str">
        <f t="shared" si="90"/>
        <v>Thu</v>
      </c>
      <c r="S543" s="14">
        <f>VLOOKUP($B543,Deals_Demo!$H:$S,8,0)</f>
        <v>45918.738055555557</v>
      </c>
      <c r="T543" s="14">
        <f>VLOOKUP($B543,Deals_Demo!$H:$S,9,0)</f>
        <v>45918.946388888893</v>
      </c>
      <c r="U543" s="15" t="str">
        <f t="shared" si="91"/>
        <v>2025-09-18</v>
      </c>
      <c r="V543" s="13" t="str">
        <f>VLOOKUP($B543,Deals_Demo!$H:$S,11,0)</f>
        <v>22</v>
      </c>
      <c r="W543" s="13" t="str">
        <f>VLOOKUP($B543,Deals_Demo!$H:$S,12,0)</f>
        <v>Thu</v>
      </c>
      <c r="X543" s="13">
        <f t="shared" si="84"/>
        <v>0.36200000000000004</v>
      </c>
      <c r="Y543" s="13">
        <f t="shared" si="85"/>
        <v>0.72400000000000009</v>
      </c>
      <c r="Z543" s="13">
        <f t="shared" si="86"/>
        <v>1.0860000000000001</v>
      </c>
      <c r="AA543" s="13">
        <f t="shared" si="92"/>
        <v>3.62</v>
      </c>
    </row>
    <row r="544" spans="1:27" x14ac:dyDescent="0.25">
      <c r="A544" s="58">
        <v>45918.74</v>
      </c>
      <c r="B544" s="59">
        <v>443508965</v>
      </c>
      <c r="C544" s="38" t="s">
        <v>36</v>
      </c>
      <c r="D544" s="38" t="s">
        <v>38</v>
      </c>
      <c r="E544" s="38" t="s">
        <v>120</v>
      </c>
      <c r="F544" s="35">
        <v>3640.72</v>
      </c>
      <c r="G544" s="35">
        <v>3643.72</v>
      </c>
      <c r="H544" s="35">
        <v>3637.22</v>
      </c>
      <c r="I544" s="38" t="s">
        <v>451</v>
      </c>
      <c r="J544" s="35">
        <v>3643.73</v>
      </c>
      <c r="K544" s="35">
        <v>0</v>
      </c>
      <c r="L544" s="35">
        <v>0</v>
      </c>
      <c r="M544" s="35">
        <v>-3.01</v>
      </c>
      <c r="N544" s="10" t="str">
        <f t="shared" si="87"/>
        <v>L</v>
      </c>
      <c r="O544" s="11">
        <f t="shared" si="88"/>
        <v>45918</v>
      </c>
      <c r="P544" s="12" t="str">
        <f t="shared" si="89"/>
        <v>17</v>
      </c>
      <c r="Q544" s="13" t="str">
        <f>VLOOKUP($B544,Deals_Demo!$H:$N,7,0)</f>
        <v>strategy_08_demo</v>
      </c>
      <c r="R544" s="13" t="str">
        <f t="shared" si="90"/>
        <v>Thu</v>
      </c>
      <c r="S544" s="14">
        <f>VLOOKUP($B544,Deals_Demo!$H:$S,8,0)</f>
        <v>45918.74</v>
      </c>
      <c r="T544" s="14">
        <f>VLOOKUP($B544,Deals_Demo!$H:$S,9,0)</f>
        <v>45918.948333333334</v>
      </c>
      <c r="U544" s="15" t="str">
        <f t="shared" si="91"/>
        <v>2025-09-18</v>
      </c>
      <c r="V544" s="13" t="str">
        <f>VLOOKUP($B544,Deals_Demo!$H:$S,11,0)</f>
        <v>22</v>
      </c>
      <c r="W544" s="13" t="str">
        <f>VLOOKUP($B544,Deals_Demo!$H:$S,12,0)</f>
        <v>Thu</v>
      </c>
      <c r="X544" s="13">
        <f t="shared" si="84"/>
        <v>-0.30099999999999999</v>
      </c>
      <c r="Y544" s="13">
        <f t="shared" si="85"/>
        <v>-0.60199999999999998</v>
      </c>
      <c r="Z544" s="13">
        <f t="shared" si="86"/>
        <v>-0.90299999999999991</v>
      </c>
      <c r="AA544" s="13">
        <f t="shared" si="92"/>
        <v>-3</v>
      </c>
    </row>
    <row r="545" spans="1:27" x14ac:dyDescent="0.25">
      <c r="A545" s="60">
        <v>45918.743009259262</v>
      </c>
      <c r="B545" s="61">
        <v>443511962</v>
      </c>
      <c r="C545" s="37" t="s">
        <v>36</v>
      </c>
      <c r="D545" s="37" t="s">
        <v>37</v>
      </c>
      <c r="E545" s="37" t="s">
        <v>120</v>
      </c>
      <c r="F545" s="36">
        <v>3645.31</v>
      </c>
      <c r="G545" s="36">
        <v>3642.33</v>
      </c>
      <c r="H545" s="36">
        <v>3648.83</v>
      </c>
      <c r="I545" s="37" t="s">
        <v>452</v>
      </c>
      <c r="J545" s="36">
        <v>3642.33</v>
      </c>
      <c r="K545" s="36">
        <v>0</v>
      </c>
      <c r="L545" s="36">
        <v>0</v>
      </c>
      <c r="M545" s="36">
        <v>-2.98</v>
      </c>
      <c r="N545" s="10" t="str">
        <f t="shared" si="87"/>
        <v>L</v>
      </c>
      <c r="O545" s="11">
        <f t="shared" si="88"/>
        <v>45918</v>
      </c>
      <c r="P545" s="12" t="str">
        <f t="shared" si="89"/>
        <v>17</v>
      </c>
      <c r="Q545" s="13" t="str">
        <f>VLOOKUP($B545,Deals_Demo!$H:$N,7,0)</f>
        <v>strategy_17_demo</v>
      </c>
      <c r="R545" s="13" t="str">
        <f t="shared" si="90"/>
        <v>Thu</v>
      </c>
      <c r="S545" s="14">
        <f>VLOOKUP($B545,Deals_Demo!$H:$S,8,0)</f>
        <v>45918.743009259262</v>
      </c>
      <c r="T545" s="14">
        <f>VLOOKUP($B545,Deals_Demo!$H:$S,9,0)</f>
        <v>45918.951342592598</v>
      </c>
      <c r="U545" s="15" t="str">
        <f t="shared" si="91"/>
        <v>2025-09-18</v>
      </c>
      <c r="V545" s="13" t="str">
        <f>VLOOKUP($B545,Deals_Demo!$H:$S,11,0)</f>
        <v>22</v>
      </c>
      <c r="W545" s="13" t="str">
        <f>VLOOKUP($B545,Deals_Demo!$H:$S,12,0)</f>
        <v>Thu</v>
      </c>
      <c r="X545" s="13">
        <f t="shared" si="84"/>
        <v>-0.29799999999999999</v>
      </c>
      <c r="Y545" s="13">
        <f t="shared" si="85"/>
        <v>-0.59599999999999997</v>
      </c>
      <c r="Z545" s="13">
        <f t="shared" si="86"/>
        <v>-0.89400000000000002</v>
      </c>
      <c r="AA545" s="13">
        <f t="shared" si="92"/>
        <v>-3</v>
      </c>
    </row>
    <row r="546" spans="1:27" x14ac:dyDescent="0.25">
      <c r="A546" s="58">
        <v>45918.743020833332</v>
      </c>
      <c r="B546" s="59">
        <v>443511969</v>
      </c>
      <c r="C546" s="38" t="s">
        <v>36</v>
      </c>
      <c r="D546" s="38" t="s">
        <v>37</v>
      </c>
      <c r="E546" s="38" t="s">
        <v>120</v>
      </c>
      <c r="F546" s="35">
        <v>3645.16</v>
      </c>
      <c r="G546" s="35">
        <v>3642.31</v>
      </c>
      <c r="H546" s="38"/>
      <c r="I546" s="38" t="s">
        <v>452</v>
      </c>
      <c r="J546" s="35">
        <v>3642.31</v>
      </c>
      <c r="K546" s="35">
        <v>0</v>
      </c>
      <c r="L546" s="35">
        <v>0</v>
      </c>
      <c r="M546" s="35">
        <v>-2.85</v>
      </c>
      <c r="N546" s="10" t="str">
        <f t="shared" si="87"/>
        <v>L</v>
      </c>
      <c r="O546" s="11">
        <f t="shared" si="88"/>
        <v>45918</v>
      </c>
      <c r="P546" s="12" t="str">
        <f t="shared" si="89"/>
        <v>17</v>
      </c>
      <c r="Q546" s="13" t="str">
        <f>VLOOKUP($B546,Deals_Demo!$H:$N,7,0)</f>
        <v>strategy_18_demo</v>
      </c>
      <c r="R546" s="13" t="str">
        <f t="shared" si="90"/>
        <v>Thu</v>
      </c>
      <c r="S546" s="14">
        <f>VLOOKUP($B546,Deals_Demo!$H:$S,8,0)</f>
        <v>45918.743020833332</v>
      </c>
      <c r="T546" s="14">
        <f>VLOOKUP($B546,Deals_Demo!$H:$S,9,0)</f>
        <v>45918.951354166667</v>
      </c>
      <c r="U546" s="15" t="str">
        <f t="shared" si="91"/>
        <v>2025-09-18</v>
      </c>
      <c r="V546" s="13" t="str">
        <f>VLOOKUP($B546,Deals_Demo!$H:$S,11,0)</f>
        <v>22</v>
      </c>
      <c r="W546" s="13" t="str">
        <f>VLOOKUP($B546,Deals_Demo!$H:$S,12,0)</f>
        <v>Thu</v>
      </c>
      <c r="X546" s="13">
        <f t="shared" si="84"/>
        <v>-0.28500000000000003</v>
      </c>
      <c r="Y546" s="13">
        <f t="shared" si="85"/>
        <v>-0.57000000000000006</v>
      </c>
      <c r="Z546" s="13">
        <f t="shared" si="86"/>
        <v>-0.85499999999999998</v>
      </c>
      <c r="AA546" s="13">
        <f t="shared" si="92"/>
        <v>-3</v>
      </c>
    </row>
    <row r="547" spans="1:27" x14ac:dyDescent="0.25">
      <c r="A547" s="60">
        <v>45918.74659722222</v>
      </c>
      <c r="B547" s="61">
        <v>443515164</v>
      </c>
      <c r="C547" s="37" t="s">
        <v>36</v>
      </c>
      <c r="D547" s="37" t="s">
        <v>38</v>
      </c>
      <c r="E547" s="37" t="s">
        <v>120</v>
      </c>
      <c r="F547" s="36">
        <v>3641.9</v>
      </c>
      <c r="G547" s="36">
        <v>3640.63</v>
      </c>
      <c r="H547" s="37"/>
      <c r="I547" s="37" t="s">
        <v>453</v>
      </c>
      <c r="J547" s="36">
        <v>3640.64</v>
      </c>
      <c r="K547" s="36">
        <v>0</v>
      </c>
      <c r="L547" s="36">
        <v>0</v>
      </c>
      <c r="M547" s="36">
        <v>1.26</v>
      </c>
      <c r="N547" s="10" t="str">
        <f t="shared" si="87"/>
        <v>W</v>
      </c>
      <c r="O547" s="11">
        <f t="shared" si="88"/>
        <v>45918</v>
      </c>
      <c r="P547" s="12" t="str">
        <f t="shared" si="89"/>
        <v>17</v>
      </c>
      <c r="Q547" s="13" t="str">
        <f>VLOOKUP($B547,Deals_Demo!$H:$N,7,0)</f>
        <v>strategy_18_demo</v>
      </c>
      <c r="R547" s="13" t="str">
        <f t="shared" si="90"/>
        <v>Thu</v>
      </c>
      <c r="S547" s="14">
        <f>VLOOKUP($B547,Deals_Demo!$H:$S,8,0)</f>
        <v>45918.74659722222</v>
      </c>
      <c r="T547" s="14">
        <f>VLOOKUP($B547,Deals_Demo!$H:$S,9,0)</f>
        <v>45918.954930555556</v>
      </c>
      <c r="U547" s="15" t="str">
        <f t="shared" si="91"/>
        <v>2025-09-18</v>
      </c>
      <c r="V547" s="13" t="str">
        <f>VLOOKUP($B547,Deals_Demo!$H:$S,11,0)</f>
        <v>22</v>
      </c>
      <c r="W547" s="13" t="str">
        <f>VLOOKUP($B547,Deals_Demo!$H:$S,12,0)</f>
        <v>Thu</v>
      </c>
      <c r="X547" s="13">
        <f t="shared" si="84"/>
        <v>0.126</v>
      </c>
      <c r="Y547" s="13">
        <f t="shared" si="85"/>
        <v>0.252</v>
      </c>
      <c r="Z547" s="13">
        <f t="shared" si="86"/>
        <v>0.378</v>
      </c>
      <c r="AA547" s="13">
        <f t="shared" si="92"/>
        <v>-3</v>
      </c>
    </row>
    <row r="548" spans="1:27" x14ac:dyDescent="0.25">
      <c r="A548" s="58">
        <v>45918.746608796297</v>
      </c>
      <c r="B548" s="59">
        <v>443515166</v>
      </c>
      <c r="C548" s="38" t="s">
        <v>36</v>
      </c>
      <c r="D548" s="38" t="s">
        <v>38</v>
      </c>
      <c r="E548" s="38" t="s">
        <v>120</v>
      </c>
      <c r="F548" s="35">
        <v>3641.87</v>
      </c>
      <c r="G548" s="35">
        <v>3640.64</v>
      </c>
      <c r="H548" s="35">
        <v>3638.4</v>
      </c>
      <c r="I548" s="38" t="s">
        <v>453</v>
      </c>
      <c r="J548" s="35">
        <v>3640.64</v>
      </c>
      <c r="K548" s="35">
        <v>0</v>
      </c>
      <c r="L548" s="35">
        <v>0</v>
      </c>
      <c r="M548" s="35">
        <v>1.23</v>
      </c>
      <c r="N548" s="10" t="str">
        <f t="shared" si="87"/>
        <v>W</v>
      </c>
      <c r="O548" s="11">
        <f t="shared" si="88"/>
        <v>45918</v>
      </c>
      <c r="P548" s="12" t="str">
        <f t="shared" si="89"/>
        <v>17</v>
      </c>
      <c r="Q548" s="13" t="str">
        <f>VLOOKUP($B548,Deals_Demo!$H:$N,7,0)</f>
        <v>strategy_17_demo</v>
      </c>
      <c r="R548" s="13" t="str">
        <f t="shared" si="90"/>
        <v>Thu</v>
      </c>
      <c r="S548" s="14">
        <f>VLOOKUP($B548,Deals_Demo!$H:$S,8,0)</f>
        <v>45918.746608796297</v>
      </c>
      <c r="T548" s="14">
        <f>VLOOKUP($B548,Deals_Demo!$H:$S,9,0)</f>
        <v>45918.954942129632</v>
      </c>
      <c r="U548" s="15" t="str">
        <f t="shared" si="91"/>
        <v>2025-09-18</v>
      </c>
      <c r="V548" s="13" t="str">
        <f>VLOOKUP($B548,Deals_Demo!$H:$S,11,0)</f>
        <v>22</v>
      </c>
      <c r="W548" s="13" t="str">
        <f>VLOOKUP($B548,Deals_Demo!$H:$S,12,0)</f>
        <v>Thu</v>
      </c>
      <c r="X548" s="13">
        <f t="shared" si="84"/>
        <v>0.123</v>
      </c>
      <c r="Y548" s="13">
        <f t="shared" si="85"/>
        <v>0.246</v>
      </c>
      <c r="Z548" s="13">
        <f t="shared" si="86"/>
        <v>0.36899999999999999</v>
      </c>
      <c r="AA548" s="13">
        <f t="shared" si="92"/>
        <v>-3</v>
      </c>
    </row>
    <row r="549" spans="1:27" x14ac:dyDescent="0.25">
      <c r="A549" s="60">
        <v>45918.748912037037</v>
      </c>
      <c r="B549" s="61">
        <v>443516693</v>
      </c>
      <c r="C549" s="37" t="s">
        <v>36</v>
      </c>
      <c r="D549" s="37" t="s">
        <v>38</v>
      </c>
      <c r="E549" s="37" t="s">
        <v>120</v>
      </c>
      <c r="F549" s="36">
        <v>3640.23</v>
      </c>
      <c r="G549" s="36">
        <v>3639.18</v>
      </c>
      <c r="H549" s="37"/>
      <c r="I549" s="37" t="s">
        <v>454</v>
      </c>
      <c r="J549" s="36">
        <v>3639.19</v>
      </c>
      <c r="K549" s="36">
        <v>0</v>
      </c>
      <c r="L549" s="36">
        <v>0</v>
      </c>
      <c r="M549" s="36">
        <v>1.04</v>
      </c>
      <c r="N549" s="10" t="str">
        <f t="shared" si="87"/>
        <v>W</v>
      </c>
      <c r="O549" s="11">
        <f t="shared" si="88"/>
        <v>45918</v>
      </c>
      <c r="P549" s="12" t="str">
        <f t="shared" si="89"/>
        <v>17</v>
      </c>
      <c r="Q549" s="13" t="str">
        <f>VLOOKUP($B549,Deals_Demo!$H:$N,7,0)</f>
        <v>strategy_18_demo</v>
      </c>
      <c r="R549" s="13" t="str">
        <f t="shared" si="90"/>
        <v>Thu</v>
      </c>
      <c r="S549" s="14">
        <f>VLOOKUP($B549,Deals_Demo!$H:$S,8,0)</f>
        <v>45918.748912037037</v>
      </c>
      <c r="T549" s="14">
        <f>VLOOKUP($B549,Deals_Demo!$H:$S,9,0)</f>
        <v>45918.957245370373</v>
      </c>
      <c r="U549" s="15" t="str">
        <f t="shared" si="91"/>
        <v>2025-09-18</v>
      </c>
      <c r="V549" s="13" t="str">
        <f>VLOOKUP($B549,Deals_Demo!$H:$S,11,0)</f>
        <v>22</v>
      </c>
      <c r="W549" s="13" t="str">
        <f>VLOOKUP($B549,Deals_Demo!$H:$S,12,0)</f>
        <v>Thu</v>
      </c>
      <c r="X549" s="13">
        <f t="shared" si="84"/>
        <v>0.10400000000000001</v>
      </c>
      <c r="Y549" s="13">
        <f t="shared" si="85"/>
        <v>0.20800000000000002</v>
      </c>
      <c r="Z549" s="13">
        <f t="shared" si="86"/>
        <v>0.312</v>
      </c>
      <c r="AA549" s="13">
        <f t="shared" si="92"/>
        <v>-3</v>
      </c>
    </row>
    <row r="550" spans="1:27" x14ac:dyDescent="0.25">
      <c r="A550" s="58">
        <v>45918.748923611114</v>
      </c>
      <c r="B550" s="59">
        <v>443516695</v>
      </c>
      <c r="C550" s="38" t="s">
        <v>36</v>
      </c>
      <c r="D550" s="38" t="s">
        <v>38</v>
      </c>
      <c r="E550" s="38" t="s">
        <v>120</v>
      </c>
      <c r="F550" s="35">
        <v>3640.23</v>
      </c>
      <c r="G550" s="35">
        <v>3639.23</v>
      </c>
      <c r="H550" s="35">
        <v>3636.73</v>
      </c>
      <c r="I550" s="38" t="s">
        <v>455</v>
      </c>
      <c r="J550" s="35">
        <v>3639.26</v>
      </c>
      <c r="K550" s="35">
        <v>0</v>
      </c>
      <c r="L550" s="35">
        <v>0</v>
      </c>
      <c r="M550" s="35">
        <v>0.97</v>
      </c>
      <c r="N550" s="10" t="str">
        <f t="shared" si="87"/>
        <v>W</v>
      </c>
      <c r="O550" s="11">
        <f t="shared" si="88"/>
        <v>45918</v>
      </c>
      <c r="P550" s="12" t="str">
        <f t="shared" si="89"/>
        <v>17</v>
      </c>
      <c r="Q550" s="13" t="str">
        <f>VLOOKUP($B550,Deals_Demo!$H:$N,7,0)</f>
        <v>strategy_17_demo</v>
      </c>
      <c r="R550" s="13" t="str">
        <f t="shared" si="90"/>
        <v>Thu</v>
      </c>
      <c r="S550" s="14">
        <f>VLOOKUP($B550,Deals_Demo!$H:$S,8,0)</f>
        <v>45918.748923611114</v>
      </c>
      <c r="T550" s="14">
        <f>VLOOKUP($B550,Deals_Demo!$H:$S,9,0)</f>
        <v>45918.95725694445</v>
      </c>
      <c r="U550" s="15" t="str">
        <f t="shared" si="91"/>
        <v>2025-09-18</v>
      </c>
      <c r="V550" s="13" t="str">
        <f>VLOOKUP($B550,Deals_Demo!$H:$S,11,0)</f>
        <v>22</v>
      </c>
      <c r="W550" s="13" t="str">
        <f>VLOOKUP($B550,Deals_Demo!$H:$S,12,0)</f>
        <v>Thu</v>
      </c>
      <c r="X550" s="13">
        <f t="shared" si="84"/>
        <v>9.7000000000000003E-2</v>
      </c>
      <c r="Y550" s="13">
        <f t="shared" si="85"/>
        <v>0.19400000000000001</v>
      </c>
      <c r="Z550" s="13">
        <f t="shared" si="86"/>
        <v>0.29099999999999998</v>
      </c>
      <c r="AA550" s="13">
        <f t="shared" si="92"/>
        <v>-3</v>
      </c>
    </row>
    <row r="551" spans="1:27" x14ac:dyDescent="0.25">
      <c r="A551" s="60">
        <v>45918.750416666669</v>
      </c>
      <c r="B551" s="61">
        <v>443518337</v>
      </c>
      <c r="C551" s="37" t="s">
        <v>36</v>
      </c>
      <c r="D551" s="37" t="s">
        <v>38</v>
      </c>
      <c r="E551" s="37" t="s">
        <v>120</v>
      </c>
      <c r="F551" s="36">
        <v>3639.25</v>
      </c>
      <c r="G551" s="36">
        <v>3638.08</v>
      </c>
      <c r="H551" s="36">
        <v>3635.85</v>
      </c>
      <c r="I551" s="37" t="s">
        <v>456</v>
      </c>
      <c r="J551" s="36">
        <v>3638.09</v>
      </c>
      <c r="K551" s="36">
        <v>0</v>
      </c>
      <c r="L551" s="36">
        <v>0</v>
      </c>
      <c r="M551" s="36">
        <v>1.1599999999999999</v>
      </c>
      <c r="N551" s="10" t="str">
        <f t="shared" si="87"/>
        <v>W</v>
      </c>
      <c r="O551" s="11">
        <f t="shared" si="88"/>
        <v>45918</v>
      </c>
      <c r="P551" s="12" t="str">
        <f t="shared" si="89"/>
        <v>18</v>
      </c>
      <c r="Q551" s="13" t="str">
        <f>VLOOKUP($B551,Deals_Demo!$H:$N,7,0)</f>
        <v>strategy_17_demo</v>
      </c>
      <c r="R551" s="13" t="str">
        <f t="shared" si="90"/>
        <v>Thu</v>
      </c>
      <c r="S551" s="14">
        <f>VLOOKUP($B551,Deals_Demo!$H:$S,8,0)</f>
        <v>45918.750416666669</v>
      </c>
      <c r="T551" s="14">
        <f>VLOOKUP($B551,Deals_Demo!$H:$S,9,0)</f>
        <v>45918.958750000005</v>
      </c>
      <c r="U551" s="15" t="str">
        <f t="shared" si="91"/>
        <v>2025-09-18</v>
      </c>
      <c r="V551" s="13" t="str">
        <f>VLOOKUP($B551,Deals_Demo!$H:$S,11,0)</f>
        <v>23</v>
      </c>
      <c r="W551" s="13" t="str">
        <f>VLOOKUP($B551,Deals_Demo!$H:$S,12,0)</f>
        <v>Thu</v>
      </c>
      <c r="X551" s="13">
        <f t="shared" si="84"/>
        <v>0.11599999999999999</v>
      </c>
      <c r="Y551" s="13">
        <f t="shared" si="85"/>
        <v>0.23199999999999998</v>
      </c>
      <c r="Z551" s="13">
        <f t="shared" si="86"/>
        <v>0.34799999999999998</v>
      </c>
      <c r="AA551" s="13">
        <f t="shared" si="92"/>
        <v>-3</v>
      </c>
    </row>
    <row r="552" spans="1:27" x14ac:dyDescent="0.25">
      <c r="A552" s="58">
        <v>45918.750428240739</v>
      </c>
      <c r="B552" s="59">
        <v>443518341</v>
      </c>
      <c r="C552" s="38" t="s">
        <v>36</v>
      </c>
      <c r="D552" s="38" t="s">
        <v>38</v>
      </c>
      <c r="E552" s="38" t="s">
        <v>120</v>
      </c>
      <c r="F552" s="35">
        <v>3639.45</v>
      </c>
      <c r="G552" s="35">
        <v>3638.07</v>
      </c>
      <c r="H552" s="38"/>
      <c r="I552" s="38" t="s">
        <v>456</v>
      </c>
      <c r="J552" s="35">
        <v>3638.09</v>
      </c>
      <c r="K552" s="35">
        <v>0</v>
      </c>
      <c r="L552" s="35">
        <v>0</v>
      </c>
      <c r="M552" s="35">
        <v>1.36</v>
      </c>
      <c r="N552" s="10" t="str">
        <f t="shared" si="87"/>
        <v>W</v>
      </c>
      <c r="O552" s="11">
        <f t="shared" si="88"/>
        <v>45918</v>
      </c>
      <c r="P552" s="12" t="str">
        <f t="shared" si="89"/>
        <v>18</v>
      </c>
      <c r="Q552" s="13" t="str">
        <f>VLOOKUP($B552,Deals_Demo!$H:$N,7,0)</f>
        <v>strategy_18_demo</v>
      </c>
      <c r="R552" s="13" t="str">
        <f t="shared" si="90"/>
        <v>Thu</v>
      </c>
      <c r="S552" s="14">
        <f>VLOOKUP($B552,Deals_Demo!$H:$S,8,0)</f>
        <v>45918.750428240739</v>
      </c>
      <c r="T552" s="14">
        <f>VLOOKUP($B552,Deals_Demo!$H:$S,9,0)</f>
        <v>45918.958761574075</v>
      </c>
      <c r="U552" s="15" t="str">
        <f t="shared" si="91"/>
        <v>2025-09-18</v>
      </c>
      <c r="V552" s="13" t="str">
        <f>VLOOKUP($B552,Deals_Demo!$H:$S,11,0)</f>
        <v>23</v>
      </c>
      <c r="W552" s="13" t="str">
        <f>VLOOKUP($B552,Deals_Demo!$H:$S,12,0)</f>
        <v>Thu</v>
      </c>
      <c r="X552" s="13">
        <f t="shared" si="84"/>
        <v>0.13600000000000001</v>
      </c>
      <c r="Y552" s="13">
        <f t="shared" si="85"/>
        <v>0.27200000000000002</v>
      </c>
      <c r="Z552" s="13">
        <f t="shared" si="86"/>
        <v>0.40800000000000003</v>
      </c>
      <c r="AA552" s="13">
        <f t="shared" si="92"/>
        <v>-3</v>
      </c>
    </row>
    <row r="553" spans="1:27" x14ac:dyDescent="0.25">
      <c r="A553" s="60">
        <v>45918.750879629632</v>
      </c>
      <c r="B553" s="61">
        <v>443518796</v>
      </c>
      <c r="C553" s="37" t="s">
        <v>36</v>
      </c>
      <c r="D553" s="37" t="s">
        <v>38</v>
      </c>
      <c r="E553" s="37" t="s">
        <v>120</v>
      </c>
      <c r="F553" s="36">
        <v>3640.33</v>
      </c>
      <c r="G553" s="36">
        <v>3643.38</v>
      </c>
      <c r="H553" s="36">
        <v>3638.88</v>
      </c>
      <c r="I553" s="37" t="s">
        <v>457</v>
      </c>
      <c r="J553" s="36">
        <v>3638.87</v>
      </c>
      <c r="K553" s="36">
        <v>0</v>
      </c>
      <c r="L553" s="36">
        <v>0</v>
      </c>
      <c r="M553" s="36">
        <v>1.46</v>
      </c>
      <c r="N553" s="10" t="str">
        <f t="shared" si="87"/>
        <v>W</v>
      </c>
      <c r="O553" s="11">
        <f t="shared" si="88"/>
        <v>45918</v>
      </c>
      <c r="P553" s="12" t="str">
        <f t="shared" si="89"/>
        <v>18</v>
      </c>
      <c r="Q553" s="13" t="str">
        <f>VLOOKUP($B553,Deals_Demo!$H:$N,7,0)</f>
        <v>strategy_14_demo</v>
      </c>
      <c r="R553" s="13" t="str">
        <f t="shared" si="90"/>
        <v>Thu</v>
      </c>
      <c r="S553" s="14">
        <f>VLOOKUP($B553,Deals_Demo!$H:$S,8,0)</f>
        <v>45918.750879629632</v>
      </c>
      <c r="T553" s="14">
        <f>VLOOKUP($B553,Deals_Demo!$H:$S,9,0)</f>
        <v>45918.959212962967</v>
      </c>
      <c r="U553" s="15" t="str">
        <f t="shared" si="91"/>
        <v>2025-09-18</v>
      </c>
      <c r="V553" s="13" t="str">
        <f>VLOOKUP($B553,Deals_Demo!$H:$S,11,0)</f>
        <v>23</v>
      </c>
      <c r="W553" s="13" t="str">
        <f>VLOOKUP($B553,Deals_Demo!$H:$S,12,0)</f>
        <v>Thu</v>
      </c>
      <c r="X553" s="13">
        <f t="shared" si="84"/>
        <v>0.14599999999999999</v>
      </c>
      <c r="Y553" s="13">
        <f t="shared" si="85"/>
        <v>0.29199999999999998</v>
      </c>
      <c r="Z553" s="13">
        <f t="shared" si="86"/>
        <v>0.438</v>
      </c>
      <c r="AA553" s="13">
        <f t="shared" si="92"/>
        <v>-3</v>
      </c>
    </row>
    <row r="554" spans="1:27" x14ac:dyDescent="0.25">
      <c r="A554" s="58">
        <v>45918.750891203701</v>
      </c>
      <c r="B554" s="59">
        <v>443518798</v>
      </c>
      <c r="C554" s="38" t="s">
        <v>36</v>
      </c>
      <c r="D554" s="38" t="s">
        <v>38</v>
      </c>
      <c r="E554" s="38" t="s">
        <v>120</v>
      </c>
      <c r="F554" s="35">
        <v>3640.33</v>
      </c>
      <c r="G554" s="35">
        <v>3638.89</v>
      </c>
      <c r="H554" s="35">
        <v>3636.83</v>
      </c>
      <c r="I554" s="38" t="s">
        <v>458</v>
      </c>
      <c r="J554" s="35">
        <v>3638.89</v>
      </c>
      <c r="K554" s="35">
        <v>0</v>
      </c>
      <c r="L554" s="35">
        <v>0</v>
      </c>
      <c r="M554" s="35">
        <v>1.44</v>
      </c>
      <c r="N554" s="10" t="str">
        <f t="shared" si="87"/>
        <v>W</v>
      </c>
      <c r="O554" s="11">
        <f t="shared" si="88"/>
        <v>45918</v>
      </c>
      <c r="P554" s="12" t="str">
        <f t="shared" si="89"/>
        <v>18</v>
      </c>
      <c r="Q554" s="13" t="str">
        <f>VLOOKUP($B554,Deals_Demo!$H:$N,7,0)</f>
        <v>strategy_16_demo</v>
      </c>
      <c r="R554" s="13" t="str">
        <f t="shared" si="90"/>
        <v>Thu</v>
      </c>
      <c r="S554" s="14">
        <f>VLOOKUP($B554,Deals_Demo!$H:$S,8,0)</f>
        <v>45918.750891203701</v>
      </c>
      <c r="T554" s="14">
        <f>VLOOKUP($B554,Deals_Demo!$H:$S,9,0)</f>
        <v>45918.959224537037</v>
      </c>
      <c r="U554" s="15" t="str">
        <f t="shared" si="91"/>
        <v>2025-09-18</v>
      </c>
      <c r="V554" s="13" t="str">
        <f>VLOOKUP($B554,Deals_Demo!$H:$S,11,0)</f>
        <v>23</v>
      </c>
      <c r="W554" s="13" t="str">
        <f>VLOOKUP($B554,Deals_Demo!$H:$S,12,0)</f>
        <v>Thu</v>
      </c>
      <c r="X554" s="13">
        <f t="shared" si="84"/>
        <v>0.14399999999999999</v>
      </c>
      <c r="Y554" s="13">
        <f t="shared" si="85"/>
        <v>0.28799999999999998</v>
      </c>
      <c r="Z554" s="13">
        <f t="shared" si="86"/>
        <v>0.432</v>
      </c>
      <c r="AA554" s="13">
        <f t="shared" si="92"/>
        <v>-3</v>
      </c>
    </row>
    <row r="555" spans="1:27" x14ac:dyDescent="0.25">
      <c r="A555" s="60">
        <v>45918.750891203701</v>
      </c>
      <c r="B555" s="61">
        <v>443518800</v>
      </c>
      <c r="C555" s="37" t="s">
        <v>36</v>
      </c>
      <c r="D555" s="37" t="s">
        <v>38</v>
      </c>
      <c r="E555" s="37" t="s">
        <v>120</v>
      </c>
      <c r="F555" s="36">
        <v>3640.32</v>
      </c>
      <c r="G555" s="36">
        <v>3639.92</v>
      </c>
      <c r="H555" s="36">
        <v>3638.83</v>
      </c>
      <c r="I555" s="37" t="s">
        <v>459</v>
      </c>
      <c r="J555" s="36">
        <v>3638.83</v>
      </c>
      <c r="K555" s="36">
        <v>0</v>
      </c>
      <c r="L555" s="36">
        <v>0</v>
      </c>
      <c r="M555" s="36">
        <v>1.49</v>
      </c>
      <c r="N555" s="10" t="str">
        <f t="shared" si="87"/>
        <v>W</v>
      </c>
      <c r="O555" s="11">
        <f t="shared" si="88"/>
        <v>45918</v>
      </c>
      <c r="P555" s="12" t="str">
        <f t="shared" si="89"/>
        <v>18</v>
      </c>
      <c r="Q555" s="13" t="str">
        <f>VLOOKUP($B555,Deals_Demo!$H:$N,7,0)</f>
        <v>strategy_12_demo</v>
      </c>
      <c r="R555" s="13" t="str">
        <f t="shared" si="90"/>
        <v>Thu</v>
      </c>
      <c r="S555" s="14">
        <f>VLOOKUP($B555,Deals_Demo!$H:$S,8,0)</f>
        <v>45918.750891203701</v>
      </c>
      <c r="T555" s="14">
        <f>VLOOKUP($B555,Deals_Demo!$H:$S,9,0)</f>
        <v>45918.959224537037</v>
      </c>
      <c r="U555" s="15" t="str">
        <f t="shared" si="91"/>
        <v>2025-09-18</v>
      </c>
      <c r="V555" s="13" t="str">
        <f>VLOOKUP($B555,Deals_Demo!$H:$S,11,0)</f>
        <v>23</v>
      </c>
      <c r="W555" s="13" t="str">
        <f>VLOOKUP($B555,Deals_Demo!$H:$S,12,0)</f>
        <v>Thu</v>
      </c>
      <c r="X555" s="13">
        <f t="shared" si="84"/>
        <v>0.14899999999999999</v>
      </c>
      <c r="Y555" s="13">
        <f t="shared" si="85"/>
        <v>0.29799999999999999</v>
      </c>
      <c r="Z555" s="13">
        <f t="shared" si="86"/>
        <v>0.44700000000000001</v>
      </c>
      <c r="AA555" s="13">
        <f t="shared" si="92"/>
        <v>-3</v>
      </c>
    </row>
    <row r="556" spans="1:27" x14ac:dyDescent="0.25">
      <c r="A556" s="58">
        <v>45918.750891203701</v>
      </c>
      <c r="B556" s="59">
        <v>443518801</v>
      </c>
      <c r="C556" s="38" t="s">
        <v>36</v>
      </c>
      <c r="D556" s="38" t="s">
        <v>38</v>
      </c>
      <c r="E556" s="38" t="s">
        <v>120</v>
      </c>
      <c r="F556" s="35">
        <v>3640.31</v>
      </c>
      <c r="G556" s="35">
        <v>3641.83</v>
      </c>
      <c r="H556" s="35">
        <v>3638.83</v>
      </c>
      <c r="I556" s="38" t="s">
        <v>460</v>
      </c>
      <c r="J556" s="35">
        <v>3641.83</v>
      </c>
      <c r="K556" s="35">
        <v>0</v>
      </c>
      <c r="L556" s="35">
        <v>0</v>
      </c>
      <c r="M556" s="35">
        <v>-1.52</v>
      </c>
      <c r="N556" s="10" t="str">
        <f t="shared" si="87"/>
        <v>L</v>
      </c>
      <c r="O556" s="11">
        <f t="shared" si="88"/>
        <v>45918</v>
      </c>
      <c r="P556" s="12" t="str">
        <f t="shared" si="89"/>
        <v>18</v>
      </c>
      <c r="Q556" s="13" t="str">
        <f>VLOOKUP($B556,Deals_Demo!$H:$N,7,0)</f>
        <v>strategy_15_demo</v>
      </c>
      <c r="R556" s="13" t="str">
        <f t="shared" si="90"/>
        <v>Thu</v>
      </c>
      <c r="S556" s="14">
        <f>VLOOKUP($B556,Deals_Demo!$H:$S,8,0)</f>
        <v>45918.750891203701</v>
      </c>
      <c r="T556" s="14">
        <f>VLOOKUP($B556,Deals_Demo!$H:$S,9,0)</f>
        <v>45918.959224537037</v>
      </c>
      <c r="U556" s="15" t="str">
        <f t="shared" si="91"/>
        <v>2025-09-18</v>
      </c>
      <c r="V556" s="13" t="str">
        <f>VLOOKUP($B556,Deals_Demo!$H:$S,11,0)</f>
        <v>23</v>
      </c>
      <c r="W556" s="13" t="str">
        <f>VLOOKUP($B556,Deals_Demo!$H:$S,12,0)</f>
        <v>Thu</v>
      </c>
      <c r="X556" s="13">
        <f t="shared" si="84"/>
        <v>-0.15200000000000002</v>
      </c>
      <c r="Y556" s="13">
        <f t="shared" si="85"/>
        <v>-0.30400000000000005</v>
      </c>
      <c r="Z556" s="13">
        <f t="shared" si="86"/>
        <v>-0.45599999999999996</v>
      </c>
      <c r="AA556" s="13">
        <f t="shared" si="92"/>
        <v>-3</v>
      </c>
    </row>
    <row r="557" spans="1:27" x14ac:dyDescent="0.25">
      <c r="A557" s="60">
        <v>45918.750891203701</v>
      </c>
      <c r="B557" s="61">
        <v>443518803</v>
      </c>
      <c r="C557" s="37" t="s">
        <v>36</v>
      </c>
      <c r="D557" s="37" t="s">
        <v>38</v>
      </c>
      <c r="E557" s="37" t="s">
        <v>120</v>
      </c>
      <c r="F557" s="36">
        <v>3640.37</v>
      </c>
      <c r="G557" s="36">
        <v>3638.88</v>
      </c>
      <c r="H557" s="36">
        <v>3636.83</v>
      </c>
      <c r="I557" s="37" t="s">
        <v>458</v>
      </c>
      <c r="J557" s="36">
        <v>3638.89</v>
      </c>
      <c r="K557" s="36">
        <v>0</v>
      </c>
      <c r="L557" s="36">
        <v>0</v>
      </c>
      <c r="M557" s="36">
        <v>1.48</v>
      </c>
      <c r="N557" s="10" t="str">
        <f t="shared" si="87"/>
        <v>W</v>
      </c>
      <c r="O557" s="11">
        <f t="shared" si="88"/>
        <v>45918</v>
      </c>
      <c r="P557" s="12" t="str">
        <f t="shared" si="89"/>
        <v>18</v>
      </c>
      <c r="Q557" s="13" t="str">
        <f>VLOOKUP($B557,Deals_Demo!$H:$N,7,0)</f>
        <v>strategy_11_demo</v>
      </c>
      <c r="R557" s="13" t="str">
        <f t="shared" si="90"/>
        <v>Thu</v>
      </c>
      <c r="S557" s="14">
        <f>VLOOKUP($B557,Deals_Demo!$H:$S,8,0)</f>
        <v>45918.750891203701</v>
      </c>
      <c r="T557" s="14">
        <f>VLOOKUP($B557,Deals_Demo!$H:$S,9,0)</f>
        <v>45918.959224537037</v>
      </c>
      <c r="U557" s="15" t="str">
        <f t="shared" si="91"/>
        <v>2025-09-18</v>
      </c>
      <c r="V557" s="13" t="str">
        <f>VLOOKUP($B557,Deals_Demo!$H:$S,11,0)</f>
        <v>23</v>
      </c>
      <c r="W557" s="13" t="str">
        <f>VLOOKUP($B557,Deals_Demo!$H:$S,12,0)</f>
        <v>Thu</v>
      </c>
      <c r="X557" s="13">
        <f t="shared" si="84"/>
        <v>0.14799999999999999</v>
      </c>
      <c r="Y557" s="13">
        <f t="shared" si="85"/>
        <v>0.29599999999999999</v>
      </c>
      <c r="Z557" s="13">
        <f t="shared" si="86"/>
        <v>0.44400000000000001</v>
      </c>
      <c r="AA557" s="13">
        <f t="shared" si="92"/>
        <v>-3</v>
      </c>
    </row>
    <row r="558" spans="1:27" x14ac:dyDescent="0.25">
      <c r="A558" s="58">
        <v>45918.750902777778</v>
      </c>
      <c r="B558" s="59">
        <v>443518805</v>
      </c>
      <c r="C558" s="38" t="s">
        <v>36</v>
      </c>
      <c r="D558" s="38" t="s">
        <v>38</v>
      </c>
      <c r="E558" s="38" t="s">
        <v>120</v>
      </c>
      <c r="F558" s="35">
        <v>3640.39</v>
      </c>
      <c r="G558" s="35">
        <v>3639.29</v>
      </c>
      <c r="H558" s="35">
        <v>3637.33</v>
      </c>
      <c r="I558" s="38" t="s">
        <v>461</v>
      </c>
      <c r="J558" s="35">
        <v>3637.26</v>
      </c>
      <c r="K558" s="35">
        <v>0</v>
      </c>
      <c r="L558" s="35">
        <v>0</v>
      </c>
      <c r="M558" s="35">
        <v>3.13</v>
      </c>
      <c r="N558" s="10" t="str">
        <f t="shared" si="87"/>
        <v>W</v>
      </c>
      <c r="O558" s="11">
        <f t="shared" si="88"/>
        <v>45918</v>
      </c>
      <c r="P558" s="12" t="str">
        <f t="shared" si="89"/>
        <v>18</v>
      </c>
      <c r="Q558" s="13" t="str">
        <f>VLOOKUP($B558,Deals_Demo!$H:$N,7,0)</f>
        <v>strategy_09_demo</v>
      </c>
      <c r="R558" s="13" t="str">
        <f t="shared" si="90"/>
        <v>Thu</v>
      </c>
      <c r="S558" s="14">
        <f>VLOOKUP($B558,Deals_Demo!$H:$S,8,0)</f>
        <v>45918.750902777778</v>
      </c>
      <c r="T558" s="14">
        <f>VLOOKUP($B558,Deals_Demo!$H:$S,9,0)</f>
        <v>45918.959236111114</v>
      </c>
      <c r="U558" s="15" t="str">
        <f t="shared" si="91"/>
        <v>2025-09-18</v>
      </c>
      <c r="V558" s="13" t="str">
        <f>VLOOKUP($B558,Deals_Demo!$H:$S,11,0)</f>
        <v>23</v>
      </c>
      <c r="W558" s="13" t="str">
        <f>VLOOKUP($B558,Deals_Demo!$H:$S,12,0)</f>
        <v>Thu</v>
      </c>
      <c r="X558" s="13">
        <f t="shared" si="84"/>
        <v>0.313</v>
      </c>
      <c r="Y558" s="13">
        <f t="shared" si="85"/>
        <v>0.626</v>
      </c>
      <c r="Z558" s="13">
        <f t="shared" si="86"/>
        <v>0.93899999999999995</v>
      </c>
      <c r="AA558" s="13">
        <f t="shared" si="92"/>
        <v>3.13</v>
      </c>
    </row>
    <row r="559" spans="1:27" x14ac:dyDescent="0.25">
      <c r="A559" s="60">
        <v>45918.750902777778</v>
      </c>
      <c r="B559" s="61">
        <v>443518806</v>
      </c>
      <c r="C559" s="37" t="s">
        <v>36</v>
      </c>
      <c r="D559" s="37" t="s">
        <v>38</v>
      </c>
      <c r="E559" s="37" t="s">
        <v>120</v>
      </c>
      <c r="F559" s="36">
        <v>3640.3</v>
      </c>
      <c r="G559" s="36">
        <v>3639.29</v>
      </c>
      <c r="H559" s="36">
        <v>3637.33</v>
      </c>
      <c r="I559" s="37" t="s">
        <v>461</v>
      </c>
      <c r="J559" s="36">
        <v>3637.26</v>
      </c>
      <c r="K559" s="36">
        <v>0</v>
      </c>
      <c r="L559" s="36">
        <v>0</v>
      </c>
      <c r="M559" s="36">
        <v>3.04</v>
      </c>
      <c r="N559" s="10" t="str">
        <f t="shared" si="87"/>
        <v>W</v>
      </c>
      <c r="O559" s="11">
        <f t="shared" si="88"/>
        <v>45918</v>
      </c>
      <c r="P559" s="12" t="str">
        <f t="shared" si="89"/>
        <v>18</v>
      </c>
      <c r="Q559" s="13" t="str">
        <f>VLOOKUP($B559,Deals_Demo!$H:$N,7,0)</f>
        <v>strategy_10_demo</v>
      </c>
      <c r="R559" s="13" t="str">
        <f t="shared" si="90"/>
        <v>Thu</v>
      </c>
      <c r="S559" s="14">
        <f>VLOOKUP($B559,Deals_Demo!$H:$S,8,0)</f>
        <v>45918.750902777778</v>
      </c>
      <c r="T559" s="14">
        <f>VLOOKUP($B559,Deals_Demo!$H:$S,9,0)</f>
        <v>45918.959236111114</v>
      </c>
      <c r="U559" s="15" t="str">
        <f t="shared" si="91"/>
        <v>2025-09-18</v>
      </c>
      <c r="V559" s="13" t="str">
        <f>VLOOKUP($B559,Deals_Demo!$H:$S,11,0)</f>
        <v>23</v>
      </c>
      <c r="W559" s="13" t="str">
        <f>VLOOKUP($B559,Deals_Demo!$H:$S,12,0)</f>
        <v>Thu</v>
      </c>
      <c r="X559" s="13">
        <f t="shared" si="84"/>
        <v>0.30400000000000005</v>
      </c>
      <c r="Y559" s="13">
        <f t="shared" si="85"/>
        <v>0.6080000000000001</v>
      </c>
      <c r="Z559" s="13">
        <f t="shared" si="86"/>
        <v>0.91199999999999992</v>
      </c>
      <c r="AA559" s="13">
        <f t="shared" si="92"/>
        <v>3.04</v>
      </c>
    </row>
    <row r="560" spans="1:27" x14ac:dyDescent="0.25">
      <c r="A560" s="58">
        <v>45918.758055555554</v>
      </c>
      <c r="B560" s="59">
        <v>443522942</v>
      </c>
      <c r="C560" s="38" t="s">
        <v>36</v>
      </c>
      <c r="D560" s="38" t="s">
        <v>38</v>
      </c>
      <c r="E560" s="38" t="s">
        <v>120</v>
      </c>
      <c r="F560" s="35">
        <v>3638.17</v>
      </c>
      <c r="G560" s="35">
        <v>3641.15</v>
      </c>
      <c r="H560" s="38"/>
      <c r="I560" s="38" t="s">
        <v>462</v>
      </c>
      <c r="J560" s="35">
        <v>3641.16</v>
      </c>
      <c r="K560" s="35">
        <v>0</v>
      </c>
      <c r="L560" s="35">
        <v>0</v>
      </c>
      <c r="M560" s="35">
        <v>-2.99</v>
      </c>
      <c r="N560" s="10" t="str">
        <f t="shared" si="87"/>
        <v>L</v>
      </c>
      <c r="O560" s="11">
        <f t="shared" si="88"/>
        <v>45918</v>
      </c>
      <c r="P560" s="12" t="str">
        <f t="shared" si="89"/>
        <v>18</v>
      </c>
      <c r="Q560" s="13" t="str">
        <f>VLOOKUP($B560,Deals_Demo!$H:$N,7,0)</f>
        <v>strategy_18_demo</v>
      </c>
      <c r="R560" s="13" t="str">
        <f t="shared" si="90"/>
        <v>Thu</v>
      </c>
      <c r="S560" s="14">
        <f>VLOOKUP($B560,Deals_Demo!$H:$S,8,0)</f>
        <v>45918.758055555554</v>
      </c>
      <c r="T560" s="14">
        <f>VLOOKUP($B560,Deals_Demo!$H:$S,9,0)</f>
        <v>45918.96638888889</v>
      </c>
      <c r="U560" s="15" t="str">
        <f t="shared" si="91"/>
        <v>2025-09-18</v>
      </c>
      <c r="V560" s="13" t="str">
        <f>VLOOKUP($B560,Deals_Demo!$H:$S,11,0)</f>
        <v>23</v>
      </c>
      <c r="W560" s="13" t="str">
        <f>VLOOKUP($B560,Deals_Demo!$H:$S,12,0)</f>
        <v>Thu</v>
      </c>
      <c r="X560" s="13">
        <f t="shared" si="84"/>
        <v>-0.29900000000000004</v>
      </c>
      <c r="Y560" s="13">
        <f t="shared" si="85"/>
        <v>-0.59800000000000009</v>
      </c>
      <c r="Z560" s="13">
        <f t="shared" si="86"/>
        <v>-0.89700000000000002</v>
      </c>
      <c r="AA560" s="13">
        <f t="shared" si="92"/>
        <v>-3</v>
      </c>
    </row>
    <row r="561" spans="1:27" x14ac:dyDescent="0.25">
      <c r="A561" s="60">
        <v>45918.758067129631</v>
      </c>
      <c r="B561" s="61">
        <v>443522944</v>
      </c>
      <c r="C561" s="37" t="s">
        <v>36</v>
      </c>
      <c r="D561" s="37" t="s">
        <v>38</v>
      </c>
      <c r="E561" s="37" t="s">
        <v>120</v>
      </c>
      <c r="F561" s="36">
        <v>3638.16</v>
      </c>
      <c r="G561" s="36">
        <v>3641.17</v>
      </c>
      <c r="H561" s="36">
        <v>3634.67</v>
      </c>
      <c r="I561" s="37" t="s">
        <v>462</v>
      </c>
      <c r="J561" s="36">
        <v>3641.3</v>
      </c>
      <c r="K561" s="36">
        <v>0</v>
      </c>
      <c r="L561" s="36">
        <v>0</v>
      </c>
      <c r="M561" s="36">
        <v>-3.14</v>
      </c>
      <c r="N561" s="10" t="str">
        <f t="shared" si="87"/>
        <v>L</v>
      </c>
      <c r="O561" s="11">
        <f t="shared" si="88"/>
        <v>45918</v>
      </c>
      <c r="P561" s="12" t="str">
        <f t="shared" si="89"/>
        <v>18</v>
      </c>
      <c r="Q561" s="13" t="str">
        <f>VLOOKUP($B561,Deals_Demo!$H:$N,7,0)</f>
        <v>strategy_17_demo</v>
      </c>
      <c r="R561" s="13" t="str">
        <f t="shared" si="90"/>
        <v>Thu</v>
      </c>
      <c r="S561" s="14">
        <f>VLOOKUP($B561,Deals_Demo!$H:$S,8,0)</f>
        <v>45918.758067129631</v>
      </c>
      <c r="T561" s="14">
        <f>VLOOKUP($B561,Deals_Demo!$H:$S,9,0)</f>
        <v>45918.966400462967</v>
      </c>
      <c r="U561" s="15" t="str">
        <f t="shared" si="91"/>
        <v>2025-09-18</v>
      </c>
      <c r="V561" s="13" t="str">
        <f>VLOOKUP($B561,Deals_Demo!$H:$S,11,0)</f>
        <v>23</v>
      </c>
      <c r="W561" s="13" t="str">
        <f>VLOOKUP($B561,Deals_Demo!$H:$S,12,0)</f>
        <v>Thu</v>
      </c>
      <c r="X561" s="13">
        <f t="shared" si="84"/>
        <v>-0.31400000000000006</v>
      </c>
      <c r="Y561" s="13">
        <f t="shared" si="85"/>
        <v>-0.62800000000000011</v>
      </c>
      <c r="Z561" s="13">
        <f t="shared" si="86"/>
        <v>-0.94199999999999995</v>
      </c>
      <c r="AA561" s="13">
        <f t="shared" si="92"/>
        <v>-3</v>
      </c>
    </row>
    <row r="562" spans="1:27" x14ac:dyDescent="0.25">
      <c r="A562" s="58">
        <v>45918.758287037039</v>
      </c>
      <c r="B562" s="59">
        <v>443523045</v>
      </c>
      <c r="C562" s="38" t="s">
        <v>36</v>
      </c>
      <c r="D562" s="38" t="s">
        <v>38</v>
      </c>
      <c r="E562" s="38" t="s">
        <v>120</v>
      </c>
      <c r="F562" s="35">
        <v>3638.91</v>
      </c>
      <c r="G562" s="35">
        <v>3641.91</v>
      </c>
      <c r="H562" s="35">
        <v>3637.41</v>
      </c>
      <c r="I562" s="38" t="s">
        <v>463</v>
      </c>
      <c r="J562" s="35">
        <v>3641.91</v>
      </c>
      <c r="K562" s="35">
        <v>0</v>
      </c>
      <c r="L562" s="35">
        <v>0</v>
      </c>
      <c r="M562" s="35">
        <v>-3</v>
      </c>
      <c r="N562" s="10" t="str">
        <f t="shared" si="87"/>
        <v>L</v>
      </c>
      <c r="O562" s="11">
        <f t="shared" si="88"/>
        <v>45918</v>
      </c>
      <c r="P562" s="12" t="str">
        <f t="shared" si="89"/>
        <v>18</v>
      </c>
      <c r="Q562" s="13" t="str">
        <f>VLOOKUP($B562,Deals_Demo!$H:$N,7,0)</f>
        <v>strategy_12_demo</v>
      </c>
      <c r="R562" s="13" t="str">
        <f t="shared" si="90"/>
        <v>Thu</v>
      </c>
      <c r="S562" s="14">
        <f>VLOOKUP($B562,Deals_Demo!$H:$S,8,0)</f>
        <v>45918.758287037039</v>
      </c>
      <c r="T562" s="14">
        <f>VLOOKUP($B562,Deals_Demo!$H:$S,9,0)</f>
        <v>45918.966620370375</v>
      </c>
      <c r="U562" s="15" t="str">
        <f t="shared" si="91"/>
        <v>2025-09-18</v>
      </c>
      <c r="V562" s="13" t="str">
        <f>VLOOKUP($B562,Deals_Demo!$H:$S,11,0)</f>
        <v>23</v>
      </c>
      <c r="W562" s="13" t="str">
        <f>VLOOKUP($B562,Deals_Demo!$H:$S,12,0)</f>
        <v>Thu</v>
      </c>
      <c r="X562" s="13">
        <f t="shared" si="84"/>
        <v>-0.30000000000000004</v>
      </c>
      <c r="Y562" s="13">
        <f t="shared" si="85"/>
        <v>-0.60000000000000009</v>
      </c>
      <c r="Z562" s="13">
        <f t="shared" si="86"/>
        <v>-0.89999999999999991</v>
      </c>
      <c r="AA562" s="13">
        <f t="shared" si="92"/>
        <v>-3</v>
      </c>
    </row>
    <row r="563" spans="1:27" x14ac:dyDescent="0.25">
      <c r="A563" s="60">
        <v>45918.758298611108</v>
      </c>
      <c r="B563" s="61">
        <v>443523046</v>
      </c>
      <c r="C563" s="37" t="s">
        <v>36</v>
      </c>
      <c r="D563" s="37" t="s">
        <v>38</v>
      </c>
      <c r="E563" s="37" t="s">
        <v>120</v>
      </c>
      <c r="F563" s="36">
        <v>3638.81</v>
      </c>
      <c r="G563" s="36">
        <v>3641.91</v>
      </c>
      <c r="H563" s="36">
        <v>3635.91</v>
      </c>
      <c r="I563" s="37" t="s">
        <v>463</v>
      </c>
      <c r="J563" s="36">
        <v>3641.91</v>
      </c>
      <c r="K563" s="36">
        <v>0</v>
      </c>
      <c r="L563" s="36">
        <v>0</v>
      </c>
      <c r="M563" s="36">
        <v>-3.1</v>
      </c>
      <c r="N563" s="10" t="str">
        <f t="shared" si="87"/>
        <v>L</v>
      </c>
      <c r="O563" s="11">
        <f t="shared" si="88"/>
        <v>45918</v>
      </c>
      <c r="P563" s="12" t="str">
        <f t="shared" si="89"/>
        <v>18</v>
      </c>
      <c r="Q563" s="13" t="str">
        <f>VLOOKUP($B563,Deals_Demo!$H:$N,7,0)</f>
        <v>strategy_09_demo</v>
      </c>
      <c r="R563" s="13" t="str">
        <f t="shared" si="90"/>
        <v>Thu</v>
      </c>
      <c r="S563" s="14">
        <f>VLOOKUP($B563,Deals_Demo!$H:$S,8,0)</f>
        <v>45918.758298611108</v>
      </c>
      <c r="T563" s="14">
        <f>VLOOKUP($B563,Deals_Demo!$H:$S,9,0)</f>
        <v>45918.966631944444</v>
      </c>
      <c r="U563" s="15" t="str">
        <f t="shared" si="91"/>
        <v>2025-09-18</v>
      </c>
      <c r="V563" s="13" t="str">
        <f>VLOOKUP($B563,Deals_Demo!$H:$S,11,0)</f>
        <v>23</v>
      </c>
      <c r="W563" s="13" t="str">
        <f>VLOOKUP($B563,Deals_Demo!$H:$S,12,0)</f>
        <v>Thu</v>
      </c>
      <c r="X563" s="13">
        <f t="shared" si="84"/>
        <v>-0.31000000000000005</v>
      </c>
      <c r="Y563" s="13">
        <f t="shared" si="85"/>
        <v>-0.62000000000000011</v>
      </c>
      <c r="Z563" s="13">
        <f t="shared" si="86"/>
        <v>-0.92999999999999994</v>
      </c>
      <c r="AA563" s="13">
        <f t="shared" si="92"/>
        <v>-3</v>
      </c>
    </row>
    <row r="564" spans="1:27" x14ac:dyDescent="0.25">
      <c r="A564" s="58">
        <v>45918.758298611108</v>
      </c>
      <c r="B564" s="59">
        <v>443523047</v>
      </c>
      <c r="C564" s="38" t="s">
        <v>36</v>
      </c>
      <c r="D564" s="38" t="s">
        <v>38</v>
      </c>
      <c r="E564" s="38" t="s">
        <v>120</v>
      </c>
      <c r="F564" s="35">
        <v>3638.82</v>
      </c>
      <c r="G564" s="35">
        <v>3641.41</v>
      </c>
      <c r="H564" s="35">
        <v>3635.91</v>
      </c>
      <c r="I564" s="38" t="s">
        <v>464</v>
      </c>
      <c r="J564" s="35">
        <v>3641.46</v>
      </c>
      <c r="K564" s="35">
        <v>0</v>
      </c>
      <c r="L564" s="35">
        <v>0</v>
      </c>
      <c r="M564" s="35">
        <v>-2.64</v>
      </c>
      <c r="N564" s="10" t="str">
        <f t="shared" si="87"/>
        <v>L</v>
      </c>
      <c r="O564" s="11">
        <f t="shared" si="88"/>
        <v>45918</v>
      </c>
      <c r="P564" s="12" t="str">
        <f t="shared" si="89"/>
        <v>18</v>
      </c>
      <c r="Q564" s="13" t="str">
        <f>VLOOKUP($B564,Deals_Demo!$H:$N,7,0)</f>
        <v>strategy_10_demo</v>
      </c>
      <c r="R564" s="13" t="str">
        <f t="shared" si="90"/>
        <v>Thu</v>
      </c>
      <c r="S564" s="14">
        <f>VLOOKUP($B564,Deals_Demo!$H:$S,8,0)</f>
        <v>45918.758298611108</v>
      </c>
      <c r="T564" s="14">
        <f>VLOOKUP($B564,Deals_Demo!$H:$S,9,0)</f>
        <v>45918.966631944444</v>
      </c>
      <c r="U564" s="15" t="str">
        <f t="shared" si="91"/>
        <v>2025-09-18</v>
      </c>
      <c r="V564" s="13" t="str">
        <f>VLOOKUP($B564,Deals_Demo!$H:$S,11,0)</f>
        <v>23</v>
      </c>
      <c r="W564" s="13" t="str">
        <f>VLOOKUP($B564,Deals_Demo!$H:$S,12,0)</f>
        <v>Thu</v>
      </c>
      <c r="X564" s="13">
        <f t="shared" si="84"/>
        <v>-0.26400000000000001</v>
      </c>
      <c r="Y564" s="13">
        <f t="shared" si="85"/>
        <v>-0.52800000000000002</v>
      </c>
      <c r="Z564" s="13">
        <f t="shared" si="86"/>
        <v>-0.79200000000000004</v>
      </c>
      <c r="AA564" s="13">
        <f t="shared" si="92"/>
        <v>-3</v>
      </c>
    </row>
    <row r="565" spans="1:27" x14ac:dyDescent="0.25">
      <c r="A565" s="60">
        <v>45918.758298611108</v>
      </c>
      <c r="B565" s="61">
        <v>443523048</v>
      </c>
      <c r="C565" s="37" t="s">
        <v>36</v>
      </c>
      <c r="D565" s="37" t="s">
        <v>38</v>
      </c>
      <c r="E565" s="37" t="s">
        <v>120</v>
      </c>
      <c r="F565" s="36">
        <v>3638.82</v>
      </c>
      <c r="G565" s="36">
        <v>3641.91</v>
      </c>
      <c r="H565" s="36">
        <v>3635.41</v>
      </c>
      <c r="I565" s="37" t="s">
        <v>463</v>
      </c>
      <c r="J565" s="36">
        <v>3641.91</v>
      </c>
      <c r="K565" s="36">
        <v>0</v>
      </c>
      <c r="L565" s="36">
        <v>0</v>
      </c>
      <c r="M565" s="36">
        <v>-3.09</v>
      </c>
      <c r="N565" s="10" t="str">
        <f t="shared" si="87"/>
        <v>L</v>
      </c>
      <c r="O565" s="11">
        <f t="shared" si="88"/>
        <v>45918</v>
      </c>
      <c r="P565" s="12" t="str">
        <f t="shared" si="89"/>
        <v>18</v>
      </c>
      <c r="Q565" s="13" t="str">
        <f>VLOOKUP($B565,Deals_Demo!$H:$N,7,0)</f>
        <v>strategy_11_demo</v>
      </c>
      <c r="R565" s="13" t="str">
        <f t="shared" si="90"/>
        <v>Thu</v>
      </c>
      <c r="S565" s="14">
        <f>VLOOKUP($B565,Deals_Demo!$H:$S,8,0)</f>
        <v>45918.758298611108</v>
      </c>
      <c r="T565" s="14">
        <f>VLOOKUP($B565,Deals_Demo!$H:$S,9,0)</f>
        <v>45918.966631944444</v>
      </c>
      <c r="U565" s="15" t="str">
        <f t="shared" si="91"/>
        <v>2025-09-18</v>
      </c>
      <c r="V565" s="13" t="str">
        <f>VLOOKUP($B565,Deals_Demo!$H:$S,11,0)</f>
        <v>23</v>
      </c>
      <c r="W565" s="13" t="str">
        <f>VLOOKUP($B565,Deals_Demo!$H:$S,12,0)</f>
        <v>Thu</v>
      </c>
      <c r="X565" s="13">
        <f t="shared" si="84"/>
        <v>-0.309</v>
      </c>
      <c r="Y565" s="13">
        <f t="shared" si="85"/>
        <v>-0.61799999999999999</v>
      </c>
      <c r="Z565" s="13">
        <f t="shared" si="86"/>
        <v>-0.92699999999999994</v>
      </c>
      <c r="AA565" s="13">
        <f t="shared" si="92"/>
        <v>-3</v>
      </c>
    </row>
    <row r="566" spans="1:27" x14ac:dyDescent="0.25">
      <c r="A566" s="58">
        <v>45918.759444444448</v>
      </c>
      <c r="B566" s="59">
        <v>443523629</v>
      </c>
      <c r="C566" s="38" t="s">
        <v>36</v>
      </c>
      <c r="D566" s="38" t="s">
        <v>38</v>
      </c>
      <c r="E566" s="38" t="s">
        <v>120</v>
      </c>
      <c r="F566" s="35">
        <v>3639.44</v>
      </c>
      <c r="G566" s="35">
        <v>3642.42</v>
      </c>
      <c r="H566" s="35">
        <v>3635.92</v>
      </c>
      <c r="I566" s="38" t="s">
        <v>465</v>
      </c>
      <c r="J566" s="35">
        <v>3642.48</v>
      </c>
      <c r="K566" s="35">
        <v>0</v>
      </c>
      <c r="L566" s="35">
        <v>0</v>
      </c>
      <c r="M566" s="35">
        <v>-3.04</v>
      </c>
      <c r="N566" s="10" t="str">
        <f t="shared" si="87"/>
        <v>L</v>
      </c>
      <c r="O566" s="11">
        <f t="shared" si="88"/>
        <v>45918</v>
      </c>
      <c r="P566" s="12" t="str">
        <f t="shared" si="89"/>
        <v>18</v>
      </c>
      <c r="Q566" s="13" t="str">
        <f>VLOOKUP($B566,Deals_Demo!$H:$N,7,0)</f>
        <v>strategy_08_demo</v>
      </c>
      <c r="R566" s="13" t="str">
        <f t="shared" si="90"/>
        <v>Thu</v>
      </c>
      <c r="S566" s="14">
        <f>VLOOKUP($B566,Deals_Demo!$H:$S,8,0)</f>
        <v>45918.759444444448</v>
      </c>
      <c r="T566" s="14">
        <f>VLOOKUP($B566,Deals_Demo!$H:$S,9,0)</f>
        <v>45918.967777777783</v>
      </c>
      <c r="U566" s="15" t="str">
        <f t="shared" si="91"/>
        <v>2025-09-18</v>
      </c>
      <c r="V566" s="13" t="str">
        <f>VLOOKUP($B566,Deals_Demo!$H:$S,11,0)</f>
        <v>23</v>
      </c>
      <c r="W566" s="13" t="str">
        <f>VLOOKUP($B566,Deals_Demo!$H:$S,12,0)</f>
        <v>Thu</v>
      </c>
      <c r="X566" s="13">
        <f t="shared" si="84"/>
        <v>-0.30400000000000005</v>
      </c>
      <c r="Y566" s="13">
        <f t="shared" si="85"/>
        <v>-0.6080000000000001</v>
      </c>
      <c r="Z566" s="13">
        <f t="shared" si="86"/>
        <v>-0.91199999999999992</v>
      </c>
      <c r="AA566" s="13">
        <f t="shared" si="92"/>
        <v>-3</v>
      </c>
    </row>
    <row r="567" spans="1:27" x14ac:dyDescent="0.25">
      <c r="A567" s="60">
        <v>45918.764421296299</v>
      </c>
      <c r="B567" s="61">
        <v>443527678</v>
      </c>
      <c r="C567" s="37" t="s">
        <v>36</v>
      </c>
      <c r="D567" s="37" t="s">
        <v>37</v>
      </c>
      <c r="E567" s="37" t="s">
        <v>120</v>
      </c>
      <c r="F567" s="36">
        <v>3641.18</v>
      </c>
      <c r="G567" s="36">
        <v>3641.66</v>
      </c>
      <c r="H567" s="36">
        <v>3644.68</v>
      </c>
      <c r="I567" s="37" t="s">
        <v>466</v>
      </c>
      <c r="J567" s="36">
        <v>3641.66</v>
      </c>
      <c r="K567" s="36">
        <v>0</v>
      </c>
      <c r="L567" s="36">
        <v>0</v>
      </c>
      <c r="M567" s="36">
        <v>0.48</v>
      </c>
      <c r="N567" s="10" t="str">
        <f t="shared" si="87"/>
        <v>W</v>
      </c>
      <c r="O567" s="11">
        <f t="shared" si="88"/>
        <v>45918</v>
      </c>
      <c r="P567" s="12" t="str">
        <f t="shared" si="89"/>
        <v>18</v>
      </c>
      <c r="Q567" s="13" t="str">
        <f>VLOOKUP($B567,Deals_Demo!$H:$N,7,0)</f>
        <v>strategy_17_demo</v>
      </c>
      <c r="R567" s="13" t="str">
        <f t="shared" si="90"/>
        <v>Thu</v>
      </c>
      <c r="S567" s="14">
        <f>VLOOKUP($B567,Deals_Demo!$H:$S,8,0)</f>
        <v>45918.764421296299</v>
      </c>
      <c r="T567" s="14">
        <f>VLOOKUP($B567,Deals_Demo!$H:$S,9,0)</f>
        <v>45918.972754629634</v>
      </c>
      <c r="U567" s="15" t="str">
        <f t="shared" si="91"/>
        <v>2025-09-18</v>
      </c>
      <c r="V567" s="13" t="str">
        <f>VLOOKUP($B567,Deals_Demo!$H:$S,11,0)</f>
        <v>23</v>
      </c>
      <c r="W567" s="13" t="str">
        <f>VLOOKUP($B567,Deals_Demo!$H:$S,12,0)</f>
        <v>Thu</v>
      </c>
      <c r="X567" s="13">
        <f t="shared" si="84"/>
        <v>4.8000000000000001E-2</v>
      </c>
      <c r="Y567" s="13">
        <f t="shared" si="85"/>
        <v>9.6000000000000002E-2</v>
      </c>
      <c r="Z567" s="13">
        <f t="shared" si="86"/>
        <v>0.14399999999999999</v>
      </c>
      <c r="AA567" s="13">
        <f t="shared" si="92"/>
        <v>-3</v>
      </c>
    </row>
    <row r="568" spans="1:27" x14ac:dyDescent="0.25">
      <c r="A568" s="58">
        <v>45918.764432870368</v>
      </c>
      <c r="B568" s="59">
        <v>443527679</v>
      </c>
      <c r="C568" s="38" t="s">
        <v>36</v>
      </c>
      <c r="D568" s="38" t="s">
        <v>37</v>
      </c>
      <c r="E568" s="38" t="s">
        <v>120</v>
      </c>
      <c r="F568" s="35">
        <v>3641.12</v>
      </c>
      <c r="G568" s="35">
        <v>3641.7</v>
      </c>
      <c r="H568" s="38"/>
      <c r="I568" s="38" t="s">
        <v>466</v>
      </c>
      <c r="J568" s="35">
        <v>3641.66</v>
      </c>
      <c r="K568" s="35">
        <v>0</v>
      </c>
      <c r="L568" s="35">
        <v>0</v>
      </c>
      <c r="M568" s="35">
        <v>0.54</v>
      </c>
      <c r="N568" s="10" t="str">
        <f t="shared" si="87"/>
        <v>W</v>
      </c>
      <c r="O568" s="11">
        <f t="shared" si="88"/>
        <v>45918</v>
      </c>
      <c r="P568" s="12" t="str">
        <f t="shared" si="89"/>
        <v>18</v>
      </c>
      <c r="Q568" s="13" t="str">
        <f>VLOOKUP($B568,Deals_Demo!$H:$N,7,0)</f>
        <v>strategy_18_demo</v>
      </c>
      <c r="R568" s="13" t="str">
        <f t="shared" si="90"/>
        <v>Thu</v>
      </c>
      <c r="S568" s="14">
        <f>VLOOKUP($B568,Deals_Demo!$H:$S,8,0)</f>
        <v>45918.764432870368</v>
      </c>
      <c r="T568" s="14">
        <f>VLOOKUP($B568,Deals_Demo!$H:$S,9,0)</f>
        <v>45918.972766203704</v>
      </c>
      <c r="U568" s="15" t="str">
        <f t="shared" si="91"/>
        <v>2025-09-18</v>
      </c>
      <c r="V568" s="13" t="str">
        <f>VLOOKUP($B568,Deals_Demo!$H:$S,11,0)</f>
        <v>23</v>
      </c>
      <c r="W568" s="13" t="str">
        <f>VLOOKUP($B568,Deals_Demo!$H:$S,12,0)</f>
        <v>Thu</v>
      </c>
      <c r="X568" s="13">
        <f t="shared" si="84"/>
        <v>5.4000000000000006E-2</v>
      </c>
      <c r="Y568" s="13">
        <f t="shared" si="85"/>
        <v>0.10800000000000001</v>
      </c>
      <c r="Z568" s="13">
        <f t="shared" si="86"/>
        <v>0.16200000000000001</v>
      </c>
      <c r="AA568" s="13">
        <f t="shared" si="92"/>
        <v>-3</v>
      </c>
    </row>
    <row r="569" spans="1:27" x14ac:dyDescent="0.25">
      <c r="A569" s="60">
        <v>45918.770902777775</v>
      </c>
      <c r="B569" s="61">
        <v>443530333</v>
      </c>
      <c r="C569" s="37" t="s">
        <v>36</v>
      </c>
      <c r="D569" s="37" t="s">
        <v>38</v>
      </c>
      <c r="E569" s="37" t="s">
        <v>120</v>
      </c>
      <c r="F569" s="36">
        <v>3639.61</v>
      </c>
      <c r="G569" s="36">
        <v>3642.66</v>
      </c>
      <c r="H569" s="36">
        <v>3636.16</v>
      </c>
      <c r="I569" s="37" t="s">
        <v>467</v>
      </c>
      <c r="J569" s="36">
        <v>3642.75</v>
      </c>
      <c r="K569" s="36">
        <v>0</v>
      </c>
      <c r="L569" s="36">
        <v>0</v>
      </c>
      <c r="M569" s="36">
        <v>-3.14</v>
      </c>
      <c r="N569" s="10" t="str">
        <f t="shared" si="87"/>
        <v>L</v>
      </c>
      <c r="O569" s="11">
        <f t="shared" si="88"/>
        <v>45918</v>
      </c>
      <c r="P569" s="12" t="str">
        <f t="shared" si="89"/>
        <v>18</v>
      </c>
      <c r="Q569" s="13" t="str">
        <f>VLOOKUP($B569,Deals_Demo!$H:$N,7,0)</f>
        <v>strategy_08_demo</v>
      </c>
      <c r="R569" s="13" t="str">
        <f t="shared" si="90"/>
        <v>Thu</v>
      </c>
      <c r="S569" s="14">
        <f>VLOOKUP($B569,Deals_Demo!$H:$S,8,0)</f>
        <v>45918.770902777775</v>
      </c>
      <c r="T569" s="14">
        <f>VLOOKUP($B569,Deals_Demo!$H:$S,9,0)</f>
        <v>45918.97923611111</v>
      </c>
      <c r="U569" s="15" t="str">
        <f t="shared" si="91"/>
        <v>2025-09-18</v>
      </c>
      <c r="V569" s="13" t="str">
        <f>VLOOKUP($B569,Deals_Demo!$H:$S,11,0)</f>
        <v>23</v>
      </c>
      <c r="W569" s="13" t="str">
        <f>VLOOKUP($B569,Deals_Demo!$H:$S,12,0)</f>
        <v>Thu</v>
      </c>
      <c r="X569" s="13">
        <f t="shared" si="84"/>
        <v>-0.31400000000000006</v>
      </c>
      <c r="Y569" s="13">
        <f t="shared" si="85"/>
        <v>-0.62800000000000011</v>
      </c>
      <c r="Z569" s="13">
        <f t="shared" si="86"/>
        <v>-0.94199999999999995</v>
      </c>
      <c r="AA569" s="13">
        <f t="shared" si="92"/>
        <v>-3</v>
      </c>
    </row>
    <row r="570" spans="1:27" x14ac:dyDescent="0.25">
      <c r="A570" s="58">
        <v>45918.794282407405</v>
      </c>
      <c r="B570" s="59">
        <v>443535946</v>
      </c>
      <c r="C570" s="38" t="s">
        <v>36</v>
      </c>
      <c r="D570" s="38" t="s">
        <v>37</v>
      </c>
      <c r="E570" s="38" t="s">
        <v>120</v>
      </c>
      <c r="F570" s="35">
        <v>3641.76</v>
      </c>
      <c r="G570" s="35">
        <v>3638.71</v>
      </c>
      <c r="H570" s="35">
        <v>3643.21</v>
      </c>
      <c r="I570" s="38" t="s">
        <v>468</v>
      </c>
      <c r="J570" s="35">
        <v>3643.31</v>
      </c>
      <c r="K570" s="35">
        <v>0</v>
      </c>
      <c r="L570" s="35">
        <v>0</v>
      </c>
      <c r="M570" s="35">
        <v>1.55</v>
      </c>
      <c r="N570" s="10" t="str">
        <f t="shared" si="87"/>
        <v>W</v>
      </c>
      <c r="O570" s="11">
        <f t="shared" si="88"/>
        <v>45918</v>
      </c>
      <c r="P570" s="12" t="str">
        <f t="shared" si="89"/>
        <v>19</v>
      </c>
      <c r="Q570" s="13" t="str">
        <f>VLOOKUP($B570,Deals_Demo!$H:$N,7,0)</f>
        <v>strategy_12_demo</v>
      </c>
      <c r="R570" s="13" t="str">
        <f t="shared" si="90"/>
        <v>Thu</v>
      </c>
      <c r="S570" s="14">
        <f>VLOOKUP($B570,Deals_Demo!$H:$S,8,0)</f>
        <v>45918.794282407405</v>
      </c>
      <c r="T570" s="14">
        <f>VLOOKUP($B570,Deals_Demo!$H:$S,9,0)</f>
        <v>45919.002615740741</v>
      </c>
      <c r="U570" s="15" t="str">
        <f t="shared" si="91"/>
        <v>2025-09-19</v>
      </c>
      <c r="V570" s="13" t="str">
        <f>VLOOKUP($B570,Deals_Demo!$H:$S,11,0)</f>
        <v>00</v>
      </c>
      <c r="W570" s="13" t="str">
        <f>VLOOKUP($B570,Deals_Demo!$H:$S,12,0)</f>
        <v>Fri</v>
      </c>
      <c r="X570" s="13">
        <f t="shared" si="84"/>
        <v>0.15500000000000003</v>
      </c>
      <c r="Y570" s="13">
        <f t="shared" si="85"/>
        <v>0.31000000000000005</v>
      </c>
      <c r="Z570" s="13">
        <f t="shared" si="86"/>
        <v>0.46499999999999997</v>
      </c>
      <c r="AA570" s="13">
        <f t="shared" si="92"/>
        <v>-3</v>
      </c>
    </row>
    <row r="571" spans="1:27" x14ac:dyDescent="0.25">
      <c r="A571" s="60">
        <v>45918.794282407405</v>
      </c>
      <c r="B571" s="61">
        <v>443535947</v>
      </c>
      <c r="C571" s="37" t="s">
        <v>36</v>
      </c>
      <c r="D571" s="37" t="s">
        <v>37</v>
      </c>
      <c r="E571" s="37" t="s">
        <v>120</v>
      </c>
      <c r="F571" s="36">
        <v>3641.76</v>
      </c>
      <c r="G571" s="36">
        <v>3638.76</v>
      </c>
      <c r="H571" s="36">
        <v>3643.26</v>
      </c>
      <c r="I571" s="37" t="s">
        <v>468</v>
      </c>
      <c r="J571" s="36">
        <v>3643.31</v>
      </c>
      <c r="K571" s="36">
        <v>0</v>
      </c>
      <c r="L571" s="36">
        <v>0</v>
      </c>
      <c r="M571" s="36">
        <v>1.55</v>
      </c>
      <c r="N571" s="10" t="str">
        <f t="shared" si="87"/>
        <v>W</v>
      </c>
      <c r="O571" s="11">
        <f t="shared" si="88"/>
        <v>45918</v>
      </c>
      <c r="P571" s="12" t="str">
        <f t="shared" si="89"/>
        <v>19</v>
      </c>
      <c r="Q571" s="13" t="str">
        <f>VLOOKUP($B571,Deals_Demo!$H:$N,7,0)</f>
        <v>strategy_14_demo</v>
      </c>
      <c r="R571" s="13" t="str">
        <f t="shared" si="90"/>
        <v>Thu</v>
      </c>
      <c r="S571" s="14">
        <f>VLOOKUP($B571,Deals_Demo!$H:$S,8,0)</f>
        <v>45918.794282407405</v>
      </c>
      <c r="T571" s="14">
        <f>VLOOKUP($B571,Deals_Demo!$H:$S,9,0)</f>
        <v>45919.002615740741</v>
      </c>
      <c r="U571" s="15" t="str">
        <f t="shared" si="91"/>
        <v>2025-09-19</v>
      </c>
      <c r="V571" s="13" t="str">
        <f>VLOOKUP($B571,Deals_Demo!$H:$S,11,0)</f>
        <v>00</v>
      </c>
      <c r="W571" s="13" t="str">
        <f>VLOOKUP($B571,Deals_Demo!$H:$S,12,0)</f>
        <v>Fri</v>
      </c>
      <c r="X571" s="13">
        <f t="shared" si="84"/>
        <v>0.15500000000000003</v>
      </c>
      <c r="Y571" s="13">
        <f t="shared" si="85"/>
        <v>0.31000000000000005</v>
      </c>
      <c r="Z571" s="13">
        <f t="shared" si="86"/>
        <v>0.46499999999999997</v>
      </c>
      <c r="AA571" s="13">
        <f t="shared" si="92"/>
        <v>-3</v>
      </c>
    </row>
    <row r="572" spans="1:27" x14ac:dyDescent="0.25">
      <c r="A572" s="58">
        <v>45918.794293981482</v>
      </c>
      <c r="B572" s="59">
        <v>443535948</v>
      </c>
      <c r="C572" s="38" t="s">
        <v>36</v>
      </c>
      <c r="D572" s="38" t="s">
        <v>37</v>
      </c>
      <c r="E572" s="38" t="s">
        <v>120</v>
      </c>
      <c r="F572" s="35">
        <v>3641.76</v>
      </c>
      <c r="G572" s="35">
        <v>3641.77</v>
      </c>
      <c r="H572" s="35">
        <v>3644.76</v>
      </c>
      <c r="I572" s="38" t="s">
        <v>469</v>
      </c>
      <c r="J572" s="35">
        <v>3641.75</v>
      </c>
      <c r="K572" s="35">
        <v>0</v>
      </c>
      <c r="L572" s="35">
        <v>0</v>
      </c>
      <c r="M572" s="35">
        <v>-0.01</v>
      </c>
      <c r="N572" s="10" t="str">
        <f t="shared" si="87"/>
        <v>L</v>
      </c>
      <c r="O572" s="11">
        <f t="shared" si="88"/>
        <v>45918</v>
      </c>
      <c r="P572" s="12" t="str">
        <f t="shared" si="89"/>
        <v>19</v>
      </c>
      <c r="Q572" s="13" t="str">
        <f>VLOOKUP($B572,Deals_Demo!$H:$N,7,0)</f>
        <v>strategy_10_demo</v>
      </c>
      <c r="R572" s="13" t="str">
        <f t="shared" si="90"/>
        <v>Thu</v>
      </c>
      <c r="S572" s="14">
        <f>VLOOKUP($B572,Deals_Demo!$H:$S,8,0)</f>
        <v>45918.794293981482</v>
      </c>
      <c r="T572" s="14">
        <f>VLOOKUP($B572,Deals_Demo!$H:$S,9,0)</f>
        <v>45919.002627314818</v>
      </c>
      <c r="U572" s="15" t="str">
        <f t="shared" si="91"/>
        <v>2025-09-19</v>
      </c>
      <c r="V572" s="13" t="str">
        <f>VLOOKUP($B572,Deals_Demo!$H:$S,11,0)</f>
        <v>00</v>
      </c>
      <c r="W572" s="13" t="str">
        <f>VLOOKUP($B572,Deals_Demo!$H:$S,12,0)</f>
        <v>Fri</v>
      </c>
      <c r="X572" s="13">
        <f t="shared" si="84"/>
        <v>-1E-3</v>
      </c>
      <c r="Y572" s="13">
        <f t="shared" si="85"/>
        <v>-2E-3</v>
      </c>
      <c r="Z572" s="13">
        <f t="shared" si="86"/>
        <v>-3.0000000000000001E-3</v>
      </c>
      <c r="AA572" s="13">
        <f t="shared" si="92"/>
        <v>-3</v>
      </c>
    </row>
    <row r="573" spans="1:27" x14ac:dyDescent="0.25">
      <c r="A573" s="60">
        <v>45918.794293981482</v>
      </c>
      <c r="B573" s="61">
        <v>443535950</v>
      </c>
      <c r="C573" s="37" t="s">
        <v>36</v>
      </c>
      <c r="D573" s="37" t="s">
        <v>37</v>
      </c>
      <c r="E573" s="37" t="s">
        <v>120</v>
      </c>
      <c r="F573" s="36">
        <v>3641.76</v>
      </c>
      <c r="G573" s="36">
        <v>3640.26</v>
      </c>
      <c r="H573" s="36">
        <v>3643.26</v>
      </c>
      <c r="I573" s="37" t="s">
        <v>468</v>
      </c>
      <c r="J573" s="36">
        <v>3643.31</v>
      </c>
      <c r="K573" s="36">
        <v>0</v>
      </c>
      <c r="L573" s="36">
        <v>0</v>
      </c>
      <c r="M573" s="36">
        <v>1.55</v>
      </c>
      <c r="N573" s="10" t="str">
        <f t="shared" si="87"/>
        <v>W</v>
      </c>
      <c r="O573" s="11">
        <f t="shared" si="88"/>
        <v>45918</v>
      </c>
      <c r="P573" s="12" t="str">
        <f t="shared" si="89"/>
        <v>19</v>
      </c>
      <c r="Q573" s="13" t="str">
        <f>VLOOKUP($B573,Deals_Demo!$H:$N,7,0)</f>
        <v>strategy_15_demo</v>
      </c>
      <c r="R573" s="13" t="str">
        <f t="shared" si="90"/>
        <v>Thu</v>
      </c>
      <c r="S573" s="14">
        <f>VLOOKUP($B573,Deals_Demo!$H:$S,8,0)</f>
        <v>45918.794293981482</v>
      </c>
      <c r="T573" s="14">
        <f>VLOOKUP($B573,Deals_Demo!$H:$S,9,0)</f>
        <v>45919.002627314818</v>
      </c>
      <c r="U573" s="15" t="str">
        <f t="shared" si="91"/>
        <v>2025-09-19</v>
      </c>
      <c r="V573" s="13" t="str">
        <f>VLOOKUP($B573,Deals_Demo!$H:$S,11,0)</f>
        <v>00</v>
      </c>
      <c r="W573" s="13" t="str">
        <f>VLOOKUP($B573,Deals_Demo!$H:$S,12,0)</f>
        <v>Fri</v>
      </c>
      <c r="X573" s="13">
        <f t="shared" si="84"/>
        <v>0.15500000000000003</v>
      </c>
      <c r="Y573" s="13">
        <f t="shared" si="85"/>
        <v>0.31000000000000005</v>
      </c>
      <c r="Z573" s="13">
        <f t="shared" si="86"/>
        <v>0.46499999999999997</v>
      </c>
      <c r="AA573" s="13">
        <f t="shared" si="92"/>
        <v>-3</v>
      </c>
    </row>
    <row r="574" spans="1:27" x14ac:dyDescent="0.25">
      <c r="A574" s="58">
        <v>45918.794293981482</v>
      </c>
      <c r="B574" s="59">
        <v>443535951</v>
      </c>
      <c r="C574" s="38" t="s">
        <v>36</v>
      </c>
      <c r="D574" s="38" t="s">
        <v>37</v>
      </c>
      <c r="E574" s="38" t="s">
        <v>120</v>
      </c>
      <c r="F574" s="35">
        <v>3641.89</v>
      </c>
      <c r="G574" s="35">
        <v>3641.77</v>
      </c>
      <c r="H574" s="35">
        <v>3645.26</v>
      </c>
      <c r="I574" s="38" t="s">
        <v>469</v>
      </c>
      <c r="J574" s="35">
        <v>3641.75</v>
      </c>
      <c r="K574" s="35">
        <v>0</v>
      </c>
      <c r="L574" s="35">
        <v>0</v>
      </c>
      <c r="M574" s="35">
        <v>-0.14000000000000001</v>
      </c>
      <c r="N574" s="10" t="str">
        <f t="shared" si="87"/>
        <v>L</v>
      </c>
      <c r="O574" s="11">
        <f t="shared" si="88"/>
        <v>45918</v>
      </c>
      <c r="P574" s="12" t="str">
        <f t="shared" si="89"/>
        <v>19</v>
      </c>
      <c r="Q574" s="13" t="str">
        <f>VLOOKUP($B574,Deals_Demo!$H:$N,7,0)</f>
        <v>strategy_11_demo</v>
      </c>
      <c r="R574" s="13" t="str">
        <f t="shared" si="90"/>
        <v>Thu</v>
      </c>
      <c r="S574" s="14">
        <f>VLOOKUP($B574,Deals_Demo!$H:$S,8,0)</f>
        <v>45918.794293981482</v>
      </c>
      <c r="T574" s="14">
        <f>VLOOKUP($B574,Deals_Demo!$H:$S,9,0)</f>
        <v>45919.002627314818</v>
      </c>
      <c r="U574" s="15" t="str">
        <f t="shared" si="91"/>
        <v>2025-09-19</v>
      </c>
      <c r="V574" s="13" t="str">
        <f>VLOOKUP($B574,Deals_Demo!$H:$S,11,0)</f>
        <v>00</v>
      </c>
      <c r="W574" s="13" t="str">
        <f>VLOOKUP($B574,Deals_Demo!$H:$S,12,0)</f>
        <v>Fri</v>
      </c>
      <c r="X574" s="13">
        <f t="shared" si="84"/>
        <v>-1.4000000000000002E-2</v>
      </c>
      <c r="Y574" s="13">
        <f t="shared" si="85"/>
        <v>-2.8000000000000004E-2</v>
      </c>
      <c r="Z574" s="13">
        <f t="shared" si="86"/>
        <v>-4.2000000000000003E-2</v>
      </c>
      <c r="AA574" s="13">
        <f t="shared" si="92"/>
        <v>-3</v>
      </c>
    </row>
    <row r="575" spans="1:27" x14ac:dyDescent="0.25">
      <c r="A575" s="60">
        <v>45918.794293981482</v>
      </c>
      <c r="B575" s="61">
        <v>443535953</v>
      </c>
      <c r="C575" s="37" t="s">
        <v>36</v>
      </c>
      <c r="D575" s="37" t="s">
        <v>37</v>
      </c>
      <c r="E575" s="37" t="s">
        <v>120</v>
      </c>
      <c r="F575" s="36">
        <v>3641.85</v>
      </c>
      <c r="G575" s="36">
        <v>3641.79</v>
      </c>
      <c r="H575" s="36">
        <v>3645.26</v>
      </c>
      <c r="I575" s="37" t="s">
        <v>469</v>
      </c>
      <c r="J575" s="36">
        <v>3641.75</v>
      </c>
      <c r="K575" s="36">
        <v>0</v>
      </c>
      <c r="L575" s="36">
        <v>0</v>
      </c>
      <c r="M575" s="36">
        <v>-0.1</v>
      </c>
      <c r="N575" s="10" t="str">
        <f t="shared" si="87"/>
        <v>L</v>
      </c>
      <c r="O575" s="11">
        <f t="shared" si="88"/>
        <v>45918</v>
      </c>
      <c r="P575" s="12" t="str">
        <f t="shared" si="89"/>
        <v>19</v>
      </c>
      <c r="Q575" s="13" t="str">
        <f>VLOOKUP($B575,Deals_Demo!$H:$N,7,0)</f>
        <v>strategy_16_demo</v>
      </c>
      <c r="R575" s="13" t="str">
        <f t="shared" si="90"/>
        <v>Thu</v>
      </c>
      <c r="S575" s="14">
        <f>VLOOKUP($B575,Deals_Demo!$H:$S,8,0)</f>
        <v>45918.794293981482</v>
      </c>
      <c r="T575" s="14">
        <f>VLOOKUP($B575,Deals_Demo!$H:$S,9,0)</f>
        <v>45919.002627314818</v>
      </c>
      <c r="U575" s="15" t="str">
        <f t="shared" si="91"/>
        <v>2025-09-19</v>
      </c>
      <c r="V575" s="13" t="str">
        <f>VLOOKUP($B575,Deals_Demo!$H:$S,11,0)</f>
        <v>00</v>
      </c>
      <c r="W575" s="13" t="str">
        <f>VLOOKUP($B575,Deals_Demo!$H:$S,12,0)</f>
        <v>Fri</v>
      </c>
      <c r="X575" s="13">
        <f t="shared" si="84"/>
        <v>-1.0000000000000002E-2</v>
      </c>
      <c r="Y575" s="13">
        <f t="shared" si="85"/>
        <v>-2.0000000000000004E-2</v>
      </c>
      <c r="Z575" s="13">
        <f t="shared" si="86"/>
        <v>-0.03</v>
      </c>
      <c r="AA575" s="13">
        <f t="shared" si="92"/>
        <v>-3</v>
      </c>
    </row>
    <row r="576" spans="1:27" x14ac:dyDescent="0.25">
      <c r="A576" s="58">
        <v>45918.794305555559</v>
      </c>
      <c r="B576" s="59">
        <v>443535956</v>
      </c>
      <c r="C576" s="38" t="s">
        <v>36</v>
      </c>
      <c r="D576" s="38" t="s">
        <v>37</v>
      </c>
      <c r="E576" s="38" t="s">
        <v>120</v>
      </c>
      <c r="F576" s="35">
        <v>3641.89</v>
      </c>
      <c r="G576" s="35">
        <v>3641.77</v>
      </c>
      <c r="H576" s="35">
        <v>3644.76</v>
      </c>
      <c r="I576" s="38" t="s">
        <v>469</v>
      </c>
      <c r="J576" s="35">
        <v>3641.75</v>
      </c>
      <c r="K576" s="35">
        <v>0</v>
      </c>
      <c r="L576" s="35">
        <v>0</v>
      </c>
      <c r="M576" s="35">
        <v>-0.14000000000000001</v>
      </c>
      <c r="N576" s="10" t="str">
        <f t="shared" si="87"/>
        <v>L</v>
      </c>
      <c r="O576" s="11">
        <f t="shared" si="88"/>
        <v>45918</v>
      </c>
      <c r="P576" s="12" t="str">
        <f t="shared" si="89"/>
        <v>19</v>
      </c>
      <c r="Q576" s="13" t="str">
        <f>VLOOKUP($B576,Deals_Demo!$H:$N,7,0)</f>
        <v>strategy_09_demo</v>
      </c>
      <c r="R576" s="13" t="str">
        <f t="shared" si="90"/>
        <v>Thu</v>
      </c>
      <c r="S576" s="14">
        <f>VLOOKUP($B576,Deals_Demo!$H:$S,8,0)</f>
        <v>45918.794305555559</v>
      </c>
      <c r="T576" s="14">
        <f>VLOOKUP($B576,Deals_Demo!$H:$S,9,0)</f>
        <v>45919.002638888895</v>
      </c>
      <c r="U576" s="15" t="str">
        <f t="shared" si="91"/>
        <v>2025-09-19</v>
      </c>
      <c r="V576" s="13" t="str">
        <f>VLOOKUP($B576,Deals_Demo!$H:$S,11,0)</f>
        <v>00</v>
      </c>
      <c r="W576" s="13" t="str">
        <f>VLOOKUP($B576,Deals_Demo!$H:$S,12,0)</f>
        <v>Fri</v>
      </c>
      <c r="X576" s="13">
        <f t="shared" si="84"/>
        <v>-1.4000000000000002E-2</v>
      </c>
      <c r="Y576" s="13">
        <f t="shared" si="85"/>
        <v>-2.8000000000000004E-2</v>
      </c>
      <c r="Z576" s="13">
        <f t="shared" si="86"/>
        <v>-4.2000000000000003E-2</v>
      </c>
      <c r="AA576" s="13">
        <f t="shared" si="92"/>
        <v>-3</v>
      </c>
    </row>
    <row r="577" spans="1:27" x14ac:dyDescent="0.25">
      <c r="A577" s="60">
        <v>45918.794976851852</v>
      </c>
      <c r="B577" s="61">
        <v>443536211</v>
      </c>
      <c r="C577" s="37" t="s">
        <v>36</v>
      </c>
      <c r="D577" s="37" t="s">
        <v>37</v>
      </c>
      <c r="E577" s="37" t="s">
        <v>120</v>
      </c>
      <c r="F577" s="36">
        <v>3641.65</v>
      </c>
      <c r="G577" s="36">
        <v>3642.36</v>
      </c>
      <c r="H577" s="37"/>
      <c r="I577" s="37" t="s">
        <v>470</v>
      </c>
      <c r="J577" s="36">
        <v>3642.33</v>
      </c>
      <c r="K577" s="36">
        <v>0</v>
      </c>
      <c r="L577" s="36">
        <v>0</v>
      </c>
      <c r="M577" s="36">
        <v>0.68</v>
      </c>
      <c r="N577" s="10" t="str">
        <f t="shared" si="87"/>
        <v>W</v>
      </c>
      <c r="O577" s="11">
        <f t="shared" si="88"/>
        <v>45918</v>
      </c>
      <c r="P577" s="12" t="str">
        <f t="shared" si="89"/>
        <v>19</v>
      </c>
      <c r="Q577" s="13" t="str">
        <f>VLOOKUP($B577,Deals_Demo!$H:$N,7,0)</f>
        <v>strategy_18_demo</v>
      </c>
      <c r="R577" s="13" t="str">
        <f t="shared" si="90"/>
        <v>Thu</v>
      </c>
      <c r="S577" s="14">
        <f>VLOOKUP($B577,Deals_Demo!$H:$S,8,0)</f>
        <v>45918.794976851852</v>
      </c>
      <c r="T577" s="14">
        <f>VLOOKUP($B577,Deals_Demo!$H:$S,9,0)</f>
        <v>45919.003310185188</v>
      </c>
      <c r="U577" s="15" t="str">
        <f t="shared" si="91"/>
        <v>2025-09-19</v>
      </c>
      <c r="V577" s="13" t="str">
        <f>VLOOKUP($B577,Deals_Demo!$H:$S,11,0)</f>
        <v>00</v>
      </c>
      <c r="W577" s="13" t="str">
        <f>VLOOKUP($B577,Deals_Demo!$H:$S,12,0)</f>
        <v>Fri</v>
      </c>
      <c r="X577" s="13">
        <f t="shared" si="84"/>
        <v>6.8000000000000005E-2</v>
      </c>
      <c r="Y577" s="13">
        <f t="shared" si="85"/>
        <v>0.13600000000000001</v>
      </c>
      <c r="Z577" s="13">
        <f t="shared" si="86"/>
        <v>0.20400000000000001</v>
      </c>
      <c r="AA577" s="13">
        <f t="shared" si="92"/>
        <v>-3</v>
      </c>
    </row>
    <row r="578" spans="1:27" x14ac:dyDescent="0.25">
      <c r="A578" s="58">
        <v>45918.794976851852</v>
      </c>
      <c r="B578" s="59">
        <v>443536212</v>
      </c>
      <c r="C578" s="38" t="s">
        <v>36</v>
      </c>
      <c r="D578" s="38" t="s">
        <v>37</v>
      </c>
      <c r="E578" s="38" t="s">
        <v>120</v>
      </c>
      <c r="F578" s="35">
        <v>3641.63</v>
      </c>
      <c r="G578" s="35">
        <v>3642.38</v>
      </c>
      <c r="H578" s="35">
        <v>3645.15</v>
      </c>
      <c r="I578" s="38" t="s">
        <v>470</v>
      </c>
      <c r="J578" s="35">
        <v>3642.33</v>
      </c>
      <c r="K578" s="35">
        <v>0</v>
      </c>
      <c r="L578" s="35">
        <v>0</v>
      </c>
      <c r="M578" s="35">
        <v>0.7</v>
      </c>
      <c r="N578" s="10" t="str">
        <f t="shared" si="87"/>
        <v>W</v>
      </c>
      <c r="O578" s="11">
        <f t="shared" si="88"/>
        <v>45918</v>
      </c>
      <c r="P578" s="12" t="str">
        <f t="shared" si="89"/>
        <v>19</v>
      </c>
      <c r="Q578" s="13" t="str">
        <f>VLOOKUP($B578,Deals_Demo!$H:$N,7,0)</f>
        <v>strategy_17_demo</v>
      </c>
      <c r="R578" s="13" t="str">
        <f t="shared" si="90"/>
        <v>Thu</v>
      </c>
      <c r="S578" s="14">
        <f>VLOOKUP($B578,Deals_Demo!$H:$S,8,0)</f>
        <v>45918.794976851852</v>
      </c>
      <c r="T578" s="14">
        <f>VLOOKUP($B578,Deals_Demo!$H:$S,9,0)</f>
        <v>45919.003310185188</v>
      </c>
      <c r="U578" s="15" t="str">
        <f t="shared" si="91"/>
        <v>2025-09-19</v>
      </c>
      <c r="V578" s="13" t="str">
        <f>VLOOKUP($B578,Deals_Demo!$H:$S,11,0)</f>
        <v>00</v>
      </c>
      <c r="W578" s="13" t="str">
        <f>VLOOKUP($B578,Deals_Demo!$H:$S,12,0)</f>
        <v>Fri</v>
      </c>
      <c r="X578" s="13">
        <f t="shared" si="84"/>
        <v>6.9999999999999993E-2</v>
      </c>
      <c r="Y578" s="13">
        <f t="shared" si="85"/>
        <v>0.13999999999999999</v>
      </c>
      <c r="Z578" s="13">
        <f t="shared" si="86"/>
        <v>0.21</v>
      </c>
      <c r="AA578" s="13">
        <f t="shared" si="92"/>
        <v>-3</v>
      </c>
    </row>
    <row r="579" spans="1:27" x14ac:dyDescent="0.25">
      <c r="A579" s="60">
        <v>45918.796597222223</v>
      </c>
      <c r="B579" s="61">
        <v>443536668</v>
      </c>
      <c r="C579" s="37" t="s">
        <v>36</v>
      </c>
      <c r="D579" s="37" t="s">
        <v>37</v>
      </c>
      <c r="E579" s="37" t="s">
        <v>120</v>
      </c>
      <c r="F579" s="36">
        <v>3642.38</v>
      </c>
      <c r="G579" s="36">
        <v>3640.73</v>
      </c>
      <c r="H579" s="36">
        <v>3643.73</v>
      </c>
      <c r="I579" s="37" t="s">
        <v>471</v>
      </c>
      <c r="J579" s="36">
        <v>3644</v>
      </c>
      <c r="K579" s="36">
        <v>0</v>
      </c>
      <c r="L579" s="36">
        <v>0</v>
      </c>
      <c r="M579" s="36">
        <v>1.62</v>
      </c>
      <c r="N579" s="10" t="str">
        <f t="shared" si="87"/>
        <v>W</v>
      </c>
      <c r="O579" s="11">
        <f t="shared" si="88"/>
        <v>45918</v>
      </c>
      <c r="P579" s="12" t="str">
        <f t="shared" si="89"/>
        <v>19</v>
      </c>
      <c r="Q579" s="13" t="str">
        <f>VLOOKUP($B579,Deals_Demo!$H:$N,7,0)</f>
        <v>strategy_15_demo</v>
      </c>
      <c r="R579" s="13" t="str">
        <f t="shared" si="90"/>
        <v>Thu</v>
      </c>
      <c r="S579" s="14">
        <f>VLOOKUP($B579,Deals_Demo!$H:$S,8,0)</f>
        <v>45918.796597222223</v>
      </c>
      <c r="T579" s="14">
        <f>VLOOKUP($B579,Deals_Demo!$H:$S,9,0)</f>
        <v>45919.004930555559</v>
      </c>
      <c r="U579" s="15" t="str">
        <f t="shared" si="91"/>
        <v>2025-09-19</v>
      </c>
      <c r="V579" s="13" t="str">
        <f>VLOOKUP($B579,Deals_Demo!$H:$S,11,0)</f>
        <v>00</v>
      </c>
      <c r="W579" s="13" t="str">
        <f>VLOOKUP($B579,Deals_Demo!$H:$S,12,0)</f>
        <v>Fri</v>
      </c>
      <c r="X579" s="13">
        <f t="shared" ref="X579:X642" si="93">$M579*0.1</f>
        <v>0.16200000000000003</v>
      </c>
      <c r="Y579" s="13">
        <f t="shared" ref="Y579:Y642" si="94">$M579*0.2</f>
        <v>0.32400000000000007</v>
      </c>
      <c r="Z579" s="13">
        <f t="shared" ref="Z579:Z642" si="95">$M579*0.3</f>
        <v>0.48599999999999999</v>
      </c>
      <c r="AA579" s="13">
        <f t="shared" si="92"/>
        <v>-3</v>
      </c>
    </row>
    <row r="580" spans="1:27" x14ac:dyDescent="0.25">
      <c r="A580" s="58">
        <v>45918.796597222223</v>
      </c>
      <c r="B580" s="59">
        <v>443536669</v>
      </c>
      <c r="C580" s="38" t="s">
        <v>36</v>
      </c>
      <c r="D580" s="38" t="s">
        <v>37</v>
      </c>
      <c r="E580" s="38" t="s">
        <v>120</v>
      </c>
      <c r="F580" s="35">
        <v>3642.44</v>
      </c>
      <c r="G580" s="35">
        <v>3639.38</v>
      </c>
      <c r="H580" s="35">
        <v>3643.88</v>
      </c>
      <c r="I580" s="38" t="s">
        <v>471</v>
      </c>
      <c r="J580" s="35">
        <v>3644</v>
      </c>
      <c r="K580" s="35">
        <v>0</v>
      </c>
      <c r="L580" s="35">
        <v>0</v>
      </c>
      <c r="M580" s="35">
        <v>1.56</v>
      </c>
      <c r="N580" s="10" t="str">
        <f t="shared" si="87"/>
        <v>W</v>
      </c>
      <c r="O580" s="11">
        <f t="shared" si="88"/>
        <v>45918</v>
      </c>
      <c r="P580" s="12" t="str">
        <f t="shared" si="89"/>
        <v>19</v>
      </c>
      <c r="Q580" s="13" t="str">
        <f>VLOOKUP($B580,Deals_Demo!$H:$N,7,0)</f>
        <v>strategy_14_demo</v>
      </c>
      <c r="R580" s="13" t="str">
        <f t="shared" si="90"/>
        <v>Thu</v>
      </c>
      <c r="S580" s="14">
        <f>VLOOKUP($B580,Deals_Demo!$H:$S,8,0)</f>
        <v>45918.796597222223</v>
      </c>
      <c r="T580" s="14">
        <f>VLOOKUP($B580,Deals_Demo!$H:$S,9,0)</f>
        <v>45919.004930555559</v>
      </c>
      <c r="U580" s="15" t="str">
        <f t="shared" si="91"/>
        <v>2025-09-19</v>
      </c>
      <c r="V580" s="13" t="str">
        <f>VLOOKUP($B580,Deals_Demo!$H:$S,11,0)</f>
        <v>00</v>
      </c>
      <c r="W580" s="13" t="str">
        <f>VLOOKUP($B580,Deals_Demo!$H:$S,12,0)</f>
        <v>Fri</v>
      </c>
      <c r="X580" s="13">
        <f t="shared" si="93"/>
        <v>0.15600000000000003</v>
      </c>
      <c r="Y580" s="13">
        <f t="shared" si="94"/>
        <v>0.31200000000000006</v>
      </c>
      <c r="Z580" s="13">
        <f t="shared" si="95"/>
        <v>0.46799999999999997</v>
      </c>
      <c r="AA580" s="13">
        <f t="shared" si="92"/>
        <v>-3</v>
      </c>
    </row>
    <row r="581" spans="1:27" x14ac:dyDescent="0.25">
      <c r="A581" s="60">
        <v>45918.7966087963</v>
      </c>
      <c r="B581" s="61">
        <v>443536670</v>
      </c>
      <c r="C581" s="37" t="s">
        <v>36</v>
      </c>
      <c r="D581" s="37" t="s">
        <v>37</v>
      </c>
      <c r="E581" s="37" t="s">
        <v>120</v>
      </c>
      <c r="F581" s="36">
        <v>3642.51</v>
      </c>
      <c r="G581" s="36">
        <v>3642.97</v>
      </c>
      <c r="H581" s="36">
        <v>3645.88</v>
      </c>
      <c r="I581" s="37" t="s">
        <v>472</v>
      </c>
      <c r="J581" s="36">
        <v>3642.96</v>
      </c>
      <c r="K581" s="36">
        <v>0</v>
      </c>
      <c r="L581" s="36">
        <v>0</v>
      </c>
      <c r="M581" s="36">
        <v>0.45</v>
      </c>
      <c r="N581" s="10" t="str">
        <f t="shared" si="87"/>
        <v>W</v>
      </c>
      <c r="O581" s="11">
        <f t="shared" si="88"/>
        <v>45918</v>
      </c>
      <c r="P581" s="12" t="str">
        <f t="shared" si="89"/>
        <v>19</v>
      </c>
      <c r="Q581" s="13" t="str">
        <f>VLOOKUP($B581,Deals_Demo!$H:$N,7,0)</f>
        <v>strategy_17_demo</v>
      </c>
      <c r="R581" s="13" t="str">
        <f t="shared" si="90"/>
        <v>Thu</v>
      </c>
      <c r="S581" s="14">
        <f>VLOOKUP($B581,Deals_Demo!$H:$S,8,0)</f>
        <v>45918.7966087963</v>
      </c>
      <c r="T581" s="14">
        <f>VLOOKUP($B581,Deals_Demo!$H:$S,9,0)</f>
        <v>45919.004942129635</v>
      </c>
      <c r="U581" s="15" t="str">
        <f t="shared" si="91"/>
        <v>2025-09-19</v>
      </c>
      <c r="V581" s="13" t="str">
        <f>VLOOKUP($B581,Deals_Demo!$H:$S,11,0)</f>
        <v>00</v>
      </c>
      <c r="W581" s="13" t="str">
        <f>VLOOKUP($B581,Deals_Demo!$H:$S,12,0)</f>
        <v>Fri</v>
      </c>
      <c r="X581" s="13">
        <f t="shared" si="93"/>
        <v>4.5000000000000005E-2</v>
      </c>
      <c r="Y581" s="13">
        <f t="shared" si="94"/>
        <v>9.0000000000000011E-2</v>
      </c>
      <c r="Z581" s="13">
        <f t="shared" si="95"/>
        <v>0.13500000000000001</v>
      </c>
      <c r="AA581" s="13">
        <f t="shared" si="92"/>
        <v>-3</v>
      </c>
    </row>
    <row r="582" spans="1:27" x14ac:dyDescent="0.25">
      <c r="A582" s="58">
        <v>45918.7966087963</v>
      </c>
      <c r="B582" s="59">
        <v>443536671</v>
      </c>
      <c r="C582" s="38" t="s">
        <v>36</v>
      </c>
      <c r="D582" s="38" t="s">
        <v>37</v>
      </c>
      <c r="E582" s="38" t="s">
        <v>120</v>
      </c>
      <c r="F582" s="35">
        <v>3642.55</v>
      </c>
      <c r="G582" s="35">
        <v>3639.38</v>
      </c>
      <c r="H582" s="35">
        <v>3643.88</v>
      </c>
      <c r="I582" s="38" t="s">
        <v>471</v>
      </c>
      <c r="J582" s="35">
        <v>3644</v>
      </c>
      <c r="K582" s="35">
        <v>0</v>
      </c>
      <c r="L582" s="35">
        <v>0</v>
      </c>
      <c r="M582" s="35">
        <v>1.45</v>
      </c>
      <c r="N582" s="10" t="str">
        <f t="shared" si="87"/>
        <v>W</v>
      </c>
      <c r="O582" s="11">
        <f t="shared" si="88"/>
        <v>45918</v>
      </c>
      <c r="P582" s="12" t="str">
        <f t="shared" si="89"/>
        <v>19</v>
      </c>
      <c r="Q582" s="13" t="str">
        <f>VLOOKUP($B582,Deals_Demo!$H:$N,7,0)</f>
        <v>strategy_12_demo</v>
      </c>
      <c r="R582" s="13" t="str">
        <f t="shared" si="90"/>
        <v>Thu</v>
      </c>
      <c r="S582" s="14">
        <f>VLOOKUP($B582,Deals_Demo!$H:$S,8,0)</f>
        <v>45918.7966087963</v>
      </c>
      <c r="T582" s="14">
        <f>VLOOKUP($B582,Deals_Demo!$H:$S,9,0)</f>
        <v>45919.004942129635</v>
      </c>
      <c r="U582" s="15" t="str">
        <f t="shared" si="91"/>
        <v>2025-09-19</v>
      </c>
      <c r="V582" s="13" t="str">
        <f>VLOOKUP($B582,Deals_Demo!$H:$S,11,0)</f>
        <v>00</v>
      </c>
      <c r="W582" s="13" t="str">
        <f>VLOOKUP($B582,Deals_Demo!$H:$S,12,0)</f>
        <v>Fri</v>
      </c>
      <c r="X582" s="13">
        <f t="shared" si="93"/>
        <v>0.14499999999999999</v>
      </c>
      <c r="Y582" s="13">
        <f t="shared" si="94"/>
        <v>0.28999999999999998</v>
      </c>
      <c r="Z582" s="13">
        <f t="shared" si="95"/>
        <v>0.435</v>
      </c>
      <c r="AA582" s="13">
        <f t="shared" si="92"/>
        <v>-3</v>
      </c>
    </row>
    <row r="583" spans="1:27" x14ac:dyDescent="0.25">
      <c r="A583" s="60">
        <v>45918.7966087963</v>
      </c>
      <c r="B583" s="61">
        <v>443536673</v>
      </c>
      <c r="C583" s="37" t="s">
        <v>36</v>
      </c>
      <c r="D583" s="37" t="s">
        <v>37</v>
      </c>
      <c r="E583" s="37" t="s">
        <v>120</v>
      </c>
      <c r="F583" s="36">
        <v>3642.77</v>
      </c>
      <c r="G583" s="36">
        <v>3645.01</v>
      </c>
      <c r="H583" s="37"/>
      <c r="I583" s="37" t="s">
        <v>473</v>
      </c>
      <c r="J583" s="36">
        <v>3644.99</v>
      </c>
      <c r="K583" s="36">
        <v>0</v>
      </c>
      <c r="L583" s="36">
        <v>0</v>
      </c>
      <c r="M583" s="36">
        <v>2.2200000000000002</v>
      </c>
      <c r="N583" s="10" t="str">
        <f t="shared" ref="N583:N646" si="96">IF(M583&gt;0,"W",IF(M583&lt;0,"L","BE"))</f>
        <v>W</v>
      </c>
      <c r="O583" s="11">
        <f t="shared" ref="O583:O646" si="97">INT(LEFT(A583,10))</f>
        <v>45918</v>
      </c>
      <c r="P583" s="12" t="str">
        <f t="shared" ref="P583:P646" si="98">TEXT(A583,"hh")</f>
        <v>19</v>
      </c>
      <c r="Q583" s="13" t="str">
        <f>VLOOKUP($B583,Deals_Demo!$H:$N,7,0)</f>
        <v>strategy_18_demo</v>
      </c>
      <c r="R583" s="13" t="str">
        <f t="shared" ref="R583:R646" si="99">TEXT(O583,"ddd")</f>
        <v>Thu</v>
      </c>
      <c r="S583" s="14">
        <f>VLOOKUP($B583,Deals_Demo!$H:$S,8,0)</f>
        <v>45918.7966087963</v>
      </c>
      <c r="T583" s="14">
        <f>VLOOKUP($B583,Deals_Demo!$H:$S,9,0)</f>
        <v>45919.004942129635</v>
      </c>
      <c r="U583" s="15" t="str">
        <f t="shared" ref="U583:U646" si="100">TEXT(T583,"yyyy-mm-dd")</f>
        <v>2025-09-19</v>
      </c>
      <c r="V583" s="13" t="str">
        <f>VLOOKUP($B583,Deals_Demo!$H:$S,11,0)</f>
        <v>00</v>
      </c>
      <c r="W583" s="13" t="str">
        <f>VLOOKUP($B583,Deals_Demo!$H:$S,12,0)</f>
        <v>Fri</v>
      </c>
      <c r="X583" s="13">
        <f t="shared" si="93"/>
        <v>0.22200000000000003</v>
      </c>
      <c r="Y583" s="13">
        <f t="shared" si="94"/>
        <v>0.44400000000000006</v>
      </c>
      <c r="Z583" s="13">
        <f t="shared" si="95"/>
        <v>0.66600000000000004</v>
      </c>
      <c r="AA583" s="13">
        <f t="shared" ref="AA583:AA646" si="101">IF(M583&lt;2.9,-3,M583)</f>
        <v>-3</v>
      </c>
    </row>
    <row r="584" spans="1:27" x14ac:dyDescent="0.25">
      <c r="A584" s="58">
        <v>45918.797291666669</v>
      </c>
      <c r="B584" s="59">
        <v>443536975</v>
      </c>
      <c r="C584" s="38" t="s">
        <v>36</v>
      </c>
      <c r="D584" s="38" t="s">
        <v>37</v>
      </c>
      <c r="E584" s="38" t="s">
        <v>120</v>
      </c>
      <c r="F584" s="35">
        <v>3641.95</v>
      </c>
      <c r="G584" s="35">
        <v>3642.99</v>
      </c>
      <c r="H584" s="35">
        <v>3645.07</v>
      </c>
      <c r="I584" s="38" t="s">
        <v>474</v>
      </c>
      <c r="J584" s="35">
        <v>3645.13</v>
      </c>
      <c r="K584" s="35">
        <v>0</v>
      </c>
      <c r="L584" s="35">
        <v>0</v>
      </c>
      <c r="M584" s="35">
        <v>3.18</v>
      </c>
      <c r="N584" s="10" t="str">
        <f t="shared" si="96"/>
        <v>W</v>
      </c>
      <c r="O584" s="11">
        <f t="shared" si="97"/>
        <v>45918</v>
      </c>
      <c r="P584" s="12" t="str">
        <f t="shared" si="98"/>
        <v>19</v>
      </c>
      <c r="Q584" s="13" t="str">
        <f>VLOOKUP($B584,Deals_Demo!$H:$N,7,0)</f>
        <v>strategy_09_demo</v>
      </c>
      <c r="R584" s="13" t="str">
        <f t="shared" si="99"/>
        <v>Thu</v>
      </c>
      <c r="S584" s="14">
        <f>VLOOKUP($B584,Deals_Demo!$H:$S,8,0)</f>
        <v>45918.797291666669</v>
      </c>
      <c r="T584" s="14">
        <f>VLOOKUP($B584,Deals_Demo!$H:$S,9,0)</f>
        <v>45919.005625000005</v>
      </c>
      <c r="U584" s="15" t="str">
        <f t="shared" si="100"/>
        <v>2025-09-19</v>
      </c>
      <c r="V584" s="13" t="str">
        <f>VLOOKUP($B584,Deals_Demo!$H:$S,11,0)</f>
        <v>00</v>
      </c>
      <c r="W584" s="13" t="str">
        <f>VLOOKUP($B584,Deals_Demo!$H:$S,12,0)</f>
        <v>Fri</v>
      </c>
      <c r="X584" s="13">
        <f t="shared" si="93"/>
        <v>0.31800000000000006</v>
      </c>
      <c r="Y584" s="13">
        <f t="shared" si="94"/>
        <v>0.63600000000000012</v>
      </c>
      <c r="Z584" s="13">
        <f t="shared" si="95"/>
        <v>0.95399999999999996</v>
      </c>
      <c r="AA584" s="13">
        <f t="shared" si="101"/>
        <v>3.18</v>
      </c>
    </row>
    <row r="585" spans="1:27" x14ac:dyDescent="0.25">
      <c r="A585" s="60">
        <v>45918.797291666669</v>
      </c>
      <c r="B585" s="61">
        <v>443536978</v>
      </c>
      <c r="C585" s="37" t="s">
        <v>36</v>
      </c>
      <c r="D585" s="37" t="s">
        <v>37</v>
      </c>
      <c r="E585" s="37" t="s">
        <v>120</v>
      </c>
      <c r="F585" s="36">
        <v>3642</v>
      </c>
      <c r="G585" s="36">
        <v>3643.81</v>
      </c>
      <c r="H585" s="36">
        <v>3645.45</v>
      </c>
      <c r="I585" s="37" t="s">
        <v>475</v>
      </c>
      <c r="J585" s="36">
        <v>3645.45</v>
      </c>
      <c r="K585" s="36">
        <v>0</v>
      </c>
      <c r="L585" s="36">
        <v>0</v>
      </c>
      <c r="M585" s="36">
        <v>3.45</v>
      </c>
      <c r="N585" s="10" t="str">
        <f t="shared" si="96"/>
        <v>W</v>
      </c>
      <c r="O585" s="11">
        <f t="shared" si="97"/>
        <v>45918</v>
      </c>
      <c r="P585" s="12" t="str">
        <f t="shared" si="98"/>
        <v>19</v>
      </c>
      <c r="Q585" s="13" t="str">
        <f>VLOOKUP($B585,Deals_Demo!$H:$N,7,0)</f>
        <v>strategy_11_demo</v>
      </c>
      <c r="R585" s="13" t="str">
        <f t="shared" si="99"/>
        <v>Thu</v>
      </c>
      <c r="S585" s="14">
        <f>VLOOKUP($B585,Deals_Demo!$H:$S,8,0)</f>
        <v>45918.797291666669</v>
      </c>
      <c r="T585" s="14">
        <f>VLOOKUP($B585,Deals_Demo!$H:$S,9,0)</f>
        <v>45919.005625000005</v>
      </c>
      <c r="U585" s="15" t="str">
        <f t="shared" si="100"/>
        <v>2025-09-19</v>
      </c>
      <c r="V585" s="13" t="str">
        <f>VLOOKUP($B585,Deals_Demo!$H:$S,11,0)</f>
        <v>00</v>
      </c>
      <c r="W585" s="13" t="str">
        <f>VLOOKUP($B585,Deals_Demo!$H:$S,12,0)</f>
        <v>Fri</v>
      </c>
      <c r="X585" s="13">
        <f t="shared" si="93"/>
        <v>0.34500000000000003</v>
      </c>
      <c r="Y585" s="13">
        <f t="shared" si="94"/>
        <v>0.69000000000000006</v>
      </c>
      <c r="Z585" s="13">
        <f t="shared" si="95"/>
        <v>1.0349999999999999</v>
      </c>
      <c r="AA585" s="13">
        <f t="shared" si="101"/>
        <v>3.45</v>
      </c>
    </row>
    <row r="586" spans="1:27" x14ac:dyDescent="0.25">
      <c r="A586" s="58">
        <v>45918.797303240739</v>
      </c>
      <c r="B586" s="59">
        <v>443536979</v>
      </c>
      <c r="C586" s="38" t="s">
        <v>36</v>
      </c>
      <c r="D586" s="38" t="s">
        <v>37</v>
      </c>
      <c r="E586" s="38" t="s">
        <v>120</v>
      </c>
      <c r="F586" s="35">
        <v>3642</v>
      </c>
      <c r="G586" s="35">
        <v>3642.99</v>
      </c>
      <c r="H586" s="35">
        <v>3644.95</v>
      </c>
      <c r="I586" s="38" t="s">
        <v>476</v>
      </c>
      <c r="J586" s="35">
        <v>3644.96</v>
      </c>
      <c r="K586" s="35">
        <v>0</v>
      </c>
      <c r="L586" s="35">
        <v>0</v>
      </c>
      <c r="M586" s="35">
        <v>2.96</v>
      </c>
      <c r="N586" s="10" t="str">
        <f t="shared" si="96"/>
        <v>W</v>
      </c>
      <c r="O586" s="11">
        <f t="shared" si="97"/>
        <v>45918</v>
      </c>
      <c r="P586" s="12" t="str">
        <f t="shared" si="98"/>
        <v>19</v>
      </c>
      <c r="Q586" s="13" t="str">
        <f>VLOOKUP($B586,Deals_Demo!$H:$N,7,0)</f>
        <v>strategy_10_demo</v>
      </c>
      <c r="R586" s="13" t="str">
        <f t="shared" si="99"/>
        <v>Thu</v>
      </c>
      <c r="S586" s="14">
        <f>VLOOKUP($B586,Deals_Demo!$H:$S,8,0)</f>
        <v>45918.797303240739</v>
      </c>
      <c r="T586" s="14">
        <f>VLOOKUP($B586,Deals_Demo!$H:$S,9,0)</f>
        <v>45919.005636574075</v>
      </c>
      <c r="U586" s="15" t="str">
        <f t="shared" si="100"/>
        <v>2025-09-19</v>
      </c>
      <c r="V586" s="13" t="str">
        <f>VLOOKUP($B586,Deals_Demo!$H:$S,11,0)</f>
        <v>00</v>
      </c>
      <c r="W586" s="13" t="str">
        <f>VLOOKUP($B586,Deals_Demo!$H:$S,12,0)</f>
        <v>Fri</v>
      </c>
      <c r="X586" s="13">
        <f t="shared" si="93"/>
        <v>0.29599999999999999</v>
      </c>
      <c r="Y586" s="13">
        <f t="shared" si="94"/>
        <v>0.59199999999999997</v>
      </c>
      <c r="Z586" s="13">
        <f t="shared" si="95"/>
        <v>0.88800000000000001</v>
      </c>
      <c r="AA586" s="13">
        <f t="shared" si="101"/>
        <v>2.96</v>
      </c>
    </row>
    <row r="587" spans="1:27" x14ac:dyDescent="0.25">
      <c r="A587" s="60">
        <v>45918.800995370373</v>
      </c>
      <c r="B587" s="61">
        <v>443538309</v>
      </c>
      <c r="C587" s="37" t="s">
        <v>36</v>
      </c>
      <c r="D587" s="37" t="s">
        <v>37</v>
      </c>
      <c r="E587" s="37" t="s">
        <v>120</v>
      </c>
      <c r="F587" s="36">
        <v>3643.35</v>
      </c>
      <c r="G587" s="36">
        <v>3644.99</v>
      </c>
      <c r="H587" s="36">
        <v>3646.85</v>
      </c>
      <c r="I587" s="37" t="s">
        <v>473</v>
      </c>
      <c r="J587" s="36">
        <v>3644.99</v>
      </c>
      <c r="K587" s="36">
        <v>0</v>
      </c>
      <c r="L587" s="36">
        <v>0</v>
      </c>
      <c r="M587" s="36">
        <v>1.64</v>
      </c>
      <c r="N587" s="10" t="str">
        <f t="shared" si="96"/>
        <v>W</v>
      </c>
      <c r="O587" s="11">
        <f t="shared" si="97"/>
        <v>45918</v>
      </c>
      <c r="P587" s="12" t="str">
        <f t="shared" si="98"/>
        <v>19</v>
      </c>
      <c r="Q587" s="13" t="str">
        <f>VLOOKUP($B587,Deals_Demo!$H:$N,7,0)</f>
        <v>strategy_17_demo</v>
      </c>
      <c r="R587" s="13" t="str">
        <f t="shared" si="99"/>
        <v>Thu</v>
      </c>
      <c r="S587" s="14">
        <f>VLOOKUP($B587,Deals_Demo!$H:$S,8,0)</f>
        <v>45918.800995370373</v>
      </c>
      <c r="T587" s="14">
        <f>VLOOKUP($B587,Deals_Demo!$H:$S,9,0)</f>
        <v>45919.009328703709</v>
      </c>
      <c r="U587" s="15" t="str">
        <f t="shared" si="100"/>
        <v>2025-09-19</v>
      </c>
      <c r="V587" s="13" t="str">
        <f>VLOOKUP($B587,Deals_Demo!$H:$S,11,0)</f>
        <v>00</v>
      </c>
      <c r="W587" s="13" t="str">
        <f>VLOOKUP($B587,Deals_Demo!$H:$S,12,0)</f>
        <v>Fri</v>
      </c>
      <c r="X587" s="13">
        <f t="shared" si="93"/>
        <v>0.16400000000000001</v>
      </c>
      <c r="Y587" s="13">
        <f t="shared" si="94"/>
        <v>0.32800000000000001</v>
      </c>
      <c r="Z587" s="13">
        <f t="shared" si="95"/>
        <v>0.49199999999999994</v>
      </c>
      <c r="AA587" s="13">
        <f t="shared" si="101"/>
        <v>-3</v>
      </c>
    </row>
    <row r="588" spans="1:27" x14ac:dyDescent="0.25">
      <c r="A588" s="58">
        <v>45918.801921296297</v>
      </c>
      <c r="B588" s="59">
        <v>443538515</v>
      </c>
      <c r="C588" s="38" t="s">
        <v>36</v>
      </c>
      <c r="D588" s="38" t="s">
        <v>37</v>
      </c>
      <c r="E588" s="38" t="s">
        <v>120</v>
      </c>
      <c r="F588" s="35">
        <v>3643.28</v>
      </c>
      <c r="G588" s="35">
        <v>3643</v>
      </c>
      <c r="H588" s="35">
        <v>3644.78</v>
      </c>
      <c r="I588" s="38" t="s">
        <v>477</v>
      </c>
      <c r="J588" s="35">
        <v>3644.78</v>
      </c>
      <c r="K588" s="35">
        <v>0</v>
      </c>
      <c r="L588" s="35">
        <v>0</v>
      </c>
      <c r="M588" s="35">
        <v>1.5</v>
      </c>
      <c r="N588" s="10" t="str">
        <f t="shared" si="96"/>
        <v>W</v>
      </c>
      <c r="O588" s="11">
        <f t="shared" si="97"/>
        <v>45918</v>
      </c>
      <c r="P588" s="12" t="str">
        <f t="shared" si="98"/>
        <v>19</v>
      </c>
      <c r="Q588" s="13" t="str">
        <f>VLOOKUP($B588,Deals_Demo!$H:$N,7,0)</f>
        <v>strategy_14_demo</v>
      </c>
      <c r="R588" s="13" t="str">
        <f t="shared" si="99"/>
        <v>Thu</v>
      </c>
      <c r="S588" s="14">
        <f>VLOOKUP($B588,Deals_Demo!$H:$S,8,0)</f>
        <v>45918.801921296297</v>
      </c>
      <c r="T588" s="14">
        <f>VLOOKUP($B588,Deals_Demo!$H:$S,9,0)</f>
        <v>45919.010254629633</v>
      </c>
      <c r="U588" s="15" t="str">
        <f t="shared" si="100"/>
        <v>2025-09-19</v>
      </c>
      <c r="V588" s="13" t="str">
        <f>VLOOKUP($B588,Deals_Demo!$H:$S,11,0)</f>
        <v>00</v>
      </c>
      <c r="W588" s="13" t="str">
        <f>VLOOKUP($B588,Deals_Demo!$H:$S,12,0)</f>
        <v>Fri</v>
      </c>
      <c r="X588" s="13">
        <f t="shared" si="93"/>
        <v>0.15000000000000002</v>
      </c>
      <c r="Y588" s="13">
        <f t="shared" si="94"/>
        <v>0.30000000000000004</v>
      </c>
      <c r="Z588" s="13">
        <f t="shared" si="95"/>
        <v>0.44999999999999996</v>
      </c>
      <c r="AA588" s="13">
        <f t="shared" si="101"/>
        <v>-3</v>
      </c>
    </row>
    <row r="589" spans="1:27" x14ac:dyDescent="0.25">
      <c r="A589" s="60">
        <v>45918.801921296297</v>
      </c>
      <c r="B589" s="61">
        <v>443538516</v>
      </c>
      <c r="C589" s="37" t="s">
        <v>36</v>
      </c>
      <c r="D589" s="37" t="s">
        <v>37</v>
      </c>
      <c r="E589" s="37" t="s">
        <v>120</v>
      </c>
      <c r="F589" s="36">
        <v>3643.28</v>
      </c>
      <c r="G589" s="36">
        <v>3643</v>
      </c>
      <c r="H589" s="36">
        <v>3644.78</v>
      </c>
      <c r="I589" s="37" t="s">
        <v>477</v>
      </c>
      <c r="J589" s="36">
        <v>3644.78</v>
      </c>
      <c r="K589" s="36">
        <v>0</v>
      </c>
      <c r="L589" s="36">
        <v>0</v>
      </c>
      <c r="M589" s="36">
        <v>1.5</v>
      </c>
      <c r="N589" s="10" t="str">
        <f t="shared" si="96"/>
        <v>W</v>
      </c>
      <c r="O589" s="11">
        <f t="shared" si="97"/>
        <v>45918</v>
      </c>
      <c r="P589" s="12" t="str">
        <f t="shared" si="98"/>
        <v>19</v>
      </c>
      <c r="Q589" s="13" t="str">
        <f>VLOOKUP($B589,Deals_Demo!$H:$N,7,0)</f>
        <v>strategy_12_demo</v>
      </c>
      <c r="R589" s="13" t="str">
        <f t="shared" si="99"/>
        <v>Thu</v>
      </c>
      <c r="S589" s="14">
        <f>VLOOKUP($B589,Deals_Demo!$H:$S,8,0)</f>
        <v>45918.801921296297</v>
      </c>
      <c r="T589" s="14">
        <f>VLOOKUP($B589,Deals_Demo!$H:$S,9,0)</f>
        <v>45919.010254629633</v>
      </c>
      <c r="U589" s="15" t="str">
        <f t="shared" si="100"/>
        <v>2025-09-19</v>
      </c>
      <c r="V589" s="13" t="str">
        <f>VLOOKUP($B589,Deals_Demo!$H:$S,11,0)</f>
        <v>00</v>
      </c>
      <c r="W589" s="13" t="str">
        <f>VLOOKUP($B589,Deals_Demo!$H:$S,12,0)</f>
        <v>Fri</v>
      </c>
      <c r="X589" s="13">
        <f t="shared" si="93"/>
        <v>0.15000000000000002</v>
      </c>
      <c r="Y589" s="13">
        <f t="shared" si="94"/>
        <v>0.30000000000000004</v>
      </c>
      <c r="Z589" s="13">
        <f t="shared" si="95"/>
        <v>0.44999999999999996</v>
      </c>
      <c r="AA589" s="13">
        <f t="shared" si="101"/>
        <v>-3</v>
      </c>
    </row>
    <row r="590" spans="1:27" x14ac:dyDescent="0.25">
      <c r="A590" s="58">
        <v>45918.801932870374</v>
      </c>
      <c r="B590" s="59">
        <v>443538517</v>
      </c>
      <c r="C590" s="38" t="s">
        <v>36</v>
      </c>
      <c r="D590" s="38" t="s">
        <v>37</v>
      </c>
      <c r="E590" s="38" t="s">
        <v>120</v>
      </c>
      <c r="F590" s="35">
        <v>3643.28</v>
      </c>
      <c r="G590" s="35">
        <v>3644.38</v>
      </c>
      <c r="H590" s="35">
        <v>3646.78</v>
      </c>
      <c r="I590" s="38" t="s">
        <v>478</v>
      </c>
      <c r="J590" s="35">
        <v>3644.34</v>
      </c>
      <c r="K590" s="35">
        <v>0</v>
      </c>
      <c r="L590" s="35">
        <v>0</v>
      </c>
      <c r="M590" s="35">
        <v>1.06</v>
      </c>
      <c r="N590" s="10" t="str">
        <f t="shared" si="96"/>
        <v>W</v>
      </c>
      <c r="O590" s="11">
        <f t="shared" si="97"/>
        <v>45918</v>
      </c>
      <c r="P590" s="12" t="str">
        <f t="shared" si="98"/>
        <v>19</v>
      </c>
      <c r="Q590" s="13" t="str">
        <f>VLOOKUP($B590,Deals_Demo!$H:$N,7,0)</f>
        <v>strategy_16_demo</v>
      </c>
      <c r="R590" s="13" t="str">
        <f t="shared" si="99"/>
        <v>Thu</v>
      </c>
      <c r="S590" s="14">
        <f>VLOOKUP($B590,Deals_Demo!$H:$S,8,0)</f>
        <v>45918.801932870374</v>
      </c>
      <c r="T590" s="14">
        <f>VLOOKUP($B590,Deals_Demo!$H:$S,9,0)</f>
        <v>45919.01026620371</v>
      </c>
      <c r="U590" s="15" t="str">
        <f t="shared" si="100"/>
        <v>2025-09-19</v>
      </c>
      <c r="V590" s="13" t="str">
        <f>VLOOKUP($B590,Deals_Demo!$H:$S,11,0)</f>
        <v>00</v>
      </c>
      <c r="W590" s="13" t="str">
        <f>VLOOKUP($B590,Deals_Demo!$H:$S,12,0)</f>
        <v>Fri</v>
      </c>
      <c r="X590" s="13">
        <f t="shared" si="93"/>
        <v>0.10600000000000001</v>
      </c>
      <c r="Y590" s="13">
        <f t="shared" si="94"/>
        <v>0.21200000000000002</v>
      </c>
      <c r="Z590" s="13">
        <f t="shared" si="95"/>
        <v>0.318</v>
      </c>
      <c r="AA590" s="13">
        <f t="shared" si="101"/>
        <v>-3</v>
      </c>
    </row>
    <row r="591" spans="1:27" x14ac:dyDescent="0.25">
      <c r="A591" s="60">
        <v>45918.801932870374</v>
      </c>
      <c r="B591" s="61">
        <v>443538518</v>
      </c>
      <c r="C591" s="37" t="s">
        <v>36</v>
      </c>
      <c r="D591" s="37" t="s">
        <v>37</v>
      </c>
      <c r="E591" s="37" t="s">
        <v>120</v>
      </c>
      <c r="F591" s="36">
        <v>3643.28</v>
      </c>
      <c r="G591" s="36">
        <v>3643</v>
      </c>
      <c r="H591" s="36">
        <v>3644.78</v>
      </c>
      <c r="I591" s="37" t="s">
        <v>477</v>
      </c>
      <c r="J591" s="36">
        <v>3644.78</v>
      </c>
      <c r="K591" s="36">
        <v>0</v>
      </c>
      <c r="L591" s="36">
        <v>0</v>
      </c>
      <c r="M591" s="36">
        <v>1.5</v>
      </c>
      <c r="N591" s="10" t="str">
        <f t="shared" si="96"/>
        <v>W</v>
      </c>
      <c r="O591" s="11">
        <f t="shared" si="97"/>
        <v>45918</v>
      </c>
      <c r="P591" s="12" t="str">
        <f t="shared" si="98"/>
        <v>19</v>
      </c>
      <c r="Q591" s="13" t="str">
        <f>VLOOKUP($B591,Deals_Demo!$H:$N,7,0)</f>
        <v>strategy_15_demo</v>
      </c>
      <c r="R591" s="13" t="str">
        <f t="shared" si="99"/>
        <v>Thu</v>
      </c>
      <c r="S591" s="14">
        <f>VLOOKUP($B591,Deals_Demo!$H:$S,8,0)</f>
        <v>45918.801932870374</v>
      </c>
      <c r="T591" s="14">
        <f>VLOOKUP($B591,Deals_Demo!$H:$S,9,0)</f>
        <v>45919.01026620371</v>
      </c>
      <c r="U591" s="15" t="str">
        <f t="shared" si="100"/>
        <v>2025-09-19</v>
      </c>
      <c r="V591" s="13" t="str">
        <f>VLOOKUP($B591,Deals_Demo!$H:$S,11,0)</f>
        <v>00</v>
      </c>
      <c r="W591" s="13" t="str">
        <f>VLOOKUP($B591,Deals_Demo!$H:$S,12,0)</f>
        <v>Fri</v>
      </c>
      <c r="X591" s="13">
        <f t="shared" si="93"/>
        <v>0.15000000000000002</v>
      </c>
      <c r="Y591" s="13">
        <f t="shared" si="94"/>
        <v>0.30000000000000004</v>
      </c>
      <c r="Z591" s="13">
        <f t="shared" si="95"/>
        <v>0.44999999999999996</v>
      </c>
      <c r="AA591" s="13">
        <f t="shared" si="101"/>
        <v>-3</v>
      </c>
    </row>
    <row r="592" spans="1:27" x14ac:dyDescent="0.25">
      <c r="A592" s="58">
        <v>45918.805046296293</v>
      </c>
      <c r="B592" s="59">
        <v>443540497</v>
      </c>
      <c r="C592" s="38" t="s">
        <v>36</v>
      </c>
      <c r="D592" s="38" t="s">
        <v>37</v>
      </c>
      <c r="E592" s="38" t="s">
        <v>120</v>
      </c>
      <c r="F592" s="35">
        <v>3645.17</v>
      </c>
      <c r="G592" s="35">
        <v>3642.2</v>
      </c>
      <c r="H592" s="35">
        <v>3648.7</v>
      </c>
      <c r="I592" s="38" t="s">
        <v>479</v>
      </c>
      <c r="J592" s="35">
        <v>3642.2</v>
      </c>
      <c r="K592" s="35">
        <v>0</v>
      </c>
      <c r="L592" s="35">
        <v>0</v>
      </c>
      <c r="M592" s="35">
        <v>-2.97</v>
      </c>
      <c r="N592" s="10" t="str">
        <f t="shared" si="96"/>
        <v>L</v>
      </c>
      <c r="O592" s="11">
        <f t="shared" si="97"/>
        <v>45918</v>
      </c>
      <c r="P592" s="12" t="str">
        <f t="shared" si="98"/>
        <v>19</v>
      </c>
      <c r="Q592" s="13" t="str">
        <f>VLOOKUP($B592,Deals_Demo!$H:$N,7,0)</f>
        <v>strategy_17_demo</v>
      </c>
      <c r="R592" s="13" t="str">
        <f t="shared" si="99"/>
        <v>Thu</v>
      </c>
      <c r="S592" s="14">
        <f>VLOOKUP($B592,Deals_Demo!$H:$S,8,0)</f>
        <v>45918.805046296293</v>
      </c>
      <c r="T592" s="14">
        <f>VLOOKUP($B592,Deals_Demo!$H:$S,9,0)</f>
        <v>45919.013379629629</v>
      </c>
      <c r="U592" s="15" t="str">
        <f t="shared" si="100"/>
        <v>2025-09-19</v>
      </c>
      <c r="V592" s="13" t="str">
        <f>VLOOKUP($B592,Deals_Demo!$H:$S,11,0)</f>
        <v>00</v>
      </c>
      <c r="W592" s="13" t="str">
        <f>VLOOKUP($B592,Deals_Demo!$H:$S,12,0)</f>
        <v>Fri</v>
      </c>
      <c r="X592" s="13">
        <f t="shared" si="93"/>
        <v>-0.29700000000000004</v>
      </c>
      <c r="Y592" s="13">
        <f t="shared" si="94"/>
        <v>-0.59400000000000008</v>
      </c>
      <c r="Z592" s="13">
        <f t="shared" si="95"/>
        <v>-0.89100000000000001</v>
      </c>
      <c r="AA592" s="13">
        <f t="shared" si="101"/>
        <v>-3</v>
      </c>
    </row>
    <row r="593" spans="1:27" x14ac:dyDescent="0.25">
      <c r="A593" s="60">
        <v>45918.805046296293</v>
      </c>
      <c r="B593" s="61">
        <v>443540503</v>
      </c>
      <c r="C593" s="37" t="s">
        <v>36</v>
      </c>
      <c r="D593" s="37" t="s">
        <v>37</v>
      </c>
      <c r="E593" s="37" t="s">
        <v>120</v>
      </c>
      <c r="F593" s="36">
        <v>3645.17</v>
      </c>
      <c r="G593" s="36">
        <v>3646.39</v>
      </c>
      <c r="H593" s="37"/>
      <c r="I593" s="37" t="s">
        <v>480</v>
      </c>
      <c r="J593" s="36">
        <v>3646.33</v>
      </c>
      <c r="K593" s="36">
        <v>0</v>
      </c>
      <c r="L593" s="36">
        <v>0</v>
      </c>
      <c r="M593" s="36">
        <v>1.1599999999999999</v>
      </c>
      <c r="N593" s="10" t="str">
        <f t="shared" si="96"/>
        <v>W</v>
      </c>
      <c r="O593" s="11">
        <f t="shared" si="97"/>
        <v>45918</v>
      </c>
      <c r="P593" s="12" t="str">
        <f t="shared" si="98"/>
        <v>19</v>
      </c>
      <c r="Q593" s="13" t="str">
        <f>VLOOKUP($B593,Deals_Demo!$H:$N,7,0)</f>
        <v>strategy_18_demo</v>
      </c>
      <c r="R593" s="13" t="str">
        <f t="shared" si="99"/>
        <v>Thu</v>
      </c>
      <c r="S593" s="14">
        <f>VLOOKUP($B593,Deals_Demo!$H:$S,8,0)</f>
        <v>45918.805046296293</v>
      </c>
      <c r="T593" s="14">
        <f>VLOOKUP($B593,Deals_Demo!$H:$S,9,0)</f>
        <v>45919.013379629629</v>
      </c>
      <c r="U593" s="15" t="str">
        <f t="shared" si="100"/>
        <v>2025-09-19</v>
      </c>
      <c r="V593" s="13" t="str">
        <f>VLOOKUP($B593,Deals_Demo!$H:$S,11,0)</f>
        <v>00</v>
      </c>
      <c r="W593" s="13" t="str">
        <f>VLOOKUP($B593,Deals_Demo!$H:$S,12,0)</f>
        <v>Fri</v>
      </c>
      <c r="X593" s="13">
        <f t="shared" si="93"/>
        <v>0.11599999999999999</v>
      </c>
      <c r="Y593" s="13">
        <f t="shared" si="94"/>
        <v>0.23199999999999998</v>
      </c>
      <c r="Z593" s="13">
        <f t="shared" si="95"/>
        <v>0.34799999999999998</v>
      </c>
      <c r="AA593" s="13">
        <f t="shared" si="101"/>
        <v>-3</v>
      </c>
    </row>
    <row r="594" spans="1:27" x14ac:dyDescent="0.25">
      <c r="A594" s="58">
        <v>45918.805162037039</v>
      </c>
      <c r="B594" s="59">
        <v>443540561</v>
      </c>
      <c r="C594" s="38" t="s">
        <v>36</v>
      </c>
      <c r="D594" s="38" t="s">
        <v>37</v>
      </c>
      <c r="E594" s="38" t="s">
        <v>120</v>
      </c>
      <c r="F594" s="35">
        <v>3644.7</v>
      </c>
      <c r="G594" s="35">
        <v>3641.7</v>
      </c>
      <c r="H594" s="35">
        <v>3646.2</v>
      </c>
      <c r="I594" s="38" t="s">
        <v>481</v>
      </c>
      <c r="J594" s="35">
        <v>3646.28</v>
      </c>
      <c r="K594" s="35">
        <v>0</v>
      </c>
      <c r="L594" s="35">
        <v>0</v>
      </c>
      <c r="M594" s="35">
        <v>1.58</v>
      </c>
      <c r="N594" s="10" t="str">
        <f t="shared" si="96"/>
        <v>W</v>
      </c>
      <c r="O594" s="11">
        <f t="shared" si="97"/>
        <v>45918</v>
      </c>
      <c r="P594" s="12" t="str">
        <f t="shared" si="98"/>
        <v>19</v>
      </c>
      <c r="Q594" s="13" t="str">
        <f>VLOOKUP($B594,Deals_Demo!$H:$N,7,0)</f>
        <v>strategy_14_demo</v>
      </c>
      <c r="R594" s="13" t="str">
        <f t="shared" si="99"/>
        <v>Thu</v>
      </c>
      <c r="S594" s="14">
        <f>VLOOKUP($B594,Deals_Demo!$H:$S,8,0)</f>
        <v>45918.805162037039</v>
      </c>
      <c r="T594" s="14">
        <f>VLOOKUP($B594,Deals_Demo!$H:$S,9,0)</f>
        <v>45919.013495370375</v>
      </c>
      <c r="U594" s="15" t="str">
        <f t="shared" si="100"/>
        <v>2025-09-19</v>
      </c>
      <c r="V594" s="13" t="str">
        <f>VLOOKUP($B594,Deals_Demo!$H:$S,11,0)</f>
        <v>00</v>
      </c>
      <c r="W594" s="13" t="str">
        <f>VLOOKUP($B594,Deals_Demo!$H:$S,12,0)</f>
        <v>Fri</v>
      </c>
      <c r="X594" s="13">
        <f t="shared" si="93"/>
        <v>0.15800000000000003</v>
      </c>
      <c r="Y594" s="13">
        <f t="shared" si="94"/>
        <v>0.31600000000000006</v>
      </c>
      <c r="Z594" s="13">
        <f t="shared" si="95"/>
        <v>0.47399999999999998</v>
      </c>
      <c r="AA594" s="13">
        <f t="shared" si="101"/>
        <v>-3</v>
      </c>
    </row>
    <row r="595" spans="1:27" x14ac:dyDescent="0.25">
      <c r="A595" s="60">
        <v>45918.805162037039</v>
      </c>
      <c r="B595" s="61">
        <v>443540564</v>
      </c>
      <c r="C595" s="37" t="s">
        <v>36</v>
      </c>
      <c r="D595" s="37" t="s">
        <v>37</v>
      </c>
      <c r="E595" s="37" t="s">
        <v>120</v>
      </c>
      <c r="F595" s="36">
        <v>3644.7</v>
      </c>
      <c r="G595" s="36">
        <v>3641.7</v>
      </c>
      <c r="H595" s="36">
        <v>3646.2</v>
      </c>
      <c r="I595" s="37" t="s">
        <v>481</v>
      </c>
      <c r="J595" s="36">
        <v>3646.28</v>
      </c>
      <c r="K595" s="36">
        <v>0</v>
      </c>
      <c r="L595" s="36">
        <v>0</v>
      </c>
      <c r="M595" s="36">
        <v>1.58</v>
      </c>
      <c r="N595" s="10" t="str">
        <f t="shared" si="96"/>
        <v>W</v>
      </c>
      <c r="O595" s="11">
        <f t="shared" si="97"/>
        <v>45918</v>
      </c>
      <c r="P595" s="12" t="str">
        <f t="shared" si="98"/>
        <v>19</v>
      </c>
      <c r="Q595" s="13" t="str">
        <f>VLOOKUP($B595,Deals_Demo!$H:$N,7,0)</f>
        <v>strategy_12_demo</v>
      </c>
      <c r="R595" s="13" t="str">
        <f t="shared" si="99"/>
        <v>Thu</v>
      </c>
      <c r="S595" s="14">
        <f>VLOOKUP($B595,Deals_Demo!$H:$S,8,0)</f>
        <v>45918.805162037039</v>
      </c>
      <c r="T595" s="14">
        <f>VLOOKUP($B595,Deals_Demo!$H:$S,9,0)</f>
        <v>45919.013495370375</v>
      </c>
      <c r="U595" s="15" t="str">
        <f t="shared" si="100"/>
        <v>2025-09-19</v>
      </c>
      <c r="V595" s="13" t="str">
        <f>VLOOKUP($B595,Deals_Demo!$H:$S,11,0)</f>
        <v>00</v>
      </c>
      <c r="W595" s="13" t="str">
        <f>VLOOKUP($B595,Deals_Demo!$H:$S,12,0)</f>
        <v>Fri</v>
      </c>
      <c r="X595" s="13">
        <f t="shared" si="93"/>
        <v>0.15800000000000003</v>
      </c>
      <c r="Y595" s="13">
        <f t="shared" si="94"/>
        <v>0.31600000000000006</v>
      </c>
      <c r="Z595" s="13">
        <f t="shared" si="95"/>
        <v>0.47399999999999998</v>
      </c>
      <c r="AA595" s="13">
        <f t="shared" si="101"/>
        <v>-3</v>
      </c>
    </row>
    <row r="596" spans="1:27" x14ac:dyDescent="0.25">
      <c r="A596" s="58">
        <v>45918.805173611108</v>
      </c>
      <c r="B596" s="59">
        <v>443540566</v>
      </c>
      <c r="C596" s="38" t="s">
        <v>36</v>
      </c>
      <c r="D596" s="38" t="s">
        <v>37</v>
      </c>
      <c r="E596" s="38" t="s">
        <v>120</v>
      </c>
      <c r="F596" s="35">
        <v>3644.73</v>
      </c>
      <c r="G596" s="35">
        <v>3643.2</v>
      </c>
      <c r="H596" s="35">
        <v>3646.2</v>
      </c>
      <c r="I596" s="38" t="s">
        <v>481</v>
      </c>
      <c r="J596" s="35">
        <v>3646.28</v>
      </c>
      <c r="K596" s="35">
        <v>0</v>
      </c>
      <c r="L596" s="35">
        <v>0</v>
      </c>
      <c r="M596" s="35">
        <v>1.55</v>
      </c>
      <c r="N596" s="10" t="str">
        <f t="shared" si="96"/>
        <v>W</v>
      </c>
      <c r="O596" s="11">
        <f t="shared" si="97"/>
        <v>45918</v>
      </c>
      <c r="P596" s="12" t="str">
        <f t="shared" si="98"/>
        <v>19</v>
      </c>
      <c r="Q596" s="13" t="str">
        <f>VLOOKUP($B596,Deals_Demo!$H:$N,7,0)</f>
        <v>strategy_15_demo</v>
      </c>
      <c r="R596" s="13" t="str">
        <f t="shared" si="99"/>
        <v>Thu</v>
      </c>
      <c r="S596" s="14">
        <f>VLOOKUP($B596,Deals_Demo!$H:$S,8,0)</f>
        <v>45918.805173611108</v>
      </c>
      <c r="T596" s="14">
        <f>VLOOKUP($B596,Deals_Demo!$H:$S,9,0)</f>
        <v>45919.013506944444</v>
      </c>
      <c r="U596" s="15" t="str">
        <f t="shared" si="100"/>
        <v>2025-09-19</v>
      </c>
      <c r="V596" s="13" t="str">
        <f>VLOOKUP($B596,Deals_Demo!$H:$S,11,0)</f>
        <v>00</v>
      </c>
      <c r="W596" s="13" t="str">
        <f>VLOOKUP($B596,Deals_Demo!$H:$S,12,0)</f>
        <v>Fri</v>
      </c>
      <c r="X596" s="13">
        <f t="shared" si="93"/>
        <v>0.15500000000000003</v>
      </c>
      <c r="Y596" s="13">
        <f t="shared" si="94"/>
        <v>0.31000000000000005</v>
      </c>
      <c r="Z596" s="13">
        <f t="shared" si="95"/>
        <v>0.46499999999999997</v>
      </c>
      <c r="AA596" s="13">
        <f t="shared" si="101"/>
        <v>-3</v>
      </c>
    </row>
    <row r="597" spans="1:27" x14ac:dyDescent="0.25">
      <c r="A597" s="60">
        <v>45918.805173611108</v>
      </c>
      <c r="B597" s="61">
        <v>443540569</v>
      </c>
      <c r="C597" s="37" t="s">
        <v>36</v>
      </c>
      <c r="D597" s="37" t="s">
        <v>37</v>
      </c>
      <c r="E597" s="37" t="s">
        <v>120</v>
      </c>
      <c r="F597" s="36">
        <v>3644.73</v>
      </c>
      <c r="G597" s="36">
        <v>3641.7</v>
      </c>
      <c r="H597" s="36">
        <v>3648.2</v>
      </c>
      <c r="I597" s="37" t="s">
        <v>482</v>
      </c>
      <c r="J597" s="36">
        <v>3641.44</v>
      </c>
      <c r="K597" s="36">
        <v>0</v>
      </c>
      <c r="L597" s="36">
        <v>0</v>
      </c>
      <c r="M597" s="36">
        <v>-3.29</v>
      </c>
      <c r="N597" s="10" t="str">
        <f t="shared" si="96"/>
        <v>L</v>
      </c>
      <c r="O597" s="11">
        <f t="shared" si="97"/>
        <v>45918</v>
      </c>
      <c r="P597" s="12" t="str">
        <f t="shared" si="98"/>
        <v>19</v>
      </c>
      <c r="Q597" s="13" t="str">
        <f>VLOOKUP($B597,Deals_Demo!$H:$N,7,0)</f>
        <v>strategy_16_demo</v>
      </c>
      <c r="R597" s="13" t="str">
        <f t="shared" si="99"/>
        <v>Thu</v>
      </c>
      <c r="S597" s="14">
        <f>VLOOKUP($B597,Deals_Demo!$H:$S,8,0)</f>
        <v>45918.805173611108</v>
      </c>
      <c r="T597" s="14">
        <f>VLOOKUP($B597,Deals_Demo!$H:$S,9,0)</f>
        <v>45919.013506944444</v>
      </c>
      <c r="U597" s="15" t="str">
        <f t="shared" si="100"/>
        <v>2025-09-19</v>
      </c>
      <c r="V597" s="13" t="str">
        <f>VLOOKUP($B597,Deals_Demo!$H:$S,11,0)</f>
        <v>00</v>
      </c>
      <c r="W597" s="13" t="str">
        <f>VLOOKUP($B597,Deals_Demo!$H:$S,12,0)</f>
        <v>Fri</v>
      </c>
      <c r="X597" s="13">
        <f t="shared" si="93"/>
        <v>-0.32900000000000001</v>
      </c>
      <c r="Y597" s="13">
        <f t="shared" si="94"/>
        <v>-0.65800000000000003</v>
      </c>
      <c r="Z597" s="13">
        <f t="shared" si="95"/>
        <v>-0.98699999999999999</v>
      </c>
      <c r="AA597" s="13">
        <f t="shared" si="101"/>
        <v>-3</v>
      </c>
    </row>
    <row r="598" spans="1:27" x14ac:dyDescent="0.25">
      <c r="A598" s="58">
        <v>45918.805173611108</v>
      </c>
      <c r="B598" s="59">
        <v>443540571</v>
      </c>
      <c r="C598" s="38" t="s">
        <v>36</v>
      </c>
      <c r="D598" s="38" t="s">
        <v>37</v>
      </c>
      <c r="E598" s="38" t="s">
        <v>120</v>
      </c>
      <c r="F598" s="35">
        <v>3644.73</v>
      </c>
      <c r="G598" s="35">
        <v>3645.71</v>
      </c>
      <c r="H598" s="35">
        <v>3647.7</v>
      </c>
      <c r="I598" s="38" t="s">
        <v>483</v>
      </c>
      <c r="J598" s="35">
        <v>3645.71</v>
      </c>
      <c r="K598" s="35">
        <v>0</v>
      </c>
      <c r="L598" s="35">
        <v>0</v>
      </c>
      <c r="M598" s="35">
        <v>0.98</v>
      </c>
      <c r="N598" s="10" t="str">
        <f t="shared" si="96"/>
        <v>W</v>
      </c>
      <c r="O598" s="11">
        <f t="shared" si="97"/>
        <v>45918</v>
      </c>
      <c r="P598" s="12" t="str">
        <f t="shared" si="98"/>
        <v>19</v>
      </c>
      <c r="Q598" s="13" t="str">
        <f>VLOOKUP($B598,Deals_Demo!$H:$N,7,0)</f>
        <v>strategy_09_demo</v>
      </c>
      <c r="R598" s="13" t="str">
        <f t="shared" si="99"/>
        <v>Thu</v>
      </c>
      <c r="S598" s="14">
        <f>VLOOKUP($B598,Deals_Demo!$H:$S,8,0)</f>
        <v>45918.805173611108</v>
      </c>
      <c r="T598" s="14">
        <f>VLOOKUP($B598,Deals_Demo!$H:$S,9,0)</f>
        <v>45919.013506944444</v>
      </c>
      <c r="U598" s="15" t="str">
        <f t="shared" si="100"/>
        <v>2025-09-19</v>
      </c>
      <c r="V598" s="13" t="str">
        <f>VLOOKUP($B598,Deals_Demo!$H:$S,11,0)</f>
        <v>00</v>
      </c>
      <c r="W598" s="13" t="str">
        <f>VLOOKUP($B598,Deals_Demo!$H:$S,12,0)</f>
        <v>Fri</v>
      </c>
      <c r="X598" s="13">
        <f t="shared" si="93"/>
        <v>9.8000000000000004E-2</v>
      </c>
      <c r="Y598" s="13">
        <f t="shared" si="94"/>
        <v>0.19600000000000001</v>
      </c>
      <c r="Z598" s="13">
        <f t="shared" si="95"/>
        <v>0.29399999999999998</v>
      </c>
      <c r="AA598" s="13">
        <f t="shared" si="101"/>
        <v>-3</v>
      </c>
    </row>
    <row r="599" spans="1:27" x14ac:dyDescent="0.25">
      <c r="A599" s="60">
        <v>45918.805173611108</v>
      </c>
      <c r="B599" s="61">
        <v>443540572</v>
      </c>
      <c r="C599" s="37" t="s">
        <v>36</v>
      </c>
      <c r="D599" s="37" t="s">
        <v>37</v>
      </c>
      <c r="E599" s="37" t="s">
        <v>120</v>
      </c>
      <c r="F599" s="36">
        <v>3644.75</v>
      </c>
      <c r="G599" s="36">
        <v>3645.73</v>
      </c>
      <c r="H599" s="36">
        <v>3648.2</v>
      </c>
      <c r="I599" s="37" t="s">
        <v>483</v>
      </c>
      <c r="J599" s="36">
        <v>3645.71</v>
      </c>
      <c r="K599" s="36">
        <v>0</v>
      </c>
      <c r="L599" s="36">
        <v>0</v>
      </c>
      <c r="M599" s="36">
        <v>0.96</v>
      </c>
      <c r="N599" s="10" t="str">
        <f t="shared" si="96"/>
        <v>W</v>
      </c>
      <c r="O599" s="11">
        <f t="shared" si="97"/>
        <v>45918</v>
      </c>
      <c r="P599" s="12" t="str">
        <f t="shared" si="98"/>
        <v>19</v>
      </c>
      <c r="Q599" s="13" t="str">
        <f>VLOOKUP($B599,Deals_Demo!$H:$N,7,0)</f>
        <v>strategy_11_demo</v>
      </c>
      <c r="R599" s="13" t="str">
        <f t="shared" si="99"/>
        <v>Thu</v>
      </c>
      <c r="S599" s="14">
        <f>VLOOKUP($B599,Deals_Demo!$H:$S,8,0)</f>
        <v>45918.805173611108</v>
      </c>
      <c r="T599" s="14">
        <f>VLOOKUP($B599,Deals_Demo!$H:$S,9,0)</f>
        <v>45919.013506944444</v>
      </c>
      <c r="U599" s="15" t="str">
        <f t="shared" si="100"/>
        <v>2025-09-19</v>
      </c>
      <c r="V599" s="13" t="str">
        <f>VLOOKUP($B599,Deals_Demo!$H:$S,11,0)</f>
        <v>00</v>
      </c>
      <c r="W599" s="13" t="str">
        <f>VLOOKUP($B599,Deals_Demo!$H:$S,12,0)</f>
        <v>Fri</v>
      </c>
      <c r="X599" s="13">
        <f t="shared" si="93"/>
        <v>9.6000000000000002E-2</v>
      </c>
      <c r="Y599" s="13">
        <f t="shared" si="94"/>
        <v>0.192</v>
      </c>
      <c r="Z599" s="13">
        <f t="shared" si="95"/>
        <v>0.28799999999999998</v>
      </c>
      <c r="AA599" s="13">
        <f t="shared" si="101"/>
        <v>-3</v>
      </c>
    </row>
    <row r="600" spans="1:27" x14ac:dyDescent="0.25">
      <c r="A600" s="58">
        <v>45918.805185185185</v>
      </c>
      <c r="B600" s="59">
        <v>443540582</v>
      </c>
      <c r="C600" s="38" t="s">
        <v>36</v>
      </c>
      <c r="D600" s="38" t="s">
        <v>37</v>
      </c>
      <c r="E600" s="38" t="s">
        <v>120</v>
      </c>
      <c r="F600" s="35">
        <v>3644.75</v>
      </c>
      <c r="G600" s="35">
        <v>3645.73</v>
      </c>
      <c r="H600" s="35">
        <v>3647.7</v>
      </c>
      <c r="I600" s="38" t="s">
        <v>483</v>
      </c>
      <c r="J600" s="35">
        <v>3645.71</v>
      </c>
      <c r="K600" s="35">
        <v>0</v>
      </c>
      <c r="L600" s="35">
        <v>0</v>
      </c>
      <c r="M600" s="35">
        <v>0.96</v>
      </c>
      <c r="N600" s="10" t="str">
        <f t="shared" si="96"/>
        <v>W</v>
      </c>
      <c r="O600" s="11">
        <f t="shared" si="97"/>
        <v>45918</v>
      </c>
      <c r="P600" s="12" t="str">
        <f t="shared" si="98"/>
        <v>19</v>
      </c>
      <c r="Q600" s="13" t="str">
        <f>VLOOKUP($B600,Deals_Demo!$H:$N,7,0)</f>
        <v>strategy_10_demo</v>
      </c>
      <c r="R600" s="13" t="str">
        <f t="shared" si="99"/>
        <v>Thu</v>
      </c>
      <c r="S600" s="14">
        <f>VLOOKUP($B600,Deals_Demo!$H:$S,8,0)</f>
        <v>45918.805185185185</v>
      </c>
      <c r="T600" s="14">
        <f>VLOOKUP($B600,Deals_Demo!$H:$S,9,0)</f>
        <v>45919.013518518521</v>
      </c>
      <c r="U600" s="15" t="str">
        <f t="shared" si="100"/>
        <v>2025-09-19</v>
      </c>
      <c r="V600" s="13" t="str">
        <f>VLOOKUP($B600,Deals_Demo!$H:$S,11,0)</f>
        <v>00</v>
      </c>
      <c r="W600" s="13" t="str">
        <f>VLOOKUP($B600,Deals_Demo!$H:$S,12,0)</f>
        <v>Fri</v>
      </c>
      <c r="X600" s="13">
        <f t="shared" si="93"/>
        <v>9.6000000000000002E-2</v>
      </c>
      <c r="Y600" s="13">
        <f t="shared" si="94"/>
        <v>0.192</v>
      </c>
      <c r="Z600" s="13">
        <f t="shared" si="95"/>
        <v>0.28799999999999998</v>
      </c>
      <c r="AA600" s="13">
        <f t="shared" si="101"/>
        <v>-3</v>
      </c>
    </row>
    <row r="601" spans="1:27" x14ac:dyDescent="0.25">
      <c r="A601" s="60">
        <v>45918.809791666667</v>
      </c>
      <c r="B601" s="61">
        <v>443542073</v>
      </c>
      <c r="C601" s="37" t="s">
        <v>36</v>
      </c>
      <c r="D601" s="37" t="s">
        <v>37</v>
      </c>
      <c r="E601" s="37" t="s">
        <v>120</v>
      </c>
      <c r="F601" s="36">
        <v>3644.5</v>
      </c>
      <c r="G601" s="36">
        <v>3641.4</v>
      </c>
      <c r="H601" s="36">
        <v>3647.9</v>
      </c>
      <c r="I601" s="37" t="s">
        <v>484</v>
      </c>
      <c r="J601" s="36">
        <v>3640.88</v>
      </c>
      <c r="K601" s="36">
        <v>0</v>
      </c>
      <c r="L601" s="36">
        <v>0</v>
      </c>
      <c r="M601" s="36">
        <v>-3.62</v>
      </c>
      <c r="N601" s="10" t="str">
        <f t="shared" si="96"/>
        <v>L</v>
      </c>
      <c r="O601" s="11">
        <f t="shared" si="97"/>
        <v>45918</v>
      </c>
      <c r="P601" s="12" t="str">
        <f t="shared" si="98"/>
        <v>19</v>
      </c>
      <c r="Q601" s="13" t="str">
        <f>VLOOKUP($B601,Deals_Demo!$H:$N,7,0)</f>
        <v>strategy_08_demo</v>
      </c>
      <c r="R601" s="13" t="str">
        <f t="shared" si="99"/>
        <v>Thu</v>
      </c>
      <c r="S601" s="14">
        <f>VLOOKUP($B601,Deals_Demo!$H:$S,8,0)</f>
        <v>45918.809791666667</v>
      </c>
      <c r="T601" s="14">
        <f>VLOOKUP($B601,Deals_Demo!$H:$S,9,0)</f>
        <v>45919.018125000002</v>
      </c>
      <c r="U601" s="15" t="str">
        <f t="shared" si="100"/>
        <v>2025-09-19</v>
      </c>
      <c r="V601" s="13" t="str">
        <f>VLOOKUP($B601,Deals_Demo!$H:$S,11,0)</f>
        <v>00</v>
      </c>
      <c r="W601" s="13" t="str">
        <f>VLOOKUP($B601,Deals_Demo!$H:$S,12,0)</f>
        <v>Fri</v>
      </c>
      <c r="X601" s="13">
        <f t="shared" si="93"/>
        <v>-0.36200000000000004</v>
      </c>
      <c r="Y601" s="13">
        <f t="shared" si="94"/>
        <v>-0.72400000000000009</v>
      </c>
      <c r="Z601" s="13">
        <f t="shared" si="95"/>
        <v>-1.0860000000000001</v>
      </c>
      <c r="AA601" s="13">
        <f t="shared" si="101"/>
        <v>-3</v>
      </c>
    </row>
    <row r="602" spans="1:27" x14ac:dyDescent="0.25">
      <c r="A602" s="58">
        <v>45918.830625000002</v>
      </c>
      <c r="B602" s="59">
        <v>443548024</v>
      </c>
      <c r="C602" s="38" t="s">
        <v>36</v>
      </c>
      <c r="D602" s="38" t="s">
        <v>37</v>
      </c>
      <c r="E602" s="38" t="s">
        <v>120</v>
      </c>
      <c r="F602" s="35">
        <v>3647.07</v>
      </c>
      <c r="G602" s="35">
        <v>3644.09</v>
      </c>
      <c r="H602" s="38"/>
      <c r="I602" s="38" t="s">
        <v>485</v>
      </c>
      <c r="J602" s="35">
        <v>3644.08</v>
      </c>
      <c r="K602" s="35">
        <v>0</v>
      </c>
      <c r="L602" s="35">
        <v>0</v>
      </c>
      <c r="M602" s="35">
        <v>-2.99</v>
      </c>
      <c r="N602" s="10" t="str">
        <f t="shared" si="96"/>
        <v>L</v>
      </c>
      <c r="O602" s="11">
        <f t="shared" si="97"/>
        <v>45918</v>
      </c>
      <c r="P602" s="12" t="str">
        <f t="shared" si="98"/>
        <v>19</v>
      </c>
      <c r="Q602" s="13" t="str">
        <f>VLOOKUP($B602,Deals_Demo!$H:$N,7,0)</f>
        <v>strategy_19_demo</v>
      </c>
      <c r="R602" s="13" t="str">
        <f t="shared" si="99"/>
        <v>Thu</v>
      </c>
      <c r="S602" s="14">
        <f>VLOOKUP($B602,Deals_Demo!$H:$S,8,0)</f>
        <v>45918.830625000002</v>
      </c>
      <c r="T602" s="14">
        <f>VLOOKUP($B602,Deals_Demo!$H:$S,9,0)</f>
        <v>45919.038958333338</v>
      </c>
      <c r="U602" s="15" t="str">
        <f t="shared" si="100"/>
        <v>2025-09-19</v>
      </c>
      <c r="V602" s="13" t="str">
        <f>VLOOKUP($B602,Deals_Demo!$H:$S,11,0)</f>
        <v>00</v>
      </c>
      <c r="W602" s="13" t="str">
        <f>VLOOKUP($B602,Deals_Demo!$H:$S,12,0)</f>
        <v>Fri</v>
      </c>
      <c r="X602" s="13">
        <f t="shared" si="93"/>
        <v>-0.29900000000000004</v>
      </c>
      <c r="Y602" s="13">
        <f t="shared" si="94"/>
        <v>-0.59800000000000009</v>
      </c>
      <c r="Z602" s="13">
        <f t="shared" si="95"/>
        <v>-0.89700000000000002</v>
      </c>
      <c r="AA602" s="13">
        <f t="shared" si="101"/>
        <v>-3</v>
      </c>
    </row>
    <row r="603" spans="1:27" x14ac:dyDescent="0.25">
      <c r="A603" s="60">
        <v>45918.831203703703</v>
      </c>
      <c r="B603" s="61">
        <v>443548414</v>
      </c>
      <c r="C603" s="37" t="s">
        <v>36</v>
      </c>
      <c r="D603" s="37" t="s">
        <v>37</v>
      </c>
      <c r="E603" s="37" t="s">
        <v>120</v>
      </c>
      <c r="F603" s="36">
        <v>3646.38</v>
      </c>
      <c r="G603" s="36">
        <v>3643.39</v>
      </c>
      <c r="H603" s="37"/>
      <c r="I603" s="37" t="s">
        <v>486</v>
      </c>
      <c r="J603" s="36">
        <v>3643.38</v>
      </c>
      <c r="K603" s="36">
        <v>0</v>
      </c>
      <c r="L603" s="36">
        <v>0</v>
      </c>
      <c r="M603" s="36">
        <v>-3</v>
      </c>
      <c r="N603" s="10" t="str">
        <f t="shared" si="96"/>
        <v>L</v>
      </c>
      <c r="O603" s="11">
        <f t="shared" si="97"/>
        <v>45918</v>
      </c>
      <c r="P603" s="12" t="str">
        <f t="shared" si="98"/>
        <v>19</v>
      </c>
      <c r="Q603" s="13" t="str">
        <f>VLOOKUP($B603,Deals_Demo!$H:$N,7,0)</f>
        <v>strategy_18_demo</v>
      </c>
      <c r="R603" s="13" t="str">
        <f t="shared" si="99"/>
        <v>Thu</v>
      </c>
      <c r="S603" s="14">
        <f>VLOOKUP($B603,Deals_Demo!$H:$S,8,0)</f>
        <v>45918.831203703703</v>
      </c>
      <c r="T603" s="14">
        <f>VLOOKUP($B603,Deals_Demo!$H:$S,9,0)</f>
        <v>45919.039537037039</v>
      </c>
      <c r="U603" s="15" t="str">
        <f t="shared" si="100"/>
        <v>2025-09-19</v>
      </c>
      <c r="V603" s="13" t="str">
        <f>VLOOKUP($B603,Deals_Demo!$H:$S,11,0)</f>
        <v>00</v>
      </c>
      <c r="W603" s="13" t="str">
        <f>VLOOKUP($B603,Deals_Demo!$H:$S,12,0)</f>
        <v>Fri</v>
      </c>
      <c r="X603" s="13">
        <f t="shared" si="93"/>
        <v>-0.30000000000000004</v>
      </c>
      <c r="Y603" s="13">
        <f t="shared" si="94"/>
        <v>-0.60000000000000009</v>
      </c>
      <c r="Z603" s="13">
        <f t="shared" si="95"/>
        <v>-0.89999999999999991</v>
      </c>
      <c r="AA603" s="13">
        <f t="shared" si="101"/>
        <v>-3</v>
      </c>
    </row>
    <row r="604" spans="1:27" x14ac:dyDescent="0.25">
      <c r="A604" s="58">
        <v>45918.831319444442</v>
      </c>
      <c r="B604" s="59">
        <v>443548436</v>
      </c>
      <c r="C604" s="38" t="s">
        <v>36</v>
      </c>
      <c r="D604" s="38" t="s">
        <v>37</v>
      </c>
      <c r="E604" s="38" t="s">
        <v>120</v>
      </c>
      <c r="F604" s="35">
        <v>3646.33</v>
      </c>
      <c r="G604" s="35">
        <v>3643.34</v>
      </c>
      <c r="H604" s="35">
        <v>3647.84</v>
      </c>
      <c r="I604" s="38" t="s">
        <v>487</v>
      </c>
      <c r="J604" s="35">
        <v>3643.34</v>
      </c>
      <c r="K604" s="35">
        <v>0</v>
      </c>
      <c r="L604" s="35">
        <v>0</v>
      </c>
      <c r="M604" s="35">
        <v>-2.99</v>
      </c>
      <c r="N604" s="10" t="str">
        <f t="shared" si="96"/>
        <v>L</v>
      </c>
      <c r="O604" s="11">
        <f t="shared" si="97"/>
        <v>45918</v>
      </c>
      <c r="P604" s="12" t="str">
        <f t="shared" si="98"/>
        <v>19</v>
      </c>
      <c r="Q604" s="13" t="str">
        <f>VLOOKUP($B604,Deals_Demo!$H:$N,7,0)</f>
        <v>strategy_12_demo</v>
      </c>
      <c r="R604" s="13" t="str">
        <f t="shared" si="99"/>
        <v>Thu</v>
      </c>
      <c r="S604" s="14">
        <f>VLOOKUP($B604,Deals_Demo!$H:$S,8,0)</f>
        <v>45918.831319444442</v>
      </c>
      <c r="T604" s="14">
        <f>VLOOKUP($B604,Deals_Demo!$H:$S,9,0)</f>
        <v>45919.039652777778</v>
      </c>
      <c r="U604" s="15" t="str">
        <f t="shared" si="100"/>
        <v>2025-09-19</v>
      </c>
      <c r="V604" s="13" t="str">
        <f>VLOOKUP($B604,Deals_Demo!$H:$S,11,0)</f>
        <v>00</v>
      </c>
      <c r="W604" s="13" t="str">
        <f>VLOOKUP($B604,Deals_Demo!$H:$S,12,0)</f>
        <v>Fri</v>
      </c>
      <c r="X604" s="13">
        <f t="shared" si="93"/>
        <v>-0.29900000000000004</v>
      </c>
      <c r="Y604" s="13">
        <f t="shared" si="94"/>
        <v>-0.59800000000000009</v>
      </c>
      <c r="Z604" s="13">
        <f t="shared" si="95"/>
        <v>-0.89700000000000002</v>
      </c>
      <c r="AA604" s="13">
        <f t="shared" si="101"/>
        <v>-3</v>
      </c>
    </row>
    <row r="605" spans="1:27" x14ac:dyDescent="0.25">
      <c r="A605" s="60">
        <v>45918.831319444442</v>
      </c>
      <c r="B605" s="61">
        <v>443548438</v>
      </c>
      <c r="C605" s="37" t="s">
        <v>36</v>
      </c>
      <c r="D605" s="37" t="s">
        <v>37</v>
      </c>
      <c r="E605" s="37" t="s">
        <v>120</v>
      </c>
      <c r="F605" s="36">
        <v>3646.39</v>
      </c>
      <c r="G605" s="36">
        <v>3643.33</v>
      </c>
      <c r="H605" s="36">
        <v>3647.83</v>
      </c>
      <c r="I605" s="37" t="s">
        <v>487</v>
      </c>
      <c r="J605" s="36">
        <v>3643.3</v>
      </c>
      <c r="K605" s="36">
        <v>0</v>
      </c>
      <c r="L605" s="36">
        <v>0</v>
      </c>
      <c r="M605" s="36">
        <v>-3.09</v>
      </c>
      <c r="N605" s="10" t="str">
        <f t="shared" si="96"/>
        <v>L</v>
      </c>
      <c r="O605" s="11">
        <f t="shared" si="97"/>
        <v>45918</v>
      </c>
      <c r="P605" s="12" t="str">
        <f t="shared" si="98"/>
        <v>19</v>
      </c>
      <c r="Q605" s="13" t="str">
        <f>VLOOKUP($B605,Deals_Demo!$H:$N,7,0)</f>
        <v>strategy_14_demo</v>
      </c>
      <c r="R605" s="13" t="str">
        <f t="shared" si="99"/>
        <v>Thu</v>
      </c>
      <c r="S605" s="14">
        <f>VLOOKUP($B605,Deals_Demo!$H:$S,8,0)</f>
        <v>45918.831319444442</v>
      </c>
      <c r="T605" s="14">
        <f>VLOOKUP($B605,Deals_Demo!$H:$S,9,0)</f>
        <v>45919.039652777778</v>
      </c>
      <c r="U605" s="15" t="str">
        <f t="shared" si="100"/>
        <v>2025-09-19</v>
      </c>
      <c r="V605" s="13" t="str">
        <f>VLOOKUP($B605,Deals_Demo!$H:$S,11,0)</f>
        <v>00</v>
      </c>
      <c r="W605" s="13" t="str">
        <f>VLOOKUP($B605,Deals_Demo!$H:$S,12,0)</f>
        <v>Fri</v>
      </c>
      <c r="X605" s="13">
        <f t="shared" si="93"/>
        <v>-0.309</v>
      </c>
      <c r="Y605" s="13">
        <f t="shared" si="94"/>
        <v>-0.61799999999999999</v>
      </c>
      <c r="Z605" s="13">
        <f t="shared" si="95"/>
        <v>-0.92699999999999994</v>
      </c>
      <c r="AA605" s="13">
        <f t="shared" si="101"/>
        <v>-3</v>
      </c>
    </row>
    <row r="606" spans="1:27" x14ac:dyDescent="0.25">
      <c r="A606" s="58">
        <v>45918.831331018519</v>
      </c>
      <c r="B606" s="59">
        <v>443548439</v>
      </c>
      <c r="C606" s="38" t="s">
        <v>36</v>
      </c>
      <c r="D606" s="38" t="s">
        <v>37</v>
      </c>
      <c r="E606" s="38" t="s">
        <v>120</v>
      </c>
      <c r="F606" s="35">
        <v>3646.43</v>
      </c>
      <c r="G606" s="35">
        <v>3644.83</v>
      </c>
      <c r="H606" s="35">
        <v>3647.83</v>
      </c>
      <c r="I606" s="38" t="s">
        <v>488</v>
      </c>
      <c r="J606" s="35">
        <v>3644.83</v>
      </c>
      <c r="K606" s="35">
        <v>0</v>
      </c>
      <c r="L606" s="35">
        <v>0</v>
      </c>
      <c r="M606" s="35">
        <v>-1.6</v>
      </c>
      <c r="N606" s="10" t="str">
        <f t="shared" si="96"/>
        <v>L</v>
      </c>
      <c r="O606" s="11">
        <f t="shared" si="97"/>
        <v>45918</v>
      </c>
      <c r="P606" s="12" t="str">
        <f t="shared" si="98"/>
        <v>19</v>
      </c>
      <c r="Q606" s="13" t="str">
        <f>VLOOKUP($B606,Deals_Demo!$H:$N,7,0)</f>
        <v>strategy_15_demo</v>
      </c>
      <c r="R606" s="13" t="str">
        <f t="shared" si="99"/>
        <v>Thu</v>
      </c>
      <c r="S606" s="14">
        <f>VLOOKUP($B606,Deals_Demo!$H:$S,8,0)</f>
        <v>45918.831331018519</v>
      </c>
      <c r="T606" s="14">
        <f>VLOOKUP($B606,Deals_Demo!$H:$S,9,0)</f>
        <v>45919.039664351854</v>
      </c>
      <c r="U606" s="15" t="str">
        <f t="shared" si="100"/>
        <v>2025-09-19</v>
      </c>
      <c r="V606" s="13" t="str">
        <f>VLOOKUP($B606,Deals_Demo!$H:$S,11,0)</f>
        <v>00</v>
      </c>
      <c r="W606" s="13" t="str">
        <f>VLOOKUP($B606,Deals_Demo!$H:$S,12,0)</f>
        <v>Fri</v>
      </c>
      <c r="X606" s="13">
        <f t="shared" si="93"/>
        <v>-0.16000000000000003</v>
      </c>
      <c r="Y606" s="13">
        <f t="shared" si="94"/>
        <v>-0.32000000000000006</v>
      </c>
      <c r="Z606" s="13">
        <f t="shared" si="95"/>
        <v>-0.48</v>
      </c>
      <c r="AA606" s="13">
        <f t="shared" si="101"/>
        <v>-3</v>
      </c>
    </row>
    <row r="607" spans="1:27" x14ac:dyDescent="0.25">
      <c r="A607" s="60">
        <v>45918.832939814813</v>
      </c>
      <c r="B607" s="61">
        <v>443549142</v>
      </c>
      <c r="C607" s="37" t="s">
        <v>36</v>
      </c>
      <c r="D607" s="37" t="s">
        <v>37</v>
      </c>
      <c r="E607" s="37" t="s">
        <v>120</v>
      </c>
      <c r="F607" s="36">
        <v>3646.09</v>
      </c>
      <c r="G607" s="36">
        <v>3643.59</v>
      </c>
      <c r="H607" s="36">
        <v>3649.09</v>
      </c>
      <c r="I607" s="37" t="s">
        <v>489</v>
      </c>
      <c r="J607" s="36">
        <v>3643.59</v>
      </c>
      <c r="K607" s="36">
        <v>0</v>
      </c>
      <c r="L607" s="36">
        <v>0</v>
      </c>
      <c r="M607" s="36">
        <v>-2.5</v>
      </c>
      <c r="N607" s="10" t="str">
        <f t="shared" si="96"/>
        <v>L</v>
      </c>
      <c r="O607" s="11">
        <f t="shared" si="97"/>
        <v>45918</v>
      </c>
      <c r="P607" s="12" t="str">
        <f t="shared" si="98"/>
        <v>19</v>
      </c>
      <c r="Q607" s="13" t="str">
        <f>VLOOKUP($B607,Deals_Demo!$H:$N,7,0)</f>
        <v>strategy_10_demo</v>
      </c>
      <c r="R607" s="13" t="str">
        <f t="shared" si="99"/>
        <v>Thu</v>
      </c>
      <c r="S607" s="14">
        <f>VLOOKUP($B607,Deals_Demo!$H:$S,8,0)</f>
        <v>45918.832939814813</v>
      </c>
      <c r="T607" s="14">
        <f>VLOOKUP($B607,Deals_Demo!$H:$S,9,0)</f>
        <v>45919.041273148148</v>
      </c>
      <c r="U607" s="15" t="str">
        <f t="shared" si="100"/>
        <v>2025-09-19</v>
      </c>
      <c r="V607" s="13" t="str">
        <f>VLOOKUP($B607,Deals_Demo!$H:$S,11,0)</f>
        <v>00</v>
      </c>
      <c r="W607" s="13" t="str">
        <f>VLOOKUP($B607,Deals_Demo!$H:$S,12,0)</f>
        <v>Fri</v>
      </c>
      <c r="X607" s="13">
        <f t="shared" si="93"/>
        <v>-0.25</v>
      </c>
      <c r="Y607" s="13">
        <f t="shared" si="94"/>
        <v>-0.5</v>
      </c>
      <c r="Z607" s="13">
        <f t="shared" si="95"/>
        <v>-0.75</v>
      </c>
      <c r="AA607" s="13">
        <f t="shared" si="101"/>
        <v>-3</v>
      </c>
    </row>
    <row r="608" spans="1:27" x14ac:dyDescent="0.25">
      <c r="A608" s="58">
        <v>45918.832939814813</v>
      </c>
      <c r="B608" s="59">
        <v>443549144</v>
      </c>
      <c r="C608" s="38" t="s">
        <v>36</v>
      </c>
      <c r="D608" s="38" t="s">
        <v>37</v>
      </c>
      <c r="E608" s="38" t="s">
        <v>120</v>
      </c>
      <c r="F608" s="35">
        <v>3646.09</v>
      </c>
      <c r="G608" s="35">
        <v>3643.09</v>
      </c>
      <c r="H608" s="35">
        <v>3649.09</v>
      </c>
      <c r="I608" s="38" t="s">
        <v>490</v>
      </c>
      <c r="J608" s="35">
        <v>3643.08</v>
      </c>
      <c r="K608" s="35">
        <v>0</v>
      </c>
      <c r="L608" s="35">
        <v>0</v>
      </c>
      <c r="M608" s="35">
        <v>-3.01</v>
      </c>
      <c r="N608" s="10" t="str">
        <f t="shared" si="96"/>
        <v>L</v>
      </c>
      <c r="O608" s="11">
        <f t="shared" si="97"/>
        <v>45918</v>
      </c>
      <c r="P608" s="12" t="str">
        <f t="shared" si="98"/>
        <v>19</v>
      </c>
      <c r="Q608" s="13" t="str">
        <f>VLOOKUP($B608,Deals_Demo!$H:$N,7,0)</f>
        <v>strategy_09_demo</v>
      </c>
      <c r="R608" s="13" t="str">
        <f t="shared" si="99"/>
        <v>Thu</v>
      </c>
      <c r="S608" s="14">
        <f>VLOOKUP($B608,Deals_Demo!$H:$S,8,0)</f>
        <v>45918.832939814813</v>
      </c>
      <c r="T608" s="14">
        <f>VLOOKUP($B608,Deals_Demo!$H:$S,9,0)</f>
        <v>45919.041273148148</v>
      </c>
      <c r="U608" s="15" t="str">
        <f t="shared" si="100"/>
        <v>2025-09-19</v>
      </c>
      <c r="V608" s="13" t="str">
        <f>VLOOKUP($B608,Deals_Demo!$H:$S,11,0)</f>
        <v>00</v>
      </c>
      <c r="W608" s="13" t="str">
        <f>VLOOKUP($B608,Deals_Demo!$H:$S,12,0)</f>
        <v>Fri</v>
      </c>
      <c r="X608" s="13">
        <f t="shared" si="93"/>
        <v>-0.30099999999999999</v>
      </c>
      <c r="Y608" s="13">
        <f t="shared" si="94"/>
        <v>-0.60199999999999998</v>
      </c>
      <c r="Z608" s="13">
        <f t="shared" si="95"/>
        <v>-0.90299999999999991</v>
      </c>
      <c r="AA608" s="13">
        <f t="shared" si="101"/>
        <v>-3</v>
      </c>
    </row>
    <row r="609" spans="1:27" x14ac:dyDescent="0.25">
      <c r="A609" s="60">
        <v>45918.832951388889</v>
      </c>
      <c r="B609" s="61">
        <v>443549145</v>
      </c>
      <c r="C609" s="37" t="s">
        <v>36</v>
      </c>
      <c r="D609" s="37" t="s">
        <v>37</v>
      </c>
      <c r="E609" s="37" t="s">
        <v>120</v>
      </c>
      <c r="F609" s="36">
        <v>3646.09</v>
      </c>
      <c r="G609" s="36">
        <v>3643.09</v>
      </c>
      <c r="H609" s="36">
        <v>3649.59</v>
      </c>
      <c r="I609" s="37" t="s">
        <v>490</v>
      </c>
      <c r="J609" s="36">
        <v>3643.08</v>
      </c>
      <c r="K609" s="36">
        <v>0</v>
      </c>
      <c r="L609" s="36">
        <v>0</v>
      </c>
      <c r="M609" s="36">
        <v>-3.01</v>
      </c>
      <c r="N609" s="10" t="str">
        <f t="shared" si="96"/>
        <v>L</v>
      </c>
      <c r="O609" s="11">
        <f t="shared" si="97"/>
        <v>45918</v>
      </c>
      <c r="P609" s="12" t="str">
        <f t="shared" si="98"/>
        <v>19</v>
      </c>
      <c r="Q609" s="13" t="str">
        <f>VLOOKUP($B609,Deals_Demo!$H:$N,7,0)</f>
        <v>strategy_11_demo</v>
      </c>
      <c r="R609" s="13" t="str">
        <f t="shared" si="99"/>
        <v>Thu</v>
      </c>
      <c r="S609" s="14">
        <f>VLOOKUP($B609,Deals_Demo!$H:$S,8,0)</f>
        <v>45918.832951388889</v>
      </c>
      <c r="T609" s="14">
        <f>VLOOKUP($B609,Deals_Demo!$H:$S,9,0)</f>
        <v>45919.041284722225</v>
      </c>
      <c r="U609" s="15" t="str">
        <f t="shared" si="100"/>
        <v>2025-09-19</v>
      </c>
      <c r="V609" s="13" t="str">
        <f>VLOOKUP($B609,Deals_Demo!$H:$S,11,0)</f>
        <v>00</v>
      </c>
      <c r="W609" s="13" t="str">
        <f>VLOOKUP($B609,Deals_Demo!$H:$S,12,0)</f>
        <v>Fri</v>
      </c>
      <c r="X609" s="13">
        <f t="shared" si="93"/>
        <v>-0.30099999999999999</v>
      </c>
      <c r="Y609" s="13">
        <f t="shared" si="94"/>
        <v>-0.60199999999999998</v>
      </c>
      <c r="Z609" s="13">
        <f t="shared" si="95"/>
        <v>-0.90299999999999991</v>
      </c>
      <c r="AA609" s="13">
        <f t="shared" si="101"/>
        <v>-3</v>
      </c>
    </row>
    <row r="610" spans="1:27" x14ac:dyDescent="0.25">
      <c r="A610" s="58">
        <v>45918.833518518521</v>
      </c>
      <c r="B610" s="59">
        <v>443549430</v>
      </c>
      <c r="C610" s="38" t="s">
        <v>36</v>
      </c>
      <c r="D610" s="38" t="s">
        <v>37</v>
      </c>
      <c r="E610" s="38" t="s">
        <v>120</v>
      </c>
      <c r="F610" s="35">
        <v>3645.98</v>
      </c>
      <c r="G610" s="35">
        <v>3643</v>
      </c>
      <c r="H610" s="35">
        <v>3649.5</v>
      </c>
      <c r="I610" s="38" t="s">
        <v>491</v>
      </c>
      <c r="J610" s="35">
        <v>3643</v>
      </c>
      <c r="K610" s="35">
        <v>0</v>
      </c>
      <c r="L610" s="35">
        <v>0</v>
      </c>
      <c r="M610" s="35">
        <v>-2.98</v>
      </c>
      <c r="N610" s="10" t="str">
        <f t="shared" si="96"/>
        <v>L</v>
      </c>
      <c r="O610" s="11">
        <f t="shared" si="97"/>
        <v>45918</v>
      </c>
      <c r="P610" s="12" t="str">
        <f t="shared" si="98"/>
        <v>20</v>
      </c>
      <c r="Q610" s="13" t="str">
        <f>VLOOKUP($B610,Deals_Demo!$H:$N,7,0)</f>
        <v>strategy_07_demo</v>
      </c>
      <c r="R610" s="13" t="str">
        <f t="shared" si="99"/>
        <v>Thu</v>
      </c>
      <c r="S610" s="14">
        <f>VLOOKUP($B610,Deals_Demo!$H:$S,8,0)</f>
        <v>45918.833518518521</v>
      </c>
      <c r="T610" s="14">
        <f>VLOOKUP($B610,Deals_Demo!$H:$S,9,0)</f>
        <v>45919.041851851856</v>
      </c>
      <c r="U610" s="15" t="str">
        <f t="shared" si="100"/>
        <v>2025-09-19</v>
      </c>
      <c r="V610" s="13" t="str">
        <f>VLOOKUP($B610,Deals_Demo!$H:$S,11,0)</f>
        <v>01</v>
      </c>
      <c r="W610" s="13" t="str">
        <f>VLOOKUP($B610,Deals_Demo!$H:$S,12,0)</f>
        <v>Fri</v>
      </c>
      <c r="X610" s="13">
        <f t="shared" si="93"/>
        <v>-0.29799999999999999</v>
      </c>
      <c r="Y610" s="13">
        <f t="shared" si="94"/>
        <v>-0.59599999999999997</v>
      </c>
      <c r="Z610" s="13">
        <f t="shared" si="95"/>
        <v>-0.89400000000000002</v>
      </c>
      <c r="AA610" s="13">
        <f t="shared" si="101"/>
        <v>-3</v>
      </c>
    </row>
    <row r="611" spans="1:27" x14ac:dyDescent="0.25">
      <c r="A611" s="60">
        <v>45918.840231481481</v>
      </c>
      <c r="B611" s="61">
        <v>443551536</v>
      </c>
      <c r="C611" s="37" t="s">
        <v>36</v>
      </c>
      <c r="D611" s="37" t="s">
        <v>38</v>
      </c>
      <c r="E611" s="37" t="s">
        <v>120</v>
      </c>
      <c r="F611" s="36">
        <v>3644.82</v>
      </c>
      <c r="G611" s="36">
        <v>3642.03</v>
      </c>
      <c r="H611" s="36">
        <v>3638.82</v>
      </c>
      <c r="I611" s="37" t="s">
        <v>492</v>
      </c>
      <c r="J611" s="36">
        <v>3642.05</v>
      </c>
      <c r="K611" s="36">
        <v>0</v>
      </c>
      <c r="L611" s="36">
        <v>0</v>
      </c>
      <c r="M611" s="36">
        <v>2.77</v>
      </c>
      <c r="N611" s="10" t="str">
        <f t="shared" si="96"/>
        <v>W</v>
      </c>
      <c r="O611" s="11">
        <f t="shared" si="97"/>
        <v>45918</v>
      </c>
      <c r="P611" s="12" t="str">
        <f t="shared" si="98"/>
        <v>20</v>
      </c>
      <c r="Q611" s="13" t="str">
        <f>VLOOKUP($B611,Deals_Demo!$H:$N,7,0)</f>
        <v>DEMO_strategy_02</v>
      </c>
      <c r="R611" s="13" t="str">
        <f t="shared" si="99"/>
        <v>Thu</v>
      </c>
      <c r="S611" s="14">
        <f>VLOOKUP($B611,Deals_Demo!$H:$S,8,0)</f>
        <v>45918.840231481481</v>
      </c>
      <c r="T611" s="14">
        <f>VLOOKUP($B611,Deals_Demo!$H:$S,9,0)</f>
        <v>45919.048564814817</v>
      </c>
      <c r="U611" s="15" t="str">
        <f t="shared" si="100"/>
        <v>2025-09-19</v>
      </c>
      <c r="V611" s="13" t="str">
        <f>VLOOKUP($B611,Deals_Demo!$H:$S,11,0)</f>
        <v>01</v>
      </c>
      <c r="W611" s="13" t="str">
        <f>VLOOKUP($B611,Deals_Demo!$H:$S,12,0)</f>
        <v>Fri</v>
      </c>
      <c r="X611" s="13">
        <f t="shared" si="93"/>
        <v>0.27700000000000002</v>
      </c>
      <c r="Y611" s="13">
        <f t="shared" si="94"/>
        <v>0.55400000000000005</v>
      </c>
      <c r="Z611" s="13">
        <f t="shared" si="95"/>
        <v>0.83099999999999996</v>
      </c>
      <c r="AA611" s="13">
        <f t="shared" si="101"/>
        <v>-3</v>
      </c>
    </row>
    <row r="612" spans="1:27" x14ac:dyDescent="0.25">
      <c r="A612" s="58">
        <v>45918.840231481481</v>
      </c>
      <c r="B612" s="59">
        <v>443551538</v>
      </c>
      <c r="C612" s="38" t="s">
        <v>36</v>
      </c>
      <c r="D612" s="38" t="s">
        <v>38</v>
      </c>
      <c r="E612" s="38" t="s">
        <v>120</v>
      </c>
      <c r="F612" s="35">
        <v>3644.78</v>
      </c>
      <c r="G612" s="35">
        <v>3642.03</v>
      </c>
      <c r="H612" s="35">
        <v>3640.32</v>
      </c>
      <c r="I612" s="38" t="s">
        <v>492</v>
      </c>
      <c r="J612" s="35">
        <v>3642.05</v>
      </c>
      <c r="K612" s="35">
        <v>0</v>
      </c>
      <c r="L612" s="35">
        <v>0</v>
      </c>
      <c r="M612" s="35">
        <v>2.73</v>
      </c>
      <c r="N612" s="10" t="str">
        <f t="shared" si="96"/>
        <v>W</v>
      </c>
      <c r="O612" s="11">
        <f t="shared" si="97"/>
        <v>45918</v>
      </c>
      <c r="P612" s="12" t="str">
        <f t="shared" si="98"/>
        <v>20</v>
      </c>
      <c r="Q612" s="13" t="str">
        <f>VLOOKUP($B612,Deals_Demo!$H:$N,7,0)</f>
        <v>DEMO_strategy_03</v>
      </c>
      <c r="R612" s="13" t="str">
        <f t="shared" si="99"/>
        <v>Thu</v>
      </c>
      <c r="S612" s="14">
        <f>VLOOKUP($B612,Deals_Demo!$H:$S,8,0)</f>
        <v>45918.840231481481</v>
      </c>
      <c r="T612" s="14">
        <f>VLOOKUP($B612,Deals_Demo!$H:$S,9,0)</f>
        <v>45919.048564814817</v>
      </c>
      <c r="U612" s="15" t="str">
        <f t="shared" si="100"/>
        <v>2025-09-19</v>
      </c>
      <c r="V612" s="13" t="str">
        <f>VLOOKUP($B612,Deals_Demo!$H:$S,11,0)</f>
        <v>01</v>
      </c>
      <c r="W612" s="13" t="str">
        <f>VLOOKUP($B612,Deals_Demo!$H:$S,12,0)</f>
        <v>Fri</v>
      </c>
      <c r="X612" s="13">
        <f t="shared" si="93"/>
        <v>0.27300000000000002</v>
      </c>
      <c r="Y612" s="13">
        <f t="shared" si="94"/>
        <v>0.54600000000000004</v>
      </c>
      <c r="Z612" s="13">
        <f t="shared" si="95"/>
        <v>0.81899999999999995</v>
      </c>
      <c r="AA612" s="13">
        <f t="shared" si="101"/>
        <v>-3</v>
      </c>
    </row>
    <row r="613" spans="1:27" x14ac:dyDescent="0.25">
      <c r="A613" s="60">
        <v>45918.840243055558</v>
      </c>
      <c r="B613" s="61">
        <v>443551539</v>
      </c>
      <c r="C613" s="37" t="s">
        <v>36</v>
      </c>
      <c r="D613" s="37" t="s">
        <v>38</v>
      </c>
      <c r="E613" s="37" t="s">
        <v>120</v>
      </c>
      <c r="F613" s="36">
        <v>3644.69</v>
      </c>
      <c r="G613" s="36">
        <v>3642.03</v>
      </c>
      <c r="H613" s="37"/>
      <c r="I613" s="37" t="s">
        <v>492</v>
      </c>
      <c r="J613" s="36">
        <v>3642.05</v>
      </c>
      <c r="K613" s="36">
        <v>0</v>
      </c>
      <c r="L613" s="36">
        <v>0</v>
      </c>
      <c r="M613" s="36">
        <v>2.64</v>
      </c>
      <c r="N613" s="10" t="str">
        <f t="shared" si="96"/>
        <v>W</v>
      </c>
      <c r="O613" s="11">
        <f t="shared" si="97"/>
        <v>45918</v>
      </c>
      <c r="P613" s="12" t="str">
        <f t="shared" si="98"/>
        <v>20</v>
      </c>
      <c r="Q613" s="13" t="str">
        <f>VLOOKUP($B613,Deals_Demo!$H:$N,7,0)</f>
        <v>DEMO_strategy_01</v>
      </c>
      <c r="R613" s="13" t="str">
        <f t="shared" si="99"/>
        <v>Thu</v>
      </c>
      <c r="S613" s="14">
        <f>VLOOKUP($B613,Deals_Demo!$H:$S,8,0)</f>
        <v>45918.840243055558</v>
      </c>
      <c r="T613" s="14">
        <f>VLOOKUP($B613,Deals_Demo!$H:$S,9,0)</f>
        <v>45919.048576388894</v>
      </c>
      <c r="U613" s="15" t="str">
        <f t="shared" si="100"/>
        <v>2025-09-19</v>
      </c>
      <c r="V613" s="13" t="str">
        <f>VLOOKUP($B613,Deals_Demo!$H:$S,11,0)</f>
        <v>01</v>
      </c>
      <c r="W613" s="13" t="str">
        <f>VLOOKUP($B613,Deals_Demo!$H:$S,12,0)</f>
        <v>Fri</v>
      </c>
      <c r="X613" s="13">
        <f t="shared" si="93"/>
        <v>0.26400000000000001</v>
      </c>
      <c r="Y613" s="13">
        <f t="shared" si="94"/>
        <v>0.52800000000000002</v>
      </c>
      <c r="Z613" s="13">
        <f t="shared" si="95"/>
        <v>0.79200000000000004</v>
      </c>
      <c r="AA613" s="13">
        <f t="shared" si="101"/>
        <v>-3</v>
      </c>
    </row>
    <row r="614" spans="1:27" x14ac:dyDescent="0.25">
      <c r="A614" s="58">
        <v>45918.841157407405</v>
      </c>
      <c r="B614" s="59">
        <v>443551726</v>
      </c>
      <c r="C614" s="38" t="s">
        <v>36</v>
      </c>
      <c r="D614" s="38" t="s">
        <v>38</v>
      </c>
      <c r="E614" s="38" t="s">
        <v>120</v>
      </c>
      <c r="F614" s="35">
        <v>3644.1</v>
      </c>
      <c r="G614" s="35">
        <v>3641.45</v>
      </c>
      <c r="H614" s="38"/>
      <c r="I614" s="38" t="s">
        <v>493</v>
      </c>
      <c r="J614" s="35">
        <v>3641.46</v>
      </c>
      <c r="K614" s="35">
        <v>0</v>
      </c>
      <c r="L614" s="35">
        <v>0</v>
      </c>
      <c r="M614" s="35">
        <v>2.64</v>
      </c>
      <c r="N614" s="10" t="str">
        <f t="shared" si="96"/>
        <v>W</v>
      </c>
      <c r="O614" s="11">
        <f t="shared" si="97"/>
        <v>45918</v>
      </c>
      <c r="P614" s="12" t="str">
        <f t="shared" si="98"/>
        <v>20</v>
      </c>
      <c r="Q614" s="13" t="str">
        <f>VLOOKUP($B614,Deals_Demo!$H:$N,7,0)</f>
        <v>strategy_19_demo</v>
      </c>
      <c r="R614" s="13" t="str">
        <f t="shared" si="99"/>
        <v>Thu</v>
      </c>
      <c r="S614" s="14">
        <f>VLOOKUP($B614,Deals_Demo!$H:$S,8,0)</f>
        <v>45918.841157407405</v>
      </c>
      <c r="T614" s="14">
        <f>VLOOKUP($B614,Deals_Demo!$H:$S,9,0)</f>
        <v>45919.049490740741</v>
      </c>
      <c r="U614" s="15" t="str">
        <f t="shared" si="100"/>
        <v>2025-09-19</v>
      </c>
      <c r="V614" s="13" t="str">
        <f>VLOOKUP($B614,Deals_Demo!$H:$S,11,0)</f>
        <v>01</v>
      </c>
      <c r="W614" s="13" t="str">
        <f>VLOOKUP($B614,Deals_Demo!$H:$S,12,0)</f>
        <v>Fri</v>
      </c>
      <c r="X614" s="13">
        <f t="shared" si="93"/>
        <v>0.26400000000000001</v>
      </c>
      <c r="Y614" s="13">
        <f t="shared" si="94"/>
        <v>0.52800000000000002</v>
      </c>
      <c r="Z614" s="13">
        <f t="shared" si="95"/>
        <v>0.79200000000000004</v>
      </c>
      <c r="AA614" s="13">
        <f t="shared" si="101"/>
        <v>-3</v>
      </c>
    </row>
    <row r="615" spans="1:27" x14ac:dyDescent="0.25">
      <c r="A615" s="60">
        <v>45918.846018518518</v>
      </c>
      <c r="B615" s="61">
        <v>443553743</v>
      </c>
      <c r="C615" s="37" t="s">
        <v>36</v>
      </c>
      <c r="D615" s="37" t="s">
        <v>38</v>
      </c>
      <c r="E615" s="37" t="s">
        <v>120</v>
      </c>
      <c r="F615" s="36">
        <v>3644.19</v>
      </c>
      <c r="G615" s="36">
        <v>3645.69</v>
      </c>
      <c r="H615" s="36">
        <v>3642.69</v>
      </c>
      <c r="I615" s="37" t="s">
        <v>494</v>
      </c>
      <c r="J615" s="36">
        <v>3645.76</v>
      </c>
      <c r="K615" s="36">
        <v>0</v>
      </c>
      <c r="L615" s="36">
        <v>0</v>
      </c>
      <c r="M615" s="36">
        <v>-1.57</v>
      </c>
      <c r="N615" s="10" t="str">
        <f t="shared" si="96"/>
        <v>L</v>
      </c>
      <c r="O615" s="11">
        <f t="shared" si="97"/>
        <v>45918</v>
      </c>
      <c r="P615" s="12" t="str">
        <f t="shared" si="98"/>
        <v>20</v>
      </c>
      <c r="Q615" s="13" t="str">
        <f>VLOOKUP($B615,Deals_Demo!$H:$N,7,0)</f>
        <v>strategy_15_demo</v>
      </c>
      <c r="R615" s="13" t="str">
        <f t="shared" si="99"/>
        <v>Thu</v>
      </c>
      <c r="S615" s="14">
        <f>VLOOKUP($B615,Deals_Demo!$H:$S,8,0)</f>
        <v>45918.846018518518</v>
      </c>
      <c r="T615" s="14">
        <f>VLOOKUP($B615,Deals_Demo!$H:$S,9,0)</f>
        <v>45919.054351851853</v>
      </c>
      <c r="U615" s="15" t="str">
        <f t="shared" si="100"/>
        <v>2025-09-19</v>
      </c>
      <c r="V615" s="13" t="str">
        <f>VLOOKUP($B615,Deals_Demo!$H:$S,11,0)</f>
        <v>01</v>
      </c>
      <c r="W615" s="13" t="str">
        <f>VLOOKUP($B615,Deals_Demo!$H:$S,12,0)</f>
        <v>Fri</v>
      </c>
      <c r="X615" s="13">
        <f t="shared" si="93"/>
        <v>-0.15700000000000003</v>
      </c>
      <c r="Y615" s="13">
        <f t="shared" si="94"/>
        <v>-0.31400000000000006</v>
      </c>
      <c r="Z615" s="13">
        <f t="shared" si="95"/>
        <v>-0.47099999999999997</v>
      </c>
      <c r="AA615" s="13">
        <f t="shared" si="101"/>
        <v>-3</v>
      </c>
    </row>
    <row r="616" spans="1:27" x14ac:dyDescent="0.25">
      <c r="A616" s="58">
        <v>45918.847060185188</v>
      </c>
      <c r="B616" s="59">
        <v>443554057</v>
      </c>
      <c r="C616" s="38" t="s">
        <v>36</v>
      </c>
      <c r="D616" s="38" t="s">
        <v>38</v>
      </c>
      <c r="E616" s="38" t="s">
        <v>120</v>
      </c>
      <c r="F616" s="35">
        <v>3644.02</v>
      </c>
      <c r="G616" s="35">
        <v>3646.52</v>
      </c>
      <c r="H616" s="35">
        <v>3641.02</v>
      </c>
      <c r="I616" s="38" t="s">
        <v>484</v>
      </c>
      <c r="J616" s="35">
        <v>3640.82</v>
      </c>
      <c r="K616" s="35">
        <v>0</v>
      </c>
      <c r="L616" s="35">
        <v>0</v>
      </c>
      <c r="M616" s="35">
        <v>3.2</v>
      </c>
      <c r="N616" s="10" t="str">
        <f t="shared" si="96"/>
        <v>W</v>
      </c>
      <c r="O616" s="11">
        <f t="shared" si="97"/>
        <v>45918</v>
      </c>
      <c r="P616" s="12" t="str">
        <f t="shared" si="98"/>
        <v>20</v>
      </c>
      <c r="Q616" s="13" t="str">
        <f>VLOOKUP($B616,Deals_Demo!$H:$N,7,0)</f>
        <v>strategy_10_demo</v>
      </c>
      <c r="R616" s="13" t="str">
        <f t="shared" si="99"/>
        <v>Thu</v>
      </c>
      <c r="S616" s="14">
        <f>VLOOKUP($B616,Deals_Demo!$H:$S,8,0)</f>
        <v>45918.847060185188</v>
      </c>
      <c r="T616" s="14">
        <f>VLOOKUP($B616,Deals_Demo!$H:$S,9,0)</f>
        <v>45919.055393518523</v>
      </c>
      <c r="U616" s="15" t="str">
        <f t="shared" si="100"/>
        <v>2025-09-19</v>
      </c>
      <c r="V616" s="13" t="str">
        <f>VLOOKUP($B616,Deals_Demo!$H:$S,11,0)</f>
        <v>01</v>
      </c>
      <c r="W616" s="13" t="str">
        <f>VLOOKUP($B616,Deals_Demo!$H:$S,12,0)</f>
        <v>Fri</v>
      </c>
      <c r="X616" s="13">
        <f t="shared" si="93"/>
        <v>0.32000000000000006</v>
      </c>
      <c r="Y616" s="13">
        <f t="shared" si="94"/>
        <v>0.64000000000000012</v>
      </c>
      <c r="Z616" s="13">
        <f t="shared" si="95"/>
        <v>0.96</v>
      </c>
      <c r="AA616" s="13">
        <f t="shared" si="101"/>
        <v>3.2</v>
      </c>
    </row>
    <row r="617" spans="1:27" x14ac:dyDescent="0.25">
      <c r="A617" s="60">
        <v>45918.869513888887</v>
      </c>
      <c r="B617" s="61">
        <v>443559678</v>
      </c>
      <c r="C617" s="37" t="s">
        <v>36</v>
      </c>
      <c r="D617" s="37" t="s">
        <v>38</v>
      </c>
      <c r="E617" s="37" t="s">
        <v>120</v>
      </c>
      <c r="F617" s="36">
        <v>3643.79</v>
      </c>
      <c r="G617" s="36">
        <v>3642.25</v>
      </c>
      <c r="H617" s="36">
        <v>3640.29</v>
      </c>
      <c r="I617" s="37" t="s">
        <v>495</v>
      </c>
      <c r="J617" s="36">
        <v>3642.25</v>
      </c>
      <c r="K617" s="36">
        <v>0</v>
      </c>
      <c r="L617" s="36">
        <v>0</v>
      </c>
      <c r="M617" s="36">
        <v>1.54</v>
      </c>
      <c r="N617" s="10" t="str">
        <f t="shared" si="96"/>
        <v>W</v>
      </c>
      <c r="O617" s="11">
        <f t="shared" si="97"/>
        <v>45918</v>
      </c>
      <c r="P617" s="12" t="str">
        <f t="shared" si="98"/>
        <v>20</v>
      </c>
      <c r="Q617" s="13" t="str">
        <f>VLOOKUP($B617,Deals_Demo!$H:$N,7,0)</f>
        <v>strategy_13_demo</v>
      </c>
      <c r="R617" s="13" t="str">
        <f t="shared" si="99"/>
        <v>Thu</v>
      </c>
      <c r="S617" s="14">
        <f>VLOOKUP($B617,Deals_Demo!$H:$S,8,0)</f>
        <v>45918.869513888887</v>
      </c>
      <c r="T617" s="14">
        <f>VLOOKUP($B617,Deals_Demo!$H:$S,9,0)</f>
        <v>45919.077847222223</v>
      </c>
      <c r="U617" s="15" t="str">
        <f t="shared" si="100"/>
        <v>2025-09-19</v>
      </c>
      <c r="V617" s="13" t="str">
        <f>VLOOKUP($B617,Deals_Demo!$H:$S,11,0)</f>
        <v>01</v>
      </c>
      <c r="W617" s="13" t="str">
        <f>VLOOKUP($B617,Deals_Demo!$H:$S,12,0)</f>
        <v>Fri</v>
      </c>
      <c r="X617" s="13">
        <f t="shared" si="93"/>
        <v>0.15400000000000003</v>
      </c>
      <c r="Y617" s="13">
        <f t="shared" si="94"/>
        <v>0.30800000000000005</v>
      </c>
      <c r="Z617" s="13">
        <f t="shared" si="95"/>
        <v>0.46199999999999997</v>
      </c>
      <c r="AA617" s="13">
        <f t="shared" si="101"/>
        <v>-3</v>
      </c>
    </row>
    <row r="618" spans="1:27" x14ac:dyDescent="0.25">
      <c r="A618" s="58">
        <v>45918.872986111113</v>
      </c>
      <c r="B618" s="59">
        <v>443560288</v>
      </c>
      <c r="C618" s="38" t="s">
        <v>36</v>
      </c>
      <c r="D618" s="38" t="s">
        <v>38</v>
      </c>
      <c r="E618" s="38" t="s">
        <v>120</v>
      </c>
      <c r="F618" s="35">
        <v>3643.49</v>
      </c>
      <c r="G618" s="35">
        <v>3642.22</v>
      </c>
      <c r="H618" s="38"/>
      <c r="I618" s="38" t="s">
        <v>496</v>
      </c>
      <c r="J618" s="35">
        <v>3642.24</v>
      </c>
      <c r="K618" s="35">
        <v>0</v>
      </c>
      <c r="L618" s="35">
        <v>0</v>
      </c>
      <c r="M618" s="35">
        <v>1.25</v>
      </c>
      <c r="N618" s="10" t="str">
        <f t="shared" si="96"/>
        <v>W</v>
      </c>
      <c r="O618" s="11">
        <f t="shared" si="97"/>
        <v>45918</v>
      </c>
      <c r="P618" s="12" t="str">
        <f t="shared" si="98"/>
        <v>20</v>
      </c>
      <c r="Q618" s="13" t="str">
        <f>VLOOKUP($B618,Deals_Demo!$H:$N,7,0)</f>
        <v>strategy_18_demo</v>
      </c>
      <c r="R618" s="13" t="str">
        <f t="shared" si="99"/>
        <v>Thu</v>
      </c>
      <c r="S618" s="14">
        <f>VLOOKUP($B618,Deals_Demo!$H:$S,8,0)</f>
        <v>45918.872986111113</v>
      </c>
      <c r="T618" s="14">
        <f>VLOOKUP($B618,Deals_Demo!$H:$S,9,0)</f>
        <v>45919.081319444449</v>
      </c>
      <c r="U618" s="15" t="str">
        <f t="shared" si="100"/>
        <v>2025-09-19</v>
      </c>
      <c r="V618" s="13" t="str">
        <f>VLOOKUP($B618,Deals_Demo!$H:$S,11,0)</f>
        <v>01</v>
      </c>
      <c r="W618" s="13" t="str">
        <f>VLOOKUP($B618,Deals_Demo!$H:$S,12,0)</f>
        <v>Fri</v>
      </c>
      <c r="X618" s="13">
        <f t="shared" si="93"/>
        <v>0.125</v>
      </c>
      <c r="Y618" s="13">
        <f t="shared" si="94"/>
        <v>0.25</v>
      </c>
      <c r="Z618" s="13">
        <f t="shared" si="95"/>
        <v>0.375</v>
      </c>
      <c r="AA618" s="13">
        <f t="shared" si="101"/>
        <v>-3</v>
      </c>
    </row>
    <row r="619" spans="1:27" x14ac:dyDescent="0.25">
      <c r="A619" s="60">
        <v>45918.873680555553</v>
      </c>
      <c r="B619" s="61">
        <v>443560717</v>
      </c>
      <c r="C619" s="37" t="s">
        <v>36</v>
      </c>
      <c r="D619" s="37" t="s">
        <v>38</v>
      </c>
      <c r="E619" s="37" t="s">
        <v>120</v>
      </c>
      <c r="F619" s="36">
        <v>3643.63</v>
      </c>
      <c r="G619" s="36">
        <v>3646.63</v>
      </c>
      <c r="H619" s="36">
        <v>3642.13</v>
      </c>
      <c r="I619" s="37" t="s">
        <v>497</v>
      </c>
      <c r="J619" s="36">
        <v>3642.13</v>
      </c>
      <c r="K619" s="36">
        <v>0</v>
      </c>
      <c r="L619" s="36">
        <v>0</v>
      </c>
      <c r="M619" s="36">
        <v>1.5</v>
      </c>
      <c r="N619" s="10" t="str">
        <f t="shared" si="96"/>
        <v>W</v>
      </c>
      <c r="O619" s="11">
        <f t="shared" si="97"/>
        <v>45918</v>
      </c>
      <c r="P619" s="12" t="str">
        <f t="shared" si="98"/>
        <v>20</v>
      </c>
      <c r="Q619" s="13" t="str">
        <f>VLOOKUP($B619,Deals_Demo!$H:$N,7,0)</f>
        <v>strategy_12_demo</v>
      </c>
      <c r="R619" s="13" t="str">
        <f t="shared" si="99"/>
        <v>Thu</v>
      </c>
      <c r="S619" s="14">
        <f>VLOOKUP($B619,Deals_Demo!$H:$S,8,0)</f>
        <v>45918.873680555553</v>
      </c>
      <c r="T619" s="14">
        <f>VLOOKUP($B619,Deals_Demo!$H:$S,9,0)</f>
        <v>45919.082013888888</v>
      </c>
      <c r="U619" s="15" t="str">
        <f t="shared" si="100"/>
        <v>2025-09-19</v>
      </c>
      <c r="V619" s="13" t="str">
        <f>VLOOKUP($B619,Deals_Demo!$H:$S,11,0)</f>
        <v>01</v>
      </c>
      <c r="W619" s="13" t="str">
        <f>VLOOKUP($B619,Deals_Demo!$H:$S,12,0)</f>
        <v>Fri</v>
      </c>
      <c r="X619" s="13">
        <f t="shared" si="93"/>
        <v>0.15000000000000002</v>
      </c>
      <c r="Y619" s="13">
        <f t="shared" si="94"/>
        <v>0.30000000000000004</v>
      </c>
      <c r="Z619" s="13">
        <f t="shared" si="95"/>
        <v>0.44999999999999996</v>
      </c>
      <c r="AA619" s="13">
        <f t="shared" si="101"/>
        <v>-3</v>
      </c>
    </row>
    <row r="620" spans="1:27" x14ac:dyDescent="0.25">
      <c r="A620" s="58">
        <v>45918.877152777779</v>
      </c>
      <c r="B620" s="59">
        <v>443561856</v>
      </c>
      <c r="C620" s="38" t="s">
        <v>36</v>
      </c>
      <c r="D620" s="38" t="s">
        <v>38</v>
      </c>
      <c r="E620" s="38" t="s">
        <v>120</v>
      </c>
      <c r="F620" s="35">
        <v>3641.82</v>
      </c>
      <c r="G620" s="35">
        <v>3644.82</v>
      </c>
      <c r="H620" s="35">
        <v>3638.32</v>
      </c>
      <c r="I620" s="38" t="s">
        <v>498</v>
      </c>
      <c r="J620" s="35">
        <v>3644.83</v>
      </c>
      <c r="K620" s="35">
        <v>0</v>
      </c>
      <c r="L620" s="35">
        <v>0</v>
      </c>
      <c r="M620" s="35">
        <v>-3.01</v>
      </c>
      <c r="N620" s="10" t="str">
        <f t="shared" si="96"/>
        <v>L</v>
      </c>
      <c r="O620" s="11">
        <f t="shared" si="97"/>
        <v>45918</v>
      </c>
      <c r="P620" s="12" t="str">
        <f t="shared" si="98"/>
        <v>21</v>
      </c>
      <c r="Q620" s="13" t="str">
        <f>VLOOKUP($B620,Deals_Demo!$H:$N,7,0)</f>
        <v>strategy_17_demo</v>
      </c>
      <c r="R620" s="13" t="str">
        <f t="shared" si="99"/>
        <v>Thu</v>
      </c>
      <c r="S620" s="14">
        <f>VLOOKUP($B620,Deals_Demo!$H:$S,8,0)</f>
        <v>45918.877152777779</v>
      </c>
      <c r="T620" s="14">
        <f>VLOOKUP($B620,Deals_Demo!$H:$S,9,0)</f>
        <v>45919.085486111115</v>
      </c>
      <c r="U620" s="15" t="str">
        <f t="shared" si="100"/>
        <v>2025-09-19</v>
      </c>
      <c r="V620" s="13" t="str">
        <f>VLOOKUP($B620,Deals_Demo!$H:$S,11,0)</f>
        <v>02</v>
      </c>
      <c r="W620" s="13" t="str">
        <f>VLOOKUP($B620,Deals_Demo!$H:$S,12,0)</f>
        <v>Fri</v>
      </c>
      <c r="X620" s="13">
        <f t="shared" si="93"/>
        <v>-0.30099999999999999</v>
      </c>
      <c r="Y620" s="13">
        <f t="shared" si="94"/>
        <v>-0.60199999999999998</v>
      </c>
      <c r="Z620" s="13">
        <f t="shared" si="95"/>
        <v>-0.90299999999999991</v>
      </c>
      <c r="AA620" s="13">
        <f t="shared" si="101"/>
        <v>-3</v>
      </c>
    </row>
    <row r="621" spans="1:27" x14ac:dyDescent="0.25">
      <c r="A621" s="60">
        <v>45918.879351851851</v>
      </c>
      <c r="B621" s="61">
        <v>443562349</v>
      </c>
      <c r="C621" s="37" t="s">
        <v>36</v>
      </c>
      <c r="D621" s="37" t="s">
        <v>38</v>
      </c>
      <c r="E621" s="37" t="s">
        <v>120</v>
      </c>
      <c r="F621" s="36">
        <v>3642</v>
      </c>
      <c r="G621" s="36">
        <v>3645</v>
      </c>
      <c r="H621" s="36">
        <v>3640.5</v>
      </c>
      <c r="I621" s="37" t="s">
        <v>499</v>
      </c>
      <c r="J621" s="36">
        <v>3645.08</v>
      </c>
      <c r="K621" s="36">
        <v>0</v>
      </c>
      <c r="L621" s="36">
        <v>0</v>
      </c>
      <c r="M621" s="36">
        <v>-3.08</v>
      </c>
      <c r="N621" s="10" t="str">
        <f t="shared" si="96"/>
        <v>L</v>
      </c>
      <c r="O621" s="11">
        <f t="shared" si="97"/>
        <v>45918</v>
      </c>
      <c r="P621" s="12" t="str">
        <f t="shared" si="98"/>
        <v>21</v>
      </c>
      <c r="Q621" s="13" t="str">
        <f>VLOOKUP($B621,Deals_Demo!$H:$N,7,0)</f>
        <v>strategy_12_demo</v>
      </c>
      <c r="R621" s="13" t="str">
        <f t="shared" si="99"/>
        <v>Thu</v>
      </c>
      <c r="S621" s="14">
        <f>VLOOKUP($B621,Deals_Demo!$H:$S,8,0)</f>
        <v>45918.879351851851</v>
      </c>
      <c r="T621" s="14">
        <f>VLOOKUP($B621,Deals_Demo!$H:$S,9,0)</f>
        <v>45919.087685185186</v>
      </c>
      <c r="U621" s="15" t="str">
        <f t="shared" si="100"/>
        <v>2025-09-19</v>
      </c>
      <c r="V621" s="13" t="str">
        <f>VLOOKUP($B621,Deals_Demo!$H:$S,11,0)</f>
        <v>02</v>
      </c>
      <c r="W621" s="13" t="str">
        <f>VLOOKUP($B621,Deals_Demo!$H:$S,12,0)</f>
        <v>Fri</v>
      </c>
      <c r="X621" s="13">
        <f t="shared" si="93"/>
        <v>-0.30800000000000005</v>
      </c>
      <c r="Y621" s="13">
        <f t="shared" si="94"/>
        <v>-0.6160000000000001</v>
      </c>
      <c r="Z621" s="13">
        <f t="shared" si="95"/>
        <v>-0.92399999999999993</v>
      </c>
      <c r="AA621" s="13">
        <f t="shared" si="101"/>
        <v>-3</v>
      </c>
    </row>
    <row r="622" spans="1:27" x14ac:dyDescent="0.25">
      <c r="A622" s="58">
        <v>45918.879351851851</v>
      </c>
      <c r="B622" s="59">
        <v>443562350</v>
      </c>
      <c r="C622" s="38" t="s">
        <v>36</v>
      </c>
      <c r="D622" s="38" t="s">
        <v>38</v>
      </c>
      <c r="E622" s="38" t="s">
        <v>120</v>
      </c>
      <c r="F622" s="35">
        <v>3642</v>
      </c>
      <c r="G622" s="35">
        <v>3645</v>
      </c>
      <c r="H622" s="38"/>
      <c r="I622" s="38" t="s">
        <v>499</v>
      </c>
      <c r="J622" s="35">
        <v>3645.08</v>
      </c>
      <c r="K622" s="35">
        <v>0</v>
      </c>
      <c r="L622" s="35">
        <v>0</v>
      </c>
      <c r="M622" s="35">
        <v>-3.08</v>
      </c>
      <c r="N622" s="10" t="str">
        <f t="shared" si="96"/>
        <v>L</v>
      </c>
      <c r="O622" s="11">
        <f t="shared" si="97"/>
        <v>45918</v>
      </c>
      <c r="P622" s="12" t="str">
        <f t="shared" si="98"/>
        <v>21</v>
      </c>
      <c r="Q622" s="13" t="str">
        <f>VLOOKUP($B622,Deals_Demo!$H:$N,7,0)</f>
        <v>strategy_18_demo</v>
      </c>
      <c r="R622" s="13" t="str">
        <f t="shared" si="99"/>
        <v>Thu</v>
      </c>
      <c r="S622" s="14">
        <f>VLOOKUP($B622,Deals_Demo!$H:$S,8,0)</f>
        <v>45918.879351851851</v>
      </c>
      <c r="T622" s="14">
        <f>VLOOKUP($B622,Deals_Demo!$H:$S,9,0)</f>
        <v>45919.087685185186</v>
      </c>
      <c r="U622" s="15" t="str">
        <f t="shared" si="100"/>
        <v>2025-09-19</v>
      </c>
      <c r="V622" s="13" t="str">
        <f>VLOOKUP($B622,Deals_Demo!$H:$S,11,0)</f>
        <v>02</v>
      </c>
      <c r="W622" s="13" t="str">
        <f>VLOOKUP($B622,Deals_Demo!$H:$S,12,0)</f>
        <v>Fri</v>
      </c>
      <c r="X622" s="13">
        <f t="shared" si="93"/>
        <v>-0.30800000000000005</v>
      </c>
      <c r="Y622" s="13">
        <f t="shared" si="94"/>
        <v>-0.6160000000000001</v>
      </c>
      <c r="Z622" s="13">
        <f t="shared" si="95"/>
        <v>-0.92399999999999993</v>
      </c>
      <c r="AA622" s="13">
        <f t="shared" si="101"/>
        <v>-3</v>
      </c>
    </row>
    <row r="623" spans="1:27" x14ac:dyDescent="0.25">
      <c r="A623" s="60">
        <v>45918.879351851851</v>
      </c>
      <c r="B623" s="61">
        <v>443562351</v>
      </c>
      <c r="C623" s="37" t="s">
        <v>36</v>
      </c>
      <c r="D623" s="37" t="s">
        <v>38</v>
      </c>
      <c r="E623" s="37" t="s">
        <v>120</v>
      </c>
      <c r="F623" s="36">
        <v>3642.01</v>
      </c>
      <c r="G623" s="36">
        <v>3643.5</v>
      </c>
      <c r="H623" s="36">
        <v>3640.5</v>
      </c>
      <c r="I623" s="37" t="s">
        <v>500</v>
      </c>
      <c r="J623" s="36">
        <v>3643.53</v>
      </c>
      <c r="K623" s="36">
        <v>0</v>
      </c>
      <c r="L623" s="36">
        <v>0</v>
      </c>
      <c r="M623" s="36">
        <v>-1.52</v>
      </c>
      <c r="N623" s="10" t="str">
        <f t="shared" si="96"/>
        <v>L</v>
      </c>
      <c r="O623" s="11">
        <f t="shared" si="97"/>
        <v>45918</v>
      </c>
      <c r="P623" s="12" t="str">
        <f t="shared" si="98"/>
        <v>21</v>
      </c>
      <c r="Q623" s="13" t="str">
        <f>VLOOKUP($B623,Deals_Demo!$H:$N,7,0)</f>
        <v>strategy_15_demo</v>
      </c>
      <c r="R623" s="13" t="str">
        <f t="shared" si="99"/>
        <v>Thu</v>
      </c>
      <c r="S623" s="14">
        <f>VLOOKUP($B623,Deals_Demo!$H:$S,8,0)</f>
        <v>45918.879351851851</v>
      </c>
      <c r="T623" s="14">
        <f>VLOOKUP($B623,Deals_Demo!$H:$S,9,0)</f>
        <v>45919.087685185186</v>
      </c>
      <c r="U623" s="15" t="str">
        <f t="shared" si="100"/>
        <v>2025-09-19</v>
      </c>
      <c r="V623" s="13" t="str">
        <f>VLOOKUP($B623,Deals_Demo!$H:$S,11,0)</f>
        <v>02</v>
      </c>
      <c r="W623" s="13" t="str">
        <f>VLOOKUP($B623,Deals_Demo!$H:$S,12,0)</f>
        <v>Fri</v>
      </c>
      <c r="X623" s="13">
        <f t="shared" si="93"/>
        <v>-0.15200000000000002</v>
      </c>
      <c r="Y623" s="13">
        <f t="shared" si="94"/>
        <v>-0.30400000000000005</v>
      </c>
      <c r="Z623" s="13">
        <f t="shared" si="95"/>
        <v>-0.45599999999999996</v>
      </c>
      <c r="AA623" s="13">
        <f t="shared" si="101"/>
        <v>-3</v>
      </c>
    </row>
    <row r="624" spans="1:27" x14ac:dyDescent="0.25">
      <c r="A624" s="58">
        <v>45918.879363425927</v>
      </c>
      <c r="B624" s="59">
        <v>443562353</v>
      </c>
      <c r="C624" s="38" t="s">
        <v>36</v>
      </c>
      <c r="D624" s="38" t="s">
        <v>38</v>
      </c>
      <c r="E624" s="38" t="s">
        <v>120</v>
      </c>
      <c r="F624" s="35">
        <v>3642.01</v>
      </c>
      <c r="G624" s="35">
        <v>3644.5</v>
      </c>
      <c r="H624" s="35">
        <v>3639</v>
      </c>
      <c r="I624" s="38" t="s">
        <v>501</v>
      </c>
      <c r="J624" s="35">
        <v>3644.53</v>
      </c>
      <c r="K624" s="35">
        <v>0</v>
      </c>
      <c r="L624" s="35">
        <v>0</v>
      </c>
      <c r="M624" s="35">
        <v>-2.52</v>
      </c>
      <c r="N624" s="10" t="str">
        <f t="shared" si="96"/>
        <v>L</v>
      </c>
      <c r="O624" s="11">
        <f t="shared" si="97"/>
        <v>45918</v>
      </c>
      <c r="P624" s="12" t="str">
        <f t="shared" si="98"/>
        <v>21</v>
      </c>
      <c r="Q624" s="13" t="str">
        <f>VLOOKUP($B624,Deals_Demo!$H:$N,7,0)</f>
        <v>strategy_10_demo</v>
      </c>
      <c r="R624" s="13" t="str">
        <f t="shared" si="99"/>
        <v>Thu</v>
      </c>
      <c r="S624" s="14">
        <f>VLOOKUP($B624,Deals_Demo!$H:$S,8,0)</f>
        <v>45918.879363425927</v>
      </c>
      <c r="T624" s="14">
        <f>VLOOKUP($B624,Deals_Demo!$H:$S,9,0)</f>
        <v>45919.087696759263</v>
      </c>
      <c r="U624" s="15" t="str">
        <f t="shared" si="100"/>
        <v>2025-09-19</v>
      </c>
      <c r="V624" s="13" t="str">
        <f>VLOOKUP($B624,Deals_Demo!$H:$S,11,0)</f>
        <v>02</v>
      </c>
      <c r="W624" s="13" t="str">
        <f>VLOOKUP($B624,Deals_Demo!$H:$S,12,0)</f>
        <v>Fri</v>
      </c>
      <c r="X624" s="13">
        <f t="shared" si="93"/>
        <v>-0.252</v>
      </c>
      <c r="Y624" s="13">
        <f t="shared" si="94"/>
        <v>-0.504</v>
      </c>
      <c r="Z624" s="13">
        <f t="shared" si="95"/>
        <v>-0.75600000000000001</v>
      </c>
      <c r="AA624" s="13">
        <f t="shared" si="101"/>
        <v>-3</v>
      </c>
    </row>
    <row r="625" spans="1:27" x14ac:dyDescent="0.25">
      <c r="A625" s="60">
        <v>45918.879363425927</v>
      </c>
      <c r="B625" s="61">
        <v>443562355</v>
      </c>
      <c r="C625" s="37" t="s">
        <v>36</v>
      </c>
      <c r="D625" s="37" t="s">
        <v>38</v>
      </c>
      <c r="E625" s="37" t="s">
        <v>120</v>
      </c>
      <c r="F625" s="36">
        <v>3642.01</v>
      </c>
      <c r="G625" s="36">
        <v>3645</v>
      </c>
      <c r="H625" s="36">
        <v>3638.5</v>
      </c>
      <c r="I625" s="37" t="s">
        <v>499</v>
      </c>
      <c r="J625" s="36">
        <v>3645.08</v>
      </c>
      <c r="K625" s="36">
        <v>0</v>
      </c>
      <c r="L625" s="36">
        <v>0</v>
      </c>
      <c r="M625" s="36">
        <v>-3.07</v>
      </c>
      <c r="N625" s="10" t="str">
        <f t="shared" si="96"/>
        <v>L</v>
      </c>
      <c r="O625" s="11">
        <f t="shared" si="97"/>
        <v>45918</v>
      </c>
      <c r="P625" s="12" t="str">
        <f t="shared" si="98"/>
        <v>21</v>
      </c>
      <c r="Q625" s="13" t="str">
        <f>VLOOKUP($B625,Deals_Demo!$H:$N,7,0)</f>
        <v>strategy_16_demo</v>
      </c>
      <c r="R625" s="13" t="str">
        <f t="shared" si="99"/>
        <v>Thu</v>
      </c>
      <c r="S625" s="14">
        <f>VLOOKUP($B625,Deals_Demo!$H:$S,8,0)</f>
        <v>45918.879363425927</v>
      </c>
      <c r="T625" s="14">
        <f>VLOOKUP($B625,Deals_Demo!$H:$S,9,0)</f>
        <v>45919.087696759263</v>
      </c>
      <c r="U625" s="15" t="str">
        <f t="shared" si="100"/>
        <v>2025-09-19</v>
      </c>
      <c r="V625" s="13" t="str">
        <f>VLOOKUP($B625,Deals_Demo!$H:$S,11,0)</f>
        <v>02</v>
      </c>
      <c r="W625" s="13" t="str">
        <f>VLOOKUP($B625,Deals_Demo!$H:$S,12,0)</f>
        <v>Fri</v>
      </c>
      <c r="X625" s="13">
        <f t="shared" si="93"/>
        <v>-0.307</v>
      </c>
      <c r="Y625" s="13">
        <f t="shared" si="94"/>
        <v>-0.61399999999999999</v>
      </c>
      <c r="Z625" s="13">
        <f t="shared" si="95"/>
        <v>-0.92099999999999993</v>
      </c>
      <c r="AA625" s="13">
        <f t="shared" si="101"/>
        <v>-3</v>
      </c>
    </row>
    <row r="626" spans="1:27" x14ac:dyDescent="0.25">
      <c r="A626" s="58">
        <v>45918.879363425927</v>
      </c>
      <c r="B626" s="59">
        <v>443562356</v>
      </c>
      <c r="C626" s="38" t="s">
        <v>36</v>
      </c>
      <c r="D626" s="38" t="s">
        <v>38</v>
      </c>
      <c r="E626" s="38" t="s">
        <v>120</v>
      </c>
      <c r="F626" s="35">
        <v>3642.01</v>
      </c>
      <c r="G626" s="35">
        <v>3645</v>
      </c>
      <c r="H626" s="35">
        <v>3639</v>
      </c>
      <c r="I626" s="38" t="s">
        <v>499</v>
      </c>
      <c r="J626" s="35">
        <v>3645.08</v>
      </c>
      <c r="K626" s="35">
        <v>0</v>
      </c>
      <c r="L626" s="35">
        <v>0</v>
      </c>
      <c r="M626" s="35">
        <v>-3.07</v>
      </c>
      <c r="N626" s="10" t="str">
        <f t="shared" si="96"/>
        <v>L</v>
      </c>
      <c r="O626" s="11">
        <f t="shared" si="97"/>
        <v>45918</v>
      </c>
      <c r="P626" s="12" t="str">
        <f t="shared" si="98"/>
        <v>21</v>
      </c>
      <c r="Q626" s="13" t="str">
        <f>VLOOKUP($B626,Deals_Demo!$H:$N,7,0)</f>
        <v>strategy_09_demo</v>
      </c>
      <c r="R626" s="13" t="str">
        <f t="shared" si="99"/>
        <v>Thu</v>
      </c>
      <c r="S626" s="14">
        <f>VLOOKUP($B626,Deals_Demo!$H:$S,8,0)</f>
        <v>45918.879363425927</v>
      </c>
      <c r="T626" s="14">
        <f>VLOOKUP($B626,Deals_Demo!$H:$S,9,0)</f>
        <v>45919.087696759263</v>
      </c>
      <c r="U626" s="15" t="str">
        <f t="shared" si="100"/>
        <v>2025-09-19</v>
      </c>
      <c r="V626" s="13" t="str">
        <f>VLOOKUP($B626,Deals_Demo!$H:$S,11,0)</f>
        <v>02</v>
      </c>
      <c r="W626" s="13" t="str">
        <f>VLOOKUP($B626,Deals_Demo!$H:$S,12,0)</f>
        <v>Fri</v>
      </c>
      <c r="X626" s="13">
        <f t="shared" si="93"/>
        <v>-0.307</v>
      </c>
      <c r="Y626" s="13">
        <f t="shared" si="94"/>
        <v>-0.61399999999999999</v>
      </c>
      <c r="Z626" s="13">
        <f t="shared" si="95"/>
        <v>-0.92099999999999993</v>
      </c>
      <c r="AA626" s="13">
        <f t="shared" si="101"/>
        <v>-3</v>
      </c>
    </row>
    <row r="627" spans="1:27" x14ac:dyDescent="0.25">
      <c r="A627" s="60">
        <v>45918.879363425927</v>
      </c>
      <c r="B627" s="61">
        <v>443562357</v>
      </c>
      <c r="C627" s="37" t="s">
        <v>36</v>
      </c>
      <c r="D627" s="37" t="s">
        <v>38</v>
      </c>
      <c r="E627" s="37" t="s">
        <v>120</v>
      </c>
      <c r="F627" s="36">
        <v>3642.03</v>
      </c>
      <c r="G627" s="36">
        <v>3645</v>
      </c>
      <c r="H627" s="36">
        <v>3640.5</v>
      </c>
      <c r="I627" s="37" t="s">
        <v>499</v>
      </c>
      <c r="J627" s="36">
        <v>3645.08</v>
      </c>
      <c r="K627" s="36">
        <v>0</v>
      </c>
      <c r="L627" s="36">
        <v>0</v>
      </c>
      <c r="M627" s="36">
        <v>-3.05</v>
      </c>
      <c r="N627" s="10" t="str">
        <f t="shared" si="96"/>
        <v>L</v>
      </c>
      <c r="O627" s="11">
        <f t="shared" si="97"/>
        <v>45918</v>
      </c>
      <c r="P627" s="12" t="str">
        <f t="shared" si="98"/>
        <v>21</v>
      </c>
      <c r="Q627" s="13" t="str">
        <f>VLOOKUP($B627,Deals_Demo!$H:$N,7,0)</f>
        <v>strategy_14_demo</v>
      </c>
      <c r="R627" s="13" t="str">
        <f t="shared" si="99"/>
        <v>Thu</v>
      </c>
      <c r="S627" s="14">
        <f>VLOOKUP($B627,Deals_Demo!$H:$S,8,0)</f>
        <v>45918.879363425927</v>
      </c>
      <c r="T627" s="14">
        <f>VLOOKUP($B627,Deals_Demo!$H:$S,9,0)</f>
        <v>45919.087696759263</v>
      </c>
      <c r="U627" s="15" t="str">
        <f t="shared" si="100"/>
        <v>2025-09-19</v>
      </c>
      <c r="V627" s="13" t="str">
        <f>VLOOKUP($B627,Deals_Demo!$H:$S,11,0)</f>
        <v>02</v>
      </c>
      <c r="W627" s="13" t="str">
        <f>VLOOKUP($B627,Deals_Demo!$H:$S,12,0)</f>
        <v>Fri</v>
      </c>
      <c r="X627" s="13">
        <f t="shared" si="93"/>
        <v>-0.30499999999999999</v>
      </c>
      <c r="Y627" s="13">
        <f t="shared" si="94"/>
        <v>-0.61</v>
      </c>
      <c r="Z627" s="13">
        <f t="shared" si="95"/>
        <v>-0.91499999999999992</v>
      </c>
      <c r="AA627" s="13">
        <f t="shared" si="101"/>
        <v>-3</v>
      </c>
    </row>
    <row r="628" spans="1:27" x14ac:dyDescent="0.25">
      <c r="A628" s="58">
        <v>45918.879374999997</v>
      </c>
      <c r="B628" s="59">
        <v>443562358</v>
      </c>
      <c r="C628" s="38" t="s">
        <v>36</v>
      </c>
      <c r="D628" s="38" t="s">
        <v>38</v>
      </c>
      <c r="E628" s="38" t="s">
        <v>120</v>
      </c>
      <c r="F628" s="35">
        <v>3642.03</v>
      </c>
      <c r="G628" s="35">
        <v>3645</v>
      </c>
      <c r="H628" s="35">
        <v>3638.5</v>
      </c>
      <c r="I628" s="38" t="s">
        <v>499</v>
      </c>
      <c r="J628" s="35">
        <v>3645.08</v>
      </c>
      <c r="K628" s="35">
        <v>0</v>
      </c>
      <c r="L628" s="35">
        <v>0</v>
      </c>
      <c r="M628" s="35">
        <v>-3.05</v>
      </c>
      <c r="N628" s="10" t="str">
        <f t="shared" si="96"/>
        <v>L</v>
      </c>
      <c r="O628" s="11">
        <f t="shared" si="97"/>
        <v>45918</v>
      </c>
      <c r="P628" s="12" t="str">
        <f t="shared" si="98"/>
        <v>21</v>
      </c>
      <c r="Q628" s="13" t="str">
        <f>VLOOKUP($B628,Deals_Demo!$H:$N,7,0)</f>
        <v>strategy_11_demo</v>
      </c>
      <c r="R628" s="13" t="str">
        <f t="shared" si="99"/>
        <v>Thu</v>
      </c>
      <c r="S628" s="14">
        <f>VLOOKUP($B628,Deals_Demo!$H:$S,8,0)</f>
        <v>45918.879374999997</v>
      </c>
      <c r="T628" s="14">
        <f>VLOOKUP($B628,Deals_Demo!$H:$S,9,0)</f>
        <v>45919.087708333333</v>
      </c>
      <c r="U628" s="15" t="str">
        <f t="shared" si="100"/>
        <v>2025-09-19</v>
      </c>
      <c r="V628" s="13" t="str">
        <f>VLOOKUP($B628,Deals_Demo!$H:$S,11,0)</f>
        <v>02</v>
      </c>
      <c r="W628" s="13" t="str">
        <f>VLOOKUP($B628,Deals_Demo!$H:$S,12,0)</f>
        <v>Fri</v>
      </c>
      <c r="X628" s="13">
        <f t="shared" si="93"/>
        <v>-0.30499999999999999</v>
      </c>
      <c r="Y628" s="13">
        <f t="shared" si="94"/>
        <v>-0.61</v>
      </c>
      <c r="Z628" s="13">
        <f t="shared" si="95"/>
        <v>-0.91499999999999992</v>
      </c>
      <c r="AA628" s="13">
        <f t="shared" si="101"/>
        <v>-3</v>
      </c>
    </row>
    <row r="629" spans="1:27" x14ac:dyDescent="0.25">
      <c r="A629" s="60">
        <v>45918.880856481483</v>
      </c>
      <c r="B629" s="61">
        <v>443562707</v>
      </c>
      <c r="C629" s="37" t="s">
        <v>36</v>
      </c>
      <c r="D629" s="37" t="s">
        <v>38</v>
      </c>
      <c r="E629" s="37" t="s">
        <v>120</v>
      </c>
      <c r="F629" s="36">
        <v>3641.18</v>
      </c>
      <c r="G629" s="36">
        <v>3644.13</v>
      </c>
      <c r="H629" s="37"/>
      <c r="I629" s="37" t="s">
        <v>502</v>
      </c>
      <c r="J629" s="36">
        <v>3644.14</v>
      </c>
      <c r="K629" s="36">
        <v>0</v>
      </c>
      <c r="L629" s="36">
        <v>0</v>
      </c>
      <c r="M629" s="36">
        <v>-2.96</v>
      </c>
      <c r="N629" s="10" t="str">
        <f t="shared" si="96"/>
        <v>L</v>
      </c>
      <c r="O629" s="11">
        <f t="shared" si="97"/>
        <v>45918</v>
      </c>
      <c r="P629" s="12" t="str">
        <f t="shared" si="98"/>
        <v>21</v>
      </c>
      <c r="Q629" s="13" t="str">
        <f>VLOOKUP($B629,Deals_Demo!$H:$N,7,0)</f>
        <v>strategy_19_demo</v>
      </c>
      <c r="R629" s="13" t="str">
        <f t="shared" si="99"/>
        <v>Thu</v>
      </c>
      <c r="S629" s="14">
        <f>VLOOKUP($B629,Deals_Demo!$H:$S,8,0)</f>
        <v>45918.880856481483</v>
      </c>
      <c r="T629" s="14">
        <f>VLOOKUP($B629,Deals_Demo!$H:$S,9,0)</f>
        <v>45919.089189814818</v>
      </c>
      <c r="U629" s="15" t="str">
        <f t="shared" si="100"/>
        <v>2025-09-19</v>
      </c>
      <c r="V629" s="13" t="str">
        <f>VLOOKUP($B629,Deals_Demo!$H:$S,11,0)</f>
        <v>02</v>
      </c>
      <c r="W629" s="13" t="str">
        <f>VLOOKUP($B629,Deals_Demo!$H:$S,12,0)</f>
        <v>Fri</v>
      </c>
      <c r="X629" s="13">
        <f t="shared" si="93"/>
        <v>-0.29599999999999999</v>
      </c>
      <c r="Y629" s="13">
        <f t="shared" si="94"/>
        <v>-0.59199999999999997</v>
      </c>
      <c r="Z629" s="13">
        <f t="shared" si="95"/>
        <v>-0.88800000000000001</v>
      </c>
      <c r="AA629" s="13">
        <f t="shared" si="101"/>
        <v>-3</v>
      </c>
    </row>
    <row r="630" spans="1:27" x14ac:dyDescent="0.25">
      <c r="A630" s="58">
        <v>45918.884675925925</v>
      </c>
      <c r="B630" s="59">
        <v>443563814</v>
      </c>
      <c r="C630" s="38" t="s">
        <v>36</v>
      </c>
      <c r="D630" s="38" t="s">
        <v>38</v>
      </c>
      <c r="E630" s="38" t="s">
        <v>120</v>
      </c>
      <c r="F630" s="35">
        <v>3641.59</v>
      </c>
      <c r="G630" s="35">
        <v>3644.59</v>
      </c>
      <c r="H630" s="35">
        <v>3638.09</v>
      </c>
      <c r="I630" s="38" t="s">
        <v>503</v>
      </c>
      <c r="J630" s="35">
        <v>3644.66</v>
      </c>
      <c r="K630" s="35">
        <v>0</v>
      </c>
      <c r="L630" s="35">
        <v>0</v>
      </c>
      <c r="M630" s="35">
        <v>-3.07</v>
      </c>
      <c r="N630" s="10" t="str">
        <f t="shared" si="96"/>
        <v>L</v>
      </c>
      <c r="O630" s="11">
        <f t="shared" si="97"/>
        <v>45918</v>
      </c>
      <c r="P630" s="12" t="str">
        <f t="shared" si="98"/>
        <v>21</v>
      </c>
      <c r="Q630" s="13" t="str">
        <f>VLOOKUP($B630,Deals_Demo!$H:$N,7,0)</f>
        <v>strategy_07_demo</v>
      </c>
      <c r="R630" s="13" t="str">
        <f t="shared" si="99"/>
        <v>Thu</v>
      </c>
      <c r="S630" s="14">
        <f>VLOOKUP($B630,Deals_Demo!$H:$S,8,0)</f>
        <v>45918.884675925925</v>
      </c>
      <c r="T630" s="14">
        <f>VLOOKUP($B630,Deals_Demo!$H:$S,9,0)</f>
        <v>45919.093009259261</v>
      </c>
      <c r="U630" s="15" t="str">
        <f t="shared" si="100"/>
        <v>2025-09-19</v>
      </c>
      <c r="V630" s="13" t="str">
        <f>VLOOKUP($B630,Deals_Demo!$H:$S,11,0)</f>
        <v>02</v>
      </c>
      <c r="W630" s="13" t="str">
        <f>VLOOKUP($B630,Deals_Demo!$H:$S,12,0)</f>
        <v>Fri</v>
      </c>
      <c r="X630" s="13">
        <f t="shared" si="93"/>
        <v>-0.307</v>
      </c>
      <c r="Y630" s="13">
        <f t="shared" si="94"/>
        <v>-0.61399999999999999</v>
      </c>
      <c r="Z630" s="13">
        <f t="shared" si="95"/>
        <v>-0.92099999999999993</v>
      </c>
      <c r="AA630" s="13">
        <f t="shared" si="101"/>
        <v>-3</v>
      </c>
    </row>
    <row r="631" spans="1:27" x14ac:dyDescent="0.25">
      <c r="A631" s="60">
        <v>45918.884675925925</v>
      </c>
      <c r="B631" s="61">
        <v>443563815</v>
      </c>
      <c r="C631" s="37" t="s">
        <v>36</v>
      </c>
      <c r="D631" s="37" t="s">
        <v>38</v>
      </c>
      <c r="E631" s="37" t="s">
        <v>120</v>
      </c>
      <c r="F631" s="36">
        <v>3641.59</v>
      </c>
      <c r="G631" s="36">
        <v>3644.59</v>
      </c>
      <c r="H631" s="36">
        <v>3638.09</v>
      </c>
      <c r="I631" s="37" t="s">
        <v>503</v>
      </c>
      <c r="J631" s="36">
        <v>3644.66</v>
      </c>
      <c r="K631" s="36">
        <v>0</v>
      </c>
      <c r="L631" s="36">
        <v>0</v>
      </c>
      <c r="M631" s="36">
        <v>-3.07</v>
      </c>
      <c r="N631" s="10" t="str">
        <f t="shared" si="96"/>
        <v>L</v>
      </c>
      <c r="O631" s="11">
        <f t="shared" si="97"/>
        <v>45918</v>
      </c>
      <c r="P631" s="12" t="str">
        <f t="shared" si="98"/>
        <v>21</v>
      </c>
      <c r="Q631" s="13" t="str">
        <f>VLOOKUP($B631,Deals_Demo!$H:$N,7,0)</f>
        <v>strategy_08_demo</v>
      </c>
      <c r="R631" s="13" t="str">
        <f t="shared" si="99"/>
        <v>Thu</v>
      </c>
      <c r="S631" s="14">
        <f>VLOOKUP($B631,Deals_Demo!$H:$S,8,0)</f>
        <v>45918.884675925925</v>
      </c>
      <c r="T631" s="14">
        <f>VLOOKUP($B631,Deals_Demo!$H:$S,9,0)</f>
        <v>45919.093009259261</v>
      </c>
      <c r="U631" s="15" t="str">
        <f t="shared" si="100"/>
        <v>2025-09-19</v>
      </c>
      <c r="V631" s="13" t="str">
        <f>VLOOKUP($B631,Deals_Demo!$H:$S,11,0)</f>
        <v>02</v>
      </c>
      <c r="W631" s="13" t="str">
        <f>VLOOKUP($B631,Deals_Demo!$H:$S,12,0)</f>
        <v>Fri</v>
      </c>
      <c r="X631" s="13">
        <f t="shared" si="93"/>
        <v>-0.307</v>
      </c>
      <c r="Y631" s="13">
        <f t="shared" si="94"/>
        <v>-0.61399999999999999</v>
      </c>
      <c r="Z631" s="13">
        <f t="shared" si="95"/>
        <v>-0.92099999999999993</v>
      </c>
      <c r="AA631" s="13">
        <f t="shared" si="101"/>
        <v>-3</v>
      </c>
    </row>
    <row r="632" spans="1:27" x14ac:dyDescent="0.25">
      <c r="A632" s="58">
        <v>45918.885370370372</v>
      </c>
      <c r="B632" s="59">
        <v>443564050</v>
      </c>
      <c r="C632" s="38" t="s">
        <v>36</v>
      </c>
      <c r="D632" s="38" t="s">
        <v>38</v>
      </c>
      <c r="E632" s="38" t="s">
        <v>120</v>
      </c>
      <c r="F632" s="35">
        <v>3641.67</v>
      </c>
      <c r="G632" s="35">
        <v>3644.67</v>
      </c>
      <c r="H632" s="35">
        <v>3637.17</v>
      </c>
      <c r="I632" s="38" t="s">
        <v>503</v>
      </c>
      <c r="J632" s="35">
        <v>3644.68</v>
      </c>
      <c r="K632" s="35">
        <v>0</v>
      </c>
      <c r="L632" s="35">
        <v>0</v>
      </c>
      <c r="M632" s="35">
        <v>-3.01</v>
      </c>
      <c r="N632" s="10" t="str">
        <f t="shared" si="96"/>
        <v>L</v>
      </c>
      <c r="O632" s="11">
        <f t="shared" si="97"/>
        <v>45918</v>
      </c>
      <c r="P632" s="12" t="str">
        <f t="shared" si="98"/>
        <v>21</v>
      </c>
      <c r="Q632" s="13" t="str">
        <f>VLOOKUP($B632,Deals_Demo!$H:$N,7,0)</f>
        <v>DEMO_strategy_03</v>
      </c>
      <c r="R632" s="13" t="str">
        <f t="shared" si="99"/>
        <v>Thu</v>
      </c>
      <c r="S632" s="14">
        <f>VLOOKUP($B632,Deals_Demo!$H:$S,8,0)</f>
        <v>45918.885370370372</v>
      </c>
      <c r="T632" s="14">
        <f>VLOOKUP($B632,Deals_Demo!$H:$S,9,0)</f>
        <v>45919.093703703707</v>
      </c>
      <c r="U632" s="15" t="str">
        <f t="shared" si="100"/>
        <v>2025-09-19</v>
      </c>
      <c r="V632" s="13" t="str">
        <f>VLOOKUP($B632,Deals_Demo!$H:$S,11,0)</f>
        <v>02</v>
      </c>
      <c r="W632" s="13" t="str">
        <f>VLOOKUP($B632,Deals_Demo!$H:$S,12,0)</f>
        <v>Fri</v>
      </c>
      <c r="X632" s="13">
        <f t="shared" si="93"/>
        <v>-0.30099999999999999</v>
      </c>
      <c r="Y632" s="13">
        <f t="shared" si="94"/>
        <v>-0.60199999999999998</v>
      </c>
      <c r="Z632" s="13">
        <f t="shared" si="95"/>
        <v>-0.90299999999999991</v>
      </c>
      <c r="AA632" s="13">
        <f t="shared" si="101"/>
        <v>-3</v>
      </c>
    </row>
    <row r="633" spans="1:27" x14ac:dyDescent="0.25">
      <c r="A633" s="60">
        <v>45918.885833333334</v>
      </c>
      <c r="B633" s="61">
        <v>443564413</v>
      </c>
      <c r="C633" s="37" t="s">
        <v>36</v>
      </c>
      <c r="D633" s="37" t="s">
        <v>38</v>
      </c>
      <c r="E633" s="37" t="s">
        <v>120</v>
      </c>
      <c r="F633" s="36">
        <v>3641.92</v>
      </c>
      <c r="G633" s="36">
        <v>3644.92</v>
      </c>
      <c r="H633" s="36">
        <v>3638.42</v>
      </c>
      <c r="I633" s="37" t="s">
        <v>504</v>
      </c>
      <c r="J633" s="36">
        <v>3644.92</v>
      </c>
      <c r="K633" s="36">
        <v>0</v>
      </c>
      <c r="L633" s="36">
        <v>0</v>
      </c>
      <c r="M633" s="36">
        <v>-3</v>
      </c>
      <c r="N633" s="10" t="str">
        <f t="shared" si="96"/>
        <v>L</v>
      </c>
      <c r="O633" s="11">
        <f t="shared" si="97"/>
        <v>45918</v>
      </c>
      <c r="P633" s="12" t="str">
        <f t="shared" si="98"/>
        <v>21</v>
      </c>
      <c r="Q633" s="13" t="str">
        <f>VLOOKUP($B633,Deals_Demo!$H:$N,7,0)</f>
        <v>strategy_13_demo</v>
      </c>
      <c r="R633" s="13" t="str">
        <f t="shared" si="99"/>
        <v>Thu</v>
      </c>
      <c r="S633" s="14">
        <f>VLOOKUP($B633,Deals_Demo!$H:$S,8,0)</f>
        <v>45918.885833333334</v>
      </c>
      <c r="T633" s="14">
        <f>VLOOKUP($B633,Deals_Demo!$H:$S,9,0)</f>
        <v>45919.094166666669</v>
      </c>
      <c r="U633" s="15" t="str">
        <f t="shared" si="100"/>
        <v>2025-09-19</v>
      </c>
      <c r="V633" s="13" t="str">
        <f>VLOOKUP($B633,Deals_Demo!$H:$S,11,0)</f>
        <v>02</v>
      </c>
      <c r="W633" s="13" t="str">
        <f>VLOOKUP($B633,Deals_Demo!$H:$S,12,0)</f>
        <v>Fri</v>
      </c>
      <c r="X633" s="13">
        <f t="shared" si="93"/>
        <v>-0.30000000000000004</v>
      </c>
      <c r="Y633" s="13">
        <f t="shared" si="94"/>
        <v>-0.60000000000000009</v>
      </c>
      <c r="Z633" s="13">
        <f t="shared" si="95"/>
        <v>-0.89999999999999991</v>
      </c>
      <c r="AA633" s="13">
        <f t="shared" si="101"/>
        <v>-3</v>
      </c>
    </row>
    <row r="634" spans="1:27" x14ac:dyDescent="0.25">
      <c r="A634" s="58">
        <v>45918.886064814818</v>
      </c>
      <c r="B634" s="59">
        <v>443564622</v>
      </c>
      <c r="C634" s="38" t="s">
        <v>36</v>
      </c>
      <c r="D634" s="38" t="s">
        <v>38</v>
      </c>
      <c r="E634" s="38" t="s">
        <v>120</v>
      </c>
      <c r="F634" s="35">
        <v>3641.7</v>
      </c>
      <c r="G634" s="35">
        <v>3644.7</v>
      </c>
      <c r="H634" s="35">
        <v>3635.7</v>
      </c>
      <c r="I634" s="38" t="s">
        <v>505</v>
      </c>
      <c r="J634" s="35">
        <v>3644.71</v>
      </c>
      <c r="K634" s="35">
        <v>0</v>
      </c>
      <c r="L634" s="35">
        <v>0</v>
      </c>
      <c r="M634" s="35">
        <v>-3.01</v>
      </c>
      <c r="N634" s="10" t="str">
        <f t="shared" si="96"/>
        <v>L</v>
      </c>
      <c r="O634" s="11">
        <f t="shared" si="97"/>
        <v>45918</v>
      </c>
      <c r="P634" s="12" t="str">
        <f t="shared" si="98"/>
        <v>21</v>
      </c>
      <c r="Q634" s="13" t="str">
        <f>VLOOKUP($B634,Deals_Demo!$H:$N,7,0)</f>
        <v>DEMO_strategy_02</v>
      </c>
      <c r="R634" s="13" t="str">
        <f t="shared" si="99"/>
        <v>Thu</v>
      </c>
      <c r="S634" s="14">
        <f>VLOOKUP($B634,Deals_Demo!$H:$S,8,0)</f>
        <v>45918.886064814818</v>
      </c>
      <c r="T634" s="14">
        <f>VLOOKUP($B634,Deals_Demo!$H:$S,9,0)</f>
        <v>45919.094398148154</v>
      </c>
      <c r="U634" s="15" t="str">
        <f t="shared" si="100"/>
        <v>2025-09-19</v>
      </c>
      <c r="V634" s="13" t="str">
        <f>VLOOKUP($B634,Deals_Demo!$H:$S,11,0)</f>
        <v>02</v>
      </c>
      <c r="W634" s="13" t="str">
        <f>VLOOKUP($B634,Deals_Demo!$H:$S,12,0)</f>
        <v>Fri</v>
      </c>
      <c r="X634" s="13">
        <f t="shared" si="93"/>
        <v>-0.30099999999999999</v>
      </c>
      <c r="Y634" s="13">
        <f t="shared" si="94"/>
        <v>-0.60199999999999998</v>
      </c>
      <c r="Z634" s="13">
        <f t="shared" si="95"/>
        <v>-0.90299999999999991</v>
      </c>
      <c r="AA634" s="13">
        <f t="shared" si="101"/>
        <v>-3</v>
      </c>
    </row>
    <row r="635" spans="1:27" x14ac:dyDescent="0.25">
      <c r="A635" s="60">
        <v>45918.886064814818</v>
      </c>
      <c r="B635" s="61">
        <v>443564623</v>
      </c>
      <c r="C635" s="37" t="s">
        <v>36</v>
      </c>
      <c r="D635" s="37" t="s">
        <v>38</v>
      </c>
      <c r="E635" s="37" t="s">
        <v>120</v>
      </c>
      <c r="F635" s="36">
        <v>3641.66</v>
      </c>
      <c r="G635" s="36">
        <v>3644.66</v>
      </c>
      <c r="H635" s="37"/>
      <c r="I635" s="37" t="s">
        <v>503</v>
      </c>
      <c r="J635" s="36">
        <v>3644.66</v>
      </c>
      <c r="K635" s="36">
        <v>0</v>
      </c>
      <c r="L635" s="36">
        <v>0</v>
      </c>
      <c r="M635" s="36">
        <v>-3</v>
      </c>
      <c r="N635" s="10" t="str">
        <f t="shared" si="96"/>
        <v>L</v>
      </c>
      <c r="O635" s="11">
        <f t="shared" si="97"/>
        <v>45918</v>
      </c>
      <c r="P635" s="12" t="str">
        <f t="shared" si="98"/>
        <v>21</v>
      </c>
      <c r="Q635" s="13" t="str">
        <f>VLOOKUP($B635,Deals_Demo!$H:$N,7,0)</f>
        <v>DEMO_strategy_01</v>
      </c>
      <c r="R635" s="13" t="str">
        <f t="shared" si="99"/>
        <v>Thu</v>
      </c>
      <c r="S635" s="14">
        <f>VLOOKUP($B635,Deals_Demo!$H:$S,8,0)</f>
        <v>45918.886064814818</v>
      </c>
      <c r="T635" s="14">
        <f>VLOOKUP($B635,Deals_Demo!$H:$S,9,0)</f>
        <v>45919.094398148154</v>
      </c>
      <c r="U635" s="15" t="str">
        <f t="shared" si="100"/>
        <v>2025-09-19</v>
      </c>
      <c r="V635" s="13" t="str">
        <f>VLOOKUP($B635,Deals_Demo!$H:$S,11,0)</f>
        <v>02</v>
      </c>
      <c r="W635" s="13" t="str">
        <f>VLOOKUP($B635,Deals_Demo!$H:$S,12,0)</f>
        <v>Fri</v>
      </c>
      <c r="X635" s="13">
        <f t="shared" si="93"/>
        <v>-0.30000000000000004</v>
      </c>
      <c r="Y635" s="13">
        <f t="shared" si="94"/>
        <v>-0.60000000000000009</v>
      </c>
      <c r="Z635" s="13">
        <f t="shared" si="95"/>
        <v>-0.89999999999999991</v>
      </c>
      <c r="AA635" s="13">
        <f t="shared" si="101"/>
        <v>-3</v>
      </c>
    </row>
    <row r="636" spans="1:27" x14ac:dyDescent="0.25">
      <c r="A636" s="58">
        <v>45918.930671296293</v>
      </c>
      <c r="B636" s="59">
        <v>443570717</v>
      </c>
      <c r="C636" s="38" t="s">
        <v>36</v>
      </c>
      <c r="D636" s="38" t="s">
        <v>37</v>
      </c>
      <c r="E636" s="38" t="s">
        <v>120</v>
      </c>
      <c r="F636" s="35">
        <v>3642.76</v>
      </c>
      <c r="G636" s="35">
        <v>3641.26</v>
      </c>
      <c r="H636" s="35">
        <v>3644.26</v>
      </c>
      <c r="I636" s="38" t="s">
        <v>501</v>
      </c>
      <c r="J636" s="35">
        <v>3644.28</v>
      </c>
      <c r="K636" s="35">
        <v>0</v>
      </c>
      <c r="L636" s="35">
        <v>0</v>
      </c>
      <c r="M636" s="35">
        <v>1.52</v>
      </c>
      <c r="N636" s="10" t="str">
        <f t="shared" si="96"/>
        <v>W</v>
      </c>
      <c r="O636" s="11">
        <f t="shared" si="97"/>
        <v>45918</v>
      </c>
      <c r="P636" s="12" t="str">
        <f t="shared" si="98"/>
        <v>22</v>
      </c>
      <c r="Q636" s="13" t="str">
        <f>VLOOKUP($B636,Deals_Demo!$H:$N,7,0)</f>
        <v>strategy_15_demo</v>
      </c>
      <c r="R636" s="13" t="str">
        <f t="shared" si="99"/>
        <v>Thu</v>
      </c>
      <c r="S636" s="14">
        <f>VLOOKUP($B636,Deals_Demo!$H:$S,8,0)</f>
        <v>45918.930671296293</v>
      </c>
      <c r="T636" s="14">
        <f>VLOOKUP($B636,Deals_Demo!$H:$S,9,0)</f>
        <v>45919.139004629629</v>
      </c>
      <c r="U636" s="15" t="str">
        <f t="shared" si="100"/>
        <v>2025-09-19</v>
      </c>
      <c r="V636" s="13" t="str">
        <f>VLOOKUP($B636,Deals_Demo!$H:$S,11,0)</f>
        <v>03</v>
      </c>
      <c r="W636" s="13" t="str">
        <f>VLOOKUP($B636,Deals_Demo!$H:$S,12,0)</f>
        <v>Fri</v>
      </c>
      <c r="X636" s="13">
        <f t="shared" si="93"/>
        <v>0.15200000000000002</v>
      </c>
      <c r="Y636" s="13">
        <f t="shared" si="94"/>
        <v>0.30400000000000005</v>
      </c>
      <c r="Z636" s="13">
        <f t="shared" si="95"/>
        <v>0.45599999999999996</v>
      </c>
      <c r="AA636" s="13">
        <f t="shared" si="101"/>
        <v>-3</v>
      </c>
    </row>
    <row r="637" spans="1:27" x14ac:dyDescent="0.25">
      <c r="A637" s="60">
        <v>45918.93414351852</v>
      </c>
      <c r="B637" s="61">
        <v>443571398</v>
      </c>
      <c r="C637" s="37" t="s">
        <v>36</v>
      </c>
      <c r="D637" s="37" t="s">
        <v>37</v>
      </c>
      <c r="E637" s="37" t="s">
        <v>120</v>
      </c>
      <c r="F637" s="36">
        <v>3644.02</v>
      </c>
      <c r="G637" s="36">
        <v>3646.39</v>
      </c>
      <c r="H637" s="37"/>
      <c r="I637" s="37" t="s">
        <v>506</v>
      </c>
      <c r="J637" s="36">
        <v>3646.28</v>
      </c>
      <c r="K637" s="36">
        <v>0</v>
      </c>
      <c r="L637" s="36">
        <v>0</v>
      </c>
      <c r="M637" s="36">
        <v>2.2599999999999998</v>
      </c>
      <c r="N637" s="10" t="str">
        <f t="shared" si="96"/>
        <v>W</v>
      </c>
      <c r="O637" s="11">
        <f t="shared" si="97"/>
        <v>45918</v>
      </c>
      <c r="P637" s="12" t="str">
        <f t="shared" si="98"/>
        <v>22</v>
      </c>
      <c r="Q637" s="13" t="str">
        <f>VLOOKUP($B637,Deals_Demo!$H:$N,7,0)</f>
        <v>strategy_19_demo</v>
      </c>
      <c r="R637" s="13" t="str">
        <f t="shared" si="99"/>
        <v>Thu</v>
      </c>
      <c r="S637" s="14">
        <f>VLOOKUP($B637,Deals_Demo!$H:$S,8,0)</f>
        <v>45918.93414351852</v>
      </c>
      <c r="T637" s="14">
        <f>VLOOKUP($B637,Deals_Demo!$H:$S,9,0)</f>
        <v>45919.142476851855</v>
      </c>
      <c r="U637" s="15" t="str">
        <f t="shared" si="100"/>
        <v>2025-09-19</v>
      </c>
      <c r="V637" s="13" t="str">
        <f>VLOOKUP($B637,Deals_Demo!$H:$S,11,0)</f>
        <v>03</v>
      </c>
      <c r="W637" s="13" t="str">
        <f>VLOOKUP($B637,Deals_Demo!$H:$S,12,0)</f>
        <v>Fri</v>
      </c>
      <c r="X637" s="13">
        <f t="shared" si="93"/>
        <v>0.22599999999999998</v>
      </c>
      <c r="Y637" s="13">
        <f t="shared" si="94"/>
        <v>0.45199999999999996</v>
      </c>
      <c r="Z637" s="13">
        <f t="shared" si="95"/>
        <v>0.67799999999999994</v>
      </c>
      <c r="AA637" s="13">
        <f t="shared" si="101"/>
        <v>-3</v>
      </c>
    </row>
    <row r="638" spans="1:27" x14ac:dyDescent="0.25">
      <c r="A638" s="58">
        <v>45918.952199074076</v>
      </c>
      <c r="B638" s="59">
        <v>443574881</v>
      </c>
      <c r="C638" s="38" t="s">
        <v>36</v>
      </c>
      <c r="D638" s="38" t="s">
        <v>37</v>
      </c>
      <c r="E638" s="38" t="s">
        <v>120</v>
      </c>
      <c r="F638" s="35">
        <v>3644.96</v>
      </c>
      <c r="G638" s="35">
        <v>3646.25</v>
      </c>
      <c r="H638" s="38"/>
      <c r="I638" s="38" t="s">
        <v>506</v>
      </c>
      <c r="J638" s="35">
        <v>3646.23</v>
      </c>
      <c r="K638" s="35">
        <v>0</v>
      </c>
      <c r="L638" s="35">
        <v>0</v>
      </c>
      <c r="M638" s="35">
        <v>1.27</v>
      </c>
      <c r="N638" s="10" t="str">
        <f t="shared" si="96"/>
        <v>W</v>
      </c>
      <c r="O638" s="11">
        <f t="shared" si="97"/>
        <v>45918</v>
      </c>
      <c r="P638" s="12" t="str">
        <f t="shared" si="98"/>
        <v>22</v>
      </c>
      <c r="Q638" s="13" t="str">
        <f>VLOOKUP($B638,Deals_Demo!$H:$N,7,0)</f>
        <v>strategy_18_demo</v>
      </c>
      <c r="R638" s="13" t="str">
        <f t="shared" si="99"/>
        <v>Thu</v>
      </c>
      <c r="S638" s="14">
        <f>VLOOKUP($B638,Deals_Demo!$H:$S,8,0)</f>
        <v>45918.952199074076</v>
      </c>
      <c r="T638" s="14">
        <f>VLOOKUP($B638,Deals_Demo!$H:$S,9,0)</f>
        <v>45919.160532407412</v>
      </c>
      <c r="U638" s="15" t="str">
        <f t="shared" si="100"/>
        <v>2025-09-19</v>
      </c>
      <c r="V638" s="13" t="str">
        <f>VLOOKUP($B638,Deals_Demo!$H:$S,11,0)</f>
        <v>03</v>
      </c>
      <c r="W638" s="13" t="str">
        <f>VLOOKUP($B638,Deals_Demo!$H:$S,12,0)</f>
        <v>Fri</v>
      </c>
      <c r="X638" s="13">
        <f t="shared" si="93"/>
        <v>0.127</v>
      </c>
      <c r="Y638" s="13">
        <f t="shared" si="94"/>
        <v>0.254</v>
      </c>
      <c r="Z638" s="13">
        <f t="shared" si="95"/>
        <v>0.38100000000000001</v>
      </c>
      <c r="AA638" s="13">
        <f t="shared" si="101"/>
        <v>-3</v>
      </c>
    </row>
    <row r="639" spans="1:27" x14ac:dyDescent="0.25">
      <c r="A639" s="60">
        <v>45918.952199074076</v>
      </c>
      <c r="B639" s="61">
        <v>443574882</v>
      </c>
      <c r="C639" s="37" t="s">
        <v>36</v>
      </c>
      <c r="D639" s="37" t="s">
        <v>37</v>
      </c>
      <c r="E639" s="37" t="s">
        <v>120</v>
      </c>
      <c r="F639" s="36">
        <v>3644.96</v>
      </c>
      <c r="G639" s="36">
        <v>3641.96</v>
      </c>
      <c r="H639" s="36">
        <v>3648.46</v>
      </c>
      <c r="I639" s="37" t="s">
        <v>507</v>
      </c>
      <c r="J639" s="36">
        <v>3641.91</v>
      </c>
      <c r="K639" s="36">
        <v>0</v>
      </c>
      <c r="L639" s="36">
        <v>0</v>
      </c>
      <c r="M639" s="36">
        <v>-3.05</v>
      </c>
      <c r="N639" s="10" t="str">
        <f t="shared" si="96"/>
        <v>L</v>
      </c>
      <c r="O639" s="11">
        <f t="shared" si="97"/>
        <v>45918</v>
      </c>
      <c r="P639" s="12" t="str">
        <f t="shared" si="98"/>
        <v>22</v>
      </c>
      <c r="Q639" s="13" t="str">
        <f>VLOOKUP($B639,Deals_Demo!$H:$N,7,0)</f>
        <v>strategy_17_demo</v>
      </c>
      <c r="R639" s="13" t="str">
        <f t="shared" si="99"/>
        <v>Thu</v>
      </c>
      <c r="S639" s="14">
        <f>VLOOKUP($B639,Deals_Demo!$H:$S,8,0)</f>
        <v>45918.952199074076</v>
      </c>
      <c r="T639" s="14">
        <f>VLOOKUP($B639,Deals_Demo!$H:$S,9,0)</f>
        <v>45919.160532407412</v>
      </c>
      <c r="U639" s="15" t="str">
        <f t="shared" si="100"/>
        <v>2025-09-19</v>
      </c>
      <c r="V639" s="13" t="str">
        <f>VLOOKUP($B639,Deals_Demo!$H:$S,11,0)</f>
        <v>03</v>
      </c>
      <c r="W639" s="13" t="str">
        <f>VLOOKUP($B639,Deals_Demo!$H:$S,12,0)</f>
        <v>Fri</v>
      </c>
      <c r="X639" s="13">
        <f t="shared" si="93"/>
        <v>-0.30499999999999999</v>
      </c>
      <c r="Y639" s="13">
        <f t="shared" si="94"/>
        <v>-0.61</v>
      </c>
      <c r="Z639" s="13">
        <f t="shared" si="95"/>
        <v>-0.91499999999999992</v>
      </c>
      <c r="AA639" s="13">
        <f t="shared" si="101"/>
        <v>-3</v>
      </c>
    </row>
    <row r="640" spans="1:27" x14ac:dyDescent="0.25">
      <c r="A640" s="58">
        <v>45918.952777777777</v>
      </c>
      <c r="B640" s="59">
        <v>443574956</v>
      </c>
      <c r="C640" s="38" t="s">
        <v>36</v>
      </c>
      <c r="D640" s="38" t="s">
        <v>37</v>
      </c>
      <c r="E640" s="38" t="s">
        <v>120</v>
      </c>
      <c r="F640" s="35">
        <v>3644.4</v>
      </c>
      <c r="G640" s="35">
        <v>3641.4</v>
      </c>
      <c r="H640" s="35">
        <v>3645.9</v>
      </c>
      <c r="I640" s="38" t="s">
        <v>508</v>
      </c>
      <c r="J640" s="35">
        <v>3645.9</v>
      </c>
      <c r="K640" s="35">
        <v>0</v>
      </c>
      <c r="L640" s="35">
        <v>0</v>
      </c>
      <c r="M640" s="35">
        <v>1.5</v>
      </c>
      <c r="N640" s="10" t="str">
        <f t="shared" si="96"/>
        <v>W</v>
      </c>
      <c r="O640" s="11">
        <f t="shared" si="97"/>
        <v>45918</v>
      </c>
      <c r="P640" s="12" t="str">
        <f t="shared" si="98"/>
        <v>22</v>
      </c>
      <c r="Q640" s="13" t="str">
        <f>VLOOKUP($B640,Deals_Demo!$H:$N,7,0)</f>
        <v>strategy_12_demo</v>
      </c>
      <c r="R640" s="13" t="str">
        <f t="shared" si="99"/>
        <v>Thu</v>
      </c>
      <c r="S640" s="14">
        <f>VLOOKUP($B640,Deals_Demo!$H:$S,8,0)</f>
        <v>45918.952777777777</v>
      </c>
      <c r="T640" s="14">
        <f>VLOOKUP($B640,Deals_Demo!$H:$S,9,0)</f>
        <v>45919.161111111112</v>
      </c>
      <c r="U640" s="15" t="str">
        <f t="shared" si="100"/>
        <v>2025-09-19</v>
      </c>
      <c r="V640" s="13" t="str">
        <f>VLOOKUP($B640,Deals_Demo!$H:$S,11,0)</f>
        <v>03</v>
      </c>
      <c r="W640" s="13" t="str">
        <f>VLOOKUP($B640,Deals_Demo!$H:$S,12,0)</f>
        <v>Fri</v>
      </c>
      <c r="X640" s="13">
        <f t="shared" si="93"/>
        <v>0.15000000000000002</v>
      </c>
      <c r="Y640" s="13">
        <f t="shared" si="94"/>
        <v>0.30000000000000004</v>
      </c>
      <c r="Z640" s="13">
        <f t="shared" si="95"/>
        <v>0.44999999999999996</v>
      </c>
      <c r="AA640" s="13">
        <f t="shared" si="101"/>
        <v>-3</v>
      </c>
    </row>
    <row r="641" spans="1:27" x14ac:dyDescent="0.25">
      <c r="A641" s="60">
        <v>45918.952777777777</v>
      </c>
      <c r="B641" s="61">
        <v>443574957</v>
      </c>
      <c r="C641" s="37" t="s">
        <v>36</v>
      </c>
      <c r="D641" s="37" t="s">
        <v>37</v>
      </c>
      <c r="E641" s="37" t="s">
        <v>120</v>
      </c>
      <c r="F641" s="36">
        <v>3644.4</v>
      </c>
      <c r="G641" s="36">
        <v>3645.74</v>
      </c>
      <c r="H641" s="36">
        <v>3647.9</v>
      </c>
      <c r="I641" s="37" t="s">
        <v>509</v>
      </c>
      <c r="J641" s="36">
        <v>3645.74</v>
      </c>
      <c r="K641" s="36">
        <v>0</v>
      </c>
      <c r="L641" s="36">
        <v>0</v>
      </c>
      <c r="M641" s="36">
        <v>1.34</v>
      </c>
      <c r="N641" s="10" t="str">
        <f t="shared" si="96"/>
        <v>W</v>
      </c>
      <c r="O641" s="11">
        <f t="shared" si="97"/>
        <v>45918</v>
      </c>
      <c r="P641" s="12" t="str">
        <f t="shared" si="98"/>
        <v>22</v>
      </c>
      <c r="Q641" s="13" t="str">
        <f>VLOOKUP($B641,Deals_Demo!$H:$N,7,0)</f>
        <v>strategy_11_demo</v>
      </c>
      <c r="R641" s="13" t="str">
        <f t="shared" si="99"/>
        <v>Thu</v>
      </c>
      <c r="S641" s="14">
        <f>VLOOKUP($B641,Deals_Demo!$H:$S,8,0)</f>
        <v>45918.952777777777</v>
      </c>
      <c r="T641" s="14">
        <f>VLOOKUP($B641,Deals_Demo!$H:$S,9,0)</f>
        <v>45919.161111111112</v>
      </c>
      <c r="U641" s="15" t="str">
        <f t="shared" si="100"/>
        <v>2025-09-19</v>
      </c>
      <c r="V641" s="13" t="str">
        <f>VLOOKUP($B641,Deals_Demo!$H:$S,11,0)</f>
        <v>03</v>
      </c>
      <c r="W641" s="13" t="str">
        <f>VLOOKUP($B641,Deals_Demo!$H:$S,12,0)</f>
        <v>Fri</v>
      </c>
      <c r="X641" s="13">
        <f t="shared" si="93"/>
        <v>0.13400000000000001</v>
      </c>
      <c r="Y641" s="13">
        <f t="shared" si="94"/>
        <v>0.26800000000000002</v>
      </c>
      <c r="Z641" s="13">
        <f t="shared" si="95"/>
        <v>0.40200000000000002</v>
      </c>
      <c r="AA641" s="13">
        <f t="shared" si="101"/>
        <v>-3</v>
      </c>
    </row>
    <row r="642" spans="1:27" x14ac:dyDescent="0.25">
      <c r="A642" s="58">
        <v>45918.952777777777</v>
      </c>
      <c r="B642" s="59">
        <v>443574958</v>
      </c>
      <c r="C642" s="38" t="s">
        <v>36</v>
      </c>
      <c r="D642" s="38" t="s">
        <v>37</v>
      </c>
      <c r="E642" s="38" t="s">
        <v>120</v>
      </c>
      <c r="F642" s="35">
        <v>3644.4</v>
      </c>
      <c r="G642" s="35">
        <v>3645.75</v>
      </c>
      <c r="H642" s="35">
        <v>3647.4</v>
      </c>
      <c r="I642" s="38" t="s">
        <v>509</v>
      </c>
      <c r="J642" s="35">
        <v>3645.74</v>
      </c>
      <c r="K642" s="35">
        <v>0</v>
      </c>
      <c r="L642" s="35">
        <v>0</v>
      </c>
      <c r="M642" s="35">
        <v>1.34</v>
      </c>
      <c r="N642" s="10" t="str">
        <f t="shared" si="96"/>
        <v>W</v>
      </c>
      <c r="O642" s="11">
        <f t="shared" si="97"/>
        <v>45918</v>
      </c>
      <c r="P642" s="12" t="str">
        <f t="shared" si="98"/>
        <v>22</v>
      </c>
      <c r="Q642" s="13" t="str">
        <f>VLOOKUP($B642,Deals_Demo!$H:$N,7,0)</f>
        <v>strategy_10_demo</v>
      </c>
      <c r="R642" s="13" t="str">
        <f t="shared" si="99"/>
        <v>Thu</v>
      </c>
      <c r="S642" s="14">
        <f>VLOOKUP($B642,Deals_Demo!$H:$S,8,0)</f>
        <v>45918.952777777777</v>
      </c>
      <c r="T642" s="14">
        <f>VLOOKUP($B642,Deals_Demo!$H:$S,9,0)</f>
        <v>45919.161111111112</v>
      </c>
      <c r="U642" s="15" t="str">
        <f t="shared" si="100"/>
        <v>2025-09-19</v>
      </c>
      <c r="V642" s="13" t="str">
        <f>VLOOKUP($B642,Deals_Demo!$H:$S,11,0)</f>
        <v>03</v>
      </c>
      <c r="W642" s="13" t="str">
        <f>VLOOKUP($B642,Deals_Demo!$H:$S,12,0)</f>
        <v>Fri</v>
      </c>
      <c r="X642" s="13">
        <f t="shared" si="93"/>
        <v>0.13400000000000001</v>
      </c>
      <c r="Y642" s="13">
        <f t="shared" si="94"/>
        <v>0.26800000000000002</v>
      </c>
      <c r="Z642" s="13">
        <f t="shared" si="95"/>
        <v>0.40200000000000002</v>
      </c>
      <c r="AA642" s="13">
        <f t="shared" si="101"/>
        <v>-3</v>
      </c>
    </row>
    <row r="643" spans="1:27" x14ac:dyDescent="0.25">
      <c r="A643" s="60">
        <v>45918.952777777777</v>
      </c>
      <c r="B643" s="61">
        <v>443574959</v>
      </c>
      <c r="C643" s="37" t="s">
        <v>36</v>
      </c>
      <c r="D643" s="37" t="s">
        <v>37</v>
      </c>
      <c r="E643" s="37" t="s">
        <v>120</v>
      </c>
      <c r="F643" s="36">
        <v>3644.49</v>
      </c>
      <c r="G643" s="36">
        <v>3645.74</v>
      </c>
      <c r="H643" s="36">
        <v>3647.4</v>
      </c>
      <c r="I643" s="37" t="s">
        <v>509</v>
      </c>
      <c r="J643" s="36">
        <v>3645.74</v>
      </c>
      <c r="K643" s="36">
        <v>0</v>
      </c>
      <c r="L643" s="36">
        <v>0</v>
      </c>
      <c r="M643" s="36">
        <v>1.25</v>
      </c>
      <c r="N643" s="10" t="str">
        <f t="shared" si="96"/>
        <v>W</v>
      </c>
      <c r="O643" s="11">
        <f t="shared" si="97"/>
        <v>45918</v>
      </c>
      <c r="P643" s="12" t="str">
        <f t="shared" si="98"/>
        <v>22</v>
      </c>
      <c r="Q643" s="13" t="str">
        <f>VLOOKUP($B643,Deals_Demo!$H:$N,7,0)</f>
        <v>strategy_09_demo</v>
      </c>
      <c r="R643" s="13" t="str">
        <f t="shared" si="99"/>
        <v>Thu</v>
      </c>
      <c r="S643" s="14">
        <f>VLOOKUP($B643,Deals_Demo!$H:$S,8,0)</f>
        <v>45918.952777777777</v>
      </c>
      <c r="T643" s="14">
        <f>VLOOKUP($B643,Deals_Demo!$H:$S,9,0)</f>
        <v>45919.161111111112</v>
      </c>
      <c r="U643" s="15" t="str">
        <f t="shared" si="100"/>
        <v>2025-09-19</v>
      </c>
      <c r="V643" s="13" t="str">
        <f>VLOOKUP($B643,Deals_Demo!$H:$S,11,0)</f>
        <v>03</v>
      </c>
      <c r="W643" s="13" t="str">
        <f>VLOOKUP($B643,Deals_Demo!$H:$S,12,0)</f>
        <v>Fri</v>
      </c>
      <c r="X643" s="13">
        <f t="shared" ref="X643:X706" si="102">$M643*0.1</f>
        <v>0.125</v>
      </c>
      <c r="Y643" s="13">
        <f t="shared" ref="Y643:Y706" si="103">$M643*0.2</f>
        <v>0.25</v>
      </c>
      <c r="Z643" s="13">
        <f t="shared" ref="Z643:Z706" si="104">$M643*0.3</f>
        <v>0.375</v>
      </c>
      <c r="AA643" s="13">
        <f t="shared" si="101"/>
        <v>-3</v>
      </c>
    </row>
    <row r="644" spans="1:27" x14ac:dyDescent="0.25">
      <c r="A644" s="58">
        <v>45918.957060185188</v>
      </c>
      <c r="B644" s="59">
        <v>443576083</v>
      </c>
      <c r="C644" s="38" t="s">
        <v>36</v>
      </c>
      <c r="D644" s="38" t="s">
        <v>37</v>
      </c>
      <c r="E644" s="38" t="s">
        <v>120</v>
      </c>
      <c r="F644" s="35">
        <v>3645.89</v>
      </c>
      <c r="G644" s="35">
        <v>3642.89</v>
      </c>
      <c r="H644" s="35">
        <v>3647.39</v>
      </c>
      <c r="I644" s="38" t="s">
        <v>510</v>
      </c>
      <c r="J644" s="35">
        <v>3642.79</v>
      </c>
      <c r="K644" s="35">
        <v>0</v>
      </c>
      <c r="L644" s="35">
        <v>0</v>
      </c>
      <c r="M644" s="35">
        <v>-3.1</v>
      </c>
      <c r="N644" s="10" t="str">
        <f t="shared" si="96"/>
        <v>L</v>
      </c>
      <c r="O644" s="11">
        <f t="shared" si="97"/>
        <v>45918</v>
      </c>
      <c r="P644" s="12" t="str">
        <f t="shared" si="98"/>
        <v>22</v>
      </c>
      <c r="Q644" s="13" t="str">
        <f>VLOOKUP($B644,Deals_Demo!$H:$N,7,0)</f>
        <v>strategy_12_demo</v>
      </c>
      <c r="R644" s="13" t="str">
        <f t="shared" si="99"/>
        <v>Thu</v>
      </c>
      <c r="S644" s="14">
        <f>VLOOKUP($B644,Deals_Demo!$H:$S,8,0)</f>
        <v>45918.957060185188</v>
      </c>
      <c r="T644" s="14">
        <f>VLOOKUP($B644,Deals_Demo!$H:$S,9,0)</f>
        <v>45919.165393518524</v>
      </c>
      <c r="U644" s="15" t="str">
        <f t="shared" si="100"/>
        <v>2025-09-19</v>
      </c>
      <c r="V644" s="13" t="str">
        <f>VLOOKUP($B644,Deals_Demo!$H:$S,11,0)</f>
        <v>03</v>
      </c>
      <c r="W644" s="13" t="str">
        <f>VLOOKUP($B644,Deals_Demo!$H:$S,12,0)</f>
        <v>Fri</v>
      </c>
      <c r="X644" s="13">
        <f t="shared" si="102"/>
        <v>-0.31000000000000005</v>
      </c>
      <c r="Y644" s="13">
        <f t="shared" si="103"/>
        <v>-0.62000000000000011</v>
      </c>
      <c r="Z644" s="13">
        <f t="shared" si="104"/>
        <v>-0.92999999999999994</v>
      </c>
      <c r="AA644" s="13">
        <f t="shared" si="101"/>
        <v>-3</v>
      </c>
    </row>
    <row r="645" spans="1:27" x14ac:dyDescent="0.25">
      <c r="A645" s="60">
        <v>45918.957060185188</v>
      </c>
      <c r="B645" s="61">
        <v>443576091</v>
      </c>
      <c r="C645" s="37" t="s">
        <v>36</v>
      </c>
      <c r="D645" s="37" t="s">
        <v>37</v>
      </c>
      <c r="E645" s="37" t="s">
        <v>120</v>
      </c>
      <c r="F645" s="36">
        <v>3645.92</v>
      </c>
      <c r="G645" s="36">
        <v>3642.89</v>
      </c>
      <c r="H645" s="36">
        <v>3649.39</v>
      </c>
      <c r="I645" s="37" t="s">
        <v>510</v>
      </c>
      <c r="J645" s="36">
        <v>3642.79</v>
      </c>
      <c r="K645" s="36">
        <v>0</v>
      </c>
      <c r="L645" s="36">
        <v>0</v>
      </c>
      <c r="M645" s="36">
        <v>-3.13</v>
      </c>
      <c r="N645" s="10" t="str">
        <f t="shared" si="96"/>
        <v>L</v>
      </c>
      <c r="O645" s="11">
        <f t="shared" si="97"/>
        <v>45918</v>
      </c>
      <c r="P645" s="12" t="str">
        <f t="shared" si="98"/>
        <v>22</v>
      </c>
      <c r="Q645" s="13" t="str">
        <f>VLOOKUP($B645,Deals_Demo!$H:$N,7,0)</f>
        <v>strategy_16_demo</v>
      </c>
      <c r="R645" s="13" t="str">
        <f t="shared" si="99"/>
        <v>Thu</v>
      </c>
      <c r="S645" s="14">
        <f>VLOOKUP($B645,Deals_Demo!$H:$S,8,0)</f>
        <v>45918.957060185188</v>
      </c>
      <c r="T645" s="14">
        <f>VLOOKUP($B645,Deals_Demo!$H:$S,9,0)</f>
        <v>45919.165393518524</v>
      </c>
      <c r="U645" s="15" t="str">
        <f t="shared" si="100"/>
        <v>2025-09-19</v>
      </c>
      <c r="V645" s="13" t="str">
        <f>VLOOKUP($B645,Deals_Demo!$H:$S,11,0)</f>
        <v>03</v>
      </c>
      <c r="W645" s="13" t="str">
        <f>VLOOKUP($B645,Deals_Demo!$H:$S,12,0)</f>
        <v>Fri</v>
      </c>
      <c r="X645" s="13">
        <f t="shared" si="102"/>
        <v>-0.313</v>
      </c>
      <c r="Y645" s="13">
        <f t="shared" si="103"/>
        <v>-0.626</v>
      </c>
      <c r="Z645" s="13">
        <f t="shared" si="104"/>
        <v>-0.93899999999999995</v>
      </c>
      <c r="AA645" s="13">
        <f t="shared" si="101"/>
        <v>-3</v>
      </c>
    </row>
    <row r="646" spans="1:27" x14ac:dyDescent="0.25">
      <c r="A646" s="58">
        <v>45918.957060185188</v>
      </c>
      <c r="B646" s="59">
        <v>443576092</v>
      </c>
      <c r="C646" s="38" t="s">
        <v>36</v>
      </c>
      <c r="D646" s="38" t="s">
        <v>37</v>
      </c>
      <c r="E646" s="38" t="s">
        <v>120</v>
      </c>
      <c r="F646" s="35">
        <v>3645.94</v>
      </c>
      <c r="G646" s="35">
        <v>3644.39</v>
      </c>
      <c r="H646" s="35">
        <v>3647.39</v>
      </c>
      <c r="I646" s="38" t="s">
        <v>511</v>
      </c>
      <c r="J646" s="35">
        <v>3644.37</v>
      </c>
      <c r="K646" s="35">
        <v>0</v>
      </c>
      <c r="L646" s="35">
        <v>0</v>
      </c>
      <c r="M646" s="35">
        <v>-1.57</v>
      </c>
      <c r="N646" s="10" t="str">
        <f t="shared" si="96"/>
        <v>L</v>
      </c>
      <c r="O646" s="11">
        <f t="shared" si="97"/>
        <v>45918</v>
      </c>
      <c r="P646" s="12" t="str">
        <f t="shared" si="98"/>
        <v>22</v>
      </c>
      <c r="Q646" s="13" t="str">
        <f>VLOOKUP($B646,Deals_Demo!$H:$N,7,0)</f>
        <v>strategy_15_demo</v>
      </c>
      <c r="R646" s="13" t="str">
        <f t="shared" si="99"/>
        <v>Thu</v>
      </c>
      <c r="S646" s="14">
        <f>VLOOKUP($B646,Deals_Demo!$H:$S,8,0)</f>
        <v>45918.957060185188</v>
      </c>
      <c r="T646" s="14">
        <f>VLOOKUP($B646,Deals_Demo!$H:$S,9,0)</f>
        <v>45919.165393518524</v>
      </c>
      <c r="U646" s="15" t="str">
        <f t="shared" si="100"/>
        <v>2025-09-19</v>
      </c>
      <c r="V646" s="13" t="str">
        <f>VLOOKUP($B646,Deals_Demo!$H:$S,11,0)</f>
        <v>03</v>
      </c>
      <c r="W646" s="13" t="str">
        <f>VLOOKUP($B646,Deals_Demo!$H:$S,12,0)</f>
        <v>Fri</v>
      </c>
      <c r="X646" s="13">
        <f t="shared" si="102"/>
        <v>-0.15700000000000003</v>
      </c>
      <c r="Y646" s="13">
        <f t="shared" si="103"/>
        <v>-0.31400000000000006</v>
      </c>
      <c r="Z646" s="13">
        <f t="shared" si="104"/>
        <v>-0.47099999999999997</v>
      </c>
      <c r="AA646" s="13">
        <f t="shared" si="101"/>
        <v>-3</v>
      </c>
    </row>
    <row r="647" spans="1:27" x14ac:dyDescent="0.25">
      <c r="A647" s="60">
        <v>45918.957060185188</v>
      </c>
      <c r="B647" s="61">
        <v>443576093</v>
      </c>
      <c r="C647" s="37" t="s">
        <v>36</v>
      </c>
      <c r="D647" s="37" t="s">
        <v>37</v>
      </c>
      <c r="E647" s="37" t="s">
        <v>120</v>
      </c>
      <c r="F647" s="36">
        <v>3645.94</v>
      </c>
      <c r="G647" s="36">
        <v>3642.89</v>
      </c>
      <c r="H647" s="36">
        <v>3647.39</v>
      </c>
      <c r="I647" s="37" t="s">
        <v>510</v>
      </c>
      <c r="J647" s="36">
        <v>3642.79</v>
      </c>
      <c r="K647" s="36">
        <v>0</v>
      </c>
      <c r="L647" s="36">
        <v>0</v>
      </c>
      <c r="M647" s="36">
        <v>-3.15</v>
      </c>
      <c r="N647" s="10" t="str">
        <f t="shared" ref="N647:N710" si="105">IF(M647&gt;0,"W",IF(M647&lt;0,"L","BE"))</f>
        <v>L</v>
      </c>
      <c r="O647" s="11">
        <f t="shared" ref="O647:O710" si="106">INT(LEFT(A647,10))</f>
        <v>45918</v>
      </c>
      <c r="P647" s="12" t="str">
        <f t="shared" ref="P647:P710" si="107">TEXT(A647,"hh")</f>
        <v>22</v>
      </c>
      <c r="Q647" s="13" t="str">
        <f>VLOOKUP($B647,Deals_Demo!$H:$N,7,0)</f>
        <v>strategy_14_demo</v>
      </c>
      <c r="R647" s="13" t="str">
        <f t="shared" ref="R647:R710" si="108">TEXT(O647,"ddd")</f>
        <v>Thu</v>
      </c>
      <c r="S647" s="14">
        <f>VLOOKUP($B647,Deals_Demo!$H:$S,8,0)</f>
        <v>45918.957060185188</v>
      </c>
      <c r="T647" s="14">
        <f>VLOOKUP($B647,Deals_Demo!$H:$S,9,0)</f>
        <v>45919.165393518524</v>
      </c>
      <c r="U647" s="15" t="str">
        <f t="shared" ref="U647:U710" si="109">TEXT(T647,"yyyy-mm-dd")</f>
        <v>2025-09-19</v>
      </c>
      <c r="V647" s="13" t="str">
        <f>VLOOKUP($B647,Deals_Demo!$H:$S,11,0)</f>
        <v>03</v>
      </c>
      <c r="W647" s="13" t="str">
        <f>VLOOKUP($B647,Deals_Demo!$H:$S,12,0)</f>
        <v>Fri</v>
      </c>
      <c r="X647" s="13">
        <f t="shared" si="102"/>
        <v>-0.315</v>
      </c>
      <c r="Y647" s="13">
        <f t="shared" si="103"/>
        <v>-0.63</v>
      </c>
      <c r="Z647" s="13">
        <f t="shared" si="104"/>
        <v>-0.94499999999999995</v>
      </c>
      <c r="AA647" s="13">
        <f t="shared" ref="AA647:AA710" si="110">IF(M647&lt;2.9,-3,M647)</f>
        <v>-3</v>
      </c>
    </row>
    <row r="648" spans="1:27" x14ac:dyDescent="0.25">
      <c r="A648" s="58">
        <v>45918.958553240744</v>
      </c>
      <c r="B648" s="59">
        <v>443576666</v>
      </c>
      <c r="C648" s="38" t="s">
        <v>36</v>
      </c>
      <c r="D648" s="38" t="s">
        <v>37</v>
      </c>
      <c r="E648" s="38" t="s">
        <v>120</v>
      </c>
      <c r="F648" s="35">
        <v>3646.44</v>
      </c>
      <c r="G648" s="35">
        <v>3643.45</v>
      </c>
      <c r="H648" s="38"/>
      <c r="I648" s="38" t="s">
        <v>512</v>
      </c>
      <c r="J648" s="35">
        <v>3643.05</v>
      </c>
      <c r="K648" s="35">
        <v>0</v>
      </c>
      <c r="L648" s="35">
        <v>0</v>
      </c>
      <c r="M648" s="35">
        <v>-3.39</v>
      </c>
      <c r="N648" s="10" t="str">
        <f t="shared" si="105"/>
        <v>L</v>
      </c>
      <c r="O648" s="11">
        <f t="shared" si="106"/>
        <v>45918</v>
      </c>
      <c r="P648" s="12" t="str">
        <f t="shared" si="107"/>
        <v>23</v>
      </c>
      <c r="Q648" s="13" t="str">
        <f>VLOOKUP($B648,Deals_Demo!$H:$N,7,0)</f>
        <v>strategy_18_demo</v>
      </c>
      <c r="R648" s="13" t="str">
        <f t="shared" si="108"/>
        <v>Thu</v>
      </c>
      <c r="S648" s="14">
        <f>VLOOKUP($B648,Deals_Demo!$H:$S,8,0)</f>
        <v>45918.958553240744</v>
      </c>
      <c r="T648" s="14">
        <f>VLOOKUP($B648,Deals_Demo!$H:$S,9,0)</f>
        <v>45919.166886574079</v>
      </c>
      <c r="U648" s="15" t="str">
        <f t="shared" si="109"/>
        <v>2025-09-19</v>
      </c>
      <c r="V648" s="13" t="str">
        <f>VLOOKUP($B648,Deals_Demo!$H:$S,11,0)</f>
        <v>04</v>
      </c>
      <c r="W648" s="13" t="str">
        <f>VLOOKUP($B648,Deals_Demo!$H:$S,12,0)</f>
        <v>Fri</v>
      </c>
      <c r="X648" s="13">
        <f t="shared" si="102"/>
        <v>-0.33900000000000002</v>
      </c>
      <c r="Y648" s="13">
        <f t="shared" si="103"/>
        <v>-0.67800000000000005</v>
      </c>
      <c r="Z648" s="13">
        <f t="shared" si="104"/>
        <v>-1.0169999999999999</v>
      </c>
      <c r="AA648" s="13">
        <f t="shared" si="110"/>
        <v>-3</v>
      </c>
    </row>
    <row r="649" spans="1:27" x14ac:dyDescent="0.25">
      <c r="A649" s="60">
        <v>45918.958564814813</v>
      </c>
      <c r="B649" s="61">
        <v>443576667</v>
      </c>
      <c r="C649" s="37" t="s">
        <v>36</v>
      </c>
      <c r="D649" s="37" t="s">
        <v>37</v>
      </c>
      <c r="E649" s="37" t="s">
        <v>120</v>
      </c>
      <c r="F649" s="36">
        <v>3646.42</v>
      </c>
      <c r="G649" s="36">
        <v>3643.44</v>
      </c>
      <c r="H649" s="37"/>
      <c r="I649" s="37" t="s">
        <v>512</v>
      </c>
      <c r="J649" s="36">
        <v>3643.05</v>
      </c>
      <c r="K649" s="36">
        <v>0</v>
      </c>
      <c r="L649" s="36">
        <v>0</v>
      </c>
      <c r="M649" s="36">
        <v>-3.37</v>
      </c>
      <c r="N649" s="10" t="str">
        <f t="shared" si="105"/>
        <v>L</v>
      </c>
      <c r="O649" s="11">
        <f t="shared" si="106"/>
        <v>45918</v>
      </c>
      <c r="P649" s="12" t="str">
        <f t="shared" si="107"/>
        <v>23</v>
      </c>
      <c r="Q649" s="13" t="str">
        <f>VLOOKUP($B649,Deals_Demo!$H:$N,7,0)</f>
        <v>strategy_19_demo</v>
      </c>
      <c r="R649" s="13" t="str">
        <f t="shared" si="108"/>
        <v>Thu</v>
      </c>
      <c r="S649" s="14">
        <f>VLOOKUP($B649,Deals_Demo!$H:$S,8,0)</f>
        <v>45918.958564814813</v>
      </c>
      <c r="T649" s="14">
        <f>VLOOKUP($B649,Deals_Demo!$H:$S,9,0)</f>
        <v>45919.166898148149</v>
      </c>
      <c r="U649" s="15" t="str">
        <f t="shared" si="109"/>
        <v>2025-09-19</v>
      </c>
      <c r="V649" s="13" t="str">
        <f>VLOOKUP($B649,Deals_Demo!$H:$S,11,0)</f>
        <v>04</v>
      </c>
      <c r="W649" s="13" t="str">
        <f>VLOOKUP($B649,Deals_Demo!$H:$S,12,0)</f>
        <v>Fri</v>
      </c>
      <c r="X649" s="13">
        <f t="shared" si="102"/>
        <v>-0.33700000000000002</v>
      </c>
      <c r="Y649" s="13">
        <f t="shared" si="103"/>
        <v>-0.67400000000000004</v>
      </c>
      <c r="Z649" s="13">
        <f t="shared" si="104"/>
        <v>-1.0109999999999999</v>
      </c>
      <c r="AA649" s="13">
        <f t="shared" si="110"/>
        <v>-3</v>
      </c>
    </row>
    <row r="650" spans="1:27" x14ac:dyDescent="0.25">
      <c r="A650" s="58">
        <v>45918.958784722221</v>
      </c>
      <c r="B650" s="59">
        <v>443576725</v>
      </c>
      <c r="C650" s="38" t="s">
        <v>36</v>
      </c>
      <c r="D650" s="38" t="s">
        <v>37</v>
      </c>
      <c r="E650" s="38" t="s">
        <v>120</v>
      </c>
      <c r="F650" s="35">
        <v>3645.79</v>
      </c>
      <c r="G650" s="35">
        <v>3642.78</v>
      </c>
      <c r="H650" s="35">
        <v>3649.28</v>
      </c>
      <c r="I650" s="38" t="s">
        <v>513</v>
      </c>
      <c r="J650" s="35">
        <v>3642.72</v>
      </c>
      <c r="K650" s="35">
        <v>0</v>
      </c>
      <c r="L650" s="35">
        <v>0</v>
      </c>
      <c r="M650" s="35">
        <v>-3.07</v>
      </c>
      <c r="N650" s="10" t="str">
        <f t="shared" si="105"/>
        <v>L</v>
      </c>
      <c r="O650" s="11">
        <f t="shared" si="106"/>
        <v>45918</v>
      </c>
      <c r="P650" s="12" t="str">
        <f t="shared" si="107"/>
        <v>23</v>
      </c>
      <c r="Q650" s="13" t="str">
        <f>VLOOKUP($B650,Deals_Demo!$H:$N,7,0)</f>
        <v>strategy_07_demo</v>
      </c>
      <c r="R650" s="13" t="str">
        <f t="shared" si="108"/>
        <v>Thu</v>
      </c>
      <c r="S650" s="14">
        <f>VLOOKUP($B650,Deals_Demo!$H:$S,8,0)</f>
        <v>45918.958784722221</v>
      </c>
      <c r="T650" s="14">
        <f>VLOOKUP($B650,Deals_Demo!$H:$S,9,0)</f>
        <v>45919.167118055557</v>
      </c>
      <c r="U650" s="15" t="str">
        <f t="shared" si="109"/>
        <v>2025-09-19</v>
      </c>
      <c r="V650" s="13" t="str">
        <f>VLOOKUP($B650,Deals_Demo!$H:$S,11,0)</f>
        <v>04</v>
      </c>
      <c r="W650" s="13" t="str">
        <f>VLOOKUP($B650,Deals_Demo!$H:$S,12,0)</f>
        <v>Fri</v>
      </c>
      <c r="X650" s="13">
        <f t="shared" si="102"/>
        <v>-0.307</v>
      </c>
      <c r="Y650" s="13">
        <f t="shared" si="103"/>
        <v>-0.61399999999999999</v>
      </c>
      <c r="Z650" s="13">
        <f t="shared" si="104"/>
        <v>-0.92099999999999993</v>
      </c>
      <c r="AA650" s="13">
        <f t="shared" si="110"/>
        <v>-3</v>
      </c>
    </row>
    <row r="651" spans="1:27" x14ac:dyDescent="0.25">
      <c r="A651" s="60">
        <v>45918.958796296298</v>
      </c>
      <c r="B651" s="61">
        <v>443576726</v>
      </c>
      <c r="C651" s="37" t="s">
        <v>36</v>
      </c>
      <c r="D651" s="37" t="s">
        <v>37</v>
      </c>
      <c r="E651" s="37" t="s">
        <v>120</v>
      </c>
      <c r="F651" s="36">
        <v>3645.79</v>
      </c>
      <c r="G651" s="36">
        <v>3642.79</v>
      </c>
      <c r="H651" s="36">
        <v>3649.29</v>
      </c>
      <c r="I651" s="37" t="s">
        <v>510</v>
      </c>
      <c r="J651" s="36">
        <v>3642.79</v>
      </c>
      <c r="K651" s="36">
        <v>0</v>
      </c>
      <c r="L651" s="36">
        <v>0</v>
      </c>
      <c r="M651" s="36">
        <v>-3</v>
      </c>
      <c r="N651" s="10" t="str">
        <f t="shared" si="105"/>
        <v>L</v>
      </c>
      <c r="O651" s="11">
        <f t="shared" si="106"/>
        <v>45918</v>
      </c>
      <c r="P651" s="12" t="str">
        <f t="shared" si="107"/>
        <v>23</v>
      </c>
      <c r="Q651" s="13" t="str">
        <f>VLOOKUP($B651,Deals_Demo!$H:$N,7,0)</f>
        <v>strategy_08_demo</v>
      </c>
      <c r="R651" s="13" t="str">
        <f t="shared" si="108"/>
        <v>Thu</v>
      </c>
      <c r="S651" s="14">
        <f>VLOOKUP($B651,Deals_Demo!$H:$S,8,0)</f>
        <v>45918.958796296298</v>
      </c>
      <c r="T651" s="14">
        <f>VLOOKUP($B651,Deals_Demo!$H:$S,9,0)</f>
        <v>45919.167129629634</v>
      </c>
      <c r="U651" s="15" t="str">
        <f t="shared" si="109"/>
        <v>2025-09-19</v>
      </c>
      <c r="V651" s="13" t="str">
        <f>VLOOKUP($B651,Deals_Demo!$H:$S,11,0)</f>
        <v>04</v>
      </c>
      <c r="W651" s="13" t="str">
        <f>VLOOKUP($B651,Deals_Demo!$H:$S,12,0)</f>
        <v>Fri</v>
      </c>
      <c r="X651" s="13">
        <f t="shared" si="102"/>
        <v>-0.30000000000000004</v>
      </c>
      <c r="Y651" s="13">
        <f t="shared" si="103"/>
        <v>-0.60000000000000009</v>
      </c>
      <c r="Z651" s="13">
        <f t="shared" si="104"/>
        <v>-0.89999999999999991</v>
      </c>
      <c r="AA651" s="13">
        <f t="shared" si="110"/>
        <v>-3</v>
      </c>
    </row>
    <row r="652" spans="1:27" x14ac:dyDescent="0.25">
      <c r="A652" s="58">
        <v>45918.959131944444</v>
      </c>
      <c r="B652" s="59">
        <v>443576778</v>
      </c>
      <c r="C652" s="38" t="s">
        <v>36</v>
      </c>
      <c r="D652" s="38" t="s">
        <v>37</v>
      </c>
      <c r="E652" s="38" t="s">
        <v>120</v>
      </c>
      <c r="F652" s="35">
        <v>3645.94</v>
      </c>
      <c r="G652" s="35">
        <v>3643.44</v>
      </c>
      <c r="H652" s="35">
        <v>3648.94</v>
      </c>
      <c r="I652" s="38" t="s">
        <v>512</v>
      </c>
      <c r="J652" s="35">
        <v>3643.05</v>
      </c>
      <c r="K652" s="35">
        <v>0</v>
      </c>
      <c r="L652" s="35">
        <v>0</v>
      </c>
      <c r="M652" s="35">
        <v>-2.89</v>
      </c>
      <c r="N652" s="10" t="str">
        <f t="shared" si="105"/>
        <v>L</v>
      </c>
      <c r="O652" s="11">
        <f t="shared" si="106"/>
        <v>45918</v>
      </c>
      <c r="P652" s="12" t="str">
        <f t="shared" si="107"/>
        <v>23</v>
      </c>
      <c r="Q652" s="13" t="str">
        <f>VLOOKUP($B652,Deals_Demo!$H:$N,7,0)</f>
        <v>strategy_10_demo</v>
      </c>
      <c r="R652" s="13" t="str">
        <f t="shared" si="108"/>
        <v>Thu</v>
      </c>
      <c r="S652" s="14">
        <f>VLOOKUP($B652,Deals_Demo!$H:$S,8,0)</f>
        <v>45918.959131944444</v>
      </c>
      <c r="T652" s="14">
        <f>VLOOKUP($B652,Deals_Demo!$H:$S,9,0)</f>
        <v>45919.16746527778</v>
      </c>
      <c r="U652" s="15" t="str">
        <f t="shared" si="109"/>
        <v>2025-09-19</v>
      </c>
      <c r="V652" s="13" t="str">
        <f>VLOOKUP($B652,Deals_Demo!$H:$S,11,0)</f>
        <v>04</v>
      </c>
      <c r="W652" s="13" t="str">
        <f>VLOOKUP($B652,Deals_Demo!$H:$S,12,0)</f>
        <v>Fri</v>
      </c>
      <c r="X652" s="13">
        <f t="shared" si="102"/>
        <v>-0.28900000000000003</v>
      </c>
      <c r="Y652" s="13">
        <f t="shared" si="103"/>
        <v>-0.57800000000000007</v>
      </c>
      <c r="Z652" s="13">
        <f t="shared" si="104"/>
        <v>-0.86699999999999999</v>
      </c>
      <c r="AA652" s="13">
        <f t="shared" si="110"/>
        <v>-3</v>
      </c>
    </row>
    <row r="653" spans="1:27" x14ac:dyDescent="0.25">
      <c r="A653" s="60">
        <v>45918.959143518521</v>
      </c>
      <c r="B653" s="61">
        <v>443576779</v>
      </c>
      <c r="C653" s="37" t="s">
        <v>36</v>
      </c>
      <c r="D653" s="37" t="s">
        <v>37</v>
      </c>
      <c r="E653" s="37" t="s">
        <v>120</v>
      </c>
      <c r="F653" s="36">
        <v>3645.95</v>
      </c>
      <c r="G653" s="36">
        <v>3642.94</v>
      </c>
      <c r="H653" s="36">
        <v>3648.94</v>
      </c>
      <c r="I653" s="37" t="s">
        <v>514</v>
      </c>
      <c r="J653" s="36">
        <v>3642.94</v>
      </c>
      <c r="K653" s="36">
        <v>0</v>
      </c>
      <c r="L653" s="36">
        <v>0</v>
      </c>
      <c r="M653" s="36">
        <v>-3.01</v>
      </c>
      <c r="N653" s="10" t="str">
        <f t="shared" si="105"/>
        <v>L</v>
      </c>
      <c r="O653" s="11">
        <f t="shared" si="106"/>
        <v>45918</v>
      </c>
      <c r="P653" s="12" t="str">
        <f t="shared" si="107"/>
        <v>23</v>
      </c>
      <c r="Q653" s="13" t="str">
        <f>VLOOKUP($B653,Deals_Demo!$H:$N,7,0)</f>
        <v>strategy_09_demo</v>
      </c>
      <c r="R653" s="13" t="str">
        <f t="shared" si="108"/>
        <v>Thu</v>
      </c>
      <c r="S653" s="14">
        <f>VLOOKUP($B653,Deals_Demo!$H:$S,8,0)</f>
        <v>45918.959143518521</v>
      </c>
      <c r="T653" s="14">
        <f>VLOOKUP($B653,Deals_Demo!$H:$S,9,0)</f>
        <v>45919.167476851857</v>
      </c>
      <c r="U653" s="15" t="str">
        <f t="shared" si="109"/>
        <v>2025-09-19</v>
      </c>
      <c r="V653" s="13" t="str">
        <f>VLOOKUP($B653,Deals_Demo!$H:$S,11,0)</f>
        <v>04</v>
      </c>
      <c r="W653" s="13" t="str">
        <f>VLOOKUP($B653,Deals_Demo!$H:$S,12,0)</f>
        <v>Fri</v>
      </c>
      <c r="X653" s="13">
        <f t="shared" si="102"/>
        <v>-0.30099999999999999</v>
      </c>
      <c r="Y653" s="13">
        <f t="shared" si="103"/>
        <v>-0.60199999999999998</v>
      </c>
      <c r="Z653" s="13">
        <f t="shared" si="104"/>
        <v>-0.90299999999999991</v>
      </c>
      <c r="AA653" s="13">
        <f t="shared" si="110"/>
        <v>-3</v>
      </c>
    </row>
    <row r="654" spans="1:27" x14ac:dyDescent="0.25">
      <c r="A654" s="58">
        <v>45918.959143518521</v>
      </c>
      <c r="B654" s="59">
        <v>443576781</v>
      </c>
      <c r="C654" s="38" t="s">
        <v>36</v>
      </c>
      <c r="D654" s="38" t="s">
        <v>37</v>
      </c>
      <c r="E654" s="38" t="s">
        <v>120</v>
      </c>
      <c r="F654" s="35">
        <v>3645.97</v>
      </c>
      <c r="G654" s="35">
        <v>3642.94</v>
      </c>
      <c r="H654" s="35">
        <v>3649.44</v>
      </c>
      <c r="I654" s="38" t="s">
        <v>514</v>
      </c>
      <c r="J654" s="35">
        <v>3642.94</v>
      </c>
      <c r="K654" s="35">
        <v>0</v>
      </c>
      <c r="L654" s="35">
        <v>0</v>
      </c>
      <c r="M654" s="35">
        <v>-3.03</v>
      </c>
      <c r="N654" s="10" t="str">
        <f t="shared" si="105"/>
        <v>L</v>
      </c>
      <c r="O654" s="11">
        <f t="shared" si="106"/>
        <v>45918</v>
      </c>
      <c r="P654" s="12" t="str">
        <f t="shared" si="107"/>
        <v>23</v>
      </c>
      <c r="Q654" s="13" t="str">
        <f>VLOOKUP($B654,Deals_Demo!$H:$N,7,0)</f>
        <v>strategy_11_demo</v>
      </c>
      <c r="R654" s="13" t="str">
        <f t="shared" si="108"/>
        <v>Thu</v>
      </c>
      <c r="S654" s="14">
        <f>VLOOKUP($B654,Deals_Demo!$H:$S,8,0)</f>
        <v>45918.959143518521</v>
      </c>
      <c r="T654" s="14">
        <f>VLOOKUP($B654,Deals_Demo!$H:$S,9,0)</f>
        <v>45919.167476851857</v>
      </c>
      <c r="U654" s="15" t="str">
        <f t="shared" si="109"/>
        <v>2025-09-19</v>
      </c>
      <c r="V654" s="13" t="str">
        <f>VLOOKUP($B654,Deals_Demo!$H:$S,11,0)</f>
        <v>04</v>
      </c>
      <c r="W654" s="13" t="str">
        <f>VLOOKUP($B654,Deals_Demo!$H:$S,12,0)</f>
        <v>Fri</v>
      </c>
      <c r="X654" s="13">
        <f t="shared" si="102"/>
        <v>-0.30299999999999999</v>
      </c>
      <c r="Y654" s="13">
        <f t="shared" si="103"/>
        <v>-0.60599999999999998</v>
      </c>
      <c r="Z654" s="13">
        <f t="shared" si="104"/>
        <v>-0.90899999999999992</v>
      </c>
      <c r="AA654" s="13">
        <f t="shared" si="110"/>
        <v>-3</v>
      </c>
    </row>
    <row r="655" spans="1:27" x14ac:dyDescent="0.25">
      <c r="A655" s="60">
        <v>45918.963159722225</v>
      </c>
      <c r="B655" s="61">
        <v>443577840</v>
      </c>
      <c r="C655" s="37" t="s">
        <v>36</v>
      </c>
      <c r="D655" s="37" t="s">
        <v>37</v>
      </c>
      <c r="E655" s="37" t="s">
        <v>120</v>
      </c>
      <c r="F655" s="36">
        <v>3645.81</v>
      </c>
      <c r="G655" s="36">
        <v>3642.81</v>
      </c>
      <c r="H655" s="36">
        <v>3650.31</v>
      </c>
      <c r="I655" s="37" t="s">
        <v>510</v>
      </c>
      <c r="J655" s="36">
        <v>3642.79</v>
      </c>
      <c r="K655" s="36">
        <v>0</v>
      </c>
      <c r="L655" s="36">
        <v>0</v>
      </c>
      <c r="M655" s="36">
        <v>-3.02</v>
      </c>
      <c r="N655" s="10" t="str">
        <f t="shared" si="105"/>
        <v>L</v>
      </c>
      <c r="O655" s="11">
        <f t="shared" si="106"/>
        <v>45918</v>
      </c>
      <c r="P655" s="12" t="str">
        <f t="shared" si="107"/>
        <v>23</v>
      </c>
      <c r="Q655" s="13" t="str">
        <f>VLOOKUP($B655,Deals_Demo!$H:$N,7,0)</f>
        <v>DEMO_strategy_03</v>
      </c>
      <c r="R655" s="13" t="str">
        <f t="shared" si="108"/>
        <v>Thu</v>
      </c>
      <c r="S655" s="14">
        <f>VLOOKUP($B655,Deals_Demo!$H:$S,8,0)</f>
        <v>45918.963159722225</v>
      </c>
      <c r="T655" s="14">
        <f>VLOOKUP($B655,Deals_Demo!$H:$S,9,0)</f>
        <v>45919.171493055561</v>
      </c>
      <c r="U655" s="15" t="str">
        <f t="shared" si="109"/>
        <v>2025-09-19</v>
      </c>
      <c r="V655" s="13" t="str">
        <f>VLOOKUP($B655,Deals_Demo!$H:$S,11,0)</f>
        <v>04</v>
      </c>
      <c r="W655" s="13" t="str">
        <f>VLOOKUP($B655,Deals_Demo!$H:$S,12,0)</f>
        <v>Fri</v>
      </c>
      <c r="X655" s="13">
        <f t="shared" si="102"/>
        <v>-0.30200000000000005</v>
      </c>
      <c r="Y655" s="13">
        <f t="shared" si="103"/>
        <v>-0.60400000000000009</v>
      </c>
      <c r="Z655" s="13">
        <f t="shared" si="104"/>
        <v>-0.90599999999999992</v>
      </c>
      <c r="AA655" s="13">
        <f t="shared" si="110"/>
        <v>-3</v>
      </c>
    </row>
    <row r="656" spans="1:27" x14ac:dyDescent="0.25">
      <c r="A656" s="58">
        <v>45918.984826388885</v>
      </c>
      <c r="B656" s="59">
        <v>443580901</v>
      </c>
      <c r="C656" s="38" t="s">
        <v>36</v>
      </c>
      <c r="D656" s="38" t="s">
        <v>38</v>
      </c>
      <c r="E656" s="38" t="s">
        <v>120</v>
      </c>
      <c r="F656" s="35">
        <v>3644.32</v>
      </c>
      <c r="G656" s="35">
        <v>3645.82</v>
      </c>
      <c r="H656" s="35">
        <v>3642.82</v>
      </c>
      <c r="I656" s="38" t="s">
        <v>513</v>
      </c>
      <c r="J656" s="35">
        <v>3642.74</v>
      </c>
      <c r="K656" s="35">
        <v>0</v>
      </c>
      <c r="L656" s="35">
        <v>0</v>
      </c>
      <c r="M656" s="35">
        <v>1.58</v>
      </c>
      <c r="N656" s="10" t="str">
        <f t="shared" si="105"/>
        <v>W</v>
      </c>
      <c r="O656" s="11">
        <f t="shared" si="106"/>
        <v>45918</v>
      </c>
      <c r="P656" s="12" t="str">
        <f t="shared" si="107"/>
        <v>23</v>
      </c>
      <c r="Q656" s="13" t="str">
        <f>VLOOKUP($B656,Deals_Demo!$H:$N,7,0)</f>
        <v>strategy_15_demo</v>
      </c>
      <c r="R656" s="13" t="str">
        <f t="shared" si="108"/>
        <v>Thu</v>
      </c>
      <c r="S656" s="14">
        <f>VLOOKUP($B656,Deals_Demo!$H:$S,8,0)</f>
        <v>45918.984826388885</v>
      </c>
      <c r="T656" s="14">
        <f>VLOOKUP($B656,Deals_Demo!$H:$S,9,0)</f>
        <v>45919.193159722221</v>
      </c>
      <c r="U656" s="15" t="str">
        <f t="shared" si="109"/>
        <v>2025-09-19</v>
      </c>
      <c r="V656" s="13" t="str">
        <f>VLOOKUP($B656,Deals_Demo!$H:$S,11,0)</f>
        <v>04</v>
      </c>
      <c r="W656" s="13" t="str">
        <f>VLOOKUP($B656,Deals_Demo!$H:$S,12,0)</f>
        <v>Fri</v>
      </c>
      <c r="X656" s="13">
        <f t="shared" si="102"/>
        <v>0.15800000000000003</v>
      </c>
      <c r="Y656" s="13">
        <f t="shared" si="103"/>
        <v>0.31600000000000006</v>
      </c>
      <c r="Z656" s="13">
        <f t="shared" si="104"/>
        <v>0.47399999999999998</v>
      </c>
      <c r="AA656" s="13">
        <f t="shared" si="110"/>
        <v>-3</v>
      </c>
    </row>
    <row r="657" spans="1:27" x14ac:dyDescent="0.25">
      <c r="A657" s="60">
        <v>45918.995937500003</v>
      </c>
      <c r="B657" s="61">
        <v>443582505</v>
      </c>
      <c r="C657" s="37" t="s">
        <v>36</v>
      </c>
      <c r="D657" s="37" t="s">
        <v>38</v>
      </c>
      <c r="E657" s="37" t="s">
        <v>120</v>
      </c>
      <c r="F657" s="36">
        <v>3644.38</v>
      </c>
      <c r="G657" s="36">
        <v>3641.79</v>
      </c>
      <c r="H657" s="36">
        <v>3640.88</v>
      </c>
      <c r="I657" s="37" t="s">
        <v>515</v>
      </c>
      <c r="J657" s="36">
        <v>3640.85</v>
      </c>
      <c r="K657" s="36">
        <v>0</v>
      </c>
      <c r="L657" s="36">
        <v>0</v>
      </c>
      <c r="M657" s="36">
        <v>3.53</v>
      </c>
      <c r="N657" s="10" t="str">
        <f t="shared" si="105"/>
        <v>W</v>
      </c>
      <c r="O657" s="11">
        <f t="shared" si="106"/>
        <v>45918</v>
      </c>
      <c r="P657" s="12" t="str">
        <f t="shared" si="107"/>
        <v>23</v>
      </c>
      <c r="Q657" s="13" t="str">
        <f>VLOOKUP($B657,Deals_Demo!$H:$N,7,0)</f>
        <v>strategy_13_demo</v>
      </c>
      <c r="R657" s="13" t="str">
        <f t="shared" si="108"/>
        <v>Thu</v>
      </c>
      <c r="S657" s="14">
        <f>VLOOKUP($B657,Deals_Demo!$H:$S,8,0)</f>
        <v>45918.995937500003</v>
      </c>
      <c r="T657" s="14">
        <f>VLOOKUP($B657,Deals_Demo!$H:$S,9,0)</f>
        <v>45919.204270833339</v>
      </c>
      <c r="U657" s="15" t="str">
        <f t="shared" si="109"/>
        <v>2025-09-19</v>
      </c>
      <c r="V657" s="13" t="str">
        <f>VLOOKUP($B657,Deals_Demo!$H:$S,11,0)</f>
        <v>04</v>
      </c>
      <c r="W657" s="13" t="str">
        <f>VLOOKUP($B657,Deals_Demo!$H:$S,12,0)</f>
        <v>Fri</v>
      </c>
      <c r="X657" s="13">
        <f t="shared" si="102"/>
        <v>0.35299999999999998</v>
      </c>
      <c r="Y657" s="13">
        <f t="shared" si="103"/>
        <v>0.70599999999999996</v>
      </c>
      <c r="Z657" s="13">
        <f t="shared" si="104"/>
        <v>1.0589999999999999</v>
      </c>
      <c r="AA657" s="13">
        <f t="shared" si="110"/>
        <v>3.53</v>
      </c>
    </row>
    <row r="658" spans="1:27" x14ac:dyDescent="0.25">
      <c r="A658" s="58">
        <v>45919.045243055552</v>
      </c>
      <c r="B658" s="59">
        <v>443584292</v>
      </c>
      <c r="C658" s="38" t="s">
        <v>36</v>
      </c>
      <c r="D658" s="38" t="s">
        <v>38</v>
      </c>
      <c r="E658" s="38" t="s">
        <v>120</v>
      </c>
      <c r="F658" s="35">
        <v>3643.05</v>
      </c>
      <c r="G658" s="35">
        <v>3640.32</v>
      </c>
      <c r="H658" s="38"/>
      <c r="I658" s="38" t="s">
        <v>516</v>
      </c>
      <c r="J658" s="35">
        <v>3640.32</v>
      </c>
      <c r="K658" s="35">
        <v>0</v>
      </c>
      <c r="L658" s="35">
        <v>0</v>
      </c>
      <c r="M658" s="35">
        <v>2.73</v>
      </c>
      <c r="N658" s="10" t="str">
        <f t="shared" si="105"/>
        <v>W</v>
      </c>
      <c r="O658" s="11">
        <f t="shared" si="106"/>
        <v>45919</v>
      </c>
      <c r="P658" s="12" t="str">
        <f t="shared" si="107"/>
        <v>01</v>
      </c>
      <c r="Q658" s="13" t="str">
        <f>VLOOKUP($B658,Deals_Demo!$H:$N,7,0)</f>
        <v>strategy_19_demo</v>
      </c>
      <c r="R658" s="13" t="str">
        <f t="shared" si="108"/>
        <v>Fri</v>
      </c>
      <c r="S658" s="14">
        <f>VLOOKUP($B658,Deals_Demo!$H:$S,8,0)</f>
        <v>45919.045243055552</v>
      </c>
      <c r="T658" s="14">
        <f>VLOOKUP($B658,Deals_Demo!$H:$S,9,0)</f>
        <v>45919.253576388888</v>
      </c>
      <c r="U658" s="15" t="str">
        <f t="shared" si="109"/>
        <v>2025-09-19</v>
      </c>
      <c r="V658" s="13" t="str">
        <f>VLOOKUP($B658,Deals_Demo!$H:$S,11,0)</f>
        <v>06</v>
      </c>
      <c r="W658" s="13" t="str">
        <f>VLOOKUP($B658,Deals_Demo!$H:$S,12,0)</f>
        <v>Fri</v>
      </c>
      <c r="X658" s="13">
        <f t="shared" si="102"/>
        <v>0.27300000000000002</v>
      </c>
      <c r="Y658" s="13">
        <f t="shared" si="103"/>
        <v>0.54600000000000004</v>
      </c>
      <c r="Z658" s="13">
        <f t="shared" si="104"/>
        <v>0.81899999999999995</v>
      </c>
      <c r="AA658" s="13">
        <f t="shared" si="110"/>
        <v>-3</v>
      </c>
    </row>
    <row r="659" spans="1:27" x14ac:dyDescent="0.25">
      <c r="A659" s="60">
        <v>45919.045243055552</v>
      </c>
      <c r="B659" s="61">
        <v>443584293</v>
      </c>
      <c r="C659" s="37" t="s">
        <v>36</v>
      </c>
      <c r="D659" s="37" t="s">
        <v>38</v>
      </c>
      <c r="E659" s="37" t="s">
        <v>120</v>
      </c>
      <c r="F659" s="36">
        <v>3643.03</v>
      </c>
      <c r="G659" s="36">
        <v>3642.07</v>
      </c>
      <c r="H659" s="37"/>
      <c r="I659" s="37" t="s">
        <v>517</v>
      </c>
      <c r="J659" s="36">
        <v>3642.26</v>
      </c>
      <c r="K659" s="36">
        <v>0</v>
      </c>
      <c r="L659" s="36">
        <v>0</v>
      </c>
      <c r="M659" s="36">
        <v>0.77</v>
      </c>
      <c r="N659" s="10" t="str">
        <f t="shared" si="105"/>
        <v>W</v>
      </c>
      <c r="O659" s="11">
        <f t="shared" si="106"/>
        <v>45919</v>
      </c>
      <c r="P659" s="12" t="str">
        <f t="shared" si="107"/>
        <v>01</v>
      </c>
      <c r="Q659" s="13" t="str">
        <f>VLOOKUP($B659,Deals_Demo!$H:$N,7,0)</f>
        <v>strategy_18_demo</v>
      </c>
      <c r="R659" s="13" t="str">
        <f t="shared" si="108"/>
        <v>Fri</v>
      </c>
      <c r="S659" s="14">
        <f>VLOOKUP($B659,Deals_Demo!$H:$S,8,0)</f>
        <v>45919.045243055552</v>
      </c>
      <c r="T659" s="14">
        <f>VLOOKUP($B659,Deals_Demo!$H:$S,9,0)</f>
        <v>45919.253576388888</v>
      </c>
      <c r="U659" s="15" t="str">
        <f t="shared" si="109"/>
        <v>2025-09-19</v>
      </c>
      <c r="V659" s="13" t="str">
        <f>VLOOKUP($B659,Deals_Demo!$H:$S,11,0)</f>
        <v>06</v>
      </c>
      <c r="W659" s="13" t="str">
        <f>VLOOKUP($B659,Deals_Demo!$H:$S,12,0)</f>
        <v>Fri</v>
      </c>
      <c r="X659" s="13">
        <f t="shared" si="102"/>
        <v>7.7000000000000013E-2</v>
      </c>
      <c r="Y659" s="13">
        <f t="shared" si="103"/>
        <v>0.15400000000000003</v>
      </c>
      <c r="Z659" s="13">
        <f t="shared" si="104"/>
        <v>0.23099999999999998</v>
      </c>
      <c r="AA659" s="13">
        <f t="shared" si="110"/>
        <v>-3</v>
      </c>
    </row>
    <row r="660" spans="1:27" x14ac:dyDescent="0.25">
      <c r="A660" s="58">
        <v>45919.048715277779</v>
      </c>
      <c r="B660" s="59">
        <v>443584629</v>
      </c>
      <c r="C660" s="38" t="s">
        <v>36</v>
      </c>
      <c r="D660" s="38" t="s">
        <v>38</v>
      </c>
      <c r="E660" s="38" t="s">
        <v>120</v>
      </c>
      <c r="F660" s="35">
        <v>3642.65</v>
      </c>
      <c r="G660" s="35">
        <v>3641.93</v>
      </c>
      <c r="H660" s="35">
        <v>3641.15</v>
      </c>
      <c r="I660" s="38" t="s">
        <v>518</v>
      </c>
      <c r="J660" s="35">
        <v>3641.09</v>
      </c>
      <c r="K660" s="35">
        <v>0</v>
      </c>
      <c r="L660" s="35">
        <v>0</v>
      </c>
      <c r="M660" s="35">
        <v>1.56</v>
      </c>
      <c r="N660" s="10" t="str">
        <f t="shared" si="105"/>
        <v>W</v>
      </c>
      <c r="O660" s="11">
        <f t="shared" si="106"/>
        <v>45919</v>
      </c>
      <c r="P660" s="12" t="str">
        <f t="shared" si="107"/>
        <v>01</v>
      </c>
      <c r="Q660" s="13" t="str">
        <f>VLOOKUP($B660,Deals_Demo!$H:$N,7,0)</f>
        <v>strategy_15_demo</v>
      </c>
      <c r="R660" s="13" t="str">
        <f t="shared" si="108"/>
        <v>Fri</v>
      </c>
      <c r="S660" s="14">
        <f>VLOOKUP($B660,Deals_Demo!$H:$S,8,0)</f>
        <v>45919.048715277779</v>
      </c>
      <c r="T660" s="14">
        <f>VLOOKUP($B660,Deals_Demo!$H:$S,9,0)</f>
        <v>45919.257048611114</v>
      </c>
      <c r="U660" s="15" t="str">
        <f t="shared" si="109"/>
        <v>2025-09-19</v>
      </c>
      <c r="V660" s="13" t="str">
        <f>VLOOKUP($B660,Deals_Demo!$H:$S,11,0)</f>
        <v>06</v>
      </c>
      <c r="W660" s="13" t="str">
        <f>VLOOKUP($B660,Deals_Demo!$H:$S,12,0)</f>
        <v>Fri</v>
      </c>
      <c r="X660" s="13">
        <f t="shared" si="102"/>
        <v>0.15600000000000003</v>
      </c>
      <c r="Y660" s="13">
        <f t="shared" si="103"/>
        <v>0.31200000000000006</v>
      </c>
      <c r="Z660" s="13">
        <f t="shared" si="104"/>
        <v>0.46799999999999997</v>
      </c>
      <c r="AA660" s="13">
        <f t="shared" si="110"/>
        <v>-3</v>
      </c>
    </row>
    <row r="661" spans="1:27" x14ac:dyDescent="0.25">
      <c r="A661" s="60">
        <v>45919.048715277779</v>
      </c>
      <c r="B661" s="61">
        <v>443584630</v>
      </c>
      <c r="C661" s="37" t="s">
        <v>36</v>
      </c>
      <c r="D661" s="37" t="s">
        <v>38</v>
      </c>
      <c r="E661" s="37" t="s">
        <v>120</v>
      </c>
      <c r="F661" s="36">
        <v>3642.65</v>
      </c>
      <c r="G661" s="36">
        <v>3641.93</v>
      </c>
      <c r="H661" s="36">
        <v>3641.15</v>
      </c>
      <c r="I661" s="37" t="s">
        <v>518</v>
      </c>
      <c r="J661" s="36">
        <v>3641.09</v>
      </c>
      <c r="K661" s="36">
        <v>0</v>
      </c>
      <c r="L661" s="36">
        <v>0</v>
      </c>
      <c r="M661" s="36">
        <v>1.56</v>
      </c>
      <c r="N661" s="10" t="str">
        <f t="shared" si="105"/>
        <v>W</v>
      </c>
      <c r="O661" s="11">
        <f t="shared" si="106"/>
        <v>45919</v>
      </c>
      <c r="P661" s="12" t="str">
        <f t="shared" si="107"/>
        <v>01</v>
      </c>
      <c r="Q661" s="13" t="str">
        <f>VLOOKUP($B661,Deals_Demo!$H:$N,7,0)</f>
        <v>strategy_12_demo</v>
      </c>
      <c r="R661" s="13" t="str">
        <f t="shared" si="108"/>
        <v>Fri</v>
      </c>
      <c r="S661" s="14">
        <f>VLOOKUP($B661,Deals_Demo!$H:$S,8,0)</f>
        <v>45919.048715277779</v>
      </c>
      <c r="T661" s="14">
        <f>VLOOKUP($B661,Deals_Demo!$H:$S,9,0)</f>
        <v>45919.257048611114</v>
      </c>
      <c r="U661" s="15" t="str">
        <f t="shared" si="109"/>
        <v>2025-09-19</v>
      </c>
      <c r="V661" s="13" t="str">
        <f>VLOOKUP($B661,Deals_Demo!$H:$S,11,0)</f>
        <v>06</v>
      </c>
      <c r="W661" s="13" t="str">
        <f>VLOOKUP($B661,Deals_Demo!$H:$S,12,0)</f>
        <v>Fri</v>
      </c>
      <c r="X661" s="13">
        <f t="shared" si="102"/>
        <v>0.15600000000000003</v>
      </c>
      <c r="Y661" s="13">
        <f t="shared" si="103"/>
        <v>0.31200000000000006</v>
      </c>
      <c r="Z661" s="13">
        <f t="shared" si="104"/>
        <v>0.46799999999999997</v>
      </c>
      <c r="AA661" s="13">
        <f t="shared" si="110"/>
        <v>-3</v>
      </c>
    </row>
    <row r="662" spans="1:27" x14ac:dyDescent="0.25">
      <c r="A662" s="58">
        <v>45919.048726851855</v>
      </c>
      <c r="B662" s="59">
        <v>443584631</v>
      </c>
      <c r="C662" s="38" t="s">
        <v>36</v>
      </c>
      <c r="D662" s="38" t="s">
        <v>38</v>
      </c>
      <c r="E662" s="38" t="s">
        <v>120</v>
      </c>
      <c r="F662" s="35">
        <v>3642.65</v>
      </c>
      <c r="G662" s="35">
        <v>3639.81</v>
      </c>
      <c r="H662" s="35">
        <v>3639.15</v>
      </c>
      <c r="I662" s="38" t="s">
        <v>519</v>
      </c>
      <c r="J662" s="35">
        <v>3639.06</v>
      </c>
      <c r="K662" s="35">
        <v>0</v>
      </c>
      <c r="L662" s="35">
        <v>0</v>
      </c>
      <c r="M662" s="35">
        <v>3.59</v>
      </c>
      <c r="N662" s="10" t="str">
        <f t="shared" si="105"/>
        <v>W</v>
      </c>
      <c r="O662" s="11">
        <f t="shared" si="106"/>
        <v>45919</v>
      </c>
      <c r="P662" s="12" t="str">
        <f t="shared" si="107"/>
        <v>01</v>
      </c>
      <c r="Q662" s="13" t="str">
        <f>VLOOKUP($B662,Deals_Demo!$H:$N,7,0)</f>
        <v>strategy_16_demo</v>
      </c>
      <c r="R662" s="13" t="str">
        <f t="shared" si="108"/>
        <v>Fri</v>
      </c>
      <c r="S662" s="14">
        <f>VLOOKUP($B662,Deals_Demo!$H:$S,8,0)</f>
        <v>45919.048726851855</v>
      </c>
      <c r="T662" s="14">
        <f>VLOOKUP($B662,Deals_Demo!$H:$S,9,0)</f>
        <v>45919.257060185191</v>
      </c>
      <c r="U662" s="15" t="str">
        <f t="shared" si="109"/>
        <v>2025-09-19</v>
      </c>
      <c r="V662" s="13" t="str">
        <f>VLOOKUP($B662,Deals_Demo!$H:$S,11,0)</f>
        <v>06</v>
      </c>
      <c r="W662" s="13" t="str">
        <f>VLOOKUP($B662,Deals_Demo!$H:$S,12,0)</f>
        <v>Fri</v>
      </c>
      <c r="X662" s="13">
        <f t="shared" si="102"/>
        <v>0.35899999999999999</v>
      </c>
      <c r="Y662" s="13">
        <f t="shared" si="103"/>
        <v>0.71799999999999997</v>
      </c>
      <c r="Z662" s="13">
        <f t="shared" si="104"/>
        <v>1.077</v>
      </c>
      <c r="AA662" s="13">
        <f t="shared" si="110"/>
        <v>3.59</v>
      </c>
    </row>
    <row r="663" spans="1:27" x14ac:dyDescent="0.25">
      <c r="A663" s="60">
        <v>45919.048726851855</v>
      </c>
      <c r="B663" s="61">
        <v>443584632</v>
      </c>
      <c r="C663" s="37" t="s">
        <v>36</v>
      </c>
      <c r="D663" s="37" t="s">
        <v>38</v>
      </c>
      <c r="E663" s="37" t="s">
        <v>120</v>
      </c>
      <c r="F663" s="36">
        <v>3642.65</v>
      </c>
      <c r="G663" s="36">
        <v>3641.93</v>
      </c>
      <c r="H663" s="36">
        <v>3641.15</v>
      </c>
      <c r="I663" s="37" t="s">
        <v>518</v>
      </c>
      <c r="J663" s="36">
        <v>3641.09</v>
      </c>
      <c r="K663" s="36">
        <v>0</v>
      </c>
      <c r="L663" s="36">
        <v>0</v>
      </c>
      <c r="M663" s="36">
        <v>1.56</v>
      </c>
      <c r="N663" s="10" t="str">
        <f t="shared" si="105"/>
        <v>W</v>
      </c>
      <c r="O663" s="11">
        <f t="shared" si="106"/>
        <v>45919</v>
      </c>
      <c r="P663" s="12" t="str">
        <f t="shared" si="107"/>
        <v>01</v>
      </c>
      <c r="Q663" s="13" t="str">
        <f>VLOOKUP($B663,Deals_Demo!$H:$N,7,0)</f>
        <v>strategy_14_demo</v>
      </c>
      <c r="R663" s="13" t="str">
        <f t="shared" si="108"/>
        <v>Fri</v>
      </c>
      <c r="S663" s="14">
        <f>VLOOKUP($B663,Deals_Demo!$H:$S,8,0)</f>
        <v>45919.048726851855</v>
      </c>
      <c r="T663" s="14">
        <f>VLOOKUP($B663,Deals_Demo!$H:$S,9,0)</f>
        <v>45919.257060185191</v>
      </c>
      <c r="U663" s="15" t="str">
        <f t="shared" si="109"/>
        <v>2025-09-19</v>
      </c>
      <c r="V663" s="13" t="str">
        <f>VLOOKUP($B663,Deals_Demo!$H:$S,11,0)</f>
        <v>06</v>
      </c>
      <c r="W663" s="13" t="str">
        <f>VLOOKUP($B663,Deals_Demo!$H:$S,12,0)</f>
        <v>Fri</v>
      </c>
      <c r="X663" s="13">
        <f t="shared" si="102"/>
        <v>0.15600000000000003</v>
      </c>
      <c r="Y663" s="13">
        <f t="shared" si="103"/>
        <v>0.31200000000000006</v>
      </c>
      <c r="Z663" s="13">
        <f t="shared" si="104"/>
        <v>0.46799999999999997</v>
      </c>
      <c r="AA663" s="13">
        <f t="shared" si="110"/>
        <v>-3</v>
      </c>
    </row>
    <row r="664" spans="1:27" x14ac:dyDescent="0.25">
      <c r="A664" s="58">
        <v>45919.048726851855</v>
      </c>
      <c r="B664" s="59">
        <v>443584633</v>
      </c>
      <c r="C664" s="38" t="s">
        <v>36</v>
      </c>
      <c r="D664" s="38" t="s">
        <v>38</v>
      </c>
      <c r="E664" s="38" t="s">
        <v>120</v>
      </c>
      <c r="F664" s="35">
        <v>3642.65</v>
      </c>
      <c r="G664" s="35">
        <v>3640.51</v>
      </c>
      <c r="H664" s="35">
        <v>3639.15</v>
      </c>
      <c r="I664" s="38" t="s">
        <v>520</v>
      </c>
      <c r="J664" s="35">
        <v>3640.51</v>
      </c>
      <c r="K664" s="35">
        <v>0</v>
      </c>
      <c r="L664" s="35">
        <v>0</v>
      </c>
      <c r="M664" s="35">
        <v>2.14</v>
      </c>
      <c r="N664" s="10" t="str">
        <f t="shared" si="105"/>
        <v>W</v>
      </c>
      <c r="O664" s="11">
        <f t="shared" si="106"/>
        <v>45919</v>
      </c>
      <c r="P664" s="12" t="str">
        <f t="shared" si="107"/>
        <v>01</v>
      </c>
      <c r="Q664" s="13" t="str">
        <f>VLOOKUP($B664,Deals_Demo!$H:$N,7,0)</f>
        <v>strategy_11_demo</v>
      </c>
      <c r="R664" s="13" t="str">
        <f t="shared" si="108"/>
        <v>Fri</v>
      </c>
      <c r="S664" s="14">
        <f>VLOOKUP($B664,Deals_Demo!$H:$S,8,0)</f>
        <v>45919.048726851855</v>
      </c>
      <c r="T664" s="14">
        <f>VLOOKUP($B664,Deals_Demo!$H:$S,9,0)</f>
        <v>45919.257060185191</v>
      </c>
      <c r="U664" s="15" t="str">
        <f t="shared" si="109"/>
        <v>2025-09-19</v>
      </c>
      <c r="V664" s="13" t="str">
        <f>VLOOKUP($B664,Deals_Demo!$H:$S,11,0)</f>
        <v>06</v>
      </c>
      <c r="W664" s="13" t="str">
        <f>VLOOKUP($B664,Deals_Demo!$H:$S,12,0)</f>
        <v>Fri</v>
      </c>
      <c r="X664" s="13">
        <f t="shared" si="102"/>
        <v>0.21400000000000002</v>
      </c>
      <c r="Y664" s="13">
        <f t="shared" si="103"/>
        <v>0.42800000000000005</v>
      </c>
      <c r="Z664" s="13">
        <f t="shared" si="104"/>
        <v>0.64200000000000002</v>
      </c>
      <c r="AA664" s="13">
        <f t="shared" si="110"/>
        <v>-3</v>
      </c>
    </row>
    <row r="665" spans="1:27" x14ac:dyDescent="0.25">
      <c r="A665" s="60">
        <v>45919.048726851855</v>
      </c>
      <c r="B665" s="61">
        <v>443584634</v>
      </c>
      <c r="C665" s="37" t="s">
        <v>36</v>
      </c>
      <c r="D665" s="37" t="s">
        <v>38</v>
      </c>
      <c r="E665" s="37" t="s">
        <v>120</v>
      </c>
      <c r="F665" s="36">
        <v>3642.65</v>
      </c>
      <c r="G665" s="36">
        <v>3640.5</v>
      </c>
      <c r="H665" s="36">
        <v>3639.65</v>
      </c>
      <c r="I665" s="37" t="s">
        <v>520</v>
      </c>
      <c r="J665" s="36">
        <v>3640.51</v>
      </c>
      <c r="K665" s="36">
        <v>0</v>
      </c>
      <c r="L665" s="36">
        <v>0</v>
      </c>
      <c r="M665" s="36">
        <v>2.14</v>
      </c>
      <c r="N665" s="10" t="str">
        <f t="shared" si="105"/>
        <v>W</v>
      </c>
      <c r="O665" s="11">
        <f t="shared" si="106"/>
        <v>45919</v>
      </c>
      <c r="P665" s="12" t="str">
        <f t="shared" si="107"/>
        <v>01</v>
      </c>
      <c r="Q665" s="13" t="str">
        <f>VLOOKUP($B665,Deals_Demo!$H:$N,7,0)</f>
        <v>strategy_09_demo</v>
      </c>
      <c r="R665" s="13" t="str">
        <f t="shared" si="108"/>
        <v>Fri</v>
      </c>
      <c r="S665" s="14">
        <f>VLOOKUP($B665,Deals_Demo!$H:$S,8,0)</f>
        <v>45919.048726851855</v>
      </c>
      <c r="T665" s="14">
        <f>VLOOKUP($B665,Deals_Demo!$H:$S,9,0)</f>
        <v>45919.257060185191</v>
      </c>
      <c r="U665" s="15" t="str">
        <f t="shared" si="109"/>
        <v>2025-09-19</v>
      </c>
      <c r="V665" s="13" t="str">
        <f>VLOOKUP($B665,Deals_Demo!$H:$S,11,0)</f>
        <v>06</v>
      </c>
      <c r="W665" s="13" t="str">
        <f>VLOOKUP($B665,Deals_Demo!$H:$S,12,0)</f>
        <v>Fri</v>
      </c>
      <c r="X665" s="13">
        <f t="shared" si="102"/>
        <v>0.21400000000000002</v>
      </c>
      <c r="Y665" s="13">
        <f t="shared" si="103"/>
        <v>0.42800000000000005</v>
      </c>
      <c r="Z665" s="13">
        <f t="shared" si="104"/>
        <v>0.64200000000000002</v>
      </c>
      <c r="AA665" s="13">
        <f t="shared" si="110"/>
        <v>-3</v>
      </c>
    </row>
    <row r="666" spans="1:27" x14ac:dyDescent="0.25">
      <c r="A666" s="58">
        <v>45919.048738425925</v>
      </c>
      <c r="B666" s="59">
        <v>443584635</v>
      </c>
      <c r="C666" s="38" t="s">
        <v>36</v>
      </c>
      <c r="D666" s="38" t="s">
        <v>38</v>
      </c>
      <c r="E666" s="38" t="s">
        <v>120</v>
      </c>
      <c r="F666" s="35">
        <v>3642.65</v>
      </c>
      <c r="G666" s="35">
        <v>3640.51</v>
      </c>
      <c r="H666" s="35">
        <v>3639.65</v>
      </c>
      <c r="I666" s="38" t="s">
        <v>520</v>
      </c>
      <c r="J666" s="35">
        <v>3640.51</v>
      </c>
      <c r="K666" s="35">
        <v>0</v>
      </c>
      <c r="L666" s="35">
        <v>0</v>
      </c>
      <c r="M666" s="35">
        <v>2.14</v>
      </c>
      <c r="N666" s="10" t="str">
        <f t="shared" si="105"/>
        <v>W</v>
      </c>
      <c r="O666" s="11">
        <f t="shared" si="106"/>
        <v>45919</v>
      </c>
      <c r="P666" s="12" t="str">
        <f t="shared" si="107"/>
        <v>01</v>
      </c>
      <c r="Q666" s="13" t="str">
        <f>VLOOKUP($B666,Deals_Demo!$H:$N,7,0)</f>
        <v>strategy_10_demo</v>
      </c>
      <c r="R666" s="13" t="str">
        <f t="shared" si="108"/>
        <v>Fri</v>
      </c>
      <c r="S666" s="14">
        <f>VLOOKUP($B666,Deals_Demo!$H:$S,8,0)</f>
        <v>45919.048738425925</v>
      </c>
      <c r="T666" s="14">
        <f>VLOOKUP($B666,Deals_Demo!$H:$S,9,0)</f>
        <v>45919.257071759261</v>
      </c>
      <c r="U666" s="15" t="str">
        <f t="shared" si="109"/>
        <v>2025-09-19</v>
      </c>
      <c r="V666" s="13" t="str">
        <f>VLOOKUP($B666,Deals_Demo!$H:$S,11,0)</f>
        <v>06</v>
      </c>
      <c r="W666" s="13" t="str">
        <f>VLOOKUP($B666,Deals_Demo!$H:$S,12,0)</f>
        <v>Fri</v>
      </c>
      <c r="X666" s="13">
        <f t="shared" si="102"/>
        <v>0.21400000000000002</v>
      </c>
      <c r="Y666" s="13">
        <f t="shared" si="103"/>
        <v>0.42800000000000005</v>
      </c>
      <c r="Z666" s="13">
        <f t="shared" si="104"/>
        <v>0.64200000000000002</v>
      </c>
      <c r="AA666" s="13">
        <f t="shared" si="110"/>
        <v>-3</v>
      </c>
    </row>
    <row r="667" spans="1:27" x14ac:dyDescent="0.25">
      <c r="A667" s="60">
        <v>45919.05195601852</v>
      </c>
      <c r="B667" s="61">
        <v>443584810</v>
      </c>
      <c r="C667" s="37" t="s">
        <v>36</v>
      </c>
      <c r="D667" s="37" t="s">
        <v>38</v>
      </c>
      <c r="E667" s="37" t="s">
        <v>120</v>
      </c>
      <c r="F667" s="36">
        <v>3642.54</v>
      </c>
      <c r="G667" s="36">
        <v>3641.13</v>
      </c>
      <c r="H667" s="36">
        <v>3639.04</v>
      </c>
      <c r="I667" s="37" t="s">
        <v>521</v>
      </c>
      <c r="J667" s="36">
        <v>3641.13</v>
      </c>
      <c r="K667" s="36">
        <v>0</v>
      </c>
      <c r="L667" s="36">
        <v>0</v>
      </c>
      <c r="M667" s="36">
        <v>1.41</v>
      </c>
      <c r="N667" s="10" t="str">
        <f t="shared" si="105"/>
        <v>W</v>
      </c>
      <c r="O667" s="11">
        <f t="shared" si="106"/>
        <v>45919</v>
      </c>
      <c r="P667" s="12" t="str">
        <f t="shared" si="107"/>
        <v>01</v>
      </c>
      <c r="Q667" s="13" t="str">
        <f>VLOOKUP($B667,Deals_Demo!$H:$N,7,0)</f>
        <v>strategy_08_demo</v>
      </c>
      <c r="R667" s="13" t="str">
        <f t="shared" si="108"/>
        <v>Fri</v>
      </c>
      <c r="S667" s="14">
        <f>VLOOKUP($B667,Deals_Demo!$H:$S,8,0)</f>
        <v>45919.05195601852</v>
      </c>
      <c r="T667" s="14">
        <f>VLOOKUP($B667,Deals_Demo!$H:$S,9,0)</f>
        <v>45919.260289351856</v>
      </c>
      <c r="U667" s="15" t="str">
        <f t="shared" si="109"/>
        <v>2025-09-19</v>
      </c>
      <c r="V667" s="13" t="str">
        <f>VLOOKUP($B667,Deals_Demo!$H:$S,11,0)</f>
        <v>06</v>
      </c>
      <c r="W667" s="13" t="str">
        <f>VLOOKUP($B667,Deals_Demo!$H:$S,12,0)</f>
        <v>Fri</v>
      </c>
      <c r="X667" s="13">
        <f t="shared" si="102"/>
        <v>0.14099999999999999</v>
      </c>
      <c r="Y667" s="13">
        <f t="shared" si="103"/>
        <v>0.28199999999999997</v>
      </c>
      <c r="Z667" s="13">
        <f t="shared" si="104"/>
        <v>0.42299999999999999</v>
      </c>
      <c r="AA667" s="13">
        <f t="shared" si="110"/>
        <v>-3</v>
      </c>
    </row>
    <row r="668" spans="1:27" x14ac:dyDescent="0.25">
      <c r="A668" s="58">
        <v>45919.05195601852</v>
      </c>
      <c r="B668" s="59">
        <v>443584811</v>
      </c>
      <c r="C668" s="38" t="s">
        <v>36</v>
      </c>
      <c r="D668" s="38" t="s">
        <v>38</v>
      </c>
      <c r="E668" s="38" t="s">
        <v>120</v>
      </c>
      <c r="F668" s="35">
        <v>3642.54</v>
      </c>
      <c r="G668" s="35">
        <v>3641.13</v>
      </c>
      <c r="H668" s="35">
        <v>3639.04</v>
      </c>
      <c r="I668" s="38" t="s">
        <v>521</v>
      </c>
      <c r="J668" s="35">
        <v>3641.13</v>
      </c>
      <c r="K668" s="35">
        <v>0</v>
      </c>
      <c r="L668" s="35">
        <v>0</v>
      </c>
      <c r="M668" s="35">
        <v>1.41</v>
      </c>
      <c r="N668" s="10" t="str">
        <f t="shared" si="105"/>
        <v>W</v>
      </c>
      <c r="O668" s="11">
        <f t="shared" si="106"/>
        <v>45919</v>
      </c>
      <c r="P668" s="12" t="str">
        <f t="shared" si="107"/>
        <v>01</v>
      </c>
      <c r="Q668" s="13" t="str">
        <f>VLOOKUP($B668,Deals_Demo!$H:$N,7,0)</f>
        <v>strategy_07_demo</v>
      </c>
      <c r="R668" s="13" t="str">
        <f t="shared" si="108"/>
        <v>Fri</v>
      </c>
      <c r="S668" s="14">
        <f>VLOOKUP($B668,Deals_Demo!$H:$S,8,0)</f>
        <v>45919.05195601852</v>
      </c>
      <c r="T668" s="14">
        <f>VLOOKUP($B668,Deals_Demo!$H:$S,9,0)</f>
        <v>45919.260289351856</v>
      </c>
      <c r="U668" s="15" t="str">
        <f t="shared" si="109"/>
        <v>2025-09-19</v>
      </c>
      <c r="V668" s="13" t="str">
        <f>VLOOKUP($B668,Deals_Demo!$H:$S,11,0)</f>
        <v>06</v>
      </c>
      <c r="W668" s="13" t="str">
        <f>VLOOKUP($B668,Deals_Demo!$H:$S,12,0)</f>
        <v>Fri</v>
      </c>
      <c r="X668" s="13">
        <f t="shared" si="102"/>
        <v>0.14099999999999999</v>
      </c>
      <c r="Y668" s="13">
        <f t="shared" si="103"/>
        <v>0.28199999999999997</v>
      </c>
      <c r="Z668" s="13">
        <f t="shared" si="104"/>
        <v>0.42299999999999999</v>
      </c>
      <c r="AA668" s="13">
        <f t="shared" si="110"/>
        <v>-3</v>
      </c>
    </row>
    <row r="669" spans="1:27" x14ac:dyDescent="0.25">
      <c r="A669" s="60">
        <v>45919.059710648151</v>
      </c>
      <c r="B669" s="61">
        <v>443585631</v>
      </c>
      <c r="C669" s="37" t="s">
        <v>36</v>
      </c>
      <c r="D669" s="37" t="s">
        <v>38</v>
      </c>
      <c r="E669" s="37" t="s">
        <v>120</v>
      </c>
      <c r="F669" s="36">
        <v>3642</v>
      </c>
      <c r="G669" s="36">
        <v>3639.52</v>
      </c>
      <c r="H669" s="36">
        <v>3636</v>
      </c>
      <c r="I669" s="37" t="s">
        <v>522</v>
      </c>
      <c r="J669" s="36">
        <v>3639.55</v>
      </c>
      <c r="K669" s="36">
        <v>0</v>
      </c>
      <c r="L669" s="36">
        <v>0</v>
      </c>
      <c r="M669" s="36">
        <v>2.4500000000000002</v>
      </c>
      <c r="N669" s="10" t="str">
        <f t="shared" si="105"/>
        <v>W</v>
      </c>
      <c r="O669" s="11">
        <f t="shared" si="106"/>
        <v>45919</v>
      </c>
      <c r="P669" s="12" t="str">
        <f t="shared" si="107"/>
        <v>01</v>
      </c>
      <c r="Q669" s="13" t="str">
        <f>VLOOKUP($B669,Deals_Demo!$H:$N,7,0)</f>
        <v>DEMO_strategy_02</v>
      </c>
      <c r="R669" s="13" t="str">
        <f t="shared" si="108"/>
        <v>Fri</v>
      </c>
      <c r="S669" s="14">
        <f>VLOOKUP($B669,Deals_Demo!$H:$S,8,0)</f>
        <v>45919.059710648151</v>
      </c>
      <c r="T669" s="14">
        <f>VLOOKUP($B669,Deals_Demo!$H:$S,9,0)</f>
        <v>45919.268043981487</v>
      </c>
      <c r="U669" s="15" t="str">
        <f t="shared" si="109"/>
        <v>2025-09-19</v>
      </c>
      <c r="V669" s="13" t="str">
        <f>VLOOKUP($B669,Deals_Demo!$H:$S,11,0)</f>
        <v>06</v>
      </c>
      <c r="W669" s="13" t="str">
        <f>VLOOKUP($B669,Deals_Demo!$H:$S,12,0)</f>
        <v>Fri</v>
      </c>
      <c r="X669" s="13">
        <f t="shared" si="102"/>
        <v>0.24500000000000002</v>
      </c>
      <c r="Y669" s="13">
        <f t="shared" si="103"/>
        <v>0.49000000000000005</v>
      </c>
      <c r="Z669" s="13">
        <f t="shared" si="104"/>
        <v>0.73499999999999999</v>
      </c>
      <c r="AA669" s="13">
        <f t="shared" si="110"/>
        <v>-3</v>
      </c>
    </row>
    <row r="670" spans="1:27" x14ac:dyDescent="0.25">
      <c r="A670" s="58">
        <v>45919.059710648151</v>
      </c>
      <c r="B670" s="59">
        <v>443585632</v>
      </c>
      <c r="C670" s="38" t="s">
        <v>36</v>
      </c>
      <c r="D670" s="38" t="s">
        <v>38</v>
      </c>
      <c r="E670" s="38" t="s">
        <v>120</v>
      </c>
      <c r="F670" s="35">
        <v>3642</v>
      </c>
      <c r="G670" s="35">
        <v>3639.53</v>
      </c>
      <c r="H670" s="38"/>
      <c r="I670" s="38" t="s">
        <v>522</v>
      </c>
      <c r="J670" s="35">
        <v>3639.55</v>
      </c>
      <c r="K670" s="35">
        <v>0</v>
      </c>
      <c r="L670" s="35">
        <v>0</v>
      </c>
      <c r="M670" s="35">
        <v>2.4500000000000002</v>
      </c>
      <c r="N670" s="10" t="str">
        <f t="shared" si="105"/>
        <v>W</v>
      </c>
      <c r="O670" s="11">
        <f t="shared" si="106"/>
        <v>45919</v>
      </c>
      <c r="P670" s="12" t="str">
        <f t="shared" si="107"/>
        <v>01</v>
      </c>
      <c r="Q670" s="13" t="str">
        <f>VLOOKUP($B670,Deals_Demo!$H:$N,7,0)</f>
        <v>DEMO_strategy_01</v>
      </c>
      <c r="R670" s="13" t="str">
        <f t="shared" si="108"/>
        <v>Fri</v>
      </c>
      <c r="S670" s="14">
        <f>VLOOKUP($B670,Deals_Demo!$H:$S,8,0)</f>
        <v>45919.059710648151</v>
      </c>
      <c r="T670" s="14">
        <f>VLOOKUP($B670,Deals_Demo!$H:$S,9,0)</f>
        <v>45919.268043981487</v>
      </c>
      <c r="U670" s="15" t="str">
        <f t="shared" si="109"/>
        <v>2025-09-19</v>
      </c>
      <c r="V670" s="13" t="str">
        <f>VLOOKUP($B670,Deals_Demo!$H:$S,11,0)</f>
        <v>06</v>
      </c>
      <c r="W670" s="13" t="str">
        <f>VLOOKUP($B670,Deals_Demo!$H:$S,12,0)</f>
        <v>Fri</v>
      </c>
      <c r="X670" s="13">
        <f t="shared" si="102"/>
        <v>0.24500000000000002</v>
      </c>
      <c r="Y670" s="13">
        <f t="shared" si="103"/>
        <v>0.49000000000000005</v>
      </c>
      <c r="Z670" s="13">
        <f t="shared" si="104"/>
        <v>0.73499999999999999</v>
      </c>
      <c r="AA670" s="13">
        <f t="shared" si="110"/>
        <v>-3</v>
      </c>
    </row>
    <row r="671" spans="1:27" x14ac:dyDescent="0.25">
      <c r="A671" s="60">
        <v>45919.05982638889</v>
      </c>
      <c r="B671" s="61">
        <v>443585651</v>
      </c>
      <c r="C671" s="37" t="s">
        <v>36</v>
      </c>
      <c r="D671" s="37" t="s">
        <v>38</v>
      </c>
      <c r="E671" s="37" t="s">
        <v>120</v>
      </c>
      <c r="F671" s="36">
        <v>3641.88</v>
      </c>
      <c r="G671" s="36">
        <v>3644.88</v>
      </c>
      <c r="H671" s="36">
        <v>3638.38</v>
      </c>
      <c r="I671" s="37" t="s">
        <v>523</v>
      </c>
      <c r="J671" s="36">
        <v>3638.37</v>
      </c>
      <c r="K671" s="36">
        <v>0</v>
      </c>
      <c r="L671" s="36">
        <v>0</v>
      </c>
      <c r="M671" s="36">
        <v>3.51</v>
      </c>
      <c r="N671" s="10" t="str">
        <f t="shared" si="105"/>
        <v>W</v>
      </c>
      <c r="O671" s="11">
        <f t="shared" si="106"/>
        <v>45919</v>
      </c>
      <c r="P671" s="12" t="str">
        <f t="shared" si="107"/>
        <v>01</v>
      </c>
      <c r="Q671" s="13" t="str">
        <f>VLOOKUP($B671,Deals_Demo!$H:$N,7,0)</f>
        <v>strategy_17_demo</v>
      </c>
      <c r="R671" s="13" t="str">
        <f t="shared" si="108"/>
        <v>Fri</v>
      </c>
      <c r="S671" s="14">
        <f>VLOOKUP($B671,Deals_Demo!$H:$S,8,0)</f>
        <v>45919.05982638889</v>
      </c>
      <c r="T671" s="14">
        <f>VLOOKUP($B671,Deals_Demo!$H:$S,9,0)</f>
        <v>45919.268159722225</v>
      </c>
      <c r="U671" s="15" t="str">
        <f t="shared" si="109"/>
        <v>2025-09-19</v>
      </c>
      <c r="V671" s="13" t="str">
        <f>VLOOKUP($B671,Deals_Demo!$H:$S,11,0)</f>
        <v>06</v>
      </c>
      <c r="W671" s="13" t="str">
        <f>VLOOKUP($B671,Deals_Demo!$H:$S,12,0)</f>
        <v>Fri</v>
      </c>
      <c r="X671" s="13">
        <f t="shared" si="102"/>
        <v>0.35099999999999998</v>
      </c>
      <c r="Y671" s="13">
        <f t="shared" si="103"/>
        <v>0.70199999999999996</v>
      </c>
      <c r="Z671" s="13">
        <f t="shared" si="104"/>
        <v>1.0529999999999999</v>
      </c>
      <c r="AA671" s="13">
        <f t="shared" si="110"/>
        <v>3.51</v>
      </c>
    </row>
    <row r="672" spans="1:27" x14ac:dyDescent="0.25">
      <c r="A672" s="58">
        <v>45919.067465277774</v>
      </c>
      <c r="B672" s="59">
        <v>443586208</v>
      </c>
      <c r="C672" s="38" t="s">
        <v>36</v>
      </c>
      <c r="D672" s="38" t="s">
        <v>37</v>
      </c>
      <c r="E672" s="38" t="s">
        <v>120</v>
      </c>
      <c r="F672" s="35">
        <v>3642.5</v>
      </c>
      <c r="G672" s="35">
        <v>3639.5</v>
      </c>
      <c r="H672" s="38"/>
      <c r="I672" s="38" t="s">
        <v>524</v>
      </c>
      <c r="J672" s="35">
        <v>3639.46</v>
      </c>
      <c r="K672" s="35">
        <v>0</v>
      </c>
      <c r="L672" s="35">
        <v>0</v>
      </c>
      <c r="M672" s="35">
        <v>-3.04</v>
      </c>
      <c r="N672" s="10" t="str">
        <f t="shared" si="105"/>
        <v>L</v>
      </c>
      <c r="O672" s="11">
        <f t="shared" si="106"/>
        <v>45919</v>
      </c>
      <c r="P672" s="12" t="str">
        <f t="shared" si="107"/>
        <v>01</v>
      </c>
      <c r="Q672" s="13" t="str">
        <f>VLOOKUP($B672,Deals_Demo!$H:$N,7,0)</f>
        <v>strategy_18_demo</v>
      </c>
      <c r="R672" s="13" t="str">
        <f t="shared" si="108"/>
        <v>Fri</v>
      </c>
      <c r="S672" s="14">
        <f>VLOOKUP($B672,Deals_Demo!$H:$S,8,0)</f>
        <v>45919.067465277774</v>
      </c>
      <c r="T672" s="14">
        <f>VLOOKUP($B672,Deals_Demo!$H:$S,9,0)</f>
        <v>45919.27579861111</v>
      </c>
      <c r="U672" s="15" t="str">
        <f t="shared" si="109"/>
        <v>2025-09-19</v>
      </c>
      <c r="V672" s="13" t="str">
        <f>VLOOKUP($B672,Deals_Demo!$H:$S,11,0)</f>
        <v>06</v>
      </c>
      <c r="W672" s="13" t="str">
        <f>VLOOKUP($B672,Deals_Demo!$H:$S,12,0)</f>
        <v>Fri</v>
      </c>
      <c r="X672" s="13">
        <f t="shared" si="102"/>
        <v>-0.30400000000000005</v>
      </c>
      <c r="Y672" s="13">
        <f t="shared" si="103"/>
        <v>-0.6080000000000001</v>
      </c>
      <c r="Z672" s="13">
        <f t="shared" si="104"/>
        <v>-0.91199999999999992</v>
      </c>
      <c r="AA672" s="13">
        <f t="shared" si="110"/>
        <v>-3</v>
      </c>
    </row>
    <row r="673" spans="1:27" x14ac:dyDescent="0.25">
      <c r="A673" s="60">
        <v>45919.082048611112</v>
      </c>
      <c r="B673" s="61">
        <v>443587895</v>
      </c>
      <c r="C673" s="37" t="s">
        <v>36</v>
      </c>
      <c r="D673" s="37" t="s">
        <v>38</v>
      </c>
      <c r="E673" s="37" t="s">
        <v>120</v>
      </c>
      <c r="F673" s="36">
        <v>3639.85</v>
      </c>
      <c r="G673" s="36">
        <v>3638.78</v>
      </c>
      <c r="H673" s="37"/>
      <c r="I673" s="37" t="s">
        <v>525</v>
      </c>
      <c r="J673" s="36">
        <v>3638.9</v>
      </c>
      <c r="K673" s="36">
        <v>0</v>
      </c>
      <c r="L673" s="36">
        <v>0</v>
      </c>
      <c r="M673" s="36">
        <v>0.95</v>
      </c>
      <c r="N673" s="10" t="str">
        <f t="shared" si="105"/>
        <v>W</v>
      </c>
      <c r="O673" s="11">
        <f t="shared" si="106"/>
        <v>45919</v>
      </c>
      <c r="P673" s="12" t="str">
        <f t="shared" si="107"/>
        <v>01</v>
      </c>
      <c r="Q673" s="13" t="str">
        <f>VLOOKUP($B673,Deals_Demo!$H:$N,7,0)</f>
        <v>strategy_18_demo</v>
      </c>
      <c r="R673" s="13" t="str">
        <f t="shared" si="108"/>
        <v>Fri</v>
      </c>
      <c r="S673" s="14">
        <f>VLOOKUP($B673,Deals_Demo!$H:$S,8,0)</f>
        <v>45919.082048611112</v>
      </c>
      <c r="T673" s="14">
        <f>VLOOKUP($B673,Deals_Demo!$H:$S,9,0)</f>
        <v>45919.290381944447</v>
      </c>
      <c r="U673" s="15" t="str">
        <f t="shared" si="109"/>
        <v>2025-09-19</v>
      </c>
      <c r="V673" s="13" t="str">
        <f>VLOOKUP($B673,Deals_Demo!$H:$S,11,0)</f>
        <v>06</v>
      </c>
      <c r="W673" s="13" t="str">
        <f>VLOOKUP($B673,Deals_Demo!$H:$S,12,0)</f>
        <v>Fri</v>
      </c>
      <c r="X673" s="13">
        <f t="shared" si="102"/>
        <v>9.5000000000000001E-2</v>
      </c>
      <c r="Y673" s="13">
        <f t="shared" si="103"/>
        <v>0.19</v>
      </c>
      <c r="Z673" s="13">
        <f t="shared" si="104"/>
        <v>0.28499999999999998</v>
      </c>
      <c r="AA673" s="13">
        <f t="shared" si="110"/>
        <v>-3</v>
      </c>
    </row>
    <row r="674" spans="1:27" x14ac:dyDescent="0.25">
      <c r="A674" s="58">
        <v>45919.082048611112</v>
      </c>
      <c r="B674" s="59">
        <v>443587896</v>
      </c>
      <c r="C674" s="38" t="s">
        <v>36</v>
      </c>
      <c r="D674" s="38" t="s">
        <v>38</v>
      </c>
      <c r="E674" s="38" t="s">
        <v>120</v>
      </c>
      <c r="F674" s="35">
        <v>3639.85</v>
      </c>
      <c r="G674" s="35">
        <v>3642.85</v>
      </c>
      <c r="H674" s="38"/>
      <c r="I674" s="38" t="s">
        <v>526</v>
      </c>
      <c r="J674" s="35">
        <v>3642.88</v>
      </c>
      <c r="K674" s="35">
        <v>0</v>
      </c>
      <c r="L674" s="35">
        <v>0</v>
      </c>
      <c r="M674" s="35">
        <v>-3.03</v>
      </c>
      <c r="N674" s="10" t="str">
        <f t="shared" si="105"/>
        <v>L</v>
      </c>
      <c r="O674" s="11">
        <f t="shared" si="106"/>
        <v>45919</v>
      </c>
      <c r="P674" s="12" t="str">
        <f t="shared" si="107"/>
        <v>01</v>
      </c>
      <c r="Q674" s="13" t="str">
        <f>VLOOKUP($B674,Deals_Demo!$H:$N,7,0)</f>
        <v>strategy_19_demo</v>
      </c>
      <c r="R674" s="13" t="str">
        <f t="shared" si="108"/>
        <v>Fri</v>
      </c>
      <c r="S674" s="14">
        <f>VLOOKUP($B674,Deals_Demo!$H:$S,8,0)</f>
        <v>45919.082048611112</v>
      </c>
      <c r="T674" s="14">
        <f>VLOOKUP($B674,Deals_Demo!$H:$S,9,0)</f>
        <v>45919.290381944447</v>
      </c>
      <c r="U674" s="15" t="str">
        <f t="shared" si="109"/>
        <v>2025-09-19</v>
      </c>
      <c r="V674" s="13" t="str">
        <f>VLOOKUP($B674,Deals_Demo!$H:$S,11,0)</f>
        <v>06</v>
      </c>
      <c r="W674" s="13" t="str">
        <f>VLOOKUP($B674,Deals_Demo!$H:$S,12,0)</f>
        <v>Fri</v>
      </c>
      <c r="X674" s="13">
        <f t="shared" si="102"/>
        <v>-0.30299999999999999</v>
      </c>
      <c r="Y674" s="13">
        <f t="shared" si="103"/>
        <v>-0.60599999999999998</v>
      </c>
      <c r="Z674" s="13">
        <f t="shared" si="104"/>
        <v>-0.90899999999999992</v>
      </c>
      <c r="AA674" s="13">
        <f t="shared" si="110"/>
        <v>-3</v>
      </c>
    </row>
    <row r="675" spans="1:27" x14ac:dyDescent="0.25">
      <c r="A675" s="60">
        <v>45919.083321759259</v>
      </c>
      <c r="B675" s="61">
        <v>443587961</v>
      </c>
      <c r="C675" s="37" t="s">
        <v>36</v>
      </c>
      <c r="D675" s="37" t="s">
        <v>38</v>
      </c>
      <c r="E675" s="37" t="s">
        <v>120</v>
      </c>
      <c r="F675" s="36">
        <v>3640.21</v>
      </c>
      <c r="G675" s="36">
        <v>3639.42</v>
      </c>
      <c r="H675" s="36">
        <v>3638.71</v>
      </c>
      <c r="I675" s="37" t="s">
        <v>527</v>
      </c>
      <c r="J675" s="36">
        <v>3638.53</v>
      </c>
      <c r="K675" s="36">
        <v>0</v>
      </c>
      <c r="L675" s="36">
        <v>0</v>
      </c>
      <c r="M675" s="36">
        <v>1.68</v>
      </c>
      <c r="N675" s="10" t="str">
        <f t="shared" si="105"/>
        <v>W</v>
      </c>
      <c r="O675" s="11">
        <f t="shared" si="106"/>
        <v>45919</v>
      </c>
      <c r="P675" s="12" t="str">
        <f t="shared" si="107"/>
        <v>01</v>
      </c>
      <c r="Q675" s="13" t="str">
        <f>VLOOKUP($B675,Deals_Demo!$H:$N,7,0)</f>
        <v>strategy_12_demo</v>
      </c>
      <c r="R675" s="13" t="str">
        <f t="shared" si="108"/>
        <v>Fri</v>
      </c>
      <c r="S675" s="14">
        <f>VLOOKUP($B675,Deals_Demo!$H:$S,8,0)</f>
        <v>45919.083321759259</v>
      </c>
      <c r="T675" s="14">
        <f>VLOOKUP($B675,Deals_Demo!$H:$S,9,0)</f>
        <v>45919.291655092595</v>
      </c>
      <c r="U675" s="15" t="str">
        <f t="shared" si="109"/>
        <v>2025-09-19</v>
      </c>
      <c r="V675" s="13" t="str">
        <f>VLOOKUP($B675,Deals_Demo!$H:$S,11,0)</f>
        <v>06</v>
      </c>
      <c r="W675" s="13" t="str">
        <f>VLOOKUP($B675,Deals_Demo!$H:$S,12,0)</f>
        <v>Fri</v>
      </c>
      <c r="X675" s="13">
        <f t="shared" si="102"/>
        <v>0.16800000000000001</v>
      </c>
      <c r="Y675" s="13">
        <f t="shared" si="103"/>
        <v>0.33600000000000002</v>
      </c>
      <c r="Z675" s="13">
        <f t="shared" si="104"/>
        <v>0.504</v>
      </c>
      <c r="AA675" s="13">
        <f t="shared" si="110"/>
        <v>-3</v>
      </c>
    </row>
    <row r="676" spans="1:27" x14ac:dyDescent="0.25">
      <c r="A676" s="58">
        <v>45919.083321759259</v>
      </c>
      <c r="B676" s="59">
        <v>443587962</v>
      </c>
      <c r="C676" s="38" t="s">
        <v>36</v>
      </c>
      <c r="D676" s="38" t="s">
        <v>38</v>
      </c>
      <c r="E676" s="38" t="s">
        <v>120</v>
      </c>
      <c r="F676" s="35">
        <v>3640.21</v>
      </c>
      <c r="G676" s="35">
        <v>3639.42</v>
      </c>
      <c r="H676" s="35">
        <v>3638.71</v>
      </c>
      <c r="I676" s="38" t="s">
        <v>527</v>
      </c>
      <c r="J676" s="35">
        <v>3638.53</v>
      </c>
      <c r="K676" s="35">
        <v>0</v>
      </c>
      <c r="L676" s="35">
        <v>0</v>
      </c>
      <c r="M676" s="35">
        <v>1.68</v>
      </c>
      <c r="N676" s="10" t="str">
        <f t="shared" si="105"/>
        <v>W</v>
      </c>
      <c r="O676" s="11">
        <f t="shared" si="106"/>
        <v>45919</v>
      </c>
      <c r="P676" s="12" t="str">
        <f t="shared" si="107"/>
        <v>01</v>
      </c>
      <c r="Q676" s="13" t="str">
        <f>VLOOKUP($B676,Deals_Demo!$H:$N,7,0)</f>
        <v>strategy_14_demo</v>
      </c>
      <c r="R676" s="13" t="str">
        <f t="shared" si="108"/>
        <v>Fri</v>
      </c>
      <c r="S676" s="14">
        <f>VLOOKUP($B676,Deals_Demo!$H:$S,8,0)</f>
        <v>45919.083321759259</v>
      </c>
      <c r="T676" s="14">
        <f>VLOOKUP($B676,Deals_Demo!$H:$S,9,0)</f>
        <v>45919.291655092595</v>
      </c>
      <c r="U676" s="15" t="str">
        <f t="shared" si="109"/>
        <v>2025-09-19</v>
      </c>
      <c r="V676" s="13" t="str">
        <f>VLOOKUP($B676,Deals_Demo!$H:$S,11,0)</f>
        <v>06</v>
      </c>
      <c r="W676" s="13" t="str">
        <f>VLOOKUP($B676,Deals_Demo!$H:$S,12,0)</f>
        <v>Fri</v>
      </c>
      <c r="X676" s="13">
        <f t="shared" si="102"/>
        <v>0.16800000000000001</v>
      </c>
      <c r="Y676" s="13">
        <f t="shared" si="103"/>
        <v>0.33600000000000002</v>
      </c>
      <c r="Z676" s="13">
        <f t="shared" si="104"/>
        <v>0.504</v>
      </c>
      <c r="AA676" s="13">
        <f t="shared" si="110"/>
        <v>-3</v>
      </c>
    </row>
    <row r="677" spans="1:27" x14ac:dyDescent="0.25">
      <c r="A677" s="60">
        <v>45919.083321759259</v>
      </c>
      <c r="B677" s="61">
        <v>443587964</v>
      </c>
      <c r="C677" s="37" t="s">
        <v>36</v>
      </c>
      <c r="D677" s="37" t="s">
        <v>38</v>
      </c>
      <c r="E677" s="37" t="s">
        <v>120</v>
      </c>
      <c r="F677" s="36">
        <v>3640.21</v>
      </c>
      <c r="G677" s="36">
        <v>3641.71</v>
      </c>
      <c r="H677" s="36">
        <v>3638.71</v>
      </c>
      <c r="I677" s="37" t="s">
        <v>528</v>
      </c>
      <c r="J677" s="36">
        <v>3641.87</v>
      </c>
      <c r="K677" s="36">
        <v>0</v>
      </c>
      <c r="L677" s="36">
        <v>0</v>
      </c>
      <c r="M677" s="36">
        <v>-1.66</v>
      </c>
      <c r="N677" s="10" t="str">
        <f t="shared" si="105"/>
        <v>L</v>
      </c>
      <c r="O677" s="11">
        <f t="shared" si="106"/>
        <v>45919</v>
      </c>
      <c r="P677" s="12" t="str">
        <f t="shared" si="107"/>
        <v>01</v>
      </c>
      <c r="Q677" s="13" t="str">
        <f>VLOOKUP($B677,Deals_Demo!$H:$N,7,0)</f>
        <v>strategy_15_demo</v>
      </c>
      <c r="R677" s="13" t="str">
        <f t="shared" si="108"/>
        <v>Fri</v>
      </c>
      <c r="S677" s="14">
        <f>VLOOKUP($B677,Deals_Demo!$H:$S,8,0)</f>
        <v>45919.083321759259</v>
      </c>
      <c r="T677" s="14">
        <f>VLOOKUP($B677,Deals_Demo!$H:$S,9,0)</f>
        <v>45919.291655092595</v>
      </c>
      <c r="U677" s="15" t="str">
        <f t="shared" si="109"/>
        <v>2025-09-19</v>
      </c>
      <c r="V677" s="13" t="str">
        <f>VLOOKUP($B677,Deals_Demo!$H:$S,11,0)</f>
        <v>06</v>
      </c>
      <c r="W677" s="13" t="str">
        <f>VLOOKUP($B677,Deals_Demo!$H:$S,12,0)</f>
        <v>Fri</v>
      </c>
      <c r="X677" s="13">
        <f t="shared" si="102"/>
        <v>-0.16600000000000001</v>
      </c>
      <c r="Y677" s="13">
        <f t="shared" si="103"/>
        <v>-0.33200000000000002</v>
      </c>
      <c r="Z677" s="13">
        <f t="shared" si="104"/>
        <v>-0.49799999999999994</v>
      </c>
      <c r="AA677" s="13">
        <f t="shared" si="110"/>
        <v>-3</v>
      </c>
    </row>
    <row r="678" spans="1:27" x14ac:dyDescent="0.25">
      <c r="A678" s="58">
        <v>45919.083668981482</v>
      </c>
      <c r="B678" s="59">
        <v>443588035</v>
      </c>
      <c r="C678" s="38" t="s">
        <v>36</v>
      </c>
      <c r="D678" s="38" t="s">
        <v>38</v>
      </c>
      <c r="E678" s="38" t="s">
        <v>120</v>
      </c>
      <c r="F678" s="35">
        <v>3640.27</v>
      </c>
      <c r="G678" s="35">
        <v>3639.16</v>
      </c>
      <c r="H678" s="35">
        <v>3636.77</v>
      </c>
      <c r="I678" s="38" t="s">
        <v>529</v>
      </c>
      <c r="J678" s="35">
        <v>3639.22</v>
      </c>
      <c r="K678" s="35">
        <v>0</v>
      </c>
      <c r="L678" s="35">
        <v>0</v>
      </c>
      <c r="M678" s="35">
        <v>1.05</v>
      </c>
      <c r="N678" s="10" t="str">
        <f t="shared" si="105"/>
        <v>W</v>
      </c>
      <c r="O678" s="11">
        <f t="shared" si="106"/>
        <v>45919</v>
      </c>
      <c r="P678" s="12" t="str">
        <f t="shared" si="107"/>
        <v>02</v>
      </c>
      <c r="Q678" s="13" t="str">
        <f>VLOOKUP($B678,Deals_Demo!$H:$N,7,0)</f>
        <v>strategy_11_demo</v>
      </c>
      <c r="R678" s="13" t="str">
        <f t="shared" si="108"/>
        <v>Fri</v>
      </c>
      <c r="S678" s="14">
        <f>VLOOKUP($B678,Deals_Demo!$H:$S,8,0)</f>
        <v>45919.083668981482</v>
      </c>
      <c r="T678" s="14">
        <f>VLOOKUP($B678,Deals_Demo!$H:$S,9,0)</f>
        <v>45919.292002314818</v>
      </c>
      <c r="U678" s="15" t="str">
        <f t="shared" si="109"/>
        <v>2025-09-19</v>
      </c>
      <c r="V678" s="13" t="str">
        <f>VLOOKUP($B678,Deals_Demo!$H:$S,11,0)</f>
        <v>07</v>
      </c>
      <c r="W678" s="13" t="str">
        <f>VLOOKUP($B678,Deals_Demo!$H:$S,12,0)</f>
        <v>Fri</v>
      </c>
      <c r="X678" s="13">
        <f t="shared" si="102"/>
        <v>0.10500000000000001</v>
      </c>
      <c r="Y678" s="13">
        <f t="shared" si="103"/>
        <v>0.21000000000000002</v>
      </c>
      <c r="Z678" s="13">
        <f t="shared" si="104"/>
        <v>0.315</v>
      </c>
      <c r="AA678" s="13">
        <f t="shared" si="110"/>
        <v>-3</v>
      </c>
    </row>
    <row r="679" spans="1:27" x14ac:dyDescent="0.25">
      <c r="A679" s="60">
        <v>45919.083668981482</v>
      </c>
      <c r="B679" s="61">
        <v>443588036</v>
      </c>
      <c r="C679" s="37" t="s">
        <v>36</v>
      </c>
      <c r="D679" s="37" t="s">
        <v>38</v>
      </c>
      <c r="E679" s="37" t="s">
        <v>120</v>
      </c>
      <c r="F679" s="36">
        <v>3640.27</v>
      </c>
      <c r="G679" s="36">
        <v>3639.16</v>
      </c>
      <c r="H679" s="36">
        <v>3637.27</v>
      </c>
      <c r="I679" s="37" t="s">
        <v>529</v>
      </c>
      <c r="J679" s="36">
        <v>3639.22</v>
      </c>
      <c r="K679" s="36">
        <v>0</v>
      </c>
      <c r="L679" s="36">
        <v>0</v>
      </c>
      <c r="M679" s="36">
        <v>1.05</v>
      </c>
      <c r="N679" s="10" t="str">
        <f t="shared" si="105"/>
        <v>W</v>
      </c>
      <c r="O679" s="11">
        <f t="shared" si="106"/>
        <v>45919</v>
      </c>
      <c r="P679" s="12" t="str">
        <f t="shared" si="107"/>
        <v>02</v>
      </c>
      <c r="Q679" s="13" t="str">
        <f>VLOOKUP($B679,Deals_Demo!$H:$N,7,0)</f>
        <v>strategy_09_demo</v>
      </c>
      <c r="R679" s="13" t="str">
        <f t="shared" si="108"/>
        <v>Fri</v>
      </c>
      <c r="S679" s="14">
        <f>VLOOKUP($B679,Deals_Demo!$H:$S,8,0)</f>
        <v>45919.083668981482</v>
      </c>
      <c r="T679" s="14">
        <f>VLOOKUP($B679,Deals_Demo!$H:$S,9,0)</f>
        <v>45919.292002314818</v>
      </c>
      <c r="U679" s="15" t="str">
        <f t="shared" si="109"/>
        <v>2025-09-19</v>
      </c>
      <c r="V679" s="13" t="str">
        <f>VLOOKUP($B679,Deals_Demo!$H:$S,11,0)</f>
        <v>07</v>
      </c>
      <c r="W679" s="13" t="str">
        <f>VLOOKUP($B679,Deals_Demo!$H:$S,12,0)</f>
        <v>Fri</v>
      </c>
      <c r="X679" s="13">
        <f t="shared" si="102"/>
        <v>0.10500000000000001</v>
      </c>
      <c r="Y679" s="13">
        <f t="shared" si="103"/>
        <v>0.21000000000000002</v>
      </c>
      <c r="Z679" s="13">
        <f t="shared" si="104"/>
        <v>0.315</v>
      </c>
      <c r="AA679" s="13">
        <f t="shared" si="110"/>
        <v>-3</v>
      </c>
    </row>
    <row r="680" spans="1:27" x14ac:dyDescent="0.25">
      <c r="A680" s="58">
        <v>45919.083668981482</v>
      </c>
      <c r="B680" s="59">
        <v>443588037</v>
      </c>
      <c r="C680" s="38" t="s">
        <v>36</v>
      </c>
      <c r="D680" s="38" t="s">
        <v>38</v>
      </c>
      <c r="E680" s="38" t="s">
        <v>120</v>
      </c>
      <c r="F680" s="35">
        <v>3640.27</v>
      </c>
      <c r="G680" s="35">
        <v>3639.16</v>
      </c>
      <c r="H680" s="35">
        <v>3637.27</v>
      </c>
      <c r="I680" s="38" t="s">
        <v>529</v>
      </c>
      <c r="J680" s="35">
        <v>3639.22</v>
      </c>
      <c r="K680" s="35">
        <v>0</v>
      </c>
      <c r="L680" s="35">
        <v>0</v>
      </c>
      <c r="M680" s="35">
        <v>1.05</v>
      </c>
      <c r="N680" s="10" t="str">
        <f t="shared" si="105"/>
        <v>W</v>
      </c>
      <c r="O680" s="11">
        <f t="shared" si="106"/>
        <v>45919</v>
      </c>
      <c r="P680" s="12" t="str">
        <f t="shared" si="107"/>
        <v>02</v>
      </c>
      <c r="Q680" s="13" t="str">
        <f>VLOOKUP($B680,Deals_Demo!$H:$N,7,0)</f>
        <v>strategy_10_demo</v>
      </c>
      <c r="R680" s="13" t="str">
        <f t="shared" si="108"/>
        <v>Fri</v>
      </c>
      <c r="S680" s="14">
        <f>VLOOKUP($B680,Deals_Demo!$H:$S,8,0)</f>
        <v>45919.083668981482</v>
      </c>
      <c r="T680" s="14">
        <f>VLOOKUP($B680,Deals_Demo!$H:$S,9,0)</f>
        <v>45919.292002314818</v>
      </c>
      <c r="U680" s="15" t="str">
        <f t="shared" si="109"/>
        <v>2025-09-19</v>
      </c>
      <c r="V680" s="13" t="str">
        <f>VLOOKUP($B680,Deals_Demo!$H:$S,11,0)</f>
        <v>07</v>
      </c>
      <c r="W680" s="13" t="str">
        <f>VLOOKUP($B680,Deals_Demo!$H:$S,12,0)</f>
        <v>Fri</v>
      </c>
      <c r="X680" s="13">
        <f t="shared" si="102"/>
        <v>0.10500000000000001</v>
      </c>
      <c r="Y680" s="13">
        <f t="shared" si="103"/>
        <v>0.21000000000000002</v>
      </c>
      <c r="Z680" s="13">
        <f t="shared" si="104"/>
        <v>0.315</v>
      </c>
      <c r="AA680" s="13">
        <f t="shared" si="110"/>
        <v>-3</v>
      </c>
    </row>
    <row r="681" spans="1:27" x14ac:dyDescent="0.25">
      <c r="A681" s="60">
        <v>45919.083784722221</v>
      </c>
      <c r="B681" s="61">
        <v>443588049</v>
      </c>
      <c r="C681" s="37" t="s">
        <v>36</v>
      </c>
      <c r="D681" s="37" t="s">
        <v>38</v>
      </c>
      <c r="E681" s="37" t="s">
        <v>120</v>
      </c>
      <c r="F681" s="36">
        <v>3640.63</v>
      </c>
      <c r="G681" s="36">
        <v>3639.24</v>
      </c>
      <c r="H681" s="36">
        <v>3637.12</v>
      </c>
      <c r="I681" s="37" t="s">
        <v>530</v>
      </c>
      <c r="J681" s="36">
        <v>3637.04</v>
      </c>
      <c r="K681" s="36">
        <v>0</v>
      </c>
      <c r="L681" s="36">
        <v>0</v>
      </c>
      <c r="M681" s="36">
        <v>3.59</v>
      </c>
      <c r="N681" s="10" t="str">
        <f t="shared" si="105"/>
        <v>W</v>
      </c>
      <c r="O681" s="11">
        <f t="shared" si="106"/>
        <v>45919</v>
      </c>
      <c r="P681" s="12" t="str">
        <f t="shared" si="107"/>
        <v>02</v>
      </c>
      <c r="Q681" s="13" t="str">
        <f>VLOOKUP($B681,Deals_Demo!$H:$N,7,0)</f>
        <v>strategy_13_demo</v>
      </c>
      <c r="R681" s="13" t="str">
        <f t="shared" si="108"/>
        <v>Fri</v>
      </c>
      <c r="S681" s="14">
        <f>VLOOKUP($B681,Deals_Demo!$H:$S,8,0)</f>
        <v>45919.083784722221</v>
      </c>
      <c r="T681" s="14">
        <f>VLOOKUP($B681,Deals_Demo!$H:$S,9,0)</f>
        <v>45919.292118055557</v>
      </c>
      <c r="U681" s="15" t="str">
        <f t="shared" si="109"/>
        <v>2025-09-19</v>
      </c>
      <c r="V681" s="13" t="str">
        <f>VLOOKUP($B681,Deals_Demo!$H:$S,11,0)</f>
        <v>07</v>
      </c>
      <c r="W681" s="13" t="str">
        <f>VLOOKUP($B681,Deals_Demo!$H:$S,12,0)</f>
        <v>Fri</v>
      </c>
      <c r="X681" s="13">
        <f t="shared" si="102"/>
        <v>0.35899999999999999</v>
      </c>
      <c r="Y681" s="13">
        <f t="shared" si="103"/>
        <v>0.71799999999999997</v>
      </c>
      <c r="Z681" s="13">
        <f t="shared" si="104"/>
        <v>1.077</v>
      </c>
      <c r="AA681" s="13">
        <f t="shared" si="110"/>
        <v>3.59</v>
      </c>
    </row>
    <row r="682" spans="1:27" x14ac:dyDescent="0.25">
      <c r="A682" s="58">
        <v>45919.086215277777</v>
      </c>
      <c r="B682" s="59">
        <v>443588519</v>
      </c>
      <c r="C682" s="38" t="s">
        <v>36</v>
      </c>
      <c r="D682" s="38" t="s">
        <v>38</v>
      </c>
      <c r="E682" s="38" t="s">
        <v>120</v>
      </c>
      <c r="F682" s="35">
        <v>3641.24</v>
      </c>
      <c r="G682" s="35">
        <v>3639.52</v>
      </c>
      <c r="H682" s="35">
        <v>3637.74</v>
      </c>
      <c r="I682" s="38" t="s">
        <v>522</v>
      </c>
      <c r="J682" s="35">
        <v>3639.55</v>
      </c>
      <c r="K682" s="35">
        <v>0</v>
      </c>
      <c r="L682" s="35">
        <v>0</v>
      </c>
      <c r="M682" s="35">
        <v>1.69</v>
      </c>
      <c r="N682" s="10" t="str">
        <f t="shared" si="105"/>
        <v>W</v>
      </c>
      <c r="O682" s="11">
        <f t="shared" si="106"/>
        <v>45919</v>
      </c>
      <c r="P682" s="12" t="str">
        <f t="shared" si="107"/>
        <v>02</v>
      </c>
      <c r="Q682" s="13" t="str">
        <f>VLOOKUP($B682,Deals_Demo!$H:$N,7,0)</f>
        <v>strategy_07_demo</v>
      </c>
      <c r="R682" s="13" t="str">
        <f t="shared" si="108"/>
        <v>Fri</v>
      </c>
      <c r="S682" s="14">
        <f>VLOOKUP($B682,Deals_Demo!$H:$S,8,0)</f>
        <v>45919.086215277777</v>
      </c>
      <c r="T682" s="14">
        <f>VLOOKUP($B682,Deals_Demo!$H:$S,9,0)</f>
        <v>45919.294548611113</v>
      </c>
      <c r="U682" s="15" t="str">
        <f t="shared" si="109"/>
        <v>2025-09-19</v>
      </c>
      <c r="V682" s="13" t="str">
        <f>VLOOKUP($B682,Deals_Demo!$H:$S,11,0)</f>
        <v>07</v>
      </c>
      <c r="W682" s="13" t="str">
        <f>VLOOKUP($B682,Deals_Demo!$H:$S,12,0)</f>
        <v>Fri</v>
      </c>
      <c r="X682" s="13">
        <f t="shared" si="102"/>
        <v>0.16900000000000001</v>
      </c>
      <c r="Y682" s="13">
        <f t="shared" si="103"/>
        <v>0.33800000000000002</v>
      </c>
      <c r="Z682" s="13">
        <f t="shared" si="104"/>
        <v>0.50700000000000001</v>
      </c>
      <c r="AA682" s="13">
        <f t="shared" si="110"/>
        <v>-3</v>
      </c>
    </row>
    <row r="683" spans="1:27" x14ac:dyDescent="0.25">
      <c r="A683" s="60">
        <v>45919.086215277777</v>
      </c>
      <c r="B683" s="61">
        <v>443588520</v>
      </c>
      <c r="C683" s="37" t="s">
        <v>36</v>
      </c>
      <c r="D683" s="37" t="s">
        <v>38</v>
      </c>
      <c r="E683" s="37" t="s">
        <v>120</v>
      </c>
      <c r="F683" s="36">
        <v>3641.24</v>
      </c>
      <c r="G683" s="36">
        <v>3639.52</v>
      </c>
      <c r="H683" s="36">
        <v>3637.74</v>
      </c>
      <c r="I683" s="37" t="s">
        <v>522</v>
      </c>
      <c r="J683" s="36">
        <v>3639.55</v>
      </c>
      <c r="K683" s="36">
        <v>0</v>
      </c>
      <c r="L683" s="36">
        <v>0</v>
      </c>
      <c r="M683" s="36">
        <v>1.69</v>
      </c>
      <c r="N683" s="10" t="str">
        <f t="shared" si="105"/>
        <v>W</v>
      </c>
      <c r="O683" s="11">
        <f t="shared" si="106"/>
        <v>45919</v>
      </c>
      <c r="P683" s="12" t="str">
        <f t="shared" si="107"/>
        <v>02</v>
      </c>
      <c r="Q683" s="13" t="str">
        <f>VLOOKUP($B683,Deals_Demo!$H:$N,7,0)</f>
        <v>strategy_08_demo</v>
      </c>
      <c r="R683" s="13" t="str">
        <f t="shared" si="108"/>
        <v>Fri</v>
      </c>
      <c r="S683" s="14">
        <f>VLOOKUP($B683,Deals_Demo!$H:$S,8,0)</f>
        <v>45919.086215277777</v>
      </c>
      <c r="T683" s="14">
        <f>VLOOKUP($B683,Deals_Demo!$H:$S,9,0)</f>
        <v>45919.294548611113</v>
      </c>
      <c r="U683" s="15" t="str">
        <f t="shared" si="109"/>
        <v>2025-09-19</v>
      </c>
      <c r="V683" s="13" t="str">
        <f>VLOOKUP($B683,Deals_Demo!$H:$S,11,0)</f>
        <v>07</v>
      </c>
      <c r="W683" s="13" t="str">
        <f>VLOOKUP($B683,Deals_Demo!$H:$S,12,0)</f>
        <v>Fri</v>
      </c>
      <c r="X683" s="13">
        <f t="shared" si="102"/>
        <v>0.16900000000000001</v>
      </c>
      <c r="Y683" s="13">
        <f t="shared" si="103"/>
        <v>0.33800000000000002</v>
      </c>
      <c r="Z683" s="13">
        <f t="shared" si="104"/>
        <v>0.50700000000000001</v>
      </c>
      <c r="AA683" s="13">
        <f t="shared" si="110"/>
        <v>-3</v>
      </c>
    </row>
    <row r="684" spans="1:27" x14ac:dyDescent="0.25">
      <c r="A684" s="58">
        <v>45919.095243055555</v>
      </c>
      <c r="B684" s="59">
        <v>443589545</v>
      </c>
      <c r="C684" s="38" t="s">
        <v>36</v>
      </c>
      <c r="D684" s="38" t="s">
        <v>38</v>
      </c>
      <c r="E684" s="38" t="s">
        <v>120</v>
      </c>
      <c r="F684" s="35">
        <v>3640.44</v>
      </c>
      <c r="G684" s="35">
        <v>3639.79</v>
      </c>
      <c r="H684" s="35">
        <v>3638.94</v>
      </c>
      <c r="I684" s="38" t="s">
        <v>531</v>
      </c>
      <c r="J684" s="35">
        <v>3639.83</v>
      </c>
      <c r="K684" s="35">
        <v>0</v>
      </c>
      <c r="L684" s="35">
        <v>0</v>
      </c>
      <c r="M684" s="35">
        <v>0.61</v>
      </c>
      <c r="N684" s="10" t="str">
        <f t="shared" si="105"/>
        <v>W</v>
      </c>
      <c r="O684" s="11">
        <f t="shared" si="106"/>
        <v>45919</v>
      </c>
      <c r="P684" s="12" t="str">
        <f t="shared" si="107"/>
        <v>02</v>
      </c>
      <c r="Q684" s="13" t="str">
        <f>VLOOKUP($B684,Deals_Demo!$H:$N,7,0)</f>
        <v>strategy_15_demo</v>
      </c>
      <c r="R684" s="13" t="str">
        <f t="shared" si="108"/>
        <v>Fri</v>
      </c>
      <c r="S684" s="14">
        <f>VLOOKUP($B684,Deals_Demo!$H:$S,8,0)</f>
        <v>45919.095243055555</v>
      </c>
      <c r="T684" s="14">
        <f>VLOOKUP($B684,Deals_Demo!$H:$S,9,0)</f>
        <v>45919.303576388891</v>
      </c>
      <c r="U684" s="15" t="str">
        <f t="shared" si="109"/>
        <v>2025-09-19</v>
      </c>
      <c r="V684" s="13" t="str">
        <f>VLOOKUP($B684,Deals_Demo!$H:$S,11,0)</f>
        <v>07</v>
      </c>
      <c r="W684" s="13" t="str">
        <f>VLOOKUP($B684,Deals_Demo!$H:$S,12,0)</f>
        <v>Fri</v>
      </c>
      <c r="X684" s="13">
        <f t="shared" si="102"/>
        <v>6.0999999999999999E-2</v>
      </c>
      <c r="Y684" s="13">
        <f t="shared" si="103"/>
        <v>0.122</v>
      </c>
      <c r="Z684" s="13">
        <f t="shared" si="104"/>
        <v>0.183</v>
      </c>
      <c r="AA684" s="13">
        <f t="shared" si="110"/>
        <v>-3</v>
      </c>
    </row>
    <row r="685" spans="1:27" x14ac:dyDescent="0.25">
      <c r="A685" s="60">
        <v>45919.096539351849</v>
      </c>
      <c r="B685" s="61">
        <v>443590046</v>
      </c>
      <c r="C685" s="37" t="s">
        <v>36</v>
      </c>
      <c r="D685" s="37" t="s">
        <v>38</v>
      </c>
      <c r="E685" s="37" t="s">
        <v>120</v>
      </c>
      <c r="F685" s="36">
        <v>3639.85</v>
      </c>
      <c r="G685" s="36">
        <v>3642.85</v>
      </c>
      <c r="H685" s="36">
        <v>3635.35</v>
      </c>
      <c r="I685" s="37" t="s">
        <v>526</v>
      </c>
      <c r="J685" s="36">
        <v>3642.88</v>
      </c>
      <c r="K685" s="36">
        <v>0</v>
      </c>
      <c r="L685" s="36">
        <v>0</v>
      </c>
      <c r="M685" s="36">
        <v>-3.03</v>
      </c>
      <c r="N685" s="10" t="str">
        <f t="shared" si="105"/>
        <v>L</v>
      </c>
      <c r="O685" s="11">
        <f t="shared" si="106"/>
        <v>45919</v>
      </c>
      <c r="P685" s="12" t="str">
        <f t="shared" si="107"/>
        <v>02</v>
      </c>
      <c r="Q685" s="13" t="str">
        <f>VLOOKUP($B685,Deals_Demo!$H:$N,7,0)</f>
        <v>DEMO_strategy_03</v>
      </c>
      <c r="R685" s="13" t="str">
        <f t="shared" si="108"/>
        <v>Fri</v>
      </c>
      <c r="S685" s="14">
        <f>VLOOKUP($B685,Deals_Demo!$H:$S,8,0)</f>
        <v>45919.096539351849</v>
      </c>
      <c r="T685" s="14">
        <f>VLOOKUP($B685,Deals_Demo!$H:$S,9,0)</f>
        <v>45919.304872685185</v>
      </c>
      <c r="U685" s="15" t="str">
        <f t="shared" si="109"/>
        <v>2025-09-19</v>
      </c>
      <c r="V685" s="13" t="str">
        <f>VLOOKUP($B685,Deals_Demo!$H:$S,11,0)</f>
        <v>07</v>
      </c>
      <c r="W685" s="13" t="str">
        <f>VLOOKUP($B685,Deals_Demo!$H:$S,12,0)</f>
        <v>Fri</v>
      </c>
      <c r="X685" s="13">
        <f t="shared" si="102"/>
        <v>-0.30299999999999999</v>
      </c>
      <c r="Y685" s="13">
        <f t="shared" si="103"/>
        <v>-0.60599999999999998</v>
      </c>
      <c r="Z685" s="13">
        <f t="shared" si="104"/>
        <v>-0.90899999999999992</v>
      </c>
      <c r="AA685" s="13">
        <f t="shared" si="110"/>
        <v>-3</v>
      </c>
    </row>
    <row r="686" spans="1:27" x14ac:dyDescent="0.25">
      <c r="A686" s="58">
        <v>45919.101840277777</v>
      </c>
      <c r="B686" s="59">
        <v>443590747</v>
      </c>
      <c r="C686" s="38" t="s">
        <v>36</v>
      </c>
      <c r="D686" s="38" t="s">
        <v>38</v>
      </c>
      <c r="E686" s="38" t="s">
        <v>120</v>
      </c>
      <c r="F686" s="35">
        <v>3639.43</v>
      </c>
      <c r="G686" s="35">
        <v>3642.43</v>
      </c>
      <c r="H686" s="35">
        <v>3635.93</v>
      </c>
      <c r="I686" s="38" t="s">
        <v>532</v>
      </c>
      <c r="J686" s="35">
        <v>3642.44</v>
      </c>
      <c r="K686" s="35">
        <v>0</v>
      </c>
      <c r="L686" s="35">
        <v>0</v>
      </c>
      <c r="M686" s="35">
        <v>-3.01</v>
      </c>
      <c r="N686" s="10" t="str">
        <f t="shared" si="105"/>
        <v>L</v>
      </c>
      <c r="O686" s="11">
        <f t="shared" si="106"/>
        <v>45919</v>
      </c>
      <c r="P686" s="12" t="str">
        <f t="shared" si="107"/>
        <v>02</v>
      </c>
      <c r="Q686" s="13" t="str">
        <f>VLOOKUP($B686,Deals_Demo!$H:$N,7,0)</f>
        <v>strategy_16_demo</v>
      </c>
      <c r="R686" s="13" t="str">
        <f t="shared" si="108"/>
        <v>Fri</v>
      </c>
      <c r="S686" s="14">
        <f>VLOOKUP($B686,Deals_Demo!$H:$S,8,0)</f>
        <v>45919.101840277777</v>
      </c>
      <c r="T686" s="14">
        <f>VLOOKUP($B686,Deals_Demo!$H:$S,9,0)</f>
        <v>45919.310173611113</v>
      </c>
      <c r="U686" s="15" t="str">
        <f t="shared" si="109"/>
        <v>2025-09-19</v>
      </c>
      <c r="V686" s="13" t="str">
        <f>VLOOKUP($B686,Deals_Demo!$H:$S,11,0)</f>
        <v>07</v>
      </c>
      <c r="W686" s="13" t="str">
        <f>VLOOKUP($B686,Deals_Demo!$H:$S,12,0)</f>
        <v>Fri</v>
      </c>
      <c r="X686" s="13">
        <f t="shared" si="102"/>
        <v>-0.30099999999999999</v>
      </c>
      <c r="Y686" s="13">
        <f t="shared" si="103"/>
        <v>-0.60199999999999998</v>
      </c>
      <c r="Z686" s="13">
        <f t="shared" si="104"/>
        <v>-0.90299999999999991</v>
      </c>
      <c r="AA686" s="13">
        <f t="shared" si="110"/>
        <v>-3</v>
      </c>
    </row>
    <row r="687" spans="1:27" x14ac:dyDescent="0.25">
      <c r="A687" s="60">
        <v>45919.101956018516</v>
      </c>
      <c r="B687" s="61">
        <v>443590759</v>
      </c>
      <c r="C687" s="37" t="s">
        <v>36</v>
      </c>
      <c r="D687" s="37" t="s">
        <v>38</v>
      </c>
      <c r="E687" s="37" t="s">
        <v>120</v>
      </c>
      <c r="F687" s="36">
        <v>3639.62</v>
      </c>
      <c r="G687" s="36">
        <v>3639.24</v>
      </c>
      <c r="H687" s="36">
        <v>3638.12</v>
      </c>
      <c r="I687" s="37" t="s">
        <v>533</v>
      </c>
      <c r="J687" s="36">
        <v>3638.11</v>
      </c>
      <c r="K687" s="36">
        <v>0</v>
      </c>
      <c r="L687" s="36">
        <v>0</v>
      </c>
      <c r="M687" s="36">
        <v>1.51</v>
      </c>
      <c r="N687" s="10" t="str">
        <f t="shared" si="105"/>
        <v>W</v>
      </c>
      <c r="O687" s="11">
        <f t="shared" si="106"/>
        <v>45919</v>
      </c>
      <c r="P687" s="12" t="str">
        <f t="shared" si="107"/>
        <v>02</v>
      </c>
      <c r="Q687" s="13" t="str">
        <f>VLOOKUP($B687,Deals_Demo!$H:$N,7,0)</f>
        <v>strategy_15_demo</v>
      </c>
      <c r="R687" s="13" t="str">
        <f t="shared" si="108"/>
        <v>Fri</v>
      </c>
      <c r="S687" s="14">
        <f>VLOOKUP($B687,Deals_Demo!$H:$S,8,0)</f>
        <v>45919.101956018516</v>
      </c>
      <c r="T687" s="14">
        <f>VLOOKUP($B687,Deals_Demo!$H:$S,9,0)</f>
        <v>45919.310289351852</v>
      </c>
      <c r="U687" s="15" t="str">
        <f t="shared" si="109"/>
        <v>2025-09-19</v>
      </c>
      <c r="V687" s="13" t="str">
        <f>VLOOKUP($B687,Deals_Demo!$H:$S,11,0)</f>
        <v>07</v>
      </c>
      <c r="W687" s="13" t="str">
        <f>VLOOKUP($B687,Deals_Demo!$H:$S,12,0)</f>
        <v>Fri</v>
      </c>
      <c r="X687" s="13">
        <f t="shared" si="102"/>
        <v>0.15100000000000002</v>
      </c>
      <c r="Y687" s="13">
        <f t="shared" si="103"/>
        <v>0.30200000000000005</v>
      </c>
      <c r="Z687" s="13">
        <f t="shared" si="104"/>
        <v>0.45299999999999996</v>
      </c>
      <c r="AA687" s="13">
        <f t="shared" si="110"/>
        <v>-3</v>
      </c>
    </row>
    <row r="688" spans="1:27" x14ac:dyDescent="0.25">
      <c r="A688" s="58">
        <v>45919.106354166666</v>
      </c>
      <c r="B688" s="59">
        <v>443591443</v>
      </c>
      <c r="C688" s="38" t="s">
        <v>36</v>
      </c>
      <c r="D688" s="38" t="s">
        <v>38</v>
      </c>
      <c r="E688" s="38" t="s">
        <v>120</v>
      </c>
      <c r="F688" s="35">
        <v>3638.56</v>
      </c>
      <c r="G688" s="35">
        <v>3641.56</v>
      </c>
      <c r="H688" s="38"/>
      <c r="I688" s="38" t="s">
        <v>534</v>
      </c>
      <c r="J688" s="35">
        <v>3641.63</v>
      </c>
      <c r="K688" s="35">
        <v>0</v>
      </c>
      <c r="L688" s="35">
        <v>0</v>
      </c>
      <c r="M688" s="35">
        <v>-3.07</v>
      </c>
      <c r="N688" s="10" t="str">
        <f t="shared" si="105"/>
        <v>L</v>
      </c>
      <c r="O688" s="11">
        <f t="shared" si="106"/>
        <v>45919</v>
      </c>
      <c r="P688" s="12" t="str">
        <f t="shared" si="107"/>
        <v>02</v>
      </c>
      <c r="Q688" s="13" t="str">
        <f>VLOOKUP($B688,Deals_Demo!$H:$N,7,0)</f>
        <v>strategy_18_demo</v>
      </c>
      <c r="R688" s="13" t="str">
        <f t="shared" si="108"/>
        <v>Fri</v>
      </c>
      <c r="S688" s="14">
        <f>VLOOKUP($B688,Deals_Demo!$H:$S,8,0)</f>
        <v>45919.106354166666</v>
      </c>
      <c r="T688" s="14">
        <f>VLOOKUP($B688,Deals_Demo!$H:$S,9,0)</f>
        <v>45919.314687500002</v>
      </c>
      <c r="U688" s="15" t="str">
        <f t="shared" si="109"/>
        <v>2025-09-19</v>
      </c>
      <c r="V688" s="13" t="str">
        <f>VLOOKUP($B688,Deals_Demo!$H:$S,11,0)</f>
        <v>07</v>
      </c>
      <c r="W688" s="13" t="str">
        <f>VLOOKUP($B688,Deals_Demo!$H:$S,12,0)</f>
        <v>Fri</v>
      </c>
      <c r="X688" s="13">
        <f t="shared" si="102"/>
        <v>-0.307</v>
      </c>
      <c r="Y688" s="13">
        <f t="shared" si="103"/>
        <v>-0.61399999999999999</v>
      </c>
      <c r="Z688" s="13">
        <f t="shared" si="104"/>
        <v>-0.92099999999999993</v>
      </c>
      <c r="AA688" s="13">
        <f t="shared" si="110"/>
        <v>-3</v>
      </c>
    </row>
    <row r="689" spans="1:27" x14ac:dyDescent="0.25">
      <c r="A689" s="60">
        <v>45919.106354166666</v>
      </c>
      <c r="B689" s="61">
        <v>443591444</v>
      </c>
      <c r="C689" s="37" t="s">
        <v>36</v>
      </c>
      <c r="D689" s="37" t="s">
        <v>38</v>
      </c>
      <c r="E689" s="37" t="s">
        <v>120</v>
      </c>
      <c r="F689" s="36">
        <v>3638.56</v>
      </c>
      <c r="G689" s="36">
        <v>3641.56</v>
      </c>
      <c r="H689" s="36">
        <v>3635.06</v>
      </c>
      <c r="I689" s="37" t="s">
        <v>534</v>
      </c>
      <c r="J689" s="36">
        <v>3641.63</v>
      </c>
      <c r="K689" s="36">
        <v>0</v>
      </c>
      <c r="L689" s="36">
        <v>0</v>
      </c>
      <c r="M689" s="36">
        <v>-3.07</v>
      </c>
      <c r="N689" s="10" t="str">
        <f t="shared" si="105"/>
        <v>L</v>
      </c>
      <c r="O689" s="11">
        <f t="shared" si="106"/>
        <v>45919</v>
      </c>
      <c r="P689" s="12" t="str">
        <f t="shared" si="107"/>
        <v>02</v>
      </c>
      <c r="Q689" s="13" t="str">
        <f>VLOOKUP($B689,Deals_Demo!$H:$N,7,0)</f>
        <v>strategy_17_demo</v>
      </c>
      <c r="R689" s="13" t="str">
        <f t="shared" si="108"/>
        <v>Fri</v>
      </c>
      <c r="S689" s="14">
        <f>VLOOKUP($B689,Deals_Demo!$H:$S,8,0)</f>
        <v>45919.106354166666</v>
      </c>
      <c r="T689" s="14">
        <f>VLOOKUP($B689,Deals_Demo!$H:$S,9,0)</f>
        <v>45919.314687500002</v>
      </c>
      <c r="U689" s="15" t="str">
        <f t="shared" si="109"/>
        <v>2025-09-19</v>
      </c>
      <c r="V689" s="13" t="str">
        <f>VLOOKUP($B689,Deals_Demo!$H:$S,11,0)</f>
        <v>07</v>
      </c>
      <c r="W689" s="13" t="str">
        <f>VLOOKUP($B689,Deals_Demo!$H:$S,12,0)</f>
        <v>Fri</v>
      </c>
      <c r="X689" s="13">
        <f t="shared" si="102"/>
        <v>-0.307</v>
      </c>
      <c r="Y689" s="13">
        <f t="shared" si="103"/>
        <v>-0.61399999999999999</v>
      </c>
      <c r="Z689" s="13">
        <f t="shared" si="104"/>
        <v>-0.92099999999999993</v>
      </c>
      <c r="AA689" s="13">
        <f t="shared" si="110"/>
        <v>-3</v>
      </c>
    </row>
    <row r="690" spans="1:27" x14ac:dyDescent="0.25">
      <c r="A690" s="58">
        <v>45919.106469907405</v>
      </c>
      <c r="B690" s="59">
        <v>443591448</v>
      </c>
      <c r="C690" s="38" t="s">
        <v>36</v>
      </c>
      <c r="D690" s="38" t="s">
        <v>38</v>
      </c>
      <c r="E690" s="38" t="s">
        <v>120</v>
      </c>
      <c r="F690" s="35">
        <v>3638.78</v>
      </c>
      <c r="G690" s="35">
        <v>3641.78</v>
      </c>
      <c r="H690" s="35">
        <v>3637.28</v>
      </c>
      <c r="I690" s="38" t="s">
        <v>535</v>
      </c>
      <c r="J690" s="35">
        <v>3641.79</v>
      </c>
      <c r="K690" s="35">
        <v>0</v>
      </c>
      <c r="L690" s="35">
        <v>0</v>
      </c>
      <c r="M690" s="35">
        <v>-3.01</v>
      </c>
      <c r="N690" s="10" t="str">
        <f t="shared" si="105"/>
        <v>L</v>
      </c>
      <c r="O690" s="11">
        <f t="shared" si="106"/>
        <v>45919</v>
      </c>
      <c r="P690" s="12" t="str">
        <f t="shared" si="107"/>
        <v>02</v>
      </c>
      <c r="Q690" s="13" t="str">
        <f>VLOOKUP($B690,Deals_Demo!$H:$N,7,0)</f>
        <v>strategy_12_demo</v>
      </c>
      <c r="R690" s="13" t="str">
        <f t="shared" si="108"/>
        <v>Fri</v>
      </c>
      <c r="S690" s="14">
        <f>VLOOKUP($B690,Deals_Demo!$H:$S,8,0)</f>
        <v>45919.106469907405</v>
      </c>
      <c r="T690" s="14">
        <f>VLOOKUP($B690,Deals_Demo!$H:$S,9,0)</f>
        <v>45919.314803240741</v>
      </c>
      <c r="U690" s="15" t="str">
        <f t="shared" si="109"/>
        <v>2025-09-19</v>
      </c>
      <c r="V690" s="13" t="str">
        <f>VLOOKUP($B690,Deals_Demo!$H:$S,11,0)</f>
        <v>07</v>
      </c>
      <c r="W690" s="13" t="str">
        <f>VLOOKUP($B690,Deals_Demo!$H:$S,12,0)</f>
        <v>Fri</v>
      </c>
      <c r="X690" s="13">
        <f t="shared" si="102"/>
        <v>-0.30099999999999999</v>
      </c>
      <c r="Y690" s="13">
        <f t="shared" si="103"/>
        <v>-0.60199999999999998</v>
      </c>
      <c r="Z690" s="13">
        <f t="shared" si="104"/>
        <v>-0.90299999999999991</v>
      </c>
      <c r="AA690" s="13">
        <f t="shared" si="110"/>
        <v>-3</v>
      </c>
    </row>
    <row r="691" spans="1:27" x14ac:dyDescent="0.25">
      <c r="A691" s="60">
        <v>45919.106469907405</v>
      </c>
      <c r="B691" s="61">
        <v>443591450</v>
      </c>
      <c r="C691" s="37" t="s">
        <v>36</v>
      </c>
      <c r="D691" s="37" t="s">
        <v>38</v>
      </c>
      <c r="E691" s="37" t="s">
        <v>120</v>
      </c>
      <c r="F691" s="36">
        <v>3638.82</v>
      </c>
      <c r="G691" s="36">
        <v>3641.78</v>
      </c>
      <c r="H691" s="36">
        <v>3637.28</v>
      </c>
      <c r="I691" s="37" t="s">
        <v>535</v>
      </c>
      <c r="J691" s="36">
        <v>3641.79</v>
      </c>
      <c r="K691" s="36">
        <v>0</v>
      </c>
      <c r="L691" s="36">
        <v>0</v>
      </c>
      <c r="M691" s="36">
        <v>-2.97</v>
      </c>
      <c r="N691" s="10" t="str">
        <f t="shared" si="105"/>
        <v>L</v>
      </c>
      <c r="O691" s="11">
        <f t="shared" si="106"/>
        <v>45919</v>
      </c>
      <c r="P691" s="12" t="str">
        <f t="shared" si="107"/>
        <v>02</v>
      </c>
      <c r="Q691" s="13" t="str">
        <f>VLOOKUP($B691,Deals_Demo!$H:$N,7,0)</f>
        <v>strategy_14_demo</v>
      </c>
      <c r="R691" s="13" t="str">
        <f t="shared" si="108"/>
        <v>Fri</v>
      </c>
      <c r="S691" s="14">
        <f>VLOOKUP($B691,Deals_Demo!$H:$S,8,0)</f>
        <v>45919.106469907405</v>
      </c>
      <c r="T691" s="14">
        <f>VLOOKUP($B691,Deals_Demo!$H:$S,9,0)</f>
        <v>45919.314803240741</v>
      </c>
      <c r="U691" s="15" t="str">
        <f t="shared" si="109"/>
        <v>2025-09-19</v>
      </c>
      <c r="V691" s="13" t="str">
        <f>VLOOKUP($B691,Deals_Demo!$H:$S,11,0)</f>
        <v>07</v>
      </c>
      <c r="W691" s="13" t="str">
        <f>VLOOKUP($B691,Deals_Demo!$H:$S,12,0)</f>
        <v>Fri</v>
      </c>
      <c r="X691" s="13">
        <f t="shared" si="102"/>
        <v>-0.29700000000000004</v>
      </c>
      <c r="Y691" s="13">
        <f t="shared" si="103"/>
        <v>-0.59400000000000008</v>
      </c>
      <c r="Z691" s="13">
        <f t="shared" si="104"/>
        <v>-0.89100000000000001</v>
      </c>
      <c r="AA691" s="13">
        <f t="shared" si="110"/>
        <v>-3</v>
      </c>
    </row>
    <row r="692" spans="1:27" x14ac:dyDescent="0.25">
      <c r="A692" s="58">
        <v>45919.106469907405</v>
      </c>
      <c r="B692" s="59">
        <v>443591451</v>
      </c>
      <c r="C692" s="38" t="s">
        <v>36</v>
      </c>
      <c r="D692" s="38" t="s">
        <v>38</v>
      </c>
      <c r="E692" s="38" t="s">
        <v>120</v>
      </c>
      <c r="F692" s="35">
        <v>3638.82</v>
      </c>
      <c r="G692" s="35">
        <v>3640.28</v>
      </c>
      <c r="H692" s="35">
        <v>3637.28</v>
      </c>
      <c r="I692" s="38" t="s">
        <v>536</v>
      </c>
      <c r="J692" s="35">
        <v>3640.28</v>
      </c>
      <c r="K692" s="35">
        <v>0</v>
      </c>
      <c r="L692" s="35">
        <v>0</v>
      </c>
      <c r="M692" s="35">
        <v>-1.46</v>
      </c>
      <c r="N692" s="10" t="str">
        <f t="shared" si="105"/>
        <v>L</v>
      </c>
      <c r="O692" s="11">
        <f t="shared" si="106"/>
        <v>45919</v>
      </c>
      <c r="P692" s="12" t="str">
        <f t="shared" si="107"/>
        <v>02</v>
      </c>
      <c r="Q692" s="13" t="str">
        <f>VLOOKUP($B692,Deals_Demo!$H:$N,7,0)</f>
        <v>strategy_15_demo</v>
      </c>
      <c r="R692" s="13" t="str">
        <f t="shared" si="108"/>
        <v>Fri</v>
      </c>
      <c r="S692" s="14">
        <f>VLOOKUP($B692,Deals_Demo!$H:$S,8,0)</f>
        <v>45919.106469907405</v>
      </c>
      <c r="T692" s="14">
        <f>VLOOKUP($B692,Deals_Demo!$H:$S,9,0)</f>
        <v>45919.314803240741</v>
      </c>
      <c r="U692" s="15" t="str">
        <f t="shared" si="109"/>
        <v>2025-09-19</v>
      </c>
      <c r="V692" s="13" t="str">
        <f>VLOOKUP($B692,Deals_Demo!$H:$S,11,0)</f>
        <v>07</v>
      </c>
      <c r="W692" s="13" t="str">
        <f>VLOOKUP($B692,Deals_Demo!$H:$S,12,0)</f>
        <v>Fri</v>
      </c>
      <c r="X692" s="13">
        <f t="shared" si="102"/>
        <v>-0.14599999999999999</v>
      </c>
      <c r="Y692" s="13">
        <f t="shared" si="103"/>
        <v>-0.29199999999999998</v>
      </c>
      <c r="Z692" s="13">
        <f t="shared" si="104"/>
        <v>-0.438</v>
      </c>
      <c r="AA692" s="13">
        <f t="shared" si="110"/>
        <v>-3</v>
      </c>
    </row>
    <row r="693" spans="1:27" x14ac:dyDescent="0.25">
      <c r="A693" s="60">
        <v>45919.106585648151</v>
      </c>
      <c r="B693" s="61">
        <v>443591463</v>
      </c>
      <c r="C693" s="37" t="s">
        <v>36</v>
      </c>
      <c r="D693" s="37" t="s">
        <v>38</v>
      </c>
      <c r="E693" s="37" t="s">
        <v>120</v>
      </c>
      <c r="F693" s="36">
        <v>3639</v>
      </c>
      <c r="G693" s="36">
        <v>3641.98</v>
      </c>
      <c r="H693" s="36">
        <v>3635.48</v>
      </c>
      <c r="I693" s="37" t="s">
        <v>537</v>
      </c>
      <c r="J693" s="36">
        <v>3642.13</v>
      </c>
      <c r="K693" s="36">
        <v>0</v>
      </c>
      <c r="L693" s="36">
        <v>0</v>
      </c>
      <c r="M693" s="36">
        <v>-3.13</v>
      </c>
      <c r="N693" s="10" t="str">
        <f t="shared" si="105"/>
        <v>L</v>
      </c>
      <c r="O693" s="11">
        <f t="shared" si="106"/>
        <v>45919</v>
      </c>
      <c r="P693" s="12" t="str">
        <f t="shared" si="107"/>
        <v>02</v>
      </c>
      <c r="Q693" s="13" t="str">
        <f>VLOOKUP($B693,Deals_Demo!$H:$N,7,0)</f>
        <v>strategy_11_demo</v>
      </c>
      <c r="R693" s="13" t="str">
        <f t="shared" si="108"/>
        <v>Fri</v>
      </c>
      <c r="S693" s="14">
        <f>VLOOKUP($B693,Deals_Demo!$H:$S,8,0)</f>
        <v>45919.106585648151</v>
      </c>
      <c r="T693" s="14">
        <f>VLOOKUP($B693,Deals_Demo!$H:$S,9,0)</f>
        <v>45919.314918981487</v>
      </c>
      <c r="U693" s="15" t="str">
        <f t="shared" si="109"/>
        <v>2025-09-19</v>
      </c>
      <c r="V693" s="13" t="str">
        <f>VLOOKUP($B693,Deals_Demo!$H:$S,11,0)</f>
        <v>07</v>
      </c>
      <c r="W693" s="13" t="str">
        <f>VLOOKUP($B693,Deals_Demo!$H:$S,12,0)</f>
        <v>Fri</v>
      </c>
      <c r="X693" s="13">
        <f t="shared" si="102"/>
        <v>-0.313</v>
      </c>
      <c r="Y693" s="13">
        <f t="shared" si="103"/>
        <v>-0.626</v>
      </c>
      <c r="Z693" s="13">
        <f t="shared" si="104"/>
        <v>-0.93899999999999995</v>
      </c>
      <c r="AA693" s="13">
        <f t="shared" si="110"/>
        <v>-3</v>
      </c>
    </row>
    <row r="694" spans="1:27" x14ac:dyDescent="0.25">
      <c r="A694" s="58">
        <v>45919.106585648151</v>
      </c>
      <c r="B694" s="59">
        <v>443591464</v>
      </c>
      <c r="C694" s="38" t="s">
        <v>36</v>
      </c>
      <c r="D694" s="38" t="s">
        <v>38</v>
      </c>
      <c r="E694" s="38" t="s">
        <v>120</v>
      </c>
      <c r="F694" s="35">
        <v>3639</v>
      </c>
      <c r="G694" s="35">
        <v>3642</v>
      </c>
      <c r="H694" s="35">
        <v>3636</v>
      </c>
      <c r="I694" s="38" t="s">
        <v>537</v>
      </c>
      <c r="J694" s="35">
        <v>3642.13</v>
      </c>
      <c r="K694" s="35">
        <v>0</v>
      </c>
      <c r="L694" s="35">
        <v>0</v>
      </c>
      <c r="M694" s="35">
        <v>-3.13</v>
      </c>
      <c r="N694" s="10" t="str">
        <f t="shared" si="105"/>
        <v>L</v>
      </c>
      <c r="O694" s="11">
        <f t="shared" si="106"/>
        <v>45919</v>
      </c>
      <c r="P694" s="12" t="str">
        <f t="shared" si="107"/>
        <v>02</v>
      </c>
      <c r="Q694" s="13" t="str">
        <f>VLOOKUP($B694,Deals_Demo!$H:$N,7,0)</f>
        <v>strategy_09_demo</v>
      </c>
      <c r="R694" s="13" t="str">
        <f t="shared" si="108"/>
        <v>Fri</v>
      </c>
      <c r="S694" s="14">
        <f>VLOOKUP($B694,Deals_Demo!$H:$S,8,0)</f>
        <v>45919.106585648151</v>
      </c>
      <c r="T694" s="14">
        <f>VLOOKUP($B694,Deals_Demo!$H:$S,9,0)</f>
        <v>45919.314918981487</v>
      </c>
      <c r="U694" s="15" t="str">
        <f t="shared" si="109"/>
        <v>2025-09-19</v>
      </c>
      <c r="V694" s="13" t="str">
        <f>VLOOKUP($B694,Deals_Demo!$H:$S,11,0)</f>
        <v>07</v>
      </c>
      <c r="W694" s="13" t="str">
        <f>VLOOKUP($B694,Deals_Demo!$H:$S,12,0)</f>
        <v>Fri</v>
      </c>
      <c r="X694" s="13">
        <f t="shared" si="102"/>
        <v>-0.313</v>
      </c>
      <c r="Y694" s="13">
        <f t="shared" si="103"/>
        <v>-0.626</v>
      </c>
      <c r="Z694" s="13">
        <f t="shared" si="104"/>
        <v>-0.93899999999999995</v>
      </c>
      <c r="AA694" s="13">
        <f t="shared" si="110"/>
        <v>-3</v>
      </c>
    </row>
    <row r="695" spans="1:27" x14ac:dyDescent="0.25">
      <c r="A695" s="60">
        <v>45919.106585648151</v>
      </c>
      <c r="B695" s="61">
        <v>443591466</v>
      </c>
      <c r="C695" s="37" t="s">
        <v>36</v>
      </c>
      <c r="D695" s="37" t="s">
        <v>38</v>
      </c>
      <c r="E695" s="37" t="s">
        <v>120</v>
      </c>
      <c r="F695" s="36">
        <v>3639</v>
      </c>
      <c r="G695" s="36">
        <v>3641.5</v>
      </c>
      <c r="H695" s="36">
        <v>3636</v>
      </c>
      <c r="I695" s="37" t="s">
        <v>534</v>
      </c>
      <c r="J695" s="36">
        <v>3641.53</v>
      </c>
      <c r="K695" s="36">
        <v>0</v>
      </c>
      <c r="L695" s="36">
        <v>0</v>
      </c>
      <c r="M695" s="36">
        <v>-2.5299999999999998</v>
      </c>
      <c r="N695" s="10" t="str">
        <f t="shared" si="105"/>
        <v>L</v>
      </c>
      <c r="O695" s="11">
        <f t="shared" si="106"/>
        <v>45919</v>
      </c>
      <c r="P695" s="12" t="str">
        <f t="shared" si="107"/>
        <v>02</v>
      </c>
      <c r="Q695" s="13" t="str">
        <f>VLOOKUP($B695,Deals_Demo!$H:$N,7,0)</f>
        <v>strategy_10_demo</v>
      </c>
      <c r="R695" s="13" t="str">
        <f t="shared" si="108"/>
        <v>Fri</v>
      </c>
      <c r="S695" s="14">
        <f>VLOOKUP($B695,Deals_Demo!$H:$S,8,0)</f>
        <v>45919.106585648151</v>
      </c>
      <c r="T695" s="14">
        <f>VLOOKUP($B695,Deals_Demo!$H:$S,9,0)</f>
        <v>45919.314918981487</v>
      </c>
      <c r="U695" s="15" t="str">
        <f t="shared" si="109"/>
        <v>2025-09-19</v>
      </c>
      <c r="V695" s="13" t="str">
        <f>VLOOKUP($B695,Deals_Demo!$H:$S,11,0)</f>
        <v>07</v>
      </c>
      <c r="W695" s="13" t="str">
        <f>VLOOKUP($B695,Deals_Demo!$H:$S,12,0)</f>
        <v>Fri</v>
      </c>
      <c r="X695" s="13">
        <f t="shared" si="102"/>
        <v>-0.253</v>
      </c>
      <c r="Y695" s="13">
        <f t="shared" si="103"/>
        <v>-0.50600000000000001</v>
      </c>
      <c r="Z695" s="13">
        <f t="shared" si="104"/>
        <v>-0.7589999999999999</v>
      </c>
      <c r="AA695" s="13">
        <f t="shared" si="110"/>
        <v>-3</v>
      </c>
    </row>
    <row r="696" spans="1:27" x14ac:dyDescent="0.25">
      <c r="A696" s="58">
        <v>45919.106817129628</v>
      </c>
      <c r="B696" s="59">
        <v>443591511</v>
      </c>
      <c r="C696" s="38" t="s">
        <v>36</v>
      </c>
      <c r="D696" s="38" t="s">
        <v>38</v>
      </c>
      <c r="E696" s="38" t="s">
        <v>120</v>
      </c>
      <c r="F696" s="35">
        <v>3639.3</v>
      </c>
      <c r="G696" s="35">
        <v>3642.3</v>
      </c>
      <c r="H696" s="35">
        <v>3635.8</v>
      </c>
      <c r="I696" s="38" t="s">
        <v>538</v>
      </c>
      <c r="J696" s="35">
        <v>3642.36</v>
      </c>
      <c r="K696" s="35">
        <v>0</v>
      </c>
      <c r="L696" s="35">
        <v>0</v>
      </c>
      <c r="M696" s="35">
        <v>-3.06</v>
      </c>
      <c r="N696" s="10" t="str">
        <f t="shared" si="105"/>
        <v>L</v>
      </c>
      <c r="O696" s="11">
        <f t="shared" si="106"/>
        <v>45919</v>
      </c>
      <c r="P696" s="12" t="str">
        <f t="shared" si="107"/>
        <v>02</v>
      </c>
      <c r="Q696" s="13" t="str">
        <f>VLOOKUP($B696,Deals_Demo!$H:$N,7,0)</f>
        <v>strategy_08_demo</v>
      </c>
      <c r="R696" s="13" t="str">
        <f t="shared" si="108"/>
        <v>Fri</v>
      </c>
      <c r="S696" s="14">
        <f>VLOOKUP($B696,Deals_Demo!$H:$S,8,0)</f>
        <v>45919.106817129628</v>
      </c>
      <c r="T696" s="14">
        <f>VLOOKUP($B696,Deals_Demo!$H:$S,9,0)</f>
        <v>45919.315150462964</v>
      </c>
      <c r="U696" s="15" t="str">
        <f t="shared" si="109"/>
        <v>2025-09-19</v>
      </c>
      <c r="V696" s="13" t="str">
        <f>VLOOKUP($B696,Deals_Demo!$H:$S,11,0)</f>
        <v>07</v>
      </c>
      <c r="W696" s="13" t="str">
        <f>VLOOKUP($B696,Deals_Demo!$H:$S,12,0)</f>
        <v>Fri</v>
      </c>
      <c r="X696" s="13">
        <f t="shared" si="102"/>
        <v>-0.30600000000000005</v>
      </c>
      <c r="Y696" s="13">
        <f t="shared" si="103"/>
        <v>-0.6120000000000001</v>
      </c>
      <c r="Z696" s="13">
        <f t="shared" si="104"/>
        <v>-0.91799999999999993</v>
      </c>
      <c r="AA696" s="13">
        <f t="shared" si="110"/>
        <v>-3</v>
      </c>
    </row>
    <row r="697" spans="1:27" x14ac:dyDescent="0.25">
      <c r="A697" s="60">
        <v>45919.106817129628</v>
      </c>
      <c r="B697" s="61">
        <v>443591514</v>
      </c>
      <c r="C697" s="37" t="s">
        <v>36</v>
      </c>
      <c r="D697" s="37" t="s">
        <v>38</v>
      </c>
      <c r="E697" s="37" t="s">
        <v>120</v>
      </c>
      <c r="F697" s="36">
        <v>3639.3</v>
      </c>
      <c r="G697" s="36">
        <v>3642.3</v>
      </c>
      <c r="H697" s="36">
        <v>3635.8</v>
      </c>
      <c r="I697" s="37" t="s">
        <v>538</v>
      </c>
      <c r="J697" s="36">
        <v>3642.36</v>
      </c>
      <c r="K697" s="36">
        <v>0</v>
      </c>
      <c r="L697" s="36">
        <v>0</v>
      </c>
      <c r="M697" s="36">
        <v>-3.06</v>
      </c>
      <c r="N697" s="10" t="str">
        <f t="shared" si="105"/>
        <v>L</v>
      </c>
      <c r="O697" s="11">
        <f t="shared" si="106"/>
        <v>45919</v>
      </c>
      <c r="P697" s="12" t="str">
        <f t="shared" si="107"/>
        <v>02</v>
      </c>
      <c r="Q697" s="13" t="str">
        <f>VLOOKUP($B697,Deals_Demo!$H:$N,7,0)</f>
        <v>strategy_07_demo</v>
      </c>
      <c r="R697" s="13" t="str">
        <f t="shared" si="108"/>
        <v>Fri</v>
      </c>
      <c r="S697" s="14">
        <f>VLOOKUP($B697,Deals_Demo!$H:$S,8,0)</f>
        <v>45919.106817129628</v>
      </c>
      <c r="T697" s="14">
        <f>VLOOKUP($B697,Deals_Demo!$H:$S,9,0)</f>
        <v>45919.315150462964</v>
      </c>
      <c r="U697" s="15" t="str">
        <f t="shared" si="109"/>
        <v>2025-09-19</v>
      </c>
      <c r="V697" s="13" t="str">
        <f>VLOOKUP($B697,Deals_Demo!$H:$S,11,0)</f>
        <v>07</v>
      </c>
      <c r="W697" s="13" t="str">
        <f>VLOOKUP($B697,Deals_Demo!$H:$S,12,0)</f>
        <v>Fri</v>
      </c>
      <c r="X697" s="13">
        <f t="shared" si="102"/>
        <v>-0.30600000000000005</v>
      </c>
      <c r="Y697" s="13">
        <f t="shared" si="103"/>
        <v>-0.6120000000000001</v>
      </c>
      <c r="Z697" s="13">
        <f t="shared" si="104"/>
        <v>-0.91799999999999993</v>
      </c>
      <c r="AA697" s="13">
        <f t="shared" si="110"/>
        <v>-3</v>
      </c>
    </row>
    <row r="698" spans="1:27" x14ac:dyDescent="0.25">
      <c r="A698" s="58">
        <v>45919.106932870367</v>
      </c>
      <c r="B698" s="59">
        <v>443591540</v>
      </c>
      <c r="C698" s="38" t="s">
        <v>36</v>
      </c>
      <c r="D698" s="38" t="s">
        <v>38</v>
      </c>
      <c r="E698" s="38" t="s">
        <v>120</v>
      </c>
      <c r="F698" s="35">
        <v>3639.32</v>
      </c>
      <c r="G698" s="35">
        <v>3642.32</v>
      </c>
      <c r="H698" s="38"/>
      <c r="I698" s="38" t="s">
        <v>538</v>
      </c>
      <c r="J698" s="35">
        <v>3642.36</v>
      </c>
      <c r="K698" s="35">
        <v>0</v>
      </c>
      <c r="L698" s="35">
        <v>0</v>
      </c>
      <c r="M698" s="35">
        <v>-3.04</v>
      </c>
      <c r="N698" s="10" t="str">
        <f t="shared" si="105"/>
        <v>L</v>
      </c>
      <c r="O698" s="11">
        <f t="shared" si="106"/>
        <v>45919</v>
      </c>
      <c r="P698" s="12" t="str">
        <f t="shared" si="107"/>
        <v>02</v>
      </c>
      <c r="Q698" s="13" t="str">
        <f>VLOOKUP($B698,Deals_Demo!$H:$N,7,0)</f>
        <v>DEMO_strategy_01</v>
      </c>
      <c r="R698" s="13" t="str">
        <f t="shared" si="108"/>
        <v>Fri</v>
      </c>
      <c r="S698" s="14">
        <f>VLOOKUP($B698,Deals_Demo!$H:$S,8,0)</f>
        <v>45919.106932870367</v>
      </c>
      <c r="T698" s="14">
        <f>VLOOKUP($B698,Deals_Demo!$H:$S,9,0)</f>
        <v>45919.315266203703</v>
      </c>
      <c r="U698" s="15" t="str">
        <f t="shared" si="109"/>
        <v>2025-09-19</v>
      </c>
      <c r="V698" s="13" t="str">
        <f>VLOOKUP($B698,Deals_Demo!$H:$S,11,0)</f>
        <v>07</v>
      </c>
      <c r="W698" s="13" t="str">
        <f>VLOOKUP($B698,Deals_Demo!$H:$S,12,0)</f>
        <v>Fri</v>
      </c>
      <c r="X698" s="13">
        <f t="shared" si="102"/>
        <v>-0.30400000000000005</v>
      </c>
      <c r="Y698" s="13">
        <f t="shared" si="103"/>
        <v>-0.6080000000000001</v>
      </c>
      <c r="Z698" s="13">
        <f t="shared" si="104"/>
        <v>-0.91199999999999992</v>
      </c>
      <c r="AA698" s="13">
        <f t="shared" si="110"/>
        <v>-3</v>
      </c>
    </row>
    <row r="699" spans="1:27" x14ac:dyDescent="0.25">
      <c r="A699" s="60">
        <v>45919.106944444444</v>
      </c>
      <c r="B699" s="61">
        <v>443591547</v>
      </c>
      <c r="C699" s="37" t="s">
        <v>36</v>
      </c>
      <c r="D699" s="37" t="s">
        <v>38</v>
      </c>
      <c r="E699" s="37" t="s">
        <v>120</v>
      </c>
      <c r="F699" s="36">
        <v>3639.32</v>
      </c>
      <c r="G699" s="36">
        <v>3642.32</v>
      </c>
      <c r="H699" s="36">
        <v>3633.32</v>
      </c>
      <c r="I699" s="37" t="s">
        <v>538</v>
      </c>
      <c r="J699" s="36">
        <v>3642.36</v>
      </c>
      <c r="K699" s="36">
        <v>0</v>
      </c>
      <c r="L699" s="36">
        <v>0</v>
      </c>
      <c r="M699" s="36">
        <v>-3.04</v>
      </c>
      <c r="N699" s="10" t="str">
        <f t="shared" si="105"/>
        <v>L</v>
      </c>
      <c r="O699" s="11">
        <f t="shared" si="106"/>
        <v>45919</v>
      </c>
      <c r="P699" s="12" t="str">
        <f t="shared" si="107"/>
        <v>02</v>
      </c>
      <c r="Q699" s="13" t="str">
        <f>VLOOKUP($B699,Deals_Demo!$H:$N,7,0)</f>
        <v>DEMO_strategy_02</v>
      </c>
      <c r="R699" s="13" t="str">
        <f t="shared" si="108"/>
        <v>Fri</v>
      </c>
      <c r="S699" s="14">
        <f>VLOOKUP($B699,Deals_Demo!$H:$S,8,0)</f>
        <v>45919.106944444444</v>
      </c>
      <c r="T699" s="14">
        <f>VLOOKUP($B699,Deals_Demo!$H:$S,9,0)</f>
        <v>45919.31527777778</v>
      </c>
      <c r="U699" s="15" t="str">
        <f t="shared" si="109"/>
        <v>2025-09-19</v>
      </c>
      <c r="V699" s="13" t="str">
        <f>VLOOKUP($B699,Deals_Demo!$H:$S,11,0)</f>
        <v>07</v>
      </c>
      <c r="W699" s="13" t="str">
        <f>VLOOKUP($B699,Deals_Demo!$H:$S,12,0)</f>
        <v>Fri</v>
      </c>
      <c r="X699" s="13">
        <f t="shared" si="102"/>
        <v>-0.30400000000000005</v>
      </c>
      <c r="Y699" s="13">
        <f t="shared" si="103"/>
        <v>-0.6080000000000001</v>
      </c>
      <c r="Z699" s="13">
        <f t="shared" si="104"/>
        <v>-0.91199999999999992</v>
      </c>
      <c r="AA699" s="13">
        <f t="shared" si="110"/>
        <v>-3</v>
      </c>
    </row>
    <row r="700" spans="1:27" x14ac:dyDescent="0.25">
      <c r="A700" s="58">
        <v>45919.126493055555</v>
      </c>
      <c r="B700" s="59">
        <v>443593896</v>
      </c>
      <c r="C700" s="38" t="s">
        <v>36</v>
      </c>
      <c r="D700" s="38" t="s">
        <v>37</v>
      </c>
      <c r="E700" s="38" t="s">
        <v>120</v>
      </c>
      <c r="F700" s="35">
        <v>3642.4</v>
      </c>
      <c r="G700" s="35">
        <v>3639.4</v>
      </c>
      <c r="H700" s="35">
        <v>3645.9</v>
      </c>
      <c r="I700" s="38" t="s">
        <v>539</v>
      </c>
      <c r="J700" s="35">
        <v>3639.39</v>
      </c>
      <c r="K700" s="35">
        <v>0</v>
      </c>
      <c r="L700" s="35">
        <v>0</v>
      </c>
      <c r="M700" s="35">
        <v>-3.01</v>
      </c>
      <c r="N700" s="10" t="str">
        <f t="shared" si="105"/>
        <v>L</v>
      </c>
      <c r="O700" s="11">
        <f t="shared" si="106"/>
        <v>45919</v>
      </c>
      <c r="P700" s="12" t="str">
        <f t="shared" si="107"/>
        <v>03</v>
      </c>
      <c r="Q700" s="13" t="str">
        <f>VLOOKUP($B700,Deals_Demo!$H:$N,7,0)</f>
        <v>strategy_17_demo</v>
      </c>
      <c r="R700" s="13" t="str">
        <f t="shared" si="108"/>
        <v>Fri</v>
      </c>
      <c r="S700" s="14">
        <f>VLOOKUP($B700,Deals_Demo!$H:$S,8,0)</f>
        <v>45919.126493055555</v>
      </c>
      <c r="T700" s="14">
        <f>VLOOKUP($B700,Deals_Demo!$H:$S,9,0)</f>
        <v>45919.334826388891</v>
      </c>
      <c r="U700" s="15" t="str">
        <f t="shared" si="109"/>
        <v>2025-09-19</v>
      </c>
      <c r="V700" s="13" t="str">
        <f>VLOOKUP($B700,Deals_Demo!$H:$S,11,0)</f>
        <v>08</v>
      </c>
      <c r="W700" s="13" t="str">
        <f>VLOOKUP($B700,Deals_Demo!$H:$S,12,0)</f>
        <v>Fri</v>
      </c>
      <c r="X700" s="13">
        <f t="shared" si="102"/>
        <v>-0.30099999999999999</v>
      </c>
      <c r="Y700" s="13">
        <f t="shared" si="103"/>
        <v>-0.60199999999999998</v>
      </c>
      <c r="Z700" s="13">
        <f t="shared" si="104"/>
        <v>-0.90299999999999991</v>
      </c>
      <c r="AA700" s="13">
        <f t="shared" si="110"/>
        <v>-3</v>
      </c>
    </row>
    <row r="701" spans="1:27" x14ac:dyDescent="0.25">
      <c r="A701" s="60">
        <v>45919.126493055555</v>
      </c>
      <c r="B701" s="61">
        <v>443593897</v>
      </c>
      <c r="C701" s="37" t="s">
        <v>36</v>
      </c>
      <c r="D701" s="37" t="s">
        <v>37</v>
      </c>
      <c r="E701" s="37" t="s">
        <v>120</v>
      </c>
      <c r="F701" s="36">
        <v>3642.4</v>
      </c>
      <c r="G701" s="36">
        <v>3639.4</v>
      </c>
      <c r="H701" s="37"/>
      <c r="I701" s="37" t="s">
        <v>539</v>
      </c>
      <c r="J701" s="36">
        <v>3639.39</v>
      </c>
      <c r="K701" s="36">
        <v>0</v>
      </c>
      <c r="L701" s="36">
        <v>0</v>
      </c>
      <c r="M701" s="36">
        <v>-3.01</v>
      </c>
      <c r="N701" s="10" t="str">
        <f t="shared" si="105"/>
        <v>L</v>
      </c>
      <c r="O701" s="11">
        <f t="shared" si="106"/>
        <v>45919</v>
      </c>
      <c r="P701" s="12" t="str">
        <f t="shared" si="107"/>
        <v>03</v>
      </c>
      <c r="Q701" s="13" t="str">
        <f>VLOOKUP($B701,Deals_Demo!$H:$N,7,0)</f>
        <v>strategy_18_demo</v>
      </c>
      <c r="R701" s="13" t="str">
        <f t="shared" si="108"/>
        <v>Fri</v>
      </c>
      <c r="S701" s="14">
        <f>VLOOKUP($B701,Deals_Demo!$H:$S,8,0)</f>
        <v>45919.126493055555</v>
      </c>
      <c r="T701" s="14">
        <f>VLOOKUP($B701,Deals_Demo!$H:$S,9,0)</f>
        <v>45919.334826388891</v>
      </c>
      <c r="U701" s="15" t="str">
        <f t="shared" si="109"/>
        <v>2025-09-19</v>
      </c>
      <c r="V701" s="13" t="str">
        <f>VLOOKUP($B701,Deals_Demo!$H:$S,11,0)</f>
        <v>08</v>
      </c>
      <c r="W701" s="13" t="str">
        <f>VLOOKUP($B701,Deals_Demo!$H:$S,12,0)</f>
        <v>Fri</v>
      </c>
      <c r="X701" s="13">
        <f t="shared" si="102"/>
        <v>-0.30099999999999999</v>
      </c>
      <c r="Y701" s="13">
        <f t="shared" si="103"/>
        <v>-0.60199999999999998</v>
      </c>
      <c r="Z701" s="13">
        <f t="shared" si="104"/>
        <v>-0.90299999999999991</v>
      </c>
      <c r="AA701" s="13">
        <f t="shared" si="110"/>
        <v>-3</v>
      </c>
    </row>
    <row r="702" spans="1:27" x14ac:dyDescent="0.25">
      <c r="A702" s="58">
        <v>45919.126493055555</v>
      </c>
      <c r="B702" s="59">
        <v>443593898</v>
      </c>
      <c r="C702" s="38" t="s">
        <v>36</v>
      </c>
      <c r="D702" s="38" t="s">
        <v>37</v>
      </c>
      <c r="E702" s="38" t="s">
        <v>120</v>
      </c>
      <c r="F702" s="35">
        <v>3642.37</v>
      </c>
      <c r="G702" s="35">
        <v>3639.4</v>
      </c>
      <c r="H702" s="38"/>
      <c r="I702" s="38" t="s">
        <v>539</v>
      </c>
      <c r="J702" s="35">
        <v>3639.39</v>
      </c>
      <c r="K702" s="35">
        <v>0</v>
      </c>
      <c r="L702" s="35">
        <v>0</v>
      </c>
      <c r="M702" s="35">
        <v>-2.98</v>
      </c>
      <c r="N702" s="10" t="str">
        <f t="shared" si="105"/>
        <v>L</v>
      </c>
      <c r="O702" s="11">
        <f t="shared" si="106"/>
        <v>45919</v>
      </c>
      <c r="P702" s="12" t="str">
        <f t="shared" si="107"/>
        <v>03</v>
      </c>
      <c r="Q702" s="13" t="str">
        <f>VLOOKUP($B702,Deals_Demo!$H:$N,7,0)</f>
        <v>strategy_19_demo</v>
      </c>
      <c r="R702" s="13" t="str">
        <f t="shared" si="108"/>
        <v>Fri</v>
      </c>
      <c r="S702" s="14">
        <f>VLOOKUP($B702,Deals_Demo!$H:$S,8,0)</f>
        <v>45919.126493055555</v>
      </c>
      <c r="T702" s="14">
        <f>VLOOKUP($B702,Deals_Demo!$H:$S,9,0)</f>
        <v>45919.334826388891</v>
      </c>
      <c r="U702" s="15" t="str">
        <f t="shared" si="109"/>
        <v>2025-09-19</v>
      </c>
      <c r="V702" s="13" t="str">
        <f>VLOOKUP($B702,Deals_Demo!$H:$S,11,0)</f>
        <v>08</v>
      </c>
      <c r="W702" s="13" t="str">
        <f>VLOOKUP($B702,Deals_Demo!$H:$S,12,0)</f>
        <v>Fri</v>
      </c>
      <c r="X702" s="13">
        <f t="shared" si="102"/>
        <v>-0.29799999999999999</v>
      </c>
      <c r="Y702" s="13">
        <f t="shared" si="103"/>
        <v>-0.59599999999999997</v>
      </c>
      <c r="Z702" s="13">
        <f t="shared" si="104"/>
        <v>-0.89400000000000002</v>
      </c>
      <c r="AA702" s="13">
        <f t="shared" si="110"/>
        <v>-3</v>
      </c>
    </row>
    <row r="703" spans="1:27" x14ac:dyDescent="0.25">
      <c r="A703" s="60">
        <v>45919.128576388888</v>
      </c>
      <c r="B703" s="61">
        <v>443594230</v>
      </c>
      <c r="C703" s="37" t="s">
        <v>36</v>
      </c>
      <c r="D703" s="37" t="s">
        <v>37</v>
      </c>
      <c r="E703" s="37" t="s">
        <v>120</v>
      </c>
      <c r="F703" s="36">
        <v>3641.67</v>
      </c>
      <c r="G703" s="36">
        <v>3638.69</v>
      </c>
      <c r="H703" s="36">
        <v>3645.19</v>
      </c>
      <c r="I703" s="37" t="s">
        <v>540</v>
      </c>
      <c r="J703" s="36">
        <v>3638.47</v>
      </c>
      <c r="K703" s="36">
        <v>0</v>
      </c>
      <c r="L703" s="36">
        <v>0</v>
      </c>
      <c r="M703" s="36">
        <v>-3.2</v>
      </c>
      <c r="N703" s="10" t="str">
        <f t="shared" si="105"/>
        <v>L</v>
      </c>
      <c r="O703" s="11">
        <f t="shared" si="106"/>
        <v>45919</v>
      </c>
      <c r="P703" s="12" t="str">
        <f t="shared" si="107"/>
        <v>03</v>
      </c>
      <c r="Q703" s="13" t="str">
        <f>VLOOKUP($B703,Deals_Demo!$H:$N,7,0)</f>
        <v>strategy_16_demo</v>
      </c>
      <c r="R703" s="13" t="str">
        <f t="shared" si="108"/>
        <v>Fri</v>
      </c>
      <c r="S703" s="14">
        <f>VLOOKUP($B703,Deals_Demo!$H:$S,8,0)</f>
        <v>45919.128576388888</v>
      </c>
      <c r="T703" s="14">
        <f>VLOOKUP($B703,Deals_Demo!$H:$S,9,0)</f>
        <v>45919.336909722224</v>
      </c>
      <c r="U703" s="15" t="str">
        <f t="shared" si="109"/>
        <v>2025-09-19</v>
      </c>
      <c r="V703" s="13" t="str">
        <f>VLOOKUP($B703,Deals_Demo!$H:$S,11,0)</f>
        <v>08</v>
      </c>
      <c r="W703" s="13" t="str">
        <f>VLOOKUP($B703,Deals_Demo!$H:$S,12,0)</f>
        <v>Fri</v>
      </c>
      <c r="X703" s="13">
        <f t="shared" si="102"/>
        <v>-0.32000000000000006</v>
      </c>
      <c r="Y703" s="13">
        <f t="shared" si="103"/>
        <v>-0.64000000000000012</v>
      </c>
      <c r="Z703" s="13">
        <f t="shared" si="104"/>
        <v>-0.96</v>
      </c>
      <c r="AA703" s="13">
        <f t="shared" si="110"/>
        <v>-3</v>
      </c>
    </row>
    <row r="704" spans="1:27" x14ac:dyDescent="0.25">
      <c r="A704" s="58">
        <v>45919.128576388888</v>
      </c>
      <c r="B704" s="59">
        <v>443594231</v>
      </c>
      <c r="C704" s="38" t="s">
        <v>36</v>
      </c>
      <c r="D704" s="38" t="s">
        <v>37</v>
      </c>
      <c r="E704" s="38" t="s">
        <v>120</v>
      </c>
      <c r="F704" s="35">
        <v>3641.67</v>
      </c>
      <c r="G704" s="35">
        <v>3638.67</v>
      </c>
      <c r="H704" s="35">
        <v>3643.17</v>
      </c>
      <c r="I704" s="38" t="s">
        <v>540</v>
      </c>
      <c r="J704" s="35">
        <v>3638.47</v>
      </c>
      <c r="K704" s="35">
        <v>0</v>
      </c>
      <c r="L704" s="35">
        <v>0</v>
      </c>
      <c r="M704" s="35">
        <v>-3.2</v>
      </c>
      <c r="N704" s="10" t="str">
        <f t="shared" si="105"/>
        <v>L</v>
      </c>
      <c r="O704" s="11">
        <f t="shared" si="106"/>
        <v>45919</v>
      </c>
      <c r="P704" s="12" t="str">
        <f t="shared" si="107"/>
        <v>03</v>
      </c>
      <c r="Q704" s="13" t="str">
        <f>VLOOKUP($B704,Deals_Demo!$H:$N,7,0)</f>
        <v>strategy_12_demo</v>
      </c>
      <c r="R704" s="13" t="str">
        <f t="shared" si="108"/>
        <v>Fri</v>
      </c>
      <c r="S704" s="14">
        <f>VLOOKUP($B704,Deals_Demo!$H:$S,8,0)</f>
        <v>45919.128576388888</v>
      </c>
      <c r="T704" s="14">
        <f>VLOOKUP($B704,Deals_Demo!$H:$S,9,0)</f>
        <v>45919.336909722224</v>
      </c>
      <c r="U704" s="15" t="str">
        <f t="shared" si="109"/>
        <v>2025-09-19</v>
      </c>
      <c r="V704" s="13" t="str">
        <f>VLOOKUP($B704,Deals_Demo!$H:$S,11,0)</f>
        <v>08</v>
      </c>
      <c r="W704" s="13" t="str">
        <f>VLOOKUP($B704,Deals_Demo!$H:$S,12,0)</f>
        <v>Fri</v>
      </c>
      <c r="X704" s="13">
        <f t="shared" si="102"/>
        <v>-0.32000000000000006</v>
      </c>
      <c r="Y704" s="13">
        <f t="shared" si="103"/>
        <v>-0.64000000000000012</v>
      </c>
      <c r="Z704" s="13">
        <f t="shared" si="104"/>
        <v>-0.96</v>
      </c>
      <c r="AA704" s="13">
        <f t="shared" si="110"/>
        <v>-3</v>
      </c>
    </row>
    <row r="705" spans="1:27" x14ac:dyDescent="0.25">
      <c r="A705" s="60">
        <v>45919.128576388888</v>
      </c>
      <c r="B705" s="61">
        <v>443594233</v>
      </c>
      <c r="C705" s="37" t="s">
        <v>36</v>
      </c>
      <c r="D705" s="37" t="s">
        <v>37</v>
      </c>
      <c r="E705" s="37" t="s">
        <v>120</v>
      </c>
      <c r="F705" s="36">
        <v>3641.67</v>
      </c>
      <c r="G705" s="36">
        <v>3638.67</v>
      </c>
      <c r="H705" s="36">
        <v>3643.17</v>
      </c>
      <c r="I705" s="37" t="s">
        <v>540</v>
      </c>
      <c r="J705" s="36">
        <v>3638.47</v>
      </c>
      <c r="K705" s="36">
        <v>0</v>
      </c>
      <c r="L705" s="36">
        <v>0</v>
      </c>
      <c r="M705" s="36">
        <v>-3.2</v>
      </c>
      <c r="N705" s="10" t="str">
        <f t="shared" si="105"/>
        <v>L</v>
      </c>
      <c r="O705" s="11">
        <f t="shared" si="106"/>
        <v>45919</v>
      </c>
      <c r="P705" s="12" t="str">
        <f t="shared" si="107"/>
        <v>03</v>
      </c>
      <c r="Q705" s="13" t="str">
        <f>VLOOKUP($B705,Deals_Demo!$H:$N,7,0)</f>
        <v>strategy_14_demo</v>
      </c>
      <c r="R705" s="13" t="str">
        <f t="shared" si="108"/>
        <v>Fri</v>
      </c>
      <c r="S705" s="14">
        <f>VLOOKUP($B705,Deals_Demo!$H:$S,8,0)</f>
        <v>45919.128576388888</v>
      </c>
      <c r="T705" s="14">
        <f>VLOOKUP($B705,Deals_Demo!$H:$S,9,0)</f>
        <v>45919.336909722224</v>
      </c>
      <c r="U705" s="15" t="str">
        <f t="shared" si="109"/>
        <v>2025-09-19</v>
      </c>
      <c r="V705" s="13" t="str">
        <f>VLOOKUP($B705,Deals_Demo!$H:$S,11,0)</f>
        <v>08</v>
      </c>
      <c r="W705" s="13" t="str">
        <f>VLOOKUP($B705,Deals_Demo!$H:$S,12,0)</f>
        <v>Fri</v>
      </c>
      <c r="X705" s="13">
        <f t="shared" si="102"/>
        <v>-0.32000000000000006</v>
      </c>
      <c r="Y705" s="13">
        <f t="shared" si="103"/>
        <v>-0.64000000000000012</v>
      </c>
      <c r="Z705" s="13">
        <f t="shared" si="104"/>
        <v>-0.96</v>
      </c>
      <c r="AA705" s="13">
        <f t="shared" si="110"/>
        <v>-3</v>
      </c>
    </row>
    <row r="706" spans="1:27" x14ac:dyDescent="0.25">
      <c r="A706" s="58">
        <v>45919.128587962965</v>
      </c>
      <c r="B706" s="59">
        <v>443594235</v>
      </c>
      <c r="C706" s="38" t="s">
        <v>36</v>
      </c>
      <c r="D706" s="38" t="s">
        <v>37</v>
      </c>
      <c r="E706" s="38" t="s">
        <v>120</v>
      </c>
      <c r="F706" s="35">
        <v>3641.5</v>
      </c>
      <c r="G706" s="35">
        <v>3640.17</v>
      </c>
      <c r="H706" s="35">
        <v>3643.17</v>
      </c>
      <c r="I706" s="38" t="s">
        <v>541</v>
      </c>
      <c r="J706" s="35">
        <v>3640.13</v>
      </c>
      <c r="K706" s="35">
        <v>0</v>
      </c>
      <c r="L706" s="35">
        <v>0</v>
      </c>
      <c r="M706" s="35">
        <v>-1.37</v>
      </c>
      <c r="N706" s="10" t="str">
        <f t="shared" si="105"/>
        <v>L</v>
      </c>
      <c r="O706" s="11">
        <f t="shared" si="106"/>
        <v>45919</v>
      </c>
      <c r="P706" s="12" t="str">
        <f t="shared" si="107"/>
        <v>03</v>
      </c>
      <c r="Q706" s="13" t="str">
        <f>VLOOKUP($B706,Deals_Demo!$H:$N,7,0)</f>
        <v>strategy_15_demo</v>
      </c>
      <c r="R706" s="13" t="str">
        <f t="shared" si="108"/>
        <v>Fri</v>
      </c>
      <c r="S706" s="14">
        <f>VLOOKUP($B706,Deals_Demo!$H:$S,8,0)</f>
        <v>45919.128587962965</v>
      </c>
      <c r="T706" s="14">
        <f>VLOOKUP($B706,Deals_Demo!$H:$S,9,0)</f>
        <v>45919.336921296301</v>
      </c>
      <c r="U706" s="15" t="str">
        <f t="shared" si="109"/>
        <v>2025-09-19</v>
      </c>
      <c r="V706" s="13" t="str">
        <f>VLOOKUP($B706,Deals_Demo!$H:$S,11,0)</f>
        <v>08</v>
      </c>
      <c r="W706" s="13" t="str">
        <f>VLOOKUP($B706,Deals_Demo!$H:$S,12,0)</f>
        <v>Fri</v>
      </c>
      <c r="X706" s="13">
        <f t="shared" si="102"/>
        <v>-0.13700000000000001</v>
      </c>
      <c r="Y706" s="13">
        <f t="shared" si="103"/>
        <v>-0.27400000000000002</v>
      </c>
      <c r="Z706" s="13">
        <f t="shared" si="104"/>
        <v>-0.41100000000000003</v>
      </c>
      <c r="AA706" s="13">
        <f t="shared" si="110"/>
        <v>-3</v>
      </c>
    </row>
    <row r="707" spans="1:27" x14ac:dyDescent="0.25">
      <c r="A707" s="60">
        <v>45919.128587962965</v>
      </c>
      <c r="B707" s="61">
        <v>443594236</v>
      </c>
      <c r="C707" s="37" t="s">
        <v>36</v>
      </c>
      <c r="D707" s="37" t="s">
        <v>37</v>
      </c>
      <c r="E707" s="37" t="s">
        <v>120</v>
      </c>
      <c r="F707" s="36">
        <v>3641.54</v>
      </c>
      <c r="G707" s="36">
        <v>3638.67</v>
      </c>
      <c r="H707" s="36">
        <v>3644.67</v>
      </c>
      <c r="I707" s="37" t="s">
        <v>540</v>
      </c>
      <c r="J707" s="36">
        <v>3638.47</v>
      </c>
      <c r="K707" s="36">
        <v>0</v>
      </c>
      <c r="L707" s="36">
        <v>0</v>
      </c>
      <c r="M707" s="36">
        <v>-3.07</v>
      </c>
      <c r="N707" s="10" t="str">
        <f t="shared" si="105"/>
        <v>L</v>
      </c>
      <c r="O707" s="11">
        <f t="shared" si="106"/>
        <v>45919</v>
      </c>
      <c r="P707" s="12" t="str">
        <f t="shared" si="107"/>
        <v>03</v>
      </c>
      <c r="Q707" s="13" t="str">
        <f>VLOOKUP($B707,Deals_Demo!$H:$N,7,0)</f>
        <v>strategy_09_demo</v>
      </c>
      <c r="R707" s="13" t="str">
        <f t="shared" si="108"/>
        <v>Fri</v>
      </c>
      <c r="S707" s="14">
        <f>VLOOKUP($B707,Deals_Demo!$H:$S,8,0)</f>
        <v>45919.128587962965</v>
      </c>
      <c r="T707" s="14">
        <f>VLOOKUP($B707,Deals_Demo!$H:$S,9,0)</f>
        <v>45919.336921296301</v>
      </c>
      <c r="U707" s="15" t="str">
        <f t="shared" si="109"/>
        <v>2025-09-19</v>
      </c>
      <c r="V707" s="13" t="str">
        <f>VLOOKUP($B707,Deals_Demo!$H:$S,11,0)</f>
        <v>08</v>
      </c>
      <c r="W707" s="13" t="str">
        <f>VLOOKUP($B707,Deals_Demo!$H:$S,12,0)</f>
        <v>Fri</v>
      </c>
      <c r="X707" s="13">
        <f t="shared" ref="X707:X770" si="111">$M707*0.1</f>
        <v>-0.307</v>
      </c>
      <c r="Y707" s="13">
        <f t="shared" ref="Y707:Y770" si="112">$M707*0.2</f>
        <v>-0.61399999999999999</v>
      </c>
      <c r="Z707" s="13">
        <f t="shared" ref="Z707:Z770" si="113">$M707*0.3</f>
        <v>-0.92099999999999993</v>
      </c>
      <c r="AA707" s="13">
        <f t="shared" si="110"/>
        <v>-3</v>
      </c>
    </row>
    <row r="708" spans="1:27" x14ac:dyDescent="0.25">
      <c r="A708" s="58">
        <v>45919.128587962965</v>
      </c>
      <c r="B708" s="59">
        <v>443594238</v>
      </c>
      <c r="C708" s="38" t="s">
        <v>36</v>
      </c>
      <c r="D708" s="38" t="s">
        <v>37</v>
      </c>
      <c r="E708" s="38" t="s">
        <v>120</v>
      </c>
      <c r="F708" s="35">
        <v>3641.54</v>
      </c>
      <c r="G708" s="35">
        <v>3639.17</v>
      </c>
      <c r="H708" s="35">
        <v>3644.67</v>
      </c>
      <c r="I708" s="38" t="s">
        <v>542</v>
      </c>
      <c r="J708" s="35">
        <v>3639.17</v>
      </c>
      <c r="K708" s="35">
        <v>0</v>
      </c>
      <c r="L708" s="35">
        <v>0</v>
      </c>
      <c r="M708" s="35">
        <v>-2.37</v>
      </c>
      <c r="N708" s="10" t="str">
        <f t="shared" si="105"/>
        <v>L</v>
      </c>
      <c r="O708" s="11">
        <f t="shared" si="106"/>
        <v>45919</v>
      </c>
      <c r="P708" s="12" t="str">
        <f t="shared" si="107"/>
        <v>03</v>
      </c>
      <c r="Q708" s="13" t="str">
        <f>VLOOKUP($B708,Deals_Demo!$H:$N,7,0)</f>
        <v>strategy_10_demo</v>
      </c>
      <c r="R708" s="13" t="str">
        <f t="shared" si="108"/>
        <v>Fri</v>
      </c>
      <c r="S708" s="14">
        <f>VLOOKUP($B708,Deals_Demo!$H:$S,8,0)</f>
        <v>45919.128587962965</v>
      </c>
      <c r="T708" s="14">
        <f>VLOOKUP($B708,Deals_Demo!$H:$S,9,0)</f>
        <v>45919.336921296301</v>
      </c>
      <c r="U708" s="15" t="str">
        <f t="shared" si="109"/>
        <v>2025-09-19</v>
      </c>
      <c r="V708" s="13" t="str">
        <f>VLOOKUP($B708,Deals_Demo!$H:$S,11,0)</f>
        <v>08</v>
      </c>
      <c r="W708" s="13" t="str">
        <f>VLOOKUP($B708,Deals_Demo!$H:$S,12,0)</f>
        <v>Fri</v>
      </c>
      <c r="X708" s="13">
        <f t="shared" si="111"/>
        <v>-0.23700000000000002</v>
      </c>
      <c r="Y708" s="13">
        <f t="shared" si="112"/>
        <v>-0.47400000000000003</v>
      </c>
      <c r="Z708" s="13">
        <f t="shared" si="113"/>
        <v>-0.71099999999999997</v>
      </c>
      <c r="AA708" s="13">
        <f t="shared" si="110"/>
        <v>-3</v>
      </c>
    </row>
    <row r="709" spans="1:27" x14ac:dyDescent="0.25">
      <c r="A709" s="60">
        <v>45919.128587962965</v>
      </c>
      <c r="B709" s="61">
        <v>443594240</v>
      </c>
      <c r="C709" s="37" t="s">
        <v>36</v>
      </c>
      <c r="D709" s="37" t="s">
        <v>37</v>
      </c>
      <c r="E709" s="37" t="s">
        <v>120</v>
      </c>
      <c r="F709" s="36">
        <v>3641.54</v>
      </c>
      <c r="G709" s="36">
        <v>3638.67</v>
      </c>
      <c r="H709" s="36">
        <v>3645.17</v>
      </c>
      <c r="I709" s="37" t="s">
        <v>540</v>
      </c>
      <c r="J709" s="36">
        <v>3638.47</v>
      </c>
      <c r="K709" s="36">
        <v>0</v>
      </c>
      <c r="L709" s="36">
        <v>0</v>
      </c>
      <c r="M709" s="36">
        <v>-3.07</v>
      </c>
      <c r="N709" s="10" t="str">
        <f t="shared" si="105"/>
        <v>L</v>
      </c>
      <c r="O709" s="11">
        <f t="shared" si="106"/>
        <v>45919</v>
      </c>
      <c r="P709" s="12" t="str">
        <f t="shared" si="107"/>
        <v>03</v>
      </c>
      <c r="Q709" s="13" t="str">
        <f>VLOOKUP($B709,Deals_Demo!$H:$N,7,0)</f>
        <v>strategy_11_demo</v>
      </c>
      <c r="R709" s="13" t="str">
        <f t="shared" si="108"/>
        <v>Fri</v>
      </c>
      <c r="S709" s="14">
        <f>VLOOKUP($B709,Deals_Demo!$H:$S,8,0)</f>
        <v>45919.128587962965</v>
      </c>
      <c r="T709" s="14">
        <f>VLOOKUP($B709,Deals_Demo!$H:$S,9,0)</f>
        <v>45919.336921296301</v>
      </c>
      <c r="U709" s="15" t="str">
        <f t="shared" si="109"/>
        <v>2025-09-19</v>
      </c>
      <c r="V709" s="13" t="str">
        <f>VLOOKUP($B709,Deals_Demo!$H:$S,11,0)</f>
        <v>08</v>
      </c>
      <c r="W709" s="13" t="str">
        <f>VLOOKUP($B709,Deals_Demo!$H:$S,12,0)</f>
        <v>Fri</v>
      </c>
      <c r="X709" s="13">
        <f t="shared" si="111"/>
        <v>-0.307</v>
      </c>
      <c r="Y709" s="13">
        <f t="shared" si="112"/>
        <v>-0.61399999999999999</v>
      </c>
      <c r="Z709" s="13">
        <f t="shared" si="113"/>
        <v>-0.92099999999999993</v>
      </c>
      <c r="AA709" s="13">
        <f t="shared" si="110"/>
        <v>-3</v>
      </c>
    </row>
    <row r="710" spans="1:27" x14ac:dyDescent="0.25">
      <c r="A710" s="58">
        <v>45919.130543981482</v>
      </c>
      <c r="B710" s="59">
        <v>443594863</v>
      </c>
      <c r="C710" s="38" t="s">
        <v>36</v>
      </c>
      <c r="D710" s="38" t="s">
        <v>38</v>
      </c>
      <c r="E710" s="38" t="s">
        <v>120</v>
      </c>
      <c r="F710" s="35">
        <v>3639.59</v>
      </c>
      <c r="G710" s="35">
        <v>3637.78</v>
      </c>
      <c r="H710" s="35">
        <v>3633.59</v>
      </c>
      <c r="I710" s="38" t="s">
        <v>543</v>
      </c>
      <c r="J710" s="35">
        <v>3637.78</v>
      </c>
      <c r="K710" s="35">
        <v>0</v>
      </c>
      <c r="L710" s="35">
        <v>0</v>
      </c>
      <c r="M710" s="35">
        <v>1.81</v>
      </c>
      <c r="N710" s="10" t="str">
        <f t="shared" si="105"/>
        <v>W</v>
      </c>
      <c r="O710" s="11">
        <f t="shared" si="106"/>
        <v>45919</v>
      </c>
      <c r="P710" s="12" t="str">
        <f t="shared" si="107"/>
        <v>03</v>
      </c>
      <c r="Q710" s="13" t="str">
        <f>VLOOKUP($B710,Deals_Demo!$H:$N,7,0)</f>
        <v>DEMO_strategy_02</v>
      </c>
      <c r="R710" s="13" t="str">
        <f t="shared" si="108"/>
        <v>Fri</v>
      </c>
      <c r="S710" s="14">
        <f>VLOOKUP($B710,Deals_Demo!$H:$S,8,0)</f>
        <v>45919.130543981482</v>
      </c>
      <c r="T710" s="14">
        <f>VLOOKUP($B710,Deals_Demo!$H:$S,9,0)</f>
        <v>45919.338877314818</v>
      </c>
      <c r="U710" s="15" t="str">
        <f t="shared" si="109"/>
        <v>2025-09-19</v>
      </c>
      <c r="V710" s="13" t="str">
        <f>VLOOKUP($B710,Deals_Demo!$H:$S,11,0)</f>
        <v>08</v>
      </c>
      <c r="W710" s="13" t="str">
        <f>VLOOKUP($B710,Deals_Demo!$H:$S,12,0)</f>
        <v>Fri</v>
      </c>
      <c r="X710" s="13">
        <f t="shared" si="111"/>
        <v>0.18100000000000002</v>
      </c>
      <c r="Y710" s="13">
        <f t="shared" si="112"/>
        <v>0.36200000000000004</v>
      </c>
      <c r="Z710" s="13">
        <f t="shared" si="113"/>
        <v>0.54300000000000004</v>
      </c>
      <c r="AA710" s="13">
        <f t="shared" si="110"/>
        <v>-3</v>
      </c>
    </row>
    <row r="711" spans="1:27" x14ac:dyDescent="0.25">
      <c r="A711" s="60">
        <v>45919.130543981482</v>
      </c>
      <c r="B711" s="61">
        <v>443594865</v>
      </c>
      <c r="C711" s="37" t="s">
        <v>36</v>
      </c>
      <c r="D711" s="37" t="s">
        <v>38</v>
      </c>
      <c r="E711" s="37" t="s">
        <v>120</v>
      </c>
      <c r="F711" s="36">
        <v>3639.59</v>
      </c>
      <c r="G711" s="36">
        <v>3642.59</v>
      </c>
      <c r="H711" s="37"/>
      <c r="I711" s="37" t="s">
        <v>544</v>
      </c>
      <c r="J711" s="36">
        <v>3642.63</v>
      </c>
      <c r="K711" s="36">
        <v>0</v>
      </c>
      <c r="L711" s="36">
        <v>0</v>
      </c>
      <c r="M711" s="36">
        <v>-3.04</v>
      </c>
      <c r="N711" s="10" t="str">
        <f t="shared" ref="N711:N774" si="114">IF(M711&gt;0,"W",IF(M711&lt;0,"L","BE"))</f>
        <v>L</v>
      </c>
      <c r="O711" s="11">
        <f t="shared" ref="O711:O774" si="115">INT(LEFT(A711,10))</f>
        <v>45919</v>
      </c>
      <c r="P711" s="12" t="str">
        <f t="shared" ref="P711:P774" si="116">TEXT(A711,"hh")</f>
        <v>03</v>
      </c>
      <c r="Q711" s="13" t="str">
        <f>VLOOKUP($B711,Deals_Demo!$H:$N,7,0)</f>
        <v>DEMO_strategy_01</v>
      </c>
      <c r="R711" s="13" t="str">
        <f t="shared" ref="R711:R774" si="117">TEXT(O711,"ddd")</f>
        <v>Fri</v>
      </c>
      <c r="S711" s="14">
        <f>VLOOKUP($B711,Deals_Demo!$H:$S,8,0)</f>
        <v>45919.130543981482</v>
      </c>
      <c r="T711" s="14">
        <f>VLOOKUP($B711,Deals_Demo!$H:$S,9,0)</f>
        <v>45919.338877314818</v>
      </c>
      <c r="U711" s="15" t="str">
        <f t="shared" ref="U711:U774" si="118">TEXT(T711,"yyyy-mm-dd")</f>
        <v>2025-09-19</v>
      </c>
      <c r="V711" s="13" t="str">
        <f>VLOOKUP($B711,Deals_Demo!$H:$S,11,0)</f>
        <v>08</v>
      </c>
      <c r="W711" s="13" t="str">
        <f>VLOOKUP($B711,Deals_Demo!$H:$S,12,0)</f>
        <v>Fri</v>
      </c>
      <c r="X711" s="13">
        <f t="shared" si="111"/>
        <v>-0.30400000000000005</v>
      </c>
      <c r="Y711" s="13">
        <f t="shared" si="112"/>
        <v>-0.6080000000000001</v>
      </c>
      <c r="Z711" s="13">
        <f t="shared" si="113"/>
        <v>-0.91199999999999992</v>
      </c>
      <c r="AA711" s="13">
        <f t="shared" ref="AA711:AA774" si="119">IF(M711&lt;2.9,-3,M711)</f>
        <v>-3</v>
      </c>
    </row>
    <row r="712" spans="1:27" x14ac:dyDescent="0.25">
      <c r="A712" s="58">
        <v>45919.130555555559</v>
      </c>
      <c r="B712" s="59">
        <v>443594869</v>
      </c>
      <c r="C712" s="38" t="s">
        <v>36</v>
      </c>
      <c r="D712" s="38" t="s">
        <v>38</v>
      </c>
      <c r="E712" s="38" t="s">
        <v>120</v>
      </c>
      <c r="F712" s="35">
        <v>3639.59</v>
      </c>
      <c r="G712" s="35">
        <v>3638.13</v>
      </c>
      <c r="H712" s="35">
        <v>3635.09</v>
      </c>
      <c r="I712" s="38" t="s">
        <v>545</v>
      </c>
      <c r="J712" s="35">
        <v>3638.14</v>
      </c>
      <c r="K712" s="35">
        <v>0</v>
      </c>
      <c r="L712" s="35">
        <v>0</v>
      </c>
      <c r="M712" s="35">
        <v>1.45</v>
      </c>
      <c r="N712" s="10" t="str">
        <f t="shared" si="114"/>
        <v>W</v>
      </c>
      <c r="O712" s="11">
        <f t="shared" si="115"/>
        <v>45919</v>
      </c>
      <c r="P712" s="12" t="str">
        <f t="shared" si="116"/>
        <v>03</v>
      </c>
      <c r="Q712" s="13" t="str">
        <f>VLOOKUP($B712,Deals_Demo!$H:$N,7,0)</f>
        <v>DEMO_strategy_03</v>
      </c>
      <c r="R712" s="13" t="str">
        <f t="shared" si="117"/>
        <v>Fri</v>
      </c>
      <c r="S712" s="14">
        <f>VLOOKUP($B712,Deals_Demo!$H:$S,8,0)</f>
        <v>45919.130555555559</v>
      </c>
      <c r="T712" s="14">
        <f>VLOOKUP($B712,Deals_Demo!$H:$S,9,0)</f>
        <v>45919.338888888895</v>
      </c>
      <c r="U712" s="15" t="str">
        <f t="shared" si="118"/>
        <v>2025-09-19</v>
      </c>
      <c r="V712" s="13" t="str">
        <f>VLOOKUP($B712,Deals_Demo!$H:$S,11,0)</f>
        <v>08</v>
      </c>
      <c r="W712" s="13" t="str">
        <f>VLOOKUP($B712,Deals_Demo!$H:$S,12,0)</f>
        <v>Fri</v>
      </c>
      <c r="X712" s="13">
        <f t="shared" si="111"/>
        <v>0.14499999999999999</v>
      </c>
      <c r="Y712" s="13">
        <f t="shared" si="112"/>
        <v>0.28999999999999998</v>
      </c>
      <c r="Z712" s="13">
        <f t="shared" si="113"/>
        <v>0.435</v>
      </c>
      <c r="AA712" s="13">
        <f t="shared" si="119"/>
        <v>-3</v>
      </c>
    </row>
    <row r="713" spans="1:27" x14ac:dyDescent="0.25">
      <c r="A713" s="60">
        <v>45919.134594907409</v>
      </c>
      <c r="B713" s="61">
        <v>443595672</v>
      </c>
      <c r="C713" s="37" t="s">
        <v>36</v>
      </c>
      <c r="D713" s="37" t="s">
        <v>38</v>
      </c>
      <c r="E713" s="37" t="s">
        <v>120</v>
      </c>
      <c r="F713" s="36">
        <v>3639.21</v>
      </c>
      <c r="G713" s="36">
        <v>3638.13</v>
      </c>
      <c r="H713" s="37"/>
      <c r="I713" s="37" t="s">
        <v>546</v>
      </c>
      <c r="J713" s="36">
        <v>3638.16</v>
      </c>
      <c r="K713" s="36">
        <v>0</v>
      </c>
      <c r="L713" s="36">
        <v>0</v>
      </c>
      <c r="M713" s="36">
        <v>1.05</v>
      </c>
      <c r="N713" s="10" t="str">
        <f t="shared" si="114"/>
        <v>W</v>
      </c>
      <c r="O713" s="11">
        <f t="shared" si="115"/>
        <v>45919</v>
      </c>
      <c r="P713" s="12" t="str">
        <f t="shared" si="116"/>
        <v>03</v>
      </c>
      <c r="Q713" s="13" t="str">
        <f>VLOOKUP($B713,Deals_Demo!$H:$N,7,0)</f>
        <v>strategy_18_demo</v>
      </c>
      <c r="R713" s="13" t="str">
        <f t="shared" si="117"/>
        <v>Fri</v>
      </c>
      <c r="S713" s="14">
        <f>VLOOKUP($B713,Deals_Demo!$H:$S,8,0)</f>
        <v>45919.134594907409</v>
      </c>
      <c r="T713" s="14">
        <f>VLOOKUP($B713,Deals_Demo!$H:$S,9,0)</f>
        <v>45919.342928240745</v>
      </c>
      <c r="U713" s="15" t="str">
        <f t="shared" si="118"/>
        <v>2025-09-19</v>
      </c>
      <c r="V713" s="13" t="str">
        <f>VLOOKUP($B713,Deals_Demo!$H:$S,11,0)</f>
        <v>08</v>
      </c>
      <c r="W713" s="13" t="str">
        <f>VLOOKUP($B713,Deals_Demo!$H:$S,12,0)</f>
        <v>Fri</v>
      </c>
      <c r="X713" s="13">
        <f t="shared" si="111"/>
        <v>0.10500000000000001</v>
      </c>
      <c r="Y713" s="13">
        <f t="shared" si="112"/>
        <v>0.21000000000000002</v>
      </c>
      <c r="Z713" s="13">
        <f t="shared" si="113"/>
        <v>0.315</v>
      </c>
      <c r="AA713" s="13">
        <f t="shared" si="119"/>
        <v>-3</v>
      </c>
    </row>
    <row r="714" spans="1:27" x14ac:dyDescent="0.25">
      <c r="A714" s="58">
        <v>45919.134594907409</v>
      </c>
      <c r="B714" s="59">
        <v>443595674</v>
      </c>
      <c r="C714" s="38" t="s">
        <v>36</v>
      </c>
      <c r="D714" s="38" t="s">
        <v>38</v>
      </c>
      <c r="E714" s="38" t="s">
        <v>120</v>
      </c>
      <c r="F714" s="35">
        <v>3639.21</v>
      </c>
      <c r="G714" s="35">
        <v>3642.21</v>
      </c>
      <c r="H714" s="35">
        <v>3635.71</v>
      </c>
      <c r="I714" s="38" t="s">
        <v>547</v>
      </c>
      <c r="J714" s="35">
        <v>3642.22</v>
      </c>
      <c r="K714" s="35">
        <v>0</v>
      </c>
      <c r="L714" s="35">
        <v>0</v>
      </c>
      <c r="M714" s="35">
        <v>-3.01</v>
      </c>
      <c r="N714" s="10" t="str">
        <f t="shared" si="114"/>
        <v>L</v>
      </c>
      <c r="O714" s="11">
        <f t="shared" si="115"/>
        <v>45919</v>
      </c>
      <c r="P714" s="12" t="str">
        <f t="shared" si="116"/>
        <v>03</v>
      </c>
      <c r="Q714" s="13" t="str">
        <f>VLOOKUP($B714,Deals_Demo!$H:$N,7,0)</f>
        <v>strategy_17_demo</v>
      </c>
      <c r="R714" s="13" t="str">
        <f t="shared" si="117"/>
        <v>Fri</v>
      </c>
      <c r="S714" s="14">
        <f>VLOOKUP($B714,Deals_Demo!$H:$S,8,0)</f>
        <v>45919.134594907409</v>
      </c>
      <c r="T714" s="14">
        <f>VLOOKUP($B714,Deals_Demo!$H:$S,9,0)</f>
        <v>45919.342928240745</v>
      </c>
      <c r="U714" s="15" t="str">
        <f t="shared" si="118"/>
        <v>2025-09-19</v>
      </c>
      <c r="V714" s="13" t="str">
        <f>VLOOKUP($B714,Deals_Demo!$H:$S,11,0)</f>
        <v>08</v>
      </c>
      <c r="W714" s="13" t="str">
        <f>VLOOKUP($B714,Deals_Demo!$H:$S,12,0)</f>
        <v>Fri</v>
      </c>
      <c r="X714" s="13">
        <f t="shared" si="111"/>
        <v>-0.30099999999999999</v>
      </c>
      <c r="Y714" s="13">
        <f t="shared" si="112"/>
        <v>-0.60199999999999998</v>
      </c>
      <c r="Z714" s="13">
        <f t="shared" si="113"/>
        <v>-0.90299999999999991</v>
      </c>
      <c r="AA714" s="13">
        <f t="shared" si="119"/>
        <v>-3</v>
      </c>
    </row>
    <row r="715" spans="1:27" x14ac:dyDescent="0.25">
      <c r="A715" s="60">
        <v>45919.134594907409</v>
      </c>
      <c r="B715" s="61">
        <v>443595676</v>
      </c>
      <c r="C715" s="37" t="s">
        <v>36</v>
      </c>
      <c r="D715" s="37" t="s">
        <v>38</v>
      </c>
      <c r="E715" s="37" t="s">
        <v>120</v>
      </c>
      <c r="F715" s="36">
        <v>3639.21</v>
      </c>
      <c r="G715" s="36">
        <v>3642.21</v>
      </c>
      <c r="H715" s="37"/>
      <c r="I715" s="37" t="s">
        <v>547</v>
      </c>
      <c r="J715" s="36">
        <v>3642.22</v>
      </c>
      <c r="K715" s="36">
        <v>0</v>
      </c>
      <c r="L715" s="36">
        <v>0</v>
      </c>
      <c r="M715" s="36">
        <v>-3.01</v>
      </c>
      <c r="N715" s="10" t="str">
        <f t="shared" si="114"/>
        <v>L</v>
      </c>
      <c r="O715" s="11">
        <f t="shared" si="115"/>
        <v>45919</v>
      </c>
      <c r="P715" s="12" t="str">
        <f t="shared" si="116"/>
        <v>03</v>
      </c>
      <c r="Q715" s="13" t="str">
        <f>VLOOKUP($B715,Deals_Demo!$H:$N,7,0)</f>
        <v>strategy_19_demo</v>
      </c>
      <c r="R715" s="13" t="str">
        <f t="shared" si="117"/>
        <v>Fri</v>
      </c>
      <c r="S715" s="14">
        <f>VLOOKUP($B715,Deals_Demo!$H:$S,8,0)</f>
        <v>45919.134594907409</v>
      </c>
      <c r="T715" s="14">
        <f>VLOOKUP($B715,Deals_Demo!$H:$S,9,0)</f>
        <v>45919.342928240745</v>
      </c>
      <c r="U715" s="15" t="str">
        <f t="shared" si="118"/>
        <v>2025-09-19</v>
      </c>
      <c r="V715" s="13" t="str">
        <f>VLOOKUP($B715,Deals_Demo!$H:$S,11,0)</f>
        <v>08</v>
      </c>
      <c r="W715" s="13" t="str">
        <f>VLOOKUP($B715,Deals_Demo!$H:$S,12,0)</f>
        <v>Fri</v>
      </c>
      <c r="X715" s="13">
        <f t="shared" si="111"/>
        <v>-0.30099999999999999</v>
      </c>
      <c r="Y715" s="13">
        <f t="shared" si="112"/>
        <v>-0.60199999999999998</v>
      </c>
      <c r="Z715" s="13">
        <f t="shared" si="113"/>
        <v>-0.90299999999999991</v>
      </c>
      <c r="AA715" s="13">
        <f t="shared" si="119"/>
        <v>-3</v>
      </c>
    </row>
    <row r="716" spans="1:27" x14ac:dyDescent="0.25">
      <c r="A716" s="58">
        <v>45919.135520833333</v>
      </c>
      <c r="B716" s="59">
        <v>443595793</v>
      </c>
      <c r="C716" s="38" t="s">
        <v>36</v>
      </c>
      <c r="D716" s="38" t="s">
        <v>38</v>
      </c>
      <c r="E716" s="38" t="s">
        <v>120</v>
      </c>
      <c r="F716" s="35">
        <v>3639.67</v>
      </c>
      <c r="G716" s="35">
        <v>3642.65</v>
      </c>
      <c r="H716" s="35">
        <v>3638.15</v>
      </c>
      <c r="I716" s="38" t="s">
        <v>548</v>
      </c>
      <c r="J716" s="35">
        <v>3637.87</v>
      </c>
      <c r="K716" s="35">
        <v>0</v>
      </c>
      <c r="L716" s="35">
        <v>0</v>
      </c>
      <c r="M716" s="35">
        <v>1.8</v>
      </c>
      <c r="N716" s="10" t="str">
        <f t="shared" si="114"/>
        <v>W</v>
      </c>
      <c r="O716" s="11">
        <f t="shared" si="115"/>
        <v>45919</v>
      </c>
      <c r="P716" s="12" t="str">
        <f t="shared" si="116"/>
        <v>03</v>
      </c>
      <c r="Q716" s="13" t="str">
        <f>VLOOKUP($B716,Deals_Demo!$H:$N,7,0)</f>
        <v>strategy_12_demo</v>
      </c>
      <c r="R716" s="13" t="str">
        <f t="shared" si="117"/>
        <v>Fri</v>
      </c>
      <c r="S716" s="14">
        <f>VLOOKUP($B716,Deals_Demo!$H:$S,8,0)</f>
        <v>45919.135520833333</v>
      </c>
      <c r="T716" s="14">
        <f>VLOOKUP($B716,Deals_Demo!$H:$S,9,0)</f>
        <v>45919.343854166669</v>
      </c>
      <c r="U716" s="15" t="str">
        <f t="shared" si="118"/>
        <v>2025-09-19</v>
      </c>
      <c r="V716" s="13" t="str">
        <f>VLOOKUP($B716,Deals_Demo!$H:$S,11,0)</f>
        <v>08</v>
      </c>
      <c r="W716" s="13" t="str">
        <f>VLOOKUP($B716,Deals_Demo!$H:$S,12,0)</f>
        <v>Fri</v>
      </c>
      <c r="X716" s="13">
        <f t="shared" si="111"/>
        <v>0.18000000000000002</v>
      </c>
      <c r="Y716" s="13">
        <f t="shared" si="112"/>
        <v>0.36000000000000004</v>
      </c>
      <c r="Z716" s="13">
        <f t="shared" si="113"/>
        <v>0.54</v>
      </c>
      <c r="AA716" s="13">
        <f t="shared" si="119"/>
        <v>-3</v>
      </c>
    </row>
    <row r="717" spans="1:27" x14ac:dyDescent="0.25">
      <c r="A717" s="60">
        <v>45919.135520833333</v>
      </c>
      <c r="B717" s="61">
        <v>443595794</v>
      </c>
      <c r="C717" s="37" t="s">
        <v>36</v>
      </c>
      <c r="D717" s="37" t="s">
        <v>38</v>
      </c>
      <c r="E717" s="37" t="s">
        <v>120</v>
      </c>
      <c r="F717" s="36">
        <v>3639.67</v>
      </c>
      <c r="G717" s="36">
        <v>3637.44</v>
      </c>
      <c r="H717" s="36">
        <v>3636.15</v>
      </c>
      <c r="I717" s="37" t="s">
        <v>549</v>
      </c>
      <c r="J717" s="36">
        <v>3637.5</v>
      </c>
      <c r="K717" s="36">
        <v>0</v>
      </c>
      <c r="L717" s="36">
        <v>0</v>
      </c>
      <c r="M717" s="36">
        <v>2.17</v>
      </c>
      <c r="N717" s="10" t="str">
        <f t="shared" si="114"/>
        <v>W</v>
      </c>
      <c r="O717" s="11">
        <f t="shared" si="115"/>
        <v>45919</v>
      </c>
      <c r="P717" s="12" t="str">
        <f t="shared" si="116"/>
        <v>03</v>
      </c>
      <c r="Q717" s="13" t="str">
        <f>VLOOKUP($B717,Deals_Demo!$H:$N,7,0)</f>
        <v>strategy_16_demo</v>
      </c>
      <c r="R717" s="13" t="str">
        <f t="shared" si="117"/>
        <v>Fri</v>
      </c>
      <c r="S717" s="14">
        <f>VLOOKUP($B717,Deals_Demo!$H:$S,8,0)</f>
        <v>45919.135520833333</v>
      </c>
      <c r="T717" s="14">
        <f>VLOOKUP($B717,Deals_Demo!$H:$S,9,0)</f>
        <v>45919.343854166669</v>
      </c>
      <c r="U717" s="15" t="str">
        <f t="shared" si="118"/>
        <v>2025-09-19</v>
      </c>
      <c r="V717" s="13" t="str">
        <f>VLOOKUP($B717,Deals_Demo!$H:$S,11,0)</f>
        <v>08</v>
      </c>
      <c r="W717" s="13" t="str">
        <f>VLOOKUP($B717,Deals_Demo!$H:$S,12,0)</f>
        <v>Fri</v>
      </c>
      <c r="X717" s="13">
        <f t="shared" si="111"/>
        <v>0.217</v>
      </c>
      <c r="Y717" s="13">
        <f t="shared" si="112"/>
        <v>0.434</v>
      </c>
      <c r="Z717" s="13">
        <f t="shared" si="113"/>
        <v>0.65099999999999991</v>
      </c>
      <c r="AA717" s="13">
        <f t="shared" si="119"/>
        <v>-3</v>
      </c>
    </row>
    <row r="718" spans="1:27" x14ac:dyDescent="0.25">
      <c r="A718" s="58">
        <v>45919.135520833333</v>
      </c>
      <c r="B718" s="59">
        <v>443595795</v>
      </c>
      <c r="C718" s="38" t="s">
        <v>36</v>
      </c>
      <c r="D718" s="38" t="s">
        <v>38</v>
      </c>
      <c r="E718" s="38" t="s">
        <v>120</v>
      </c>
      <c r="F718" s="35">
        <v>3639.67</v>
      </c>
      <c r="G718" s="35">
        <v>3638.89</v>
      </c>
      <c r="H718" s="35">
        <v>3636.65</v>
      </c>
      <c r="I718" s="38" t="s">
        <v>550</v>
      </c>
      <c r="J718" s="35">
        <v>3638.89</v>
      </c>
      <c r="K718" s="35">
        <v>0</v>
      </c>
      <c r="L718" s="35">
        <v>0</v>
      </c>
      <c r="M718" s="35">
        <v>0.78</v>
      </c>
      <c r="N718" s="10" t="str">
        <f t="shared" si="114"/>
        <v>W</v>
      </c>
      <c r="O718" s="11">
        <f t="shared" si="115"/>
        <v>45919</v>
      </c>
      <c r="P718" s="12" t="str">
        <f t="shared" si="116"/>
        <v>03</v>
      </c>
      <c r="Q718" s="13" t="str">
        <f>VLOOKUP($B718,Deals_Demo!$H:$N,7,0)</f>
        <v>strategy_10_demo</v>
      </c>
      <c r="R718" s="13" t="str">
        <f t="shared" si="117"/>
        <v>Fri</v>
      </c>
      <c r="S718" s="14">
        <f>VLOOKUP($B718,Deals_Demo!$H:$S,8,0)</f>
        <v>45919.135520833333</v>
      </c>
      <c r="T718" s="14">
        <f>VLOOKUP($B718,Deals_Demo!$H:$S,9,0)</f>
        <v>45919.343854166669</v>
      </c>
      <c r="U718" s="15" t="str">
        <f t="shared" si="118"/>
        <v>2025-09-19</v>
      </c>
      <c r="V718" s="13" t="str">
        <f>VLOOKUP($B718,Deals_Demo!$H:$S,11,0)</f>
        <v>08</v>
      </c>
      <c r="W718" s="13" t="str">
        <f>VLOOKUP($B718,Deals_Demo!$H:$S,12,0)</f>
        <v>Fri</v>
      </c>
      <c r="X718" s="13">
        <f t="shared" si="111"/>
        <v>7.8000000000000014E-2</v>
      </c>
      <c r="Y718" s="13">
        <f t="shared" si="112"/>
        <v>0.15600000000000003</v>
      </c>
      <c r="Z718" s="13">
        <f t="shared" si="113"/>
        <v>0.23399999999999999</v>
      </c>
      <c r="AA718" s="13">
        <f t="shared" si="119"/>
        <v>-3</v>
      </c>
    </row>
    <row r="719" spans="1:27" x14ac:dyDescent="0.25">
      <c r="A719" s="60">
        <v>45919.13553240741</v>
      </c>
      <c r="B719" s="61">
        <v>443595796</v>
      </c>
      <c r="C719" s="37" t="s">
        <v>36</v>
      </c>
      <c r="D719" s="37" t="s">
        <v>38</v>
      </c>
      <c r="E719" s="37" t="s">
        <v>120</v>
      </c>
      <c r="F719" s="36">
        <v>3639.67</v>
      </c>
      <c r="G719" s="36">
        <v>3638.89</v>
      </c>
      <c r="H719" s="36">
        <v>3636.15</v>
      </c>
      <c r="I719" s="37" t="s">
        <v>550</v>
      </c>
      <c r="J719" s="36">
        <v>3638.89</v>
      </c>
      <c r="K719" s="36">
        <v>0</v>
      </c>
      <c r="L719" s="36">
        <v>0</v>
      </c>
      <c r="M719" s="36">
        <v>0.78</v>
      </c>
      <c r="N719" s="10" t="str">
        <f t="shared" si="114"/>
        <v>W</v>
      </c>
      <c r="O719" s="11">
        <f t="shared" si="115"/>
        <v>45919</v>
      </c>
      <c r="P719" s="12" t="str">
        <f t="shared" si="116"/>
        <v>03</v>
      </c>
      <c r="Q719" s="13" t="str">
        <f>VLOOKUP($B719,Deals_Demo!$H:$N,7,0)</f>
        <v>strategy_11_demo</v>
      </c>
      <c r="R719" s="13" t="str">
        <f t="shared" si="117"/>
        <v>Fri</v>
      </c>
      <c r="S719" s="14">
        <f>VLOOKUP($B719,Deals_Demo!$H:$S,8,0)</f>
        <v>45919.13553240741</v>
      </c>
      <c r="T719" s="14">
        <f>VLOOKUP($B719,Deals_Demo!$H:$S,9,0)</f>
        <v>45919.343865740746</v>
      </c>
      <c r="U719" s="15" t="str">
        <f t="shared" si="118"/>
        <v>2025-09-19</v>
      </c>
      <c r="V719" s="13" t="str">
        <f>VLOOKUP($B719,Deals_Demo!$H:$S,11,0)</f>
        <v>08</v>
      </c>
      <c r="W719" s="13" t="str">
        <f>VLOOKUP($B719,Deals_Demo!$H:$S,12,0)</f>
        <v>Fri</v>
      </c>
      <c r="X719" s="13">
        <f t="shared" si="111"/>
        <v>7.8000000000000014E-2</v>
      </c>
      <c r="Y719" s="13">
        <f t="shared" si="112"/>
        <v>0.15600000000000003</v>
      </c>
      <c r="Z719" s="13">
        <f t="shared" si="113"/>
        <v>0.23399999999999999</v>
      </c>
      <c r="AA719" s="13">
        <f t="shared" si="119"/>
        <v>-3</v>
      </c>
    </row>
    <row r="720" spans="1:27" x14ac:dyDescent="0.25">
      <c r="A720" s="58">
        <v>45919.13553240741</v>
      </c>
      <c r="B720" s="59">
        <v>443595797</v>
      </c>
      <c r="C720" s="38" t="s">
        <v>36</v>
      </c>
      <c r="D720" s="38" t="s">
        <v>38</v>
      </c>
      <c r="E720" s="38" t="s">
        <v>120</v>
      </c>
      <c r="F720" s="35">
        <v>3639.63</v>
      </c>
      <c r="G720" s="35">
        <v>3642.65</v>
      </c>
      <c r="H720" s="35">
        <v>3638.15</v>
      </c>
      <c r="I720" s="38" t="s">
        <v>548</v>
      </c>
      <c r="J720" s="35">
        <v>3637.87</v>
      </c>
      <c r="K720" s="35">
        <v>0</v>
      </c>
      <c r="L720" s="35">
        <v>0</v>
      </c>
      <c r="M720" s="35">
        <v>1.76</v>
      </c>
      <c r="N720" s="10" t="str">
        <f t="shared" si="114"/>
        <v>W</v>
      </c>
      <c r="O720" s="11">
        <f t="shared" si="115"/>
        <v>45919</v>
      </c>
      <c r="P720" s="12" t="str">
        <f t="shared" si="116"/>
        <v>03</v>
      </c>
      <c r="Q720" s="13" t="str">
        <f>VLOOKUP($B720,Deals_Demo!$H:$N,7,0)</f>
        <v>strategy_14_demo</v>
      </c>
      <c r="R720" s="13" t="str">
        <f t="shared" si="117"/>
        <v>Fri</v>
      </c>
      <c r="S720" s="14">
        <f>VLOOKUP($B720,Deals_Demo!$H:$S,8,0)</f>
        <v>45919.13553240741</v>
      </c>
      <c r="T720" s="14">
        <f>VLOOKUP($B720,Deals_Demo!$H:$S,9,0)</f>
        <v>45919.343865740746</v>
      </c>
      <c r="U720" s="15" t="str">
        <f t="shared" si="118"/>
        <v>2025-09-19</v>
      </c>
      <c r="V720" s="13" t="str">
        <f>VLOOKUP($B720,Deals_Demo!$H:$S,11,0)</f>
        <v>08</v>
      </c>
      <c r="W720" s="13" t="str">
        <f>VLOOKUP($B720,Deals_Demo!$H:$S,12,0)</f>
        <v>Fri</v>
      </c>
      <c r="X720" s="13">
        <f t="shared" si="111"/>
        <v>0.17600000000000002</v>
      </c>
      <c r="Y720" s="13">
        <f t="shared" si="112"/>
        <v>0.35200000000000004</v>
      </c>
      <c r="Z720" s="13">
        <f t="shared" si="113"/>
        <v>0.52800000000000002</v>
      </c>
      <c r="AA720" s="13">
        <f t="shared" si="119"/>
        <v>-3</v>
      </c>
    </row>
    <row r="721" spans="1:27" x14ac:dyDescent="0.25">
      <c r="A721" s="60">
        <v>45919.13553240741</v>
      </c>
      <c r="B721" s="61">
        <v>443595798</v>
      </c>
      <c r="C721" s="37" t="s">
        <v>36</v>
      </c>
      <c r="D721" s="37" t="s">
        <v>38</v>
      </c>
      <c r="E721" s="37" t="s">
        <v>120</v>
      </c>
      <c r="F721" s="36">
        <v>3639.67</v>
      </c>
      <c r="G721" s="36">
        <v>3641.15</v>
      </c>
      <c r="H721" s="36">
        <v>3638.15</v>
      </c>
      <c r="I721" s="37" t="s">
        <v>548</v>
      </c>
      <c r="J721" s="36">
        <v>3637.87</v>
      </c>
      <c r="K721" s="36">
        <v>0</v>
      </c>
      <c r="L721" s="36">
        <v>0</v>
      </c>
      <c r="M721" s="36">
        <v>1.8</v>
      </c>
      <c r="N721" s="10" t="str">
        <f t="shared" si="114"/>
        <v>W</v>
      </c>
      <c r="O721" s="11">
        <f t="shared" si="115"/>
        <v>45919</v>
      </c>
      <c r="P721" s="12" t="str">
        <f t="shared" si="116"/>
        <v>03</v>
      </c>
      <c r="Q721" s="13" t="str">
        <f>VLOOKUP($B721,Deals_Demo!$H:$N,7,0)</f>
        <v>strategy_15_demo</v>
      </c>
      <c r="R721" s="13" t="str">
        <f t="shared" si="117"/>
        <v>Fri</v>
      </c>
      <c r="S721" s="14">
        <f>VLOOKUP($B721,Deals_Demo!$H:$S,8,0)</f>
        <v>45919.13553240741</v>
      </c>
      <c r="T721" s="14">
        <f>VLOOKUP($B721,Deals_Demo!$H:$S,9,0)</f>
        <v>45919.343865740746</v>
      </c>
      <c r="U721" s="15" t="str">
        <f t="shared" si="118"/>
        <v>2025-09-19</v>
      </c>
      <c r="V721" s="13" t="str">
        <f>VLOOKUP($B721,Deals_Demo!$H:$S,11,0)</f>
        <v>08</v>
      </c>
      <c r="W721" s="13" t="str">
        <f>VLOOKUP($B721,Deals_Demo!$H:$S,12,0)</f>
        <v>Fri</v>
      </c>
      <c r="X721" s="13">
        <f t="shared" si="111"/>
        <v>0.18000000000000002</v>
      </c>
      <c r="Y721" s="13">
        <f t="shared" si="112"/>
        <v>0.36000000000000004</v>
      </c>
      <c r="Z721" s="13">
        <f t="shared" si="113"/>
        <v>0.54</v>
      </c>
      <c r="AA721" s="13">
        <f t="shared" si="119"/>
        <v>-3</v>
      </c>
    </row>
    <row r="722" spans="1:27" x14ac:dyDescent="0.25">
      <c r="A722" s="58">
        <v>45919.13553240741</v>
      </c>
      <c r="B722" s="59">
        <v>443595799</v>
      </c>
      <c r="C722" s="38" t="s">
        <v>36</v>
      </c>
      <c r="D722" s="38" t="s">
        <v>38</v>
      </c>
      <c r="E722" s="38" t="s">
        <v>120</v>
      </c>
      <c r="F722" s="35">
        <v>3639.67</v>
      </c>
      <c r="G722" s="35">
        <v>3638.89</v>
      </c>
      <c r="H722" s="35">
        <v>3636.65</v>
      </c>
      <c r="I722" s="38" t="s">
        <v>550</v>
      </c>
      <c r="J722" s="35">
        <v>3638.89</v>
      </c>
      <c r="K722" s="35">
        <v>0</v>
      </c>
      <c r="L722" s="35">
        <v>0</v>
      </c>
      <c r="M722" s="35">
        <v>0.78</v>
      </c>
      <c r="N722" s="10" t="str">
        <f t="shared" si="114"/>
        <v>W</v>
      </c>
      <c r="O722" s="11">
        <f t="shared" si="115"/>
        <v>45919</v>
      </c>
      <c r="P722" s="12" t="str">
        <f t="shared" si="116"/>
        <v>03</v>
      </c>
      <c r="Q722" s="13" t="str">
        <f>VLOOKUP($B722,Deals_Demo!$H:$N,7,0)</f>
        <v>strategy_09_demo</v>
      </c>
      <c r="R722" s="13" t="str">
        <f t="shared" si="117"/>
        <v>Fri</v>
      </c>
      <c r="S722" s="14">
        <f>VLOOKUP($B722,Deals_Demo!$H:$S,8,0)</f>
        <v>45919.13553240741</v>
      </c>
      <c r="T722" s="14">
        <f>VLOOKUP($B722,Deals_Demo!$H:$S,9,0)</f>
        <v>45919.343865740746</v>
      </c>
      <c r="U722" s="15" t="str">
        <f t="shared" si="118"/>
        <v>2025-09-19</v>
      </c>
      <c r="V722" s="13" t="str">
        <f>VLOOKUP($B722,Deals_Demo!$H:$S,11,0)</f>
        <v>08</v>
      </c>
      <c r="W722" s="13" t="str">
        <f>VLOOKUP($B722,Deals_Demo!$H:$S,12,0)</f>
        <v>Fri</v>
      </c>
      <c r="X722" s="13">
        <f t="shared" si="111"/>
        <v>7.8000000000000014E-2</v>
      </c>
      <c r="Y722" s="13">
        <f t="shared" si="112"/>
        <v>0.15600000000000003</v>
      </c>
      <c r="Z722" s="13">
        <f t="shared" si="113"/>
        <v>0.23399999999999999</v>
      </c>
      <c r="AA722" s="13">
        <f t="shared" si="119"/>
        <v>-3</v>
      </c>
    </row>
    <row r="723" spans="1:27" x14ac:dyDescent="0.25">
      <c r="A723" s="60">
        <v>45919.138993055552</v>
      </c>
      <c r="B723" s="61">
        <v>443596685</v>
      </c>
      <c r="C723" s="37" t="s">
        <v>36</v>
      </c>
      <c r="D723" s="37" t="s">
        <v>38</v>
      </c>
      <c r="E723" s="37" t="s">
        <v>120</v>
      </c>
      <c r="F723" s="36">
        <v>3638.05</v>
      </c>
      <c r="G723" s="36">
        <v>3637.06</v>
      </c>
      <c r="H723" s="37"/>
      <c r="I723" s="37" t="s">
        <v>549</v>
      </c>
      <c r="J723" s="36">
        <v>3637.35</v>
      </c>
      <c r="K723" s="36">
        <v>0</v>
      </c>
      <c r="L723" s="36">
        <v>0</v>
      </c>
      <c r="M723" s="36">
        <v>0.7</v>
      </c>
      <c r="N723" s="10" t="str">
        <f t="shared" si="114"/>
        <v>W</v>
      </c>
      <c r="O723" s="11">
        <f t="shared" si="115"/>
        <v>45919</v>
      </c>
      <c r="P723" s="12" t="str">
        <f t="shared" si="116"/>
        <v>03</v>
      </c>
      <c r="Q723" s="13" t="str">
        <f>VLOOKUP($B723,Deals_Demo!$H:$N,7,0)</f>
        <v>strategy_18_demo</v>
      </c>
      <c r="R723" s="13" t="str">
        <f t="shared" si="117"/>
        <v>Fri</v>
      </c>
      <c r="S723" s="14">
        <f>VLOOKUP($B723,Deals_Demo!$H:$S,8,0)</f>
        <v>45919.138993055552</v>
      </c>
      <c r="T723" s="14">
        <f>VLOOKUP($B723,Deals_Demo!$H:$S,9,0)</f>
        <v>45919.347326388888</v>
      </c>
      <c r="U723" s="15" t="str">
        <f t="shared" si="118"/>
        <v>2025-09-19</v>
      </c>
      <c r="V723" s="13" t="str">
        <f>VLOOKUP($B723,Deals_Demo!$H:$S,11,0)</f>
        <v>08</v>
      </c>
      <c r="W723" s="13" t="str">
        <f>VLOOKUP($B723,Deals_Demo!$H:$S,12,0)</f>
        <v>Fri</v>
      </c>
      <c r="X723" s="13">
        <f t="shared" si="111"/>
        <v>6.9999999999999993E-2</v>
      </c>
      <c r="Y723" s="13">
        <f t="shared" si="112"/>
        <v>0.13999999999999999</v>
      </c>
      <c r="Z723" s="13">
        <f t="shared" si="113"/>
        <v>0.21</v>
      </c>
      <c r="AA723" s="13">
        <f t="shared" si="119"/>
        <v>-3</v>
      </c>
    </row>
    <row r="724" spans="1:27" x14ac:dyDescent="0.25">
      <c r="A724" s="58">
        <v>45919.139340277776</v>
      </c>
      <c r="B724" s="59">
        <v>443596813</v>
      </c>
      <c r="C724" s="38" t="s">
        <v>36</v>
      </c>
      <c r="D724" s="38" t="s">
        <v>38</v>
      </c>
      <c r="E724" s="38" t="s">
        <v>120</v>
      </c>
      <c r="F724" s="35">
        <v>3638.7</v>
      </c>
      <c r="G724" s="35">
        <v>3638.27</v>
      </c>
      <c r="H724" s="35">
        <v>3637.2</v>
      </c>
      <c r="I724" s="38" t="s">
        <v>551</v>
      </c>
      <c r="J724" s="35">
        <v>3637.2</v>
      </c>
      <c r="K724" s="35">
        <v>0</v>
      </c>
      <c r="L724" s="35">
        <v>0</v>
      </c>
      <c r="M724" s="35">
        <v>1.5</v>
      </c>
      <c r="N724" s="10" t="str">
        <f t="shared" si="114"/>
        <v>W</v>
      </c>
      <c r="O724" s="11">
        <f t="shared" si="115"/>
        <v>45919</v>
      </c>
      <c r="P724" s="12" t="str">
        <f t="shared" si="116"/>
        <v>03</v>
      </c>
      <c r="Q724" s="13" t="str">
        <f>VLOOKUP($B724,Deals_Demo!$H:$N,7,0)</f>
        <v>strategy_15_demo</v>
      </c>
      <c r="R724" s="13" t="str">
        <f t="shared" si="117"/>
        <v>Fri</v>
      </c>
      <c r="S724" s="14">
        <f>VLOOKUP($B724,Deals_Demo!$H:$S,8,0)</f>
        <v>45919.139340277776</v>
      </c>
      <c r="T724" s="14">
        <f>VLOOKUP($B724,Deals_Demo!$H:$S,9,0)</f>
        <v>45919.347673611112</v>
      </c>
      <c r="U724" s="15" t="str">
        <f t="shared" si="118"/>
        <v>2025-09-19</v>
      </c>
      <c r="V724" s="13" t="str">
        <f>VLOOKUP($B724,Deals_Demo!$H:$S,11,0)</f>
        <v>08</v>
      </c>
      <c r="W724" s="13" t="str">
        <f>VLOOKUP($B724,Deals_Demo!$H:$S,12,0)</f>
        <v>Fri</v>
      </c>
      <c r="X724" s="13">
        <f t="shared" si="111"/>
        <v>0.15000000000000002</v>
      </c>
      <c r="Y724" s="13">
        <f t="shared" si="112"/>
        <v>0.30000000000000004</v>
      </c>
      <c r="Z724" s="13">
        <f t="shared" si="113"/>
        <v>0.44999999999999996</v>
      </c>
      <c r="AA724" s="13">
        <f t="shared" si="119"/>
        <v>-3</v>
      </c>
    </row>
    <row r="725" spans="1:27" x14ac:dyDescent="0.25">
      <c r="A725" s="60">
        <v>45919.139340277776</v>
      </c>
      <c r="B725" s="61">
        <v>443596815</v>
      </c>
      <c r="C725" s="37" t="s">
        <v>36</v>
      </c>
      <c r="D725" s="37" t="s">
        <v>38</v>
      </c>
      <c r="E725" s="37" t="s">
        <v>120</v>
      </c>
      <c r="F725" s="36">
        <v>3638.7</v>
      </c>
      <c r="G725" s="36">
        <v>3638.26</v>
      </c>
      <c r="H725" s="36">
        <v>3637.2</v>
      </c>
      <c r="I725" s="37" t="s">
        <v>551</v>
      </c>
      <c r="J725" s="36">
        <v>3637.2</v>
      </c>
      <c r="K725" s="36">
        <v>0</v>
      </c>
      <c r="L725" s="36">
        <v>0</v>
      </c>
      <c r="M725" s="36">
        <v>1.5</v>
      </c>
      <c r="N725" s="10" t="str">
        <f t="shared" si="114"/>
        <v>W</v>
      </c>
      <c r="O725" s="11">
        <f t="shared" si="115"/>
        <v>45919</v>
      </c>
      <c r="P725" s="12" t="str">
        <f t="shared" si="116"/>
        <v>03</v>
      </c>
      <c r="Q725" s="13" t="str">
        <f>VLOOKUP($B725,Deals_Demo!$H:$N,7,0)</f>
        <v>strategy_12_demo</v>
      </c>
      <c r="R725" s="13" t="str">
        <f t="shared" si="117"/>
        <v>Fri</v>
      </c>
      <c r="S725" s="14">
        <f>VLOOKUP($B725,Deals_Demo!$H:$S,8,0)</f>
        <v>45919.139340277776</v>
      </c>
      <c r="T725" s="14">
        <f>VLOOKUP($B725,Deals_Demo!$H:$S,9,0)</f>
        <v>45919.347673611112</v>
      </c>
      <c r="U725" s="15" t="str">
        <f t="shared" si="118"/>
        <v>2025-09-19</v>
      </c>
      <c r="V725" s="13" t="str">
        <f>VLOOKUP($B725,Deals_Demo!$H:$S,11,0)</f>
        <v>08</v>
      </c>
      <c r="W725" s="13" t="str">
        <f>VLOOKUP($B725,Deals_Demo!$H:$S,12,0)</f>
        <v>Fri</v>
      </c>
      <c r="X725" s="13">
        <f t="shared" si="111"/>
        <v>0.15000000000000002</v>
      </c>
      <c r="Y725" s="13">
        <f t="shared" si="112"/>
        <v>0.30000000000000004</v>
      </c>
      <c r="Z725" s="13">
        <f t="shared" si="113"/>
        <v>0.44999999999999996</v>
      </c>
      <c r="AA725" s="13">
        <f t="shared" si="119"/>
        <v>-3</v>
      </c>
    </row>
    <row r="726" spans="1:27" x14ac:dyDescent="0.25">
      <c r="A726" s="58">
        <v>45919.139340277776</v>
      </c>
      <c r="B726" s="59">
        <v>443596817</v>
      </c>
      <c r="C726" s="38" t="s">
        <v>36</v>
      </c>
      <c r="D726" s="38" t="s">
        <v>38</v>
      </c>
      <c r="E726" s="38" t="s">
        <v>120</v>
      </c>
      <c r="F726" s="35">
        <v>3638.7</v>
      </c>
      <c r="G726" s="35">
        <v>3638.27</v>
      </c>
      <c r="H726" s="35">
        <v>3637.2</v>
      </c>
      <c r="I726" s="38" t="s">
        <v>551</v>
      </c>
      <c r="J726" s="35">
        <v>3637.2</v>
      </c>
      <c r="K726" s="35">
        <v>0</v>
      </c>
      <c r="L726" s="35">
        <v>0</v>
      </c>
      <c r="M726" s="35">
        <v>1.5</v>
      </c>
      <c r="N726" s="10" t="str">
        <f t="shared" si="114"/>
        <v>W</v>
      </c>
      <c r="O726" s="11">
        <f t="shared" si="115"/>
        <v>45919</v>
      </c>
      <c r="P726" s="12" t="str">
        <f t="shared" si="116"/>
        <v>03</v>
      </c>
      <c r="Q726" s="13" t="str">
        <f>VLOOKUP($B726,Deals_Demo!$H:$N,7,0)</f>
        <v>strategy_14_demo</v>
      </c>
      <c r="R726" s="13" t="str">
        <f t="shared" si="117"/>
        <v>Fri</v>
      </c>
      <c r="S726" s="14">
        <f>VLOOKUP($B726,Deals_Demo!$H:$S,8,0)</f>
        <v>45919.139340277776</v>
      </c>
      <c r="T726" s="14">
        <f>VLOOKUP($B726,Deals_Demo!$H:$S,9,0)</f>
        <v>45919.347673611112</v>
      </c>
      <c r="U726" s="15" t="str">
        <f t="shared" si="118"/>
        <v>2025-09-19</v>
      </c>
      <c r="V726" s="13" t="str">
        <f>VLOOKUP($B726,Deals_Demo!$H:$S,11,0)</f>
        <v>08</v>
      </c>
      <c r="W726" s="13" t="str">
        <f>VLOOKUP($B726,Deals_Demo!$H:$S,12,0)</f>
        <v>Fri</v>
      </c>
      <c r="X726" s="13">
        <f t="shared" si="111"/>
        <v>0.15000000000000002</v>
      </c>
      <c r="Y726" s="13">
        <f t="shared" si="112"/>
        <v>0.30000000000000004</v>
      </c>
      <c r="Z726" s="13">
        <f t="shared" si="113"/>
        <v>0.44999999999999996</v>
      </c>
      <c r="AA726" s="13">
        <f t="shared" si="119"/>
        <v>-3</v>
      </c>
    </row>
    <row r="727" spans="1:27" x14ac:dyDescent="0.25">
      <c r="A727" s="60">
        <v>45919.139351851853</v>
      </c>
      <c r="B727" s="61">
        <v>443596819</v>
      </c>
      <c r="C727" s="37" t="s">
        <v>36</v>
      </c>
      <c r="D727" s="37" t="s">
        <v>38</v>
      </c>
      <c r="E727" s="37" t="s">
        <v>120</v>
      </c>
      <c r="F727" s="36">
        <v>3638.7</v>
      </c>
      <c r="G727" s="36">
        <v>3638.04</v>
      </c>
      <c r="H727" s="36">
        <v>3635.2</v>
      </c>
      <c r="I727" s="37" t="s">
        <v>552</v>
      </c>
      <c r="J727" s="36">
        <v>3638.08</v>
      </c>
      <c r="K727" s="36">
        <v>0</v>
      </c>
      <c r="L727" s="36">
        <v>0</v>
      </c>
      <c r="M727" s="36">
        <v>0.62</v>
      </c>
      <c r="N727" s="10" t="str">
        <f t="shared" si="114"/>
        <v>W</v>
      </c>
      <c r="O727" s="11">
        <f t="shared" si="115"/>
        <v>45919</v>
      </c>
      <c r="P727" s="12" t="str">
        <f t="shared" si="116"/>
        <v>03</v>
      </c>
      <c r="Q727" s="13" t="str">
        <f>VLOOKUP($B727,Deals_Demo!$H:$N,7,0)</f>
        <v>strategy_11_demo</v>
      </c>
      <c r="R727" s="13" t="str">
        <f t="shared" si="117"/>
        <v>Fri</v>
      </c>
      <c r="S727" s="14">
        <f>VLOOKUP($B727,Deals_Demo!$H:$S,8,0)</f>
        <v>45919.139351851853</v>
      </c>
      <c r="T727" s="14">
        <f>VLOOKUP($B727,Deals_Demo!$H:$S,9,0)</f>
        <v>45919.347685185188</v>
      </c>
      <c r="U727" s="15" t="str">
        <f t="shared" si="118"/>
        <v>2025-09-19</v>
      </c>
      <c r="V727" s="13" t="str">
        <f>VLOOKUP($B727,Deals_Demo!$H:$S,11,0)</f>
        <v>08</v>
      </c>
      <c r="W727" s="13" t="str">
        <f>VLOOKUP($B727,Deals_Demo!$H:$S,12,0)</f>
        <v>Fri</v>
      </c>
      <c r="X727" s="13">
        <f t="shared" si="111"/>
        <v>6.2E-2</v>
      </c>
      <c r="Y727" s="13">
        <f t="shared" si="112"/>
        <v>0.124</v>
      </c>
      <c r="Z727" s="13">
        <f t="shared" si="113"/>
        <v>0.186</v>
      </c>
      <c r="AA727" s="13">
        <f t="shared" si="119"/>
        <v>-3</v>
      </c>
    </row>
    <row r="728" spans="1:27" x14ac:dyDescent="0.25">
      <c r="A728" s="58">
        <v>45919.139351851853</v>
      </c>
      <c r="B728" s="59">
        <v>443596820</v>
      </c>
      <c r="C728" s="38" t="s">
        <v>36</v>
      </c>
      <c r="D728" s="38" t="s">
        <v>38</v>
      </c>
      <c r="E728" s="38" t="s">
        <v>120</v>
      </c>
      <c r="F728" s="35">
        <v>3638.7</v>
      </c>
      <c r="G728" s="35">
        <v>3638.05</v>
      </c>
      <c r="H728" s="35">
        <v>3635.7</v>
      </c>
      <c r="I728" s="38" t="s">
        <v>552</v>
      </c>
      <c r="J728" s="35">
        <v>3638.08</v>
      </c>
      <c r="K728" s="35">
        <v>0</v>
      </c>
      <c r="L728" s="35">
        <v>0</v>
      </c>
      <c r="M728" s="35">
        <v>0.62</v>
      </c>
      <c r="N728" s="10" t="str">
        <f t="shared" si="114"/>
        <v>W</v>
      </c>
      <c r="O728" s="11">
        <f t="shared" si="115"/>
        <v>45919</v>
      </c>
      <c r="P728" s="12" t="str">
        <f t="shared" si="116"/>
        <v>03</v>
      </c>
      <c r="Q728" s="13" t="str">
        <f>VLOOKUP($B728,Deals_Demo!$H:$N,7,0)</f>
        <v>strategy_10_demo</v>
      </c>
      <c r="R728" s="13" t="str">
        <f t="shared" si="117"/>
        <v>Fri</v>
      </c>
      <c r="S728" s="14">
        <f>VLOOKUP($B728,Deals_Demo!$H:$S,8,0)</f>
        <v>45919.139351851853</v>
      </c>
      <c r="T728" s="14">
        <f>VLOOKUP($B728,Deals_Demo!$H:$S,9,0)</f>
        <v>45919.347685185188</v>
      </c>
      <c r="U728" s="15" t="str">
        <f t="shared" si="118"/>
        <v>2025-09-19</v>
      </c>
      <c r="V728" s="13" t="str">
        <f>VLOOKUP($B728,Deals_Demo!$H:$S,11,0)</f>
        <v>08</v>
      </c>
      <c r="W728" s="13" t="str">
        <f>VLOOKUP($B728,Deals_Demo!$H:$S,12,0)</f>
        <v>Fri</v>
      </c>
      <c r="X728" s="13">
        <f t="shared" si="111"/>
        <v>6.2E-2</v>
      </c>
      <c r="Y728" s="13">
        <f t="shared" si="112"/>
        <v>0.124</v>
      </c>
      <c r="Z728" s="13">
        <f t="shared" si="113"/>
        <v>0.186</v>
      </c>
      <c r="AA728" s="13">
        <f t="shared" si="119"/>
        <v>-3</v>
      </c>
    </row>
    <row r="729" spans="1:27" x14ac:dyDescent="0.25">
      <c r="A729" s="60">
        <v>45919.139351851853</v>
      </c>
      <c r="B729" s="61">
        <v>443596822</v>
      </c>
      <c r="C729" s="37" t="s">
        <v>36</v>
      </c>
      <c r="D729" s="37" t="s">
        <v>38</v>
      </c>
      <c r="E729" s="37" t="s">
        <v>120</v>
      </c>
      <c r="F729" s="36">
        <v>3638.7</v>
      </c>
      <c r="G729" s="36">
        <v>3638.05</v>
      </c>
      <c r="H729" s="36">
        <v>3635.7</v>
      </c>
      <c r="I729" s="37" t="s">
        <v>552</v>
      </c>
      <c r="J729" s="36">
        <v>3638.08</v>
      </c>
      <c r="K729" s="36">
        <v>0</v>
      </c>
      <c r="L729" s="36">
        <v>0</v>
      </c>
      <c r="M729" s="36">
        <v>0.62</v>
      </c>
      <c r="N729" s="10" t="str">
        <f t="shared" si="114"/>
        <v>W</v>
      </c>
      <c r="O729" s="11">
        <f t="shared" si="115"/>
        <v>45919</v>
      </c>
      <c r="P729" s="12" t="str">
        <f t="shared" si="116"/>
        <v>03</v>
      </c>
      <c r="Q729" s="13" t="str">
        <f>VLOOKUP($B729,Deals_Demo!$H:$N,7,0)</f>
        <v>strategy_09_demo</v>
      </c>
      <c r="R729" s="13" t="str">
        <f t="shared" si="117"/>
        <v>Fri</v>
      </c>
      <c r="S729" s="14">
        <f>VLOOKUP($B729,Deals_Demo!$H:$S,8,0)</f>
        <v>45919.139351851853</v>
      </c>
      <c r="T729" s="14">
        <f>VLOOKUP($B729,Deals_Demo!$H:$S,9,0)</f>
        <v>45919.347685185188</v>
      </c>
      <c r="U729" s="15" t="str">
        <f t="shared" si="118"/>
        <v>2025-09-19</v>
      </c>
      <c r="V729" s="13" t="str">
        <f>VLOOKUP($B729,Deals_Demo!$H:$S,11,0)</f>
        <v>08</v>
      </c>
      <c r="W729" s="13" t="str">
        <f>VLOOKUP($B729,Deals_Demo!$H:$S,12,0)</f>
        <v>Fri</v>
      </c>
      <c r="X729" s="13">
        <f t="shared" si="111"/>
        <v>6.2E-2</v>
      </c>
      <c r="Y729" s="13">
        <f t="shared" si="112"/>
        <v>0.124</v>
      </c>
      <c r="Z729" s="13">
        <f t="shared" si="113"/>
        <v>0.186</v>
      </c>
      <c r="AA729" s="13">
        <f t="shared" si="119"/>
        <v>-3</v>
      </c>
    </row>
    <row r="730" spans="1:27" x14ac:dyDescent="0.25">
      <c r="A730" s="58">
        <v>45919.144895833335</v>
      </c>
      <c r="B730" s="59">
        <v>443597817</v>
      </c>
      <c r="C730" s="38" t="s">
        <v>36</v>
      </c>
      <c r="D730" s="38" t="s">
        <v>38</v>
      </c>
      <c r="E730" s="38" t="s">
        <v>120</v>
      </c>
      <c r="F730" s="35">
        <v>3637.76</v>
      </c>
      <c r="G730" s="35">
        <v>3640.76</v>
      </c>
      <c r="H730" s="35">
        <v>3636.26</v>
      </c>
      <c r="I730" s="38" t="s">
        <v>553</v>
      </c>
      <c r="J730" s="35">
        <v>3640.77</v>
      </c>
      <c r="K730" s="35">
        <v>0</v>
      </c>
      <c r="L730" s="35">
        <v>0</v>
      </c>
      <c r="M730" s="35">
        <v>-3.01</v>
      </c>
      <c r="N730" s="10" t="str">
        <f t="shared" si="114"/>
        <v>L</v>
      </c>
      <c r="O730" s="11">
        <f t="shared" si="115"/>
        <v>45919</v>
      </c>
      <c r="P730" s="12" t="str">
        <f t="shared" si="116"/>
        <v>03</v>
      </c>
      <c r="Q730" s="13" t="str">
        <f>VLOOKUP($B730,Deals_Demo!$H:$N,7,0)</f>
        <v>strategy_14_demo</v>
      </c>
      <c r="R730" s="13" t="str">
        <f t="shared" si="117"/>
        <v>Fri</v>
      </c>
      <c r="S730" s="14">
        <f>VLOOKUP($B730,Deals_Demo!$H:$S,8,0)</f>
        <v>45919.144895833335</v>
      </c>
      <c r="T730" s="14">
        <f>VLOOKUP($B730,Deals_Demo!$H:$S,9,0)</f>
        <v>45919.353229166671</v>
      </c>
      <c r="U730" s="15" t="str">
        <f t="shared" si="118"/>
        <v>2025-09-19</v>
      </c>
      <c r="V730" s="13" t="str">
        <f>VLOOKUP($B730,Deals_Demo!$H:$S,11,0)</f>
        <v>08</v>
      </c>
      <c r="W730" s="13" t="str">
        <f>VLOOKUP($B730,Deals_Demo!$H:$S,12,0)</f>
        <v>Fri</v>
      </c>
      <c r="X730" s="13">
        <f t="shared" si="111"/>
        <v>-0.30099999999999999</v>
      </c>
      <c r="Y730" s="13">
        <f t="shared" si="112"/>
        <v>-0.60199999999999998</v>
      </c>
      <c r="Z730" s="13">
        <f t="shared" si="113"/>
        <v>-0.90299999999999991</v>
      </c>
      <c r="AA730" s="13">
        <f t="shared" si="119"/>
        <v>-3</v>
      </c>
    </row>
    <row r="731" spans="1:27" x14ac:dyDescent="0.25">
      <c r="A731" s="60">
        <v>45919.144895833335</v>
      </c>
      <c r="B731" s="61">
        <v>443597818</v>
      </c>
      <c r="C731" s="37" t="s">
        <v>36</v>
      </c>
      <c r="D731" s="37" t="s">
        <v>38</v>
      </c>
      <c r="E731" s="37" t="s">
        <v>120</v>
      </c>
      <c r="F731" s="36">
        <v>3637.76</v>
      </c>
      <c r="G731" s="36">
        <v>3639.26</v>
      </c>
      <c r="H731" s="36">
        <v>3636.26</v>
      </c>
      <c r="I731" s="37" t="s">
        <v>554</v>
      </c>
      <c r="J731" s="36">
        <v>3639.26</v>
      </c>
      <c r="K731" s="36">
        <v>0</v>
      </c>
      <c r="L731" s="36">
        <v>0</v>
      </c>
      <c r="M731" s="36">
        <v>-1.5</v>
      </c>
      <c r="N731" s="10" t="str">
        <f t="shared" si="114"/>
        <v>L</v>
      </c>
      <c r="O731" s="11">
        <f t="shared" si="115"/>
        <v>45919</v>
      </c>
      <c r="P731" s="12" t="str">
        <f t="shared" si="116"/>
        <v>03</v>
      </c>
      <c r="Q731" s="13" t="str">
        <f>VLOOKUP($B731,Deals_Demo!$H:$N,7,0)</f>
        <v>strategy_15_demo</v>
      </c>
      <c r="R731" s="13" t="str">
        <f t="shared" si="117"/>
        <v>Fri</v>
      </c>
      <c r="S731" s="14">
        <f>VLOOKUP($B731,Deals_Demo!$H:$S,8,0)</f>
        <v>45919.144895833335</v>
      </c>
      <c r="T731" s="14">
        <f>VLOOKUP($B731,Deals_Demo!$H:$S,9,0)</f>
        <v>45919.353229166671</v>
      </c>
      <c r="U731" s="15" t="str">
        <f t="shared" si="118"/>
        <v>2025-09-19</v>
      </c>
      <c r="V731" s="13" t="str">
        <f>VLOOKUP($B731,Deals_Demo!$H:$S,11,0)</f>
        <v>08</v>
      </c>
      <c r="W731" s="13" t="str">
        <f>VLOOKUP($B731,Deals_Demo!$H:$S,12,0)</f>
        <v>Fri</v>
      </c>
      <c r="X731" s="13">
        <f t="shared" si="111"/>
        <v>-0.15000000000000002</v>
      </c>
      <c r="Y731" s="13">
        <f t="shared" si="112"/>
        <v>-0.30000000000000004</v>
      </c>
      <c r="Z731" s="13">
        <f t="shared" si="113"/>
        <v>-0.44999999999999996</v>
      </c>
      <c r="AA731" s="13">
        <f t="shared" si="119"/>
        <v>-3</v>
      </c>
    </row>
    <row r="732" spans="1:27" x14ac:dyDescent="0.25">
      <c r="A732" s="58">
        <v>45919.144895833335</v>
      </c>
      <c r="B732" s="59">
        <v>443597819</v>
      </c>
      <c r="C732" s="38" t="s">
        <v>36</v>
      </c>
      <c r="D732" s="38" t="s">
        <v>38</v>
      </c>
      <c r="E732" s="38" t="s">
        <v>120</v>
      </c>
      <c r="F732" s="35">
        <v>3637.75</v>
      </c>
      <c r="G732" s="35">
        <v>3640.76</v>
      </c>
      <c r="H732" s="35">
        <v>3636.26</v>
      </c>
      <c r="I732" s="38" t="s">
        <v>553</v>
      </c>
      <c r="J732" s="35">
        <v>3640.77</v>
      </c>
      <c r="K732" s="35">
        <v>0</v>
      </c>
      <c r="L732" s="35">
        <v>0</v>
      </c>
      <c r="M732" s="35">
        <v>-3.02</v>
      </c>
      <c r="N732" s="10" t="str">
        <f t="shared" si="114"/>
        <v>L</v>
      </c>
      <c r="O732" s="11">
        <f t="shared" si="115"/>
        <v>45919</v>
      </c>
      <c r="P732" s="12" t="str">
        <f t="shared" si="116"/>
        <v>03</v>
      </c>
      <c r="Q732" s="13" t="str">
        <f>VLOOKUP($B732,Deals_Demo!$H:$N,7,0)</f>
        <v>strategy_12_demo</v>
      </c>
      <c r="R732" s="13" t="str">
        <f t="shared" si="117"/>
        <v>Fri</v>
      </c>
      <c r="S732" s="14">
        <f>VLOOKUP($B732,Deals_Demo!$H:$S,8,0)</f>
        <v>45919.144895833335</v>
      </c>
      <c r="T732" s="14">
        <f>VLOOKUP($B732,Deals_Demo!$H:$S,9,0)</f>
        <v>45919.353229166671</v>
      </c>
      <c r="U732" s="15" t="str">
        <f t="shared" si="118"/>
        <v>2025-09-19</v>
      </c>
      <c r="V732" s="13" t="str">
        <f>VLOOKUP($B732,Deals_Demo!$H:$S,11,0)</f>
        <v>08</v>
      </c>
      <c r="W732" s="13" t="str">
        <f>VLOOKUP($B732,Deals_Demo!$H:$S,12,0)</f>
        <v>Fri</v>
      </c>
      <c r="X732" s="13">
        <f t="shared" si="111"/>
        <v>-0.30200000000000005</v>
      </c>
      <c r="Y732" s="13">
        <f t="shared" si="112"/>
        <v>-0.60400000000000009</v>
      </c>
      <c r="Z732" s="13">
        <f t="shared" si="113"/>
        <v>-0.90599999999999992</v>
      </c>
      <c r="AA732" s="13">
        <f t="shared" si="119"/>
        <v>-3</v>
      </c>
    </row>
    <row r="733" spans="1:27" x14ac:dyDescent="0.25">
      <c r="A733" s="60">
        <v>45919.145127314812</v>
      </c>
      <c r="B733" s="61">
        <v>443597853</v>
      </c>
      <c r="C733" s="37" t="s">
        <v>36</v>
      </c>
      <c r="D733" s="37" t="s">
        <v>38</v>
      </c>
      <c r="E733" s="37" t="s">
        <v>120</v>
      </c>
      <c r="F733" s="36">
        <v>3637.58</v>
      </c>
      <c r="G733" s="36">
        <v>3640.15</v>
      </c>
      <c r="H733" s="36">
        <v>3634.65</v>
      </c>
      <c r="I733" s="37" t="s">
        <v>555</v>
      </c>
      <c r="J733" s="36">
        <v>3640.16</v>
      </c>
      <c r="K733" s="36">
        <v>0</v>
      </c>
      <c r="L733" s="36">
        <v>0</v>
      </c>
      <c r="M733" s="36">
        <v>-2.58</v>
      </c>
      <c r="N733" s="10" t="str">
        <f t="shared" si="114"/>
        <v>L</v>
      </c>
      <c r="O733" s="11">
        <f t="shared" si="115"/>
        <v>45919</v>
      </c>
      <c r="P733" s="12" t="str">
        <f t="shared" si="116"/>
        <v>03</v>
      </c>
      <c r="Q733" s="13" t="str">
        <f>VLOOKUP($B733,Deals_Demo!$H:$N,7,0)</f>
        <v>strategy_10_demo</v>
      </c>
      <c r="R733" s="13" t="str">
        <f t="shared" si="117"/>
        <v>Fri</v>
      </c>
      <c r="S733" s="14">
        <f>VLOOKUP($B733,Deals_Demo!$H:$S,8,0)</f>
        <v>45919.145127314812</v>
      </c>
      <c r="T733" s="14">
        <f>VLOOKUP($B733,Deals_Demo!$H:$S,9,0)</f>
        <v>45919.353460648148</v>
      </c>
      <c r="U733" s="15" t="str">
        <f t="shared" si="118"/>
        <v>2025-09-19</v>
      </c>
      <c r="V733" s="13" t="str">
        <f>VLOOKUP($B733,Deals_Demo!$H:$S,11,0)</f>
        <v>08</v>
      </c>
      <c r="W733" s="13" t="str">
        <f>VLOOKUP($B733,Deals_Demo!$H:$S,12,0)</f>
        <v>Fri</v>
      </c>
      <c r="X733" s="13">
        <f t="shared" si="111"/>
        <v>-0.25800000000000001</v>
      </c>
      <c r="Y733" s="13">
        <f t="shared" si="112"/>
        <v>-0.51600000000000001</v>
      </c>
      <c r="Z733" s="13">
        <f t="shared" si="113"/>
        <v>-0.77400000000000002</v>
      </c>
      <c r="AA733" s="13">
        <f t="shared" si="119"/>
        <v>-3</v>
      </c>
    </row>
    <row r="734" spans="1:27" x14ac:dyDescent="0.25">
      <c r="A734" s="58">
        <v>45919.145127314812</v>
      </c>
      <c r="B734" s="59">
        <v>443597854</v>
      </c>
      <c r="C734" s="38" t="s">
        <v>36</v>
      </c>
      <c r="D734" s="38" t="s">
        <v>38</v>
      </c>
      <c r="E734" s="38" t="s">
        <v>120</v>
      </c>
      <c r="F734" s="35">
        <v>3637.58</v>
      </c>
      <c r="G734" s="35">
        <v>3640.58</v>
      </c>
      <c r="H734" s="35">
        <v>3634.58</v>
      </c>
      <c r="I734" s="38" t="s">
        <v>556</v>
      </c>
      <c r="J734" s="35">
        <v>3640.59</v>
      </c>
      <c r="K734" s="35">
        <v>0</v>
      </c>
      <c r="L734" s="35">
        <v>0</v>
      </c>
      <c r="M734" s="35">
        <v>-3.01</v>
      </c>
      <c r="N734" s="10" t="str">
        <f t="shared" si="114"/>
        <v>L</v>
      </c>
      <c r="O734" s="11">
        <f t="shared" si="115"/>
        <v>45919</v>
      </c>
      <c r="P734" s="12" t="str">
        <f t="shared" si="116"/>
        <v>03</v>
      </c>
      <c r="Q734" s="13" t="str">
        <f>VLOOKUP($B734,Deals_Demo!$H:$N,7,0)</f>
        <v>strategy_09_demo</v>
      </c>
      <c r="R734" s="13" t="str">
        <f t="shared" si="117"/>
        <v>Fri</v>
      </c>
      <c r="S734" s="14">
        <f>VLOOKUP($B734,Deals_Demo!$H:$S,8,0)</f>
        <v>45919.145127314812</v>
      </c>
      <c r="T734" s="14">
        <f>VLOOKUP($B734,Deals_Demo!$H:$S,9,0)</f>
        <v>45919.353460648148</v>
      </c>
      <c r="U734" s="15" t="str">
        <f t="shared" si="118"/>
        <v>2025-09-19</v>
      </c>
      <c r="V734" s="13" t="str">
        <f>VLOOKUP($B734,Deals_Demo!$H:$S,11,0)</f>
        <v>08</v>
      </c>
      <c r="W734" s="13" t="str">
        <f>VLOOKUP($B734,Deals_Demo!$H:$S,12,0)</f>
        <v>Fri</v>
      </c>
      <c r="X734" s="13">
        <f t="shared" si="111"/>
        <v>-0.30099999999999999</v>
      </c>
      <c r="Y734" s="13">
        <f t="shared" si="112"/>
        <v>-0.60199999999999998</v>
      </c>
      <c r="Z734" s="13">
        <f t="shared" si="113"/>
        <v>-0.90299999999999991</v>
      </c>
      <c r="AA734" s="13">
        <f t="shared" si="119"/>
        <v>-3</v>
      </c>
    </row>
    <row r="735" spans="1:27" x14ac:dyDescent="0.25">
      <c r="A735" s="60">
        <v>45919.145127314812</v>
      </c>
      <c r="B735" s="61">
        <v>443597861</v>
      </c>
      <c r="C735" s="37" t="s">
        <v>36</v>
      </c>
      <c r="D735" s="37" t="s">
        <v>38</v>
      </c>
      <c r="E735" s="37" t="s">
        <v>120</v>
      </c>
      <c r="F735" s="36">
        <v>3637.58</v>
      </c>
      <c r="G735" s="36">
        <v>3640.58</v>
      </c>
      <c r="H735" s="36">
        <v>3634.08</v>
      </c>
      <c r="I735" s="37" t="s">
        <v>556</v>
      </c>
      <c r="J735" s="36">
        <v>3640.59</v>
      </c>
      <c r="K735" s="36">
        <v>0</v>
      </c>
      <c r="L735" s="36">
        <v>0</v>
      </c>
      <c r="M735" s="36">
        <v>-3.01</v>
      </c>
      <c r="N735" s="10" t="str">
        <f t="shared" si="114"/>
        <v>L</v>
      </c>
      <c r="O735" s="11">
        <f t="shared" si="115"/>
        <v>45919</v>
      </c>
      <c r="P735" s="12" t="str">
        <f t="shared" si="116"/>
        <v>03</v>
      </c>
      <c r="Q735" s="13" t="str">
        <f>VLOOKUP($B735,Deals_Demo!$H:$N,7,0)</f>
        <v>strategy_11_demo</v>
      </c>
      <c r="R735" s="13" t="str">
        <f t="shared" si="117"/>
        <v>Fri</v>
      </c>
      <c r="S735" s="14">
        <f>VLOOKUP($B735,Deals_Demo!$H:$S,8,0)</f>
        <v>45919.145127314812</v>
      </c>
      <c r="T735" s="14">
        <f>VLOOKUP($B735,Deals_Demo!$H:$S,9,0)</f>
        <v>45919.353460648148</v>
      </c>
      <c r="U735" s="15" t="str">
        <f t="shared" si="118"/>
        <v>2025-09-19</v>
      </c>
      <c r="V735" s="13" t="str">
        <f>VLOOKUP($B735,Deals_Demo!$H:$S,11,0)</f>
        <v>08</v>
      </c>
      <c r="W735" s="13" t="str">
        <f>VLOOKUP($B735,Deals_Demo!$H:$S,12,0)</f>
        <v>Fri</v>
      </c>
      <c r="X735" s="13">
        <f t="shared" si="111"/>
        <v>-0.30099999999999999</v>
      </c>
      <c r="Y735" s="13">
        <f t="shared" si="112"/>
        <v>-0.60199999999999998</v>
      </c>
      <c r="Z735" s="13">
        <f t="shared" si="113"/>
        <v>-0.90299999999999991</v>
      </c>
      <c r="AA735" s="13">
        <f t="shared" si="119"/>
        <v>-3</v>
      </c>
    </row>
    <row r="736" spans="1:27" x14ac:dyDescent="0.25">
      <c r="A736" s="58">
        <v>45919.145474537036</v>
      </c>
      <c r="B736" s="59">
        <v>443597976</v>
      </c>
      <c r="C736" s="38" t="s">
        <v>36</v>
      </c>
      <c r="D736" s="38" t="s">
        <v>38</v>
      </c>
      <c r="E736" s="38" t="s">
        <v>120</v>
      </c>
      <c r="F736" s="35">
        <v>3638.1</v>
      </c>
      <c r="G736" s="35">
        <v>3641.12</v>
      </c>
      <c r="H736" s="35">
        <v>3634.62</v>
      </c>
      <c r="I736" s="38" t="s">
        <v>557</v>
      </c>
      <c r="J736" s="35">
        <v>3641.14</v>
      </c>
      <c r="K736" s="35">
        <v>0</v>
      </c>
      <c r="L736" s="35">
        <v>0</v>
      </c>
      <c r="M736" s="35">
        <v>-3.04</v>
      </c>
      <c r="N736" s="10" t="str">
        <f t="shared" si="114"/>
        <v>L</v>
      </c>
      <c r="O736" s="11">
        <f t="shared" si="115"/>
        <v>45919</v>
      </c>
      <c r="P736" s="12" t="str">
        <f t="shared" si="116"/>
        <v>03</v>
      </c>
      <c r="Q736" s="13" t="str">
        <f>VLOOKUP($B736,Deals_Demo!$H:$N,7,0)</f>
        <v>strategy_08_demo</v>
      </c>
      <c r="R736" s="13" t="str">
        <f t="shared" si="117"/>
        <v>Fri</v>
      </c>
      <c r="S736" s="14">
        <f>VLOOKUP($B736,Deals_Demo!$H:$S,8,0)</f>
        <v>45919.145474537036</v>
      </c>
      <c r="T736" s="14">
        <f>VLOOKUP($B736,Deals_Demo!$H:$S,9,0)</f>
        <v>45919.353807870371</v>
      </c>
      <c r="U736" s="15" t="str">
        <f t="shared" si="118"/>
        <v>2025-09-19</v>
      </c>
      <c r="V736" s="13" t="str">
        <f>VLOOKUP($B736,Deals_Demo!$H:$S,11,0)</f>
        <v>08</v>
      </c>
      <c r="W736" s="13" t="str">
        <f>VLOOKUP($B736,Deals_Demo!$H:$S,12,0)</f>
        <v>Fri</v>
      </c>
      <c r="X736" s="13">
        <f t="shared" si="111"/>
        <v>-0.30400000000000005</v>
      </c>
      <c r="Y736" s="13">
        <f t="shared" si="112"/>
        <v>-0.6080000000000001</v>
      </c>
      <c r="Z736" s="13">
        <f t="shared" si="113"/>
        <v>-0.91199999999999992</v>
      </c>
      <c r="AA736" s="13">
        <f t="shared" si="119"/>
        <v>-3</v>
      </c>
    </row>
    <row r="737" spans="1:27" x14ac:dyDescent="0.25">
      <c r="A737" s="60">
        <v>45919.145474537036</v>
      </c>
      <c r="B737" s="61">
        <v>443597979</v>
      </c>
      <c r="C737" s="37" t="s">
        <v>36</v>
      </c>
      <c r="D737" s="37" t="s">
        <v>38</v>
      </c>
      <c r="E737" s="37" t="s">
        <v>120</v>
      </c>
      <c r="F737" s="36">
        <v>3638.1</v>
      </c>
      <c r="G737" s="36">
        <v>3641.1</v>
      </c>
      <c r="H737" s="36">
        <v>3634.6</v>
      </c>
      <c r="I737" s="37" t="s">
        <v>557</v>
      </c>
      <c r="J737" s="36">
        <v>3641.11</v>
      </c>
      <c r="K737" s="36">
        <v>0</v>
      </c>
      <c r="L737" s="36">
        <v>0</v>
      </c>
      <c r="M737" s="36">
        <v>-3.01</v>
      </c>
      <c r="N737" s="10" t="str">
        <f t="shared" si="114"/>
        <v>L</v>
      </c>
      <c r="O737" s="11">
        <f t="shared" si="115"/>
        <v>45919</v>
      </c>
      <c r="P737" s="12" t="str">
        <f t="shared" si="116"/>
        <v>03</v>
      </c>
      <c r="Q737" s="13" t="str">
        <f>VLOOKUP($B737,Deals_Demo!$H:$N,7,0)</f>
        <v>strategy_07_demo</v>
      </c>
      <c r="R737" s="13" t="str">
        <f t="shared" si="117"/>
        <v>Fri</v>
      </c>
      <c r="S737" s="14">
        <f>VLOOKUP($B737,Deals_Demo!$H:$S,8,0)</f>
        <v>45919.145474537036</v>
      </c>
      <c r="T737" s="14">
        <f>VLOOKUP($B737,Deals_Demo!$H:$S,9,0)</f>
        <v>45919.353807870371</v>
      </c>
      <c r="U737" s="15" t="str">
        <f t="shared" si="118"/>
        <v>2025-09-19</v>
      </c>
      <c r="V737" s="13" t="str">
        <f>VLOOKUP($B737,Deals_Demo!$H:$S,11,0)</f>
        <v>08</v>
      </c>
      <c r="W737" s="13" t="str">
        <f>VLOOKUP($B737,Deals_Demo!$H:$S,12,0)</f>
        <v>Fri</v>
      </c>
      <c r="X737" s="13">
        <f t="shared" si="111"/>
        <v>-0.30099999999999999</v>
      </c>
      <c r="Y737" s="13">
        <f t="shared" si="112"/>
        <v>-0.60199999999999998</v>
      </c>
      <c r="Z737" s="13">
        <f t="shared" si="113"/>
        <v>-0.90299999999999991</v>
      </c>
      <c r="AA737" s="13">
        <f t="shared" si="119"/>
        <v>-3</v>
      </c>
    </row>
    <row r="738" spans="1:27" x14ac:dyDescent="0.25">
      <c r="A738" s="58">
        <v>45919.151608796295</v>
      </c>
      <c r="B738" s="59">
        <v>443599409</v>
      </c>
      <c r="C738" s="38" t="s">
        <v>36</v>
      </c>
      <c r="D738" s="38" t="s">
        <v>38</v>
      </c>
      <c r="E738" s="38" t="s">
        <v>120</v>
      </c>
      <c r="F738" s="35">
        <v>3637.56</v>
      </c>
      <c r="G738" s="35">
        <v>3640.56</v>
      </c>
      <c r="H738" s="35">
        <v>3634.06</v>
      </c>
      <c r="I738" s="38" t="s">
        <v>558</v>
      </c>
      <c r="J738" s="35">
        <v>3640.56</v>
      </c>
      <c r="K738" s="35">
        <v>0</v>
      </c>
      <c r="L738" s="35">
        <v>0</v>
      </c>
      <c r="M738" s="35">
        <v>-3</v>
      </c>
      <c r="N738" s="10" t="str">
        <f t="shared" si="114"/>
        <v>L</v>
      </c>
      <c r="O738" s="11">
        <f t="shared" si="115"/>
        <v>45919</v>
      </c>
      <c r="P738" s="12" t="str">
        <f t="shared" si="116"/>
        <v>03</v>
      </c>
      <c r="Q738" s="13" t="str">
        <f>VLOOKUP($B738,Deals_Demo!$H:$N,7,0)</f>
        <v>strategy_13_demo</v>
      </c>
      <c r="R738" s="13" t="str">
        <f t="shared" si="117"/>
        <v>Fri</v>
      </c>
      <c r="S738" s="14">
        <f>VLOOKUP($B738,Deals_Demo!$H:$S,8,0)</f>
        <v>45919.151608796295</v>
      </c>
      <c r="T738" s="14">
        <f>VLOOKUP($B738,Deals_Demo!$H:$S,9,0)</f>
        <v>45919.359942129631</v>
      </c>
      <c r="U738" s="15" t="str">
        <f t="shared" si="118"/>
        <v>2025-09-19</v>
      </c>
      <c r="V738" s="13" t="str">
        <f>VLOOKUP($B738,Deals_Demo!$H:$S,11,0)</f>
        <v>08</v>
      </c>
      <c r="W738" s="13" t="str">
        <f>VLOOKUP($B738,Deals_Demo!$H:$S,12,0)</f>
        <v>Fri</v>
      </c>
      <c r="X738" s="13">
        <f t="shared" si="111"/>
        <v>-0.30000000000000004</v>
      </c>
      <c r="Y738" s="13">
        <f t="shared" si="112"/>
        <v>-0.60000000000000009</v>
      </c>
      <c r="Z738" s="13">
        <f t="shared" si="113"/>
        <v>-0.89999999999999991</v>
      </c>
      <c r="AA738" s="13">
        <f t="shared" si="119"/>
        <v>-3</v>
      </c>
    </row>
    <row r="739" spans="1:27" x14ac:dyDescent="0.25">
      <c r="A739" s="60">
        <v>45919.15415509259</v>
      </c>
      <c r="B739" s="61">
        <v>443600079</v>
      </c>
      <c r="C739" s="37" t="s">
        <v>36</v>
      </c>
      <c r="D739" s="37" t="s">
        <v>38</v>
      </c>
      <c r="E739" s="37" t="s">
        <v>120</v>
      </c>
      <c r="F739" s="36">
        <v>3637.35</v>
      </c>
      <c r="G739" s="36">
        <v>3640.35</v>
      </c>
      <c r="H739" s="36">
        <v>3633.85</v>
      </c>
      <c r="I739" s="37" t="s">
        <v>559</v>
      </c>
      <c r="J739" s="36">
        <v>3640.35</v>
      </c>
      <c r="K739" s="36">
        <v>0</v>
      </c>
      <c r="L739" s="36">
        <v>0</v>
      </c>
      <c r="M739" s="36">
        <v>-3</v>
      </c>
      <c r="N739" s="10" t="str">
        <f t="shared" si="114"/>
        <v>L</v>
      </c>
      <c r="O739" s="11">
        <f t="shared" si="115"/>
        <v>45919</v>
      </c>
      <c r="P739" s="12" t="str">
        <f t="shared" si="116"/>
        <v>03</v>
      </c>
      <c r="Q739" s="13" t="str">
        <f>VLOOKUP($B739,Deals_Demo!$H:$N,7,0)</f>
        <v>strategy_16_demo</v>
      </c>
      <c r="R739" s="13" t="str">
        <f t="shared" si="117"/>
        <v>Fri</v>
      </c>
      <c r="S739" s="14">
        <f>VLOOKUP($B739,Deals_Demo!$H:$S,8,0)</f>
        <v>45919.15415509259</v>
      </c>
      <c r="T739" s="14">
        <f>VLOOKUP($B739,Deals_Demo!$H:$S,9,0)</f>
        <v>45919.362488425926</v>
      </c>
      <c r="U739" s="15" t="str">
        <f t="shared" si="118"/>
        <v>2025-09-19</v>
      </c>
      <c r="V739" s="13" t="str">
        <f>VLOOKUP($B739,Deals_Demo!$H:$S,11,0)</f>
        <v>08</v>
      </c>
      <c r="W739" s="13" t="str">
        <f>VLOOKUP($B739,Deals_Demo!$H:$S,12,0)</f>
        <v>Fri</v>
      </c>
      <c r="X739" s="13">
        <f t="shared" si="111"/>
        <v>-0.30000000000000004</v>
      </c>
      <c r="Y739" s="13">
        <f t="shared" si="112"/>
        <v>-0.60000000000000009</v>
      </c>
      <c r="Z739" s="13">
        <f t="shared" si="113"/>
        <v>-0.89999999999999991</v>
      </c>
      <c r="AA739" s="13">
        <f t="shared" si="119"/>
        <v>-3</v>
      </c>
    </row>
    <row r="740" spans="1:27" x14ac:dyDescent="0.25">
      <c r="A740" s="58">
        <v>45919.154270833336</v>
      </c>
      <c r="B740" s="59">
        <v>443600097</v>
      </c>
      <c r="C740" s="38" t="s">
        <v>36</v>
      </c>
      <c r="D740" s="38" t="s">
        <v>38</v>
      </c>
      <c r="E740" s="38" t="s">
        <v>120</v>
      </c>
      <c r="F740" s="35">
        <v>3637.06</v>
      </c>
      <c r="G740" s="35">
        <v>3640.06</v>
      </c>
      <c r="H740" s="38"/>
      <c r="I740" s="38" t="s">
        <v>560</v>
      </c>
      <c r="J740" s="35">
        <v>3640.09</v>
      </c>
      <c r="K740" s="35">
        <v>0</v>
      </c>
      <c r="L740" s="35">
        <v>0</v>
      </c>
      <c r="M740" s="35">
        <v>-3.03</v>
      </c>
      <c r="N740" s="10" t="str">
        <f t="shared" si="114"/>
        <v>L</v>
      </c>
      <c r="O740" s="11">
        <f t="shared" si="115"/>
        <v>45919</v>
      </c>
      <c r="P740" s="12" t="str">
        <f t="shared" si="116"/>
        <v>03</v>
      </c>
      <c r="Q740" s="13" t="str">
        <f>VLOOKUP($B740,Deals_Demo!$H:$N,7,0)</f>
        <v>strategy_18_demo</v>
      </c>
      <c r="R740" s="13" t="str">
        <f t="shared" si="117"/>
        <v>Fri</v>
      </c>
      <c r="S740" s="14">
        <f>VLOOKUP($B740,Deals_Demo!$H:$S,8,0)</f>
        <v>45919.154270833336</v>
      </c>
      <c r="T740" s="14">
        <f>VLOOKUP($B740,Deals_Demo!$H:$S,9,0)</f>
        <v>45919.362604166672</v>
      </c>
      <c r="U740" s="15" t="str">
        <f t="shared" si="118"/>
        <v>2025-09-19</v>
      </c>
      <c r="V740" s="13" t="str">
        <f>VLOOKUP($B740,Deals_Demo!$H:$S,11,0)</f>
        <v>08</v>
      </c>
      <c r="W740" s="13" t="str">
        <f>VLOOKUP($B740,Deals_Demo!$H:$S,12,0)</f>
        <v>Fri</v>
      </c>
      <c r="X740" s="13">
        <f t="shared" si="111"/>
        <v>-0.30299999999999999</v>
      </c>
      <c r="Y740" s="13">
        <f t="shared" si="112"/>
        <v>-0.60599999999999998</v>
      </c>
      <c r="Z740" s="13">
        <f t="shared" si="113"/>
        <v>-0.90899999999999992</v>
      </c>
      <c r="AA740" s="13">
        <f t="shared" si="119"/>
        <v>-3</v>
      </c>
    </row>
    <row r="741" spans="1:27" x14ac:dyDescent="0.25">
      <c r="A741" s="60">
        <v>45919.155555555553</v>
      </c>
      <c r="B741" s="61">
        <v>443600286</v>
      </c>
      <c r="C741" s="37" t="s">
        <v>36</v>
      </c>
      <c r="D741" s="37" t="s">
        <v>38</v>
      </c>
      <c r="E741" s="37" t="s">
        <v>120</v>
      </c>
      <c r="F741" s="36">
        <v>3638.44</v>
      </c>
      <c r="G741" s="36">
        <v>3641.44</v>
      </c>
      <c r="H741" s="36">
        <v>3633.94</v>
      </c>
      <c r="I741" s="37" t="s">
        <v>561</v>
      </c>
      <c r="J741" s="36">
        <v>3641.45</v>
      </c>
      <c r="K741" s="36">
        <v>0</v>
      </c>
      <c r="L741" s="36">
        <v>0</v>
      </c>
      <c r="M741" s="36">
        <v>-3.01</v>
      </c>
      <c r="N741" s="10" t="str">
        <f t="shared" si="114"/>
        <v>L</v>
      </c>
      <c r="O741" s="11">
        <f t="shared" si="115"/>
        <v>45919</v>
      </c>
      <c r="P741" s="12" t="str">
        <f t="shared" si="116"/>
        <v>03</v>
      </c>
      <c r="Q741" s="13" t="str">
        <f>VLOOKUP($B741,Deals_Demo!$H:$N,7,0)</f>
        <v>DEMO_strategy_03</v>
      </c>
      <c r="R741" s="13" t="str">
        <f t="shared" si="117"/>
        <v>Fri</v>
      </c>
      <c r="S741" s="14">
        <f>VLOOKUP($B741,Deals_Demo!$H:$S,8,0)</f>
        <v>45919.155555555553</v>
      </c>
      <c r="T741" s="14">
        <f>VLOOKUP($B741,Deals_Demo!$H:$S,9,0)</f>
        <v>45919.363888888889</v>
      </c>
      <c r="U741" s="15" t="str">
        <f t="shared" si="118"/>
        <v>2025-09-19</v>
      </c>
      <c r="V741" s="13" t="str">
        <f>VLOOKUP($B741,Deals_Demo!$H:$S,11,0)</f>
        <v>08</v>
      </c>
      <c r="W741" s="13" t="str">
        <f>VLOOKUP($B741,Deals_Demo!$H:$S,12,0)</f>
        <v>Fri</v>
      </c>
      <c r="X741" s="13">
        <f t="shared" si="111"/>
        <v>-0.30099999999999999</v>
      </c>
      <c r="Y741" s="13">
        <f t="shared" si="112"/>
        <v>-0.60199999999999998</v>
      </c>
      <c r="Z741" s="13">
        <f t="shared" si="113"/>
        <v>-0.90299999999999991</v>
      </c>
      <c r="AA741" s="13">
        <f t="shared" si="119"/>
        <v>-3</v>
      </c>
    </row>
    <row r="742" spans="1:27" x14ac:dyDescent="0.25">
      <c r="A742" s="58">
        <v>45919.159710648149</v>
      </c>
      <c r="B742" s="59">
        <v>443600801</v>
      </c>
      <c r="C742" s="38" t="s">
        <v>36</v>
      </c>
      <c r="D742" s="38" t="s">
        <v>38</v>
      </c>
      <c r="E742" s="38" t="s">
        <v>120</v>
      </c>
      <c r="F742" s="35">
        <v>3638.2</v>
      </c>
      <c r="G742" s="35">
        <v>3641.2</v>
      </c>
      <c r="H742" s="35">
        <v>3632.2</v>
      </c>
      <c r="I742" s="38" t="s">
        <v>562</v>
      </c>
      <c r="J742" s="35">
        <v>3641.3</v>
      </c>
      <c r="K742" s="35">
        <v>0</v>
      </c>
      <c r="L742" s="35">
        <v>0</v>
      </c>
      <c r="M742" s="35">
        <v>-3.1</v>
      </c>
      <c r="N742" s="10" t="str">
        <f t="shared" si="114"/>
        <v>L</v>
      </c>
      <c r="O742" s="11">
        <f t="shared" si="115"/>
        <v>45919</v>
      </c>
      <c r="P742" s="12" t="str">
        <f t="shared" si="116"/>
        <v>03</v>
      </c>
      <c r="Q742" s="13" t="str">
        <f>VLOOKUP($B742,Deals_Demo!$H:$N,7,0)</f>
        <v>DEMO_strategy_02</v>
      </c>
      <c r="R742" s="13" t="str">
        <f t="shared" si="117"/>
        <v>Fri</v>
      </c>
      <c r="S742" s="14">
        <f>VLOOKUP($B742,Deals_Demo!$H:$S,8,0)</f>
        <v>45919.159710648149</v>
      </c>
      <c r="T742" s="14">
        <f>VLOOKUP($B742,Deals_Demo!$H:$S,9,0)</f>
        <v>45919.368043981485</v>
      </c>
      <c r="U742" s="15" t="str">
        <f t="shared" si="118"/>
        <v>2025-09-19</v>
      </c>
      <c r="V742" s="13" t="str">
        <f>VLOOKUP($B742,Deals_Demo!$H:$S,11,0)</f>
        <v>08</v>
      </c>
      <c r="W742" s="13" t="str">
        <f>VLOOKUP($B742,Deals_Demo!$H:$S,12,0)</f>
        <v>Fri</v>
      </c>
      <c r="X742" s="13">
        <f t="shared" si="111"/>
        <v>-0.31000000000000005</v>
      </c>
      <c r="Y742" s="13">
        <f t="shared" si="112"/>
        <v>-0.62000000000000011</v>
      </c>
      <c r="Z742" s="13">
        <f t="shared" si="113"/>
        <v>-0.92999999999999994</v>
      </c>
      <c r="AA742" s="13">
        <f t="shared" si="119"/>
        <v>-3</v>
      </c>
    </row>
    <row r="743" spans="1:27" x14ac:dyDescent="0.25">
      <c r="A743" s="60">
        <v>45919.163993055554</v>
      </c>
      <c r="B743" s="61">
        <v>443601602</v>
      </c>
      <c r="C743" s="37" t="s">
        <v>36</v>
      </c>
      <c r="D743" s="37" t="s">
        <v>37</v>
      </c>
      <c r="E743" s="37" t="s">
        <v>120</v>
      </c>
      <c r="F743" s="36">
        <v>3640.89</v>
      </c>
      <c r="G743" s="36">
        <v>3643.13</v>
      </c>
      <c r="H743" s="37"/>
      <c r="I743" s="37" t="s">
        <v>563</v>
      </c>
      <c r="J743" s="36">
        <v>3643.12</v>
      </c>
      <c r="K743" s="36">
        <v>0</v>
      </c>
      <c r="L743" s="36">
        <v>0</v>
      </c>
      <c r="M743" s="36">
        <v>2.23</v>
      </c>
      <c r="N743" s="10" t="str">
        <f t="shared" si="114"/>
        <v>W</v>
      </c>
      <c r="O743" s="11">
        <f t="shared" si="115"/>
        <v>45919</v>
      </c>
      <c r="P743" s="12" t="str">
        <f t="shared" si="116"/>
        <v>03</v>
      </c>
      <c r="Q743" s="13" t="str">
        <f>VLOOKUP($B743,Deals_Demo!$H:$N,7,0)</f>
        <v>strategy_18_demo</v>
      </c>
      <c r="R743" s="13" t="str">
        <f t="shared" si="117"/>
        <v>Fri</v>
      </c>
      <c r="S743" s="14">
        <f>VLOOKUP($B743,Deals_Demo!$H:$S,8,0)</f>
        <v>45919.163993055554</v>
      </c>
      <c r="T743" s="14">
        <f>VLOOKUP($B743,Deals_Demo!$H:$S,9,0)</f>
        <v>45919.37232638889</v>
      </c>
      <c r="U743" s="15" t="str">
        <f t="shared" si="118"/>
        <v>2025-09-19</v>
      </c>
      <c r="V743" s="13" t="str">
        <f>VLOOKUP($B743,Deals_Demo!$H:$S,11,0)</f>
        <v>08</v>
      </c>
      <c r="W743" s="13" t="str">
        <f>VLOOKUP($B743,Deals_Demo!$H:$S,12,0)</f>
        <v>Fri</v>
      </c>
      <c r="X743" s="13">
        <f t="shared" si="111"/>
        <v>0.223</v>
      </c>
      <c r="Y743" s="13">
        <f t="shared" si="112"/>
        <v>0.44600000000000001</v>
      </c>
      <c r="Z743" s="13">
        <f t="shared" si="113"/>
        <v>0.66899999999999993</v>
      </c>
      <c r="AA743" s="13">
        <f t="shared" si="119"/>
        <v>-3</v>
      </c>
    </row>
    <row r="744" spans="1:27" x14ac:dyDescent="0.25">
      <c r="A744" s="58">
        <v>45919.165497685186</v>
      </c>
      <c r="B744" s="59">
        <v>443601796</v>
      </c>
      <c r="C744" s="38" t="s">
        <v>36</v>
      </c>
      <c r="D744" s="38" t="s">
        <v>37</v>
      </c>
      <c r="E744" s="38" t="s">
        <v>120</v>
      </c>
      <c r="F744" s="35">
        <v>3640.34</v>
      </c>
      <c r="G744" s="35">
        <v>3637.34</v>
      </c>
      <c r="H744" s="35">
        <v>3641.84</v>
      </c>
      <c r="I744" s="38" t="s">
        <v>564</v>
      </c>
      <c r="J744" s="35">
        <v>3641.88</v>
      </c>
      <c r="K744" s="35">
        <v>0</v>
      </c>
      <c r="L744" s="35">
        <v>0</v>
      </c>
      <c r="M744" s="35">
        <v>1.54</v>
      </c>
      <c r="N744" s="10" t="str">
        <f t="shared" si="114"/>
        <v>W</v>
      </c>
      <c r="O744" s="11">
        <f t="shared" si="115"/>
        <v>45919</v>
      </c>
      <c r="P744" s="12" t="str">
        <f t="shared" si="116"/>
        <v>03</v>
      </c>
      <c r="Q744" s="13" t="str">
        <f>VLOOKUP($B744,Deals_Demo!$H:$N,7,0)</f>
        <v>strategy_12_demo</v>
      </c>
      <c r="R744" s="13" t="str">
        <f t="shared" si="117"/>
        <v>Fri</v>
      </c>
      <c r="S744" s="14">
        <f>VLOOKUP($B744,Deals_Demo!$H:$S,8,0)</f>
        <v>45919.165497685186</v>
      </c>
      <c r="T744" s="14">
        <f>VLOOKUP($B744,Deals_Demo!$H:$S,9,0)</f>
        <v>45919.373831018522</v>
      </c>
      <c r="U744" s="15" t="str">
        <f t="shared" si="118"/>
        <v>2025-09-19</v>
      </c>
      <c r="V744" s="13" t="str">
        <f>VLOOKUP($B744,Deals_Demo!$H:$S,11,0)</f>
        <v>08</v>
      </c>
      <c r="W744" s="13" t="str">
        <f>VLOOKUP($B744,Deals_Demo!$H:$S,12,0)</f>
        <v>Fri</v>
      </c>
      <c r="X744" s="13">
        <f t="shared" si="111"/>
        <v>0.15400000000000003</v>
      </c>
      <c r="Y744" s="13">
        <f t="shared" si="112"/>
        <v>0.30800000000000005</v>
      </c>
      <c r="Z744" s="13">
        <f t="shared" si="113"/>
        <v>0.46199999999999997</v>
      </c>
      <c r="AA744" s="13">
        <f t="shared" si="119"/>
        <v>-3</v>
      </c>
    </row>
    <row r="745" spans="1:27" x14ac:dyDescent="0.25">
      <c r="A745" s="60">
        <v>45919.165497685186</v>
      </c>
      <c r="B745" s="61">
        <v>443601797</v>
      </c>
      <c r="C745" s="37" t="s">
        <v>36</v>
      </c>
      <c r="D745" s="37" t="s">
        <v>37</v>
      </c>
      <c r="E745" s="37" t="s">
        <v>120</v>
      </c>
      <c r="F745" s="36">
        <v>3640.28</v>
      </c>
      <c r="G745" s="36">
        <v>3637.34</v>
      </c>
      <c r="H745" s="36">
        <v>3641.84</v>
      </c>
      <c r="I745" s="37" t="s">
        <v>564</v>
      </c>
      <c r="J745" s="36">
        <v>3641.88</v>
      </c>
      <c r="K745" s="36">
        <v>0</v>
      </c>
      <c r="L745" s="36">
        <v>0</v>
      </c>
      <c r="M745" s="36">
        <v>1.6</v>
      </c>
      <c r="N745" s="10" t="str">
        <f t="shared" si="114"/>
        <v>W</v>
      </c>
      <c r="O745" s="11">
        <f t="shared" si="115"/>
        <v>45919</v>
      </c>
      <c r="P745" s="12" t="str">
        <f t="shared" si="116"/>
        <v>03</v>
      </c>
      <c r="Q745" s="13" t="str">
        <f>VLOOKUP($B745,Deals_Demo!$H:$N,7,0)</f>
        <v>strategy_14_demo</v>
      </c>
      <c r="R745" s="13" t="str">
        <f t="shared" si="117"/>
        <v>Fri</v>
      </c>
      <c r="S745" s="14">
        <f>VLOOKUP($B745,Deals_Demo!$H:$S,8,0)</f>
        <v>45919.165497685186</v>
      </c>
      <c r="T745" s="14">
        <f>VLOOKUP($B745,Deals_Demo!$H:$S,9,0)</f>
        <v>45919.373831018522</v>
      </c>
      <c r="U745" s="15" t="str">
        <f t="shared" si="118"/>
        <v>2025-09-19</v>
      </c>
      <c r="V745" s="13" t="str">
        <f>VLOOKUP($B745,Deals_Demo!$H:$S,11,0)</f>
        <v>08</v>
      </c>
      <c r="W745" s="13" t="str">
        <f>VLOOKUP($B745,Deals_Demo!$H:$S,12,0)</f>
        <v>Fri</v>
      </c>
      <c r="X745" s="13">
        <f t="shared" si="111"/>
        <v>0.16000000000000003</v>
      </c>
      <c r="Y745" s="13">
        <f t="shared" si="112"/>
        <v>0.32000000000000006</v>
      </c>
      <c r="Z745" s="13">
        <f t="shared" si="113"/>
        <v>0.48</v>
      </c>
      <c r="AA745" s="13">
        <f t="shared" si="119"/>
        <v>-3</v>
      </c>
    </row>
    <row r="746" spans="1:27" x14ac:dyDescent="0.25">
      <c r="A746" s="58">
        <v>45919.165497685186</v>
      </c>
      <c r="B746" s="59">
        <v>443601798</v>
      </c>
      <c r="C746" s="38" t="s">
        <v>36</v>
      </c>
      <c r="D746" s="38" t="s">
        <v>37</v>
      </c>
      <c r="E746" s="38" t="s">
        <v>120</v>
      </c>
      <c r="F746" s="35">
        <v>3640.31</v>
      </c>
      <c r="G746" s="35">
        <v>3637.34</v>
      </c>
      <c r="H746" s="35">
        <v>3643.84</v>
      </c>
      <c r="I746" s="38" t="s">
        <v>565</v>
      </c>
      <c r="J746" s="35">
        <v>3643.88</v>
      </c>
      <c r="K746" s="35">
        <v>0</v>
      </c>
      <c r="L746" s="35">
        <v>0</v>
      </c>
      <c r="M746" s="35">
        <v>3.57</v>
      </c>
      <c r="N746" s="10" t="str">
        <f t="shared" si="114"/>
        <v>W</v>
      </c>
      <c r="O746" s="11">
        <f t="shared" si="115"/>
        <v>45919</v>
      </c>
      <c r="P746" s="12" t="str">
        <f t="shared" si="116"/>
        <v>03</v>
      </c>
      <c r="Q746" s="13" t="str">
        <f>VLOOKUP($B746,Deals_Demo!$H:$N,7,0)</f>
        <v>strategy_16_demo</v>
      </c>
      <c r="R746" s="13" t="str">
        <f t="shared" si="117"/>
        <v>Fri</v>
      </c>
      <c r="S746" s="14">
        <f>VLOOKUP($B746,Deals_Demo!$H:$S,8,0)</f>
        <v>45919.165497685186</v>
      </c>
      <c r="T746" s="14">
        <f>VLOOKUP($B746,Deals_Demo!$H:$S,9,0)</f>
        <v>45919.373831018522</v>
      </c>
      <c r="U746" s="15" t="str">
        <f t="shared" si="118"/>
        <v>2025-09-19</v>
      </c>
      <c r="V746" s="13" t="str">
        <f>VLOOKUP($B746,Deals_Demo!$H:$S,11,0)</f>
        <v>08</v>
      </c>
      <c r="W746" s="13" t="str">
        <f>VLOOKUP($B746,Deals_Demo!$H:$S,12,0)</f>
        <v>Fri</v>
      </c>
      <c r="X746" s="13">
        <f t="shared" si="111"/>
        <v>0.35699999999999998</v>
      </c>
      <c r="Y746" s="13">
        <f t="shared" si="112"/>
        <v>0.71399999999999997</v>
      </c>
      <c r="Z746" s="13">
        <f t="shared" si="113"/>
        <v>1.071</v>
      </c>
      <c r="AA746" s="13">
        <f t="shared" si="119"/>
        <v>3.57</v>
      </c>
    </row>
    <row r="747" spans="1:27" x14ac:dyDescent="0.25">
      <c r="A747" s="60">
        <v>45919.165509259263</v>
      </c>
      <c r="B747" s="61">
        <v>443601799</v>
      </c>
      <c r="C747" s="37" t="s">
        <v>36</v>
      </c>
      <c r="D747" s="37" t="s">
        <v>37</v>
      </c>
      <c r="E747" s="37" t="s">
        <v>120</v>
      </c>
      <c r="F747" s="36">
        <v>3640.31</v>
      </c>
      <c r="G747" s="36">
        <v>3641.26</v>
      </c>
      <c r="H747" s="36">
        <v>3643.84</v>
      </c>
      <c r="I747" s="37" t="s">
        <v>565</v>
      </c>
      <c r="J747" s="36">
        <v>3643.88</v>
      </c>
      <c r="K747" s="36">
        <v>0</v>
      </c>
      <c r="L747" s="36">
        <v>0</v>
      </c>
      <c r="M747" s="36">
        <v>3.57</v>
      </c>
      <c r="N747" s="10" t="str">
        <f t="shared" si="114"/>
        <v>W</v>
      </c>
      <c r="O747" s="11">
        <f t="shared" si="115"/>
        <v>45919</v>
      </c>
      <c r="P747" s="12" t="str">
        <f t="shared" si="116"/>
        <v>03</v>
      </c>
      <c r="Q747" s="13" t="str">
        <f>VLOOKUP($B747,Deals_Demo!$H:$N,7,0)</f>
        <v>strategy_11_demo</v>
      </c>
      <c r="R747" s="13" t="str">
        <f t="shared" si="117"/>
        <v>Fri</v>
      </c>
      <c r="S747" s="14">
        <f>VLOOKUP($B747,Deals_Demo!$H:$S,8,0)</f>
        <v>45919.165509259263</v>
      </c>
      <c r="T747" s="14">
        <f>VLOOKUP($B747,Deals_Demo!$H:$S,9,0)</f>
        <v>45919.373842592599</v>
      </c>
      <c r="U747" s="15" t="str">
        <f t="shared" si="118"/>
        <v>2025-09-19</v>
      </c>
      <c r="V747" s="13" t="str">
        <f>VLOOKUP($B747,Deals_Demo!$H:$S,11,0)</f>
        <v>08</v>
      </c>
      <c r="W747" s="13" t="str">
        <f>VLOOKUP($B747,Deals_Demo!$H:$S,12,0)</f>
        <v>Fri</v>
      </c>
      <c r="X747" s="13">
        <f t="shared" si="111"/>
        <v>0.35699999999999998</v>
      </c>
      <c r="Y747" s="13">
        <f t="shared" si="112"/>
        <v>0.71399999999999997</v>
      </c>
      <c r="Z747" s="13">
        <f t="shared" si="113"/>
        <v>1.071</v>
      </c>
      <c r="AA747" s="13">
        <f t="shared" si="119"/>
        <v>3.57</v>
      </c>
    </row>
    <row r="748" spans="1:27" x14ac:dyDescent="0.25">
      <c r="A748" s="58">
        <v>45919.165509259263</v>
      </c>
      <c r="B748" s="59">
        <v>443601800</v>
      </c>
      <c r="C748" s="38" t="s">
        <v>36</v>
      </c>
      <c r="D748" s="38" t="s">
        <v>37</v>
      </c>
      <c r="E748" s="38" t="s">
        <v>120</v>
      </c>
      <c r="F748" s="35">
        <v>3640.28</v>
      </c>
      <c r="G748" s="35">
        <v>3641.28</v>
      </c>
      <c r="H748" s="35">
        <v>3643.34</v>
      </c>
      <c r="I748" s="38" t="s">
        <v>566</v>
      </c>
      <c r="J748" s="35">
        <v>3643.36</v>
      </c>
      <c r="K748" s="35">
        <v>0</v>
      </c>
      <c r="L748" s="35">
        <v>0</v>
      </c>
      <c r="M748" s="35">
        <v>3.08</v>
      </c>
      <c r="N748" s="10" t="str">
        <f t="shared" si="114"/>
        <v>W</v>
      </c>
      <c r="O748" s="11">
        <f t="shared" si="115"/>
        <v>45919</v>
      </c>
      <c r="P748" s="12" t="str">
        <f t="shared" si="116"/>
        <v>03</v>
      </c>
      <c r="Q748" s="13" t="str">
        <f>VLOOKUP($B748,Deals_Demo!$H:$N,7,0)</f>
        <v>strategy_09_demo</v>
      </c>
      <c r="R748" s="13" t="str">
        <f t="shared" si="117"/>
        <v>Fri</v>
      </c>
      <c r="S748" s="14">
        <f>VLOOKUP($B748,Deals_Demo!$H:$S,8,0)</f>
        <v>45919.165509259263</v>
      </c>
      <c r="T748" s="14">
        <f>VLOOKUP($B748,Deals_Demo!$H:$S,9,0)</f>
        <v>45919.373842592599</v>
      </c>
      <c r="U748" s="15" t="str">
        <f t="shared" si="118"/>
        <v>2025-09-19</v>
      </c>
      <c r="V748" s="13" t="str">
        <f>VLOOKUP($B748,Deals_Demo!$H:$S,11,0)</f>
        <v>08</v>
      </c>
      <c r="W748" s="13" t="str">
        <f>VLOOKUP($B748,Deals_Demo!$H:$S,12,0)</f>
        <v>Fri</v>
      </c>
      <c r="X748" s="13">
        <f t="shared" si="111"/>
        <v>0.30800000000000005</v>
      </c>
      <c r="Y748" s="13">
        <f t="shared" si="112"/>
        <v>0.6160000000000001</v>
      </c>
      <c r="Z748" s="13">
        <f t="shared" si="113"/>
        <v>0.92399999999999993</v>
      </c>
      <c r="AA748" s="13">
        <f t="shared" si="119"/>
        <v>3.08</v>
      </c>
    </row>
    <row r="749" spans="1:27" x14ac:dyDescent="0.25">
      <c r="A749" s="60">
        <v>45919.165509259263</v>
      </c>
      <c r="B749" s="61">
        <v>443601801</v>
      </c>
      <c r="C749" s="37" t="s">
        <v>36</v>
      </c>
      <c r="D749" s="37" t="s">
        <v>37</v>
      </c>
      <c r="E749" s="37" t="s">
        <v>120</v>
      </c>
      <c r="F749" s="36">
        <v>3640.22</v>
      </c>
      <c r="G749" s="36">
        <v>3638.84</v>
      </c>
      <c r="H749" s="36">
        <v>3641.84</v>
      </c>
      <c r="I749" s="37" t="s">
        <v>564</v>
      </c>
      <c r="J749" s="36">
        <v>3641.88</v>
      </c>
      <c r="K749" s="36">
        <v>0</v>
      </c>
      <c r="L749" s="36">
        <v>0</v>
      </c>
      <c r="M749" s="36">
        <v>1.66</v>
      </c>
      <c r="N749" s="10" t="str">
        <f t="shared" si="114"/>
        <v>W</v>
      </c>
      <c r="O749" s="11">
        <f t="shared" si="115"/>
        <v>45919</v>
      </c>
      <c r="P749" s="12" t="str">
        <f t="shared" si="116"/>
        <v>03</v>
      </c>
      <c r="Q749" s="13" t="str">
        <f>VLOOKUP($B749,Deals_Demo!$H:$N,7,0)</f>
        <v>strategy_15_demo</v>
      </c>
      <c r="R749" s="13" t="str">
        <f t="shared" si="117"/>
        <v>Fri</v>
      </c>
      <c r="S749" s="14">
        <f>VLOOKUP($B749,Deals_Demo!$H:$S,8,0)</f>
        <v>45919.165509259263</v>
      </c>
      <c r="T749" s="14">
        <f>VLOOKUP($B749,Deals_Demo!$H:$S,9,0)</f>
        <v>45919.373842592599</v>
      </c>
      <c r="U749" s="15" t="str">
        <f t="shared" si="118"/>
        <v>2025-09-19</v>
      </c>
      <c r="V749" s="13" t="str">
        <f>VLOOKUP($B749,Deals_Demo!$H:$S,11,0)</f>
        <v>08</v>
      </c>
      <c r="W749" s="13" t="str">
        <f>VLOOKUP($B749,Deals_Demo!$H:$S,12,0)</f>
        <v>Fri</v>
      </c>
      <c r="X749" s="13">
        <f t="shared" si="111"/>
        <v>0.16600000000000001</v>
      </c>
      <c r="Y749" s="13">
        <f t="shared" si="112"/>
        <v>0.33200000000000002</v>
      </c>
      <c r="Z749" s="13">
        <f t="shared" si="113"/>
        <v>0.49799999999999994</v>
      </c>
      <c r="AA749" s="13">
        <f t="shared" si="119"/>
        <v>-3</v>
      </c>
    </row>
    <row r="750" spans="1:27" x14ac:dyDescent="0.25">
      <c r="A750" s="58">
        <v>45919.165509259263</v>
      </c>
      <c r="B750" s="59">
        <v>443601803</v>
      </c>
      <c r="C750" s="38" t="s">
        <v>36</v>
      </c>
      <c r="D750" s="38" t="s">
        <v>37</v>
      </c>
      <c r="E750" s="38" t="s">
        <v>120</v>
      </c>
      <c r="F750" s="35">
        <v>3640.25</v>
      </c>
      <c r="G750" s="35">
        <v>3641.3</v>
      </c>
      <c r="H750" s="35">
        <v>3643.34</v>
      </c>
      <c r="I750" s="38" t="s">
        <v>566</v>
      </c>
      <c r="J750" s="35">
        <v>3643.36</v>
      </c>
      <c r="K750" s="35">
        <v>0</v>
      </c>
      <c r="L750" s="35">
        <v>0</v>
      </c>
      <c r="M750" s="35">
        <v>3.11</v>
      </c>
      <c r="N750" s="10" t="str">
        <f t="shared" si="114"/>
        <v>W</v>
      </c>
      <c r="O750" s="11">
        <f t="shared" si="115"/>
        <v>45919</v>
      </c>
      <c r="P750" s="12" t="str">
        <f t="shared" si="116"/>
        <v>03</v>
      </c>
      <c r="Q750" s="13" t="str">
        <f>VLOOKUP($B750,Deals_Demo!$H:$N,7,0)</f>
        <v>strategy_10_demo</v>
      </c>
      <c r="R750" s="13" t="str">
        <f t="shared" si="117"/>
        <v>Fri</v>
      </c>
      <c r="S750" s="14">
        <f>VLOOKUP($B750,Deals_Demo!$H:$S,8,0)</f>
        <v>45919.165509259263</v>
      </c>
      <c r="T750" s="14">
        <f>VLOOKUP($B750,Deals_Demo!$H:$S,9,0)</f>
        <v>45919.373842592599</v>
      </c>
      <c r="U750" s="15" t="str">
        <f t="shared" si="118"/>
        <v>2025-09-19</v>
      </c>
      <c r="V750" s="13" t="str">
        <f>VLOOKUP($B750,Deals_Demo!$H:$S,11,0)</f>
        <v>08</v>
      </c>
      <c r="W750" s="13" t="str">
        <f>VLOOKUP($B750,Deals_Demo!$H:$S,12,0)</f>
        <v>Fri</v>
      </c>
      <c r="X750" s="13">
        <f t="shared" si="111"/>
        <v>0.311</v>
      </c>
      <c r="Y750" s="13">
        <f t="shared" si="112"/>
        <v>0.622</v>
      </c>
      <c r="Z750" s="13">
        <f t="shared" si="113"/>
        <v>0.93299999999999994</v>
      </c>
      <c r="AA750" s="13">
        <f t="shared" si="119"/>
        <v>3.11</v>
      </c>
    </row>
    <row r="751" spans="1:27" x14ac:dyDescent="0.25">
      <c r="A751" s="60">
        <v>45919.168391203704</v>
      </c>
      <c r="B751" s="61">
        <v>443602313</v>
      </c>
      <c r="C751" s="37" t="s">
        <v>36</v>
      </c>
      <c r="D751" s="37" t="s">
        <v>37</v>
      </c>
      <c r="E751" s="37" t="s">
        <v>120</v>
      </c>
      <c r="F751" s="36">
        <v>3641.49</v>
      </c>
      <c r="G751" s="36">
        <v>3638.49</v>
      </c>
      <c r="H751" s="36">
        <v>3644.99</v>
      </c>
      <c r="I751" s="37" t="s">
        <v>567</v>
      </c>
      <c r="J751" s="36">
        <v>3645</v>
      </c>
      <c r="K751" s="36">
        <v>0</v>
      </c>
      <c r="L751" s="36">
        <v>0</v>
      </c>
      <c r="M751" s="36">
        <v>3.51</v>
      </c>
      <c r="N751" s="10" t="str">
        <f t="shared" si="114"/>
        <v>W</v>
      </c>
      <c r="O751" s="11">
        <f t="shared" si="115"/>
        <v>45919</v>
      </c>
      <c r="P751" s="12" t="str">
        <f t="shared" si="116"/>
        <v>04</v>
      </c>
      <c r="Q751" s="13" t="str">
        <f>VLOOKUP($B751,Deals_Demo!$H:$N,7,0)</f>
        <v>strategy_17_demo</v>
      </c>
      <c r="R751" s="13" t="str">
        <f t="shared" si="117"/>
        <v>Fri</v>
      </c>
      <c r="S751" s="14">
        <f>VLOOKUP($B751,Deals_Demo!$H:$S,8,0)</f>
        <v>45919.168391203704</v>
      </c>
      <c r="T751" s="14">
        <f>VLOOKUP($B751,Deals_Demo!$H:$S,9,0)</f>
        <v>45919.37672453704</v>
      </c>
      <c r="U751" s="15" t="str">
        <f t="shared" si="118"/>
        <v>2025-09-19</v>
      </c>
      <c r="V751" s="13" t="str">
        <f>VLOOKUP($B751,Deals_Demo!$H:$S,11,0)</f>
        <v>09</v>
      </c>
      <c r="W751" s="13" t="str">
        <f>VLOOKUP($B751,Deals_Demo!$H:$S,12,0)</f>
        <v>Fri</v>
      </c>
      <c r="X751" s="13">
        <f t="shared" si="111"/>
        <v>0.35099999999999998</v>
      </c>
      <c r="Y751" s="13">
        <f t="shared" si="112"/>
        <v>0.70199999999999996</v>
      </c>
      <c r="Z751" s="13">
        <f t="shared" si="113"/>
        <v>1.0529999999999999</v>
      </c>
      <c r="AA751" s="13">
        <f t="shared" si="119"/>
        <v>3.51</v>
      </c>
    </row>
    <row r="752" spans="1:27" x14ac:dyDescent="0.25">
      <c r="A752" s="58">
        <v>45919.168391203704</v>
      </c>
      <c r="B752" s="59">
        <v>443602314</v>
      </c>
      <c r="C752" s="38" t="s">
        <v>36</v>
      </c>
      <c r="D752" s="38" t="s">
        <v>37</v>
      </c>
      <c r="E752" s="38" t="s">
        <v>120</v>
      </c>
      <c r="F752" s="35">
        <v>3641.44</v>
      </c>
      <c r="G752" s="35">
        <v>3649.38</v>
      </c>
      <c r="H752" s="38"/>
      <c r="I752" s="38" t="s">
        <v>568</v>
      </c>
      <c r="J752" s="35">
        <v>3649.36</v>
      </c>
      <c r="K752" s="35">
        <v>0</v>
      </c>
      <c r="L752" s="35">
        <v>0</v>
      </c>
      <c r="M752" s="35">
        <v>7.92</v>
      </c>
      <c r="N752" s="10" t="str">
        <f t="shared" si="114"/>
        <v>W</v>
      </c>
      <c r="O752" s="11">
        <f t="shared" si="115"/>
        <v>45919</v>
      </c>
      <c r="P752" s="12" t="str">
        <f t="shared" si="116"/>
        <v>04</v>
      </c>
      <c r="Q752" s="13" t="str">
        <f>VLOOKUP($B752,Deals_Demo!$H:$N,7,0)</f>
        <v>strategy_19_demo</v>
      </c>
      <c r="R752" s="13" t="str">
        <f t="shared" si="117"/>
        <v>Fri</v>
      </c>
      <c r="S752" s="14">
        <f>VLOOKUP($B752,Deals_Demo!$H:$S,8,0)</f>
        <v>45919.168391203704</v>
      </c>
      <c r="T752" s="14">
        <f>VLOOKUP($B752,Deals_Demo!$H:$S,9,0)</f>
        <v>45919.37672453704</v>
      </c>
      <c r="U752" s="15" t="str">
        <f t="shared" si="118"/>
        <v>2025-09-19</v>
      </c>
      <c r="V752" s="13" t="str">
        <f>VLOOKUP($B752,Deals_Demo!$H:$S,11,0)</f>
        <v>09</v>
      </c>
      <c r="W752" s="13" t="str">
        <f>VLOOKUP($B752,Deals_Demo!$H:$S,12,0)</f>
        <v>Fri</v>
      </c>
      <c r="X752" s="13">
        <f t="shared" si="111"/>
        <v>0.79200000000000004</v>
      </c>
      <c r="Y752" s="13">
        <f t="shared" si="112"/>
        <v>1.5840000000000001</v>
      </c>
      <c r="Z752" s="13">
        <f t="shared" si="113"/>
        <v>2.3759999999999999</v>
      </c>
      <c r="AA752" s="13">
        <f t="shared" si="119"/>
        <v>7.92</v>
      </c>
    </row>
    <row r="753" spans="1:27" x14ac:dyDescent="0.25">
      <c r="A753" s="60">
        <v>45919.17082175926</v>
      </c>
      <c r="B753" s="61">
        <v>443602917</v>
      </c>
      <c r="C753" s="37" t="s">
        <v>36</v>
      </c>
      <c r="D753" s="37" t="s">
        <v>37</v>
      </c>
      <c r="E753" s="37" t="s">
        <v>120</v>
      </c>
      <c r="F753" s="36">
        <v>3643.32</v>
      </c>
      <c r="G753" s="36">
        <v>3649.38</v>
      </c>
      <c r="H753" s="37"/>
      <c r="I753" s="37" t="s">
        <v>568</v>
      </c>
      <c r="J753" s="36">
        <v>3649.36</v>
      </c>
      <c r="K753" s="36">
        <v>0</v>
      </c>
      <c r="L753" s="36">
        <v>0</v>
      </c>
      <c r="M753" s="36">
        <v>6.04</v>
      </c>
      <c r="N753" s="10" t="str">
        <f t="shared" si="114"/>
        <v>W</v>
      </c>
      <c r="O753" s="11">
        <f t="shared" si="115"/>
        <v>45919</v>
      </c>
      <c r="P753" s="12" t="str">
        <f t="shared" si="116"/>
        <v>04</v>
      </c>
      <c r="Q753" s="13" t="str">
        <f>VLOOKUP($B753,Deals_Demo!$H:$N,7,0)</f>
        <v>strategy_18_demo</v>
      </c>
      <c r="R753" s="13" t="str">
        <f t="shared" si="117"/>
        <v>Fri</v>
      </c>
      <c r="S753" s="14">
        <f>VLOOKUP($B753,Deals_Demo!$H:$S,8,0)</f>
        <v>45919.17082175926</v>
      </c>
      <c r="T753" s="14">
        <f>VLOOKUP($B753,Deals_Demo!$H:$S,9,0)</f>
        <v>45919.379155092596</v>
      </c>
      <c r="U753" s="15" t="str">
        <f t="shared" si="118"/>
        <v>2025-09-19</v>
      </c>
      <c r="V753" s="13" t="str">
        <f>VLOOKUP($B753,Deals_Demo!$H:$S,11,0)</f>
        <v>09</v>
      </c>
      <c r="W753" s="13" t="str">
        <f>VLOOKUP($B753,Deals_Demo!$H:$S,12,0)</f>
        <v>Fri</v>
      </c>
      <c r="X753" s="13">
        <f t="shared" si="111"/>
        <v>0.60400000000000009</v>
      </c>
      <c r="Y753" s="13">
        <f t="shared" si="112"/>
        <v>1.2080000000000002</v>
      </c>
      <c r="Z753" s="13">
        <f t="shared" si="113"/>
        <v>1.8119999999999998</v>
      </c>
      <c r="AA753" s="13">
        <f t="shared" si="119"/>
        <v>6.04</v>
      </c>
    </row>
    <row r="754" spans="1:27" x14ac:dyDescent="0.25">
      <c r="A754" s="58">
        <v>45919.174409722225</v>
      </c>
      <c r="B754" s="59">
        <v>443605720</v>
      </c>
      <c r="C754" s="38" t="s">
        <v>36</v>
      </c>
      <c r="D754" s="38" t="s">
        <v>37</v>
      </c>
      <c r="E754" s="38" t="s">
        <v>120</v>
      </c>
      <c r="F754" s="35">
        <v>3649.39</v>
      </c>
      <c r="G754" s="35">
        <v>3646.37</v>
      </c>
      <c r="H754" s="38"/>
      <c r="I754" s="38" t="s">
        <v>569</v>
      </c>
      <c r="J754" s="35">
        <v>3646.37</v>
      </c>
      <c r="K754" s="35">
        <v>0</v>
      </c>
      <c r="L754" s="35">
        <v>0</v>
      </c>
      <c r="M754" s="35">
        <v>-3.02</v>
      </c>
      <c r="N754" s="10" t="str">
        <f t="shared" si="114"/>
        <v>L</v>
      </c>
      <c r="O754" s="11">
        <f t="shared" si="115"/>
        <v>45919</v>
      </c>
      <c r="P754" s="12" t="str">
        <f t="shared" si="116"/>
        <v>04</v>
      </c>
      <c r="Q754" s="13" t="str">
        <f>VLOOKUP($B754,Deals_Demo!$H:$N,7,0)</f>
        <v>strategy_18_demo</v>
      </c>
      <c r="R754" s="13" t="str">
        <f t="shared" si="117"/>
        <v>Fri</v>
      </c>
      <c r="S754" s="14">
        <f>VLOOKUP($B754,Deals_Demo!$H:$S,8,0)</f>
        <v>45919.174409722225</v>
      </c>
      <c r="T754" s="14">
        <f>VLOOKUP($B754,Deals_Demo!$H:$S,9,0)</f>
        <v>45919.382743055561</v>
      </c>
      <c r="U754" s="15" t="str">
        <f t="shared" si="118"/>
        <v>2025-09-19</v>
      </c>
      <c r="V754" s="13" t="str">
        <f>VLOOKUP($B754,Deals_Demo!$H:$S,11,0)</f>
        <v>09</v>
      </c>
      <c r="W754" s="13" t="str">
        <f>VLOOKUP($B754,Deals_Demo!$H:$S,12,0)</f>
        <v>Fri</v>
      </c>
      <c r="X754" s="13">
        <f t="shared" si="111"/>
        <v>-0.30200000000000005</v>
      </c>
      <c r="Y754" s="13">
        <f t="shared" si="112"/>
        <v>-0.60400000000000009</v>
      </c>
      <c r="Z754" s="13">
        <f t="shared" si="113"/>
        <v>-0.90599999999999992</v>
      </c>
      <c r="AA754" s="13">
        <f t="shared" si="119"/>
        <v>-3</v>
      </c>
    </row>
    <row r="755" spans="1:27" x14ac:dyDescent="0.25">
      <c r="A755" s="60">
        <v>45919.174409722225</v>
      </c>
      <c r="B755" s="61">
        <v>443605723</v>
      </c>
      <c r="C755" s="37" t="s">
        <v>36</v>
      </c>
      <c r="D755" s="37" t="s">
        <v>37</v>
      </c>
      <c r="E755" s="37" t="s">
        <v>120</v>
      </c>
      <c r="F755" s="36">
        <v>3649.39</v>
      </c>
      <c r="G755" s="36">
        <v>3646.39</v>
      </c>
      <c r="H755" s="36">
        <v>3652.89</v>
      </c>
      <c r="I755" s="37" t="s">
        <v>569</v>
      </c>
      <c r="J755" s="36">
        <v>3646.37</v>
      </c>
      <c r="K755" s="36">
        <v>0</v>
      </c>
      <c r="L755" s="36">
        <v>0</v>
      </c>
      <c r="M755" s="36">
        <v>-3.02</v>
      </c>
      <c r="N755" s="10" t="str">
        <f t="shared" si="114"/>
        <v>L</v>
      </c>
      <c r="O755" s="11">
        <f t="shared" si="115"/>
        <v>45919</v>
      </c>
      <c r="P755" s="12" t="str">
        <f t="shared" si="116"/>
        <v>04</v>
      </c>
      <c r="Q755" s="13" t="str">
        <f>VLOOKUP($B755,Deals_Demo!$H:$N,7,0)</f>
        <v>strategy_17_demo</v>
      </c>
      <c r="R755" s="13" t="str">
        <f t="shared" si="117"/>
        <v>Fri</v>
      </c>
      <c r="S755" s="14">
        <f>VLOOKUP($B755,Deals_Demo!$H:$S,8,0)</f>
        <v>45919.174409722225</v>
      </c>
      <c r="T755" s="14">
        <f>VLOOKUP($B755,Deals_Demo!$H:$S,9,0)</f>
        <v>45919.382743055561</v>
      </c>
      <c r="U755" s="15" t="str">
        <f t="shared" si="118"/>
        <v>2025-09-19</v>
      </c>
      <c r="V755" s="13" t="str">
        <f>VLOOKUP($B755,Deals_Demo!$H:$S,11,0)</f>
        <v>09</v>
      </c>
      <c r="W755" s="13" t="str">
        <f>VLOOKUP($B755,Deals_Demo!$H:$S,12,0)</f>
        <v>Fri</v>
      </c>
      <c r="X755" s="13">
        <f t="shared" si="111"/>
        <v>-0.30200000000000005</v>
      </c>
      <c r="Y755" s="13">
        <f t="shared" si="112"/>
        <v>-0.60400000000000009</v>
      </c>
      <c r="Z755" s="13">
        <f t="shared" si="113"/>
        <v>-0.90599999999999992</v>
      </c>
      <c r="AA755" s="13">
        <f t="shared" si="119"/>
        <v>-3</v>
      </c>
    </row>
    <row r="756" spans="1:27" x14ac:dyDescent="0.25">
      <c r="A756" s="58">
        <v>45919.174409722225</v>
      </c>
      <c r="B756" s="59">
        <v>443605726</v>
      </c>
      <c r="C756" s="38" t="s">
        <v>36</v>
      </c>
      <c r="D756" s="38" t="s">
        <v>37</v>
      </c>
      <c r="E756" s="38" t="s">
        <v>120</v>
      </c>
      <c r="F756" s="35">
        <v>3649.41</v>
      </c>
      <c r="G756" s="35">
        <v>3646.39</v>
      </c>
      <c r="H756" s="38"/>
      <c r="I756" s="38" t="s">
        <v>569</v>
      </c>
      <c r="J756" s="35">
        <v>3646.37</v>
      </c>
      <c r="K756" s="35">
        <v>0</v>
      </c>
      <c r="L756" s="35">
        <v>0</v>
      </c>
      <c r="M756" s="35">
        <v>-3.04</v>
      </c>
      <c r="N756" s="10" t="str">
        <f t="shared" si="114"/>
        <v>L</v>
      </c>
      <c r="O756" s="11">
        <f t="shared" si="115"/>
        <v>45919</v>
      </c>
      <c r="P756" s="12" t="str">
        <f t="shared" si="116"/>
        <v>04</v>
      </c>
      <c r="Q756" s="13" t="str">
        <f>VLOOKUP($B756,Deals_Demo!$H:$N,7,0)</f>
        <v>strategy_19_demo</v>
      </c>
      <c r="R756" s="13" t="str">
        <f t="shared" si="117"/>
        <v>Fri</v>
      </c>
      <c r="S756" s="14">
        <f>VLOOKUP($B756,Deals_Demo!$H:$S,8,0)</f>
        <v>45919.174409722225</v>
      </c>
      <c r="T756" s="14">
        <f>VLOOKUP($B756,Deals_Demo!$H:$S,9,0)</f>
        <v>45919.382743055561</v>
      </c>
      <c r="U756" s="15" t="str">
        <f t="shared" si="118"/>
        <v>2025-09-19</v>
      </c>
      <c r="V756" s="13" t="str">
        <f>VLOOKUP($B756,Deals_Demo!$H:$S,11,0)</f>
        <v>09</v>
      </c>
      <c r="W756" s="13" t="str">
        <f>VLOOKUP($B756,Deals_Demo!$H:$S,12,0)</f>
        <v>Fri</v>
      </c>
      <c r="X756" s="13">
        <f t="shared" si="111"/>
        <v>-0.30400000000000005</v>
      </c>
      <c r="Y756" s="13">
        <f t="shared" si="112"/>
        <v>-0.6080000000000001</v>
      </c>
      <c r="Z756" s="13">
        <f t="shared" si="113"/>
        <v>-0.91199999999999992</v>
      </c>
      <c r="AA756" s="13">
        <f t="shared" si="119"/>
        <v>-3</v>
      </c>
    </row>
    <row r="757" spans="1:27" x14ac:dyDescent="0.25">
      <c r="A757" s="60">
        <v>45919.175219907411</v>
      </c>
      <c r="B757" s="61">
        <v>443606261</v>
      </c>
      <c r="C757" s="37" t="s">
        <v>36</v>
      </c>
      <c r="D757" s="37" t="s">
        <v>37</v>
      </c>
      <c r="E757" s="37" t="s">
        <v>120</v>
      </c>
      <c r="F757" s="36">
        <v>3648.36</v>
      </c>
      <c r="G757" s="36">
        <v>3645.35</v>
      </c>
      <c r="H757" s="36">
        <v>3651.85</v>
      </c>
      <c r="I757" s="37" t="s">
        <v>570</v>
      </c>
      <c r="J757" s="36">
        <v>3645.31</v>
      </c>
      <c r="K757" s="36">
        <v>0</v>
      </c>
      <c r="L757" s="36">
        <v>0</v>
      </c>
      <c r="M757" s="36">
        <v>-3.05</v>
      </c>
      <c r="N757" s="10" t="str">
        <f t="shared" si="114"/>
        <v>L</v>
      </c>
      <c r="O757" s="11">
        <f t="shared" si="115"/>
        <v>45919</v>
      </c>
      <c r="P757" s="12" t="str">
        <f t="shared" si="116"/>
        <v>04</v>
      </c>
      <c r="Q757" s="13" t="str">
        <f>VLOOKUP($B757,Deals_Demo!$H:$N,7,0)</f>
        <v>strategy_16_demo</v>
      </c>
      <c r="R757" s="13" t="str">
        <f t="shared" si="117"/>
        <v>Fri</v>
      </c>
      <c r="S757" s="14">
        <f>VLOOKUP($B757,Deals_Demo!$H:$S,8,0)</f>
        <v>45919.175219907411</v>
      </c>
      <c r="T757" s="14">
        <f>VLOOKUP($B757,Deals_Demo!$H:$S,9,0)</f>
        <v>45919.383553240747</v>
      </c>
      <c r="U757" s="15" t="str">
        <f t="shared" si="118"/>
        <v>2025-09-19</v>
      </c>
      <c r="V757" s="13" t="str">
        <f>VLOOKUP($B757,Deals_Demo!$H:$S,11,0)</f>
        <v>09</v>
      </c>
      <c r="W757" s="13" t="str">
        <f>VLOOKUP($B757,Deals_Demo!$H:$S,12,0)</f>
        <v>Fri</v>
      </c>
      <c r="X757" s="13">
        <f t="shared" si="111"/>
        <v>-0.30499999999999999</v>
      </c>
      <c r="Y757" s="13">
        <f t="shared" si="112"/>
        <v>-0.61</v>
      </c>
      <c r="Z757" s="13">
        <f t="shared" si="113"/>
        <v>-0.91499999999999992</v>
      </c>
      <c r="AA757" s="13">
        <f t="shared" si="119"/>
        <v>-3</v>
      </c>
    </row>
    <row r="758" spans="1:27" x14ac:dyDescent="0.25">
      <c r="A758" s="58">
        <v>45919.175219907411</v>
      </c>
      <c r="B758" s="59">
        <v>443606262</v>
      </c>
      <c r="C758" s="38" t="s">
        <v>36</v>
      </c>
      <c r="D758" s="38" t="s">
        <v>37</v>
      </c>
      <c r="E758" s="38" t="s">
        <v>120</v>
      </c>
      <c r="F758" s="35">
        <v>3648.36</v>
      </c>
      <c r="G758" s="35">
        <v>3648.49</v>
      </c>
      <c r="H758" s="35">
        <v>3649.85</v>
      </c>
      <c r="I758" s="38" t="s">
        <v>571</v>
      </c>
      <c r="J758" s="35">
        <v>3649.92</v>
      </c>
      <c r="K758" s="35">
        <v>0</v>
      </c>
      <c r="L758" s="35">
        <v>0</v>
      </c>
      <c r="M758" s="35">
        <v>1.56</v>
      </c>
      <c r="N758" s="10" t="str">
        <f t="shared" si="114"/>
        <v>W</v>
      </c>
      <c r="O758" s="11">
        <f t="shared" si="115"/>
        <v>45919</v>
      </c>
      <c r="P758" s="12" t="str">
        <f t="shared" si="116"/>
        <v>04</v>
      </c>
      <c r="Q758" s="13" t="str">
        <f>VLOOKUP($B758,Deals_Demo!$H:$N,7,0)</f>
        <v>strategy_15_demo</v>
      </c>
      <c r="R758" s="13" t="str">
        <f t="shared" si="117"/>
        <v>Fri</v>
      </c>
      <c r="S758" s="14">
        <f>VLOOKUP($B758,Deals_Demo!$H:$S,8,0)</f>
        <v>45919.175219907411</v>
      </c>
      <c r="T758" s="14">
        <f>VLOOKUP($B758,Deals_Demo!$H:$S,9,0)</f>
        <v>45919.383553240747</v>
      </c>
      <c r="U758" s="15" t="str">
        <f t="shared" si="118"/>
        <v>2025-09-19</v>
      </c>
      <c r="V758" s="13" t="str">
        <f>VLOOKUP($B758,Deals_Demo!$H:$S,11,0)</f>
        <v>09</v>
      </c>
      <c r="W758" s="13" t="str">
        <f>VLOOKUP($B758,Deals_Demo!$H:$S,12,0)</f>
        <v>Fri</v>
      </c>
      <c r="X758" s="13">
        <f t="shared" si="111"/>
        <v>0.15600000000000003</v>
      </c>
      <c r="Y758" s="13">
        <f t="shared" si="112"/>
        <v>0.31200000000000006</v>
      </c>
      <c r="Z758" s="13">
        <f t="shared" si="113"/>
        <v>0.46799999999999997</v>
      </c>
      <c r="AA758" s="13">
        <f t="shared" si="119"/>
        <v>-3</v>
      </c>
    </row>
    <row r="759" spans="1:27" x14ac:dyDescent="0.25">
      <c r="A759" s="60">
        <v>45919.175219907411</v>
      </c>
      <c r="B759" s="61">
        <v>443606263</v>
      </c>
      <c r="C759" s="37" t="s">
        <v>36</v>
      </c>
      <c r="D759" s="37" t="s">
        <v>37</v>
      </c>
      <c r="E759" s="37" t="s">
        <v>120</v>
      </c>
      <c r="F759" s="36">
        <v>3648.36</v>
      </c>
      <c r="G759" s="36">
        <v>3648.81</v>
      </c>
      <c r="H759" s="36">
        <v>3651.36</v>
      </c>
      <c r="I759" s="37" t="s">
        <v>572</v>
      </c>
      <c r="J759" s="36">
        <v>3648.81</v>
      </c>
      <c r="K759" s="36">
        <v>0</v>
      </c>
      <c r="L759" s="36">
        <v>0</v>
      </c>
      <c r="M759" s="36">
        <v>0.45</v>
      </c>
      <c r="N759" s="10" t="str">
        <f t="shared" si="114"/>
        <v>W</v>
      </c>
      <c r="O759" s="11">
        <f t="shared" si="115"/>
        <v>45919</v>
      </c>
      <c r="P759" s="12" t="str">
        <f t="shared" si="116"/>
        <v>04</v>
      </c>
      <c r="Q759" s="13" t="str">
        <f>VLOOKUP($B759,Deals_Demo!$H:$N,7,0)</f>
        <v>strategy_09_demo</v>
      </c>
      <c r="R759" s="13" t="str">
        <f t="shared" si="117"/>
        <v>Fri</v>
      </c>
      <c r="S759" s="14">
        <f>VLOOKUP($B759,Deals_Demo!$H:$S,8,0)</f>
        <v>45919.175219907411</v>
      </c>
      <c r="T759" s="14">
        <f>VLOOKUP($B759,Deals_Demo!$H:$S,9,0)</f>
        <v>45919.383553240747</v>
      </c>
      <c r="U759" s="15" t="str">
        <f t="shared" si="118"/>
        <v>2025-09-19</v>
      </c>
      <c r="V759" s="13" t="str">
        <f>VLOOKUP($B759,Deals_Demo!$H:$S,11,0)</f>
        <v>09</v>
      </c>
      <c r="W759" s="13" t="str">
        <f>VLOOKUP($B759,Deals_Demo!$H:$S,12,0)</f>
        <v>Fri</v>
      </c>
      <c r="X759" s="13">
        <f t="shared" si="111"/>
        <v>4.5000000000000005E-2</v>
      </c>
      <c r="Y759" s="13">
        <f t="shared" si="112"/>
        <v>9.0000000000000011E-2</v>
      </c>
      <c r="Z759" s="13">
        <f t="shared" si="113"/>
        <v>0.13500000000000001</v>
      </c>
      <c r="AA759" s="13">
        <f t="shared" si="119"/>
        <v>-3</v>
      </c>
    </row>
    <row r="760" spans="1:27" x14ac:dyDescent="0.25">
      <c r="A760" s="58">
        <v>45919.175219907411</v>
      </c>
      <c r="B760" s="59">
        <v>443606265</v>
      </c>
      <c r="C760" s="38" t="s">
        <v>36</v>
      </c>
      <c r="D760" s="38" t="s">
        <v>37</v>
      </c>
      <c r="E760" s="38" t="s">
        <v>120</v>
      </c>
      <c r="F760" s="35">
        <v>3648.36</v>
      </c>
      <c r="G760" s="35">
        <v>3648.77</v>
      </c>
      <c r="H760" s="35">
        <v>3651.36</v>
      </c>
      <c r="I760" s="38" t="s">
        <v>573</v>
      </c>
      <c r="J760" s="35">
        <v>3648.72</v>
      </c>
      <c r="K760" s="35">
        <v>0</v>
      </c>
      <c r="L760" s="35">
        <v>0</v>
      </c>
      <c r="M760" s="35">
        <v>0.36</v>
      </c>
      <c r="N760" s="10" t="str">
        <f t="shared" si="114"/>
        <v>W</v>
      </c>
      <c r="O760" s="11">
        <f t="shared" si="115"/>
        <v>45919</v>
      </c>
      <c r="P760" s="12" t="str">
        <f t="shared" si="116"/>
        <v>04</v>
      </c>
      <c r="Q760" s="13" t="str">
        <f>VLOOKUP($B760,Deals_Demo!$H:$N,7,0)</f>
        <v>strategy_10_demo</v>
      </c>
      <c r="R760" s="13" t="str">
        <f t="shared" si="117"/>
        <v>Fri</v>
      </c>
      <c r="S760" s="14">
        <f>VLOOKUP($B760,Deals_Demo!$H:$S,8,0)</f>
        <v>45919.175219907411</v>
      </c>
      <c r="T760" s="14">
        <f>VLOOKUP($B760,Deals_Demo!$H:$S,9,0)</f>
        <v>45919.383553240747</v>
      </c>
      <c r="U760" s="15" t="str">
        <f t="shared" si="118"/>
        <v>2025-09-19</v>
      </c>
      <c r="V760" s="13" t="str">
        <f>VLOOKUP($B760,Deals_Demo!$H:$S,11,0)</f>
        <v>09</v>
      </c>
      <c r="W760" s="13" t="str">
        <f>VLOOKUP($B760,Deals_Demo!$H:$S,12,0)</f>
        <v>Fri</v>
      </c>
      <c r="X760" s="13">
        <f t="shared" si="111"/>
        <v>3.5999999999999997E-2</v>
      </c>
      <c r="Y760" s="13">
        <f t="shared" si="112"/>
        <v>7.1999999999999995E-2</v>
      </c>
      <c r="Z760" s="13">
        <f t="shared" si="113"/>
        <v>0.108</v>
      </c>
      <c r="AA760" s="13">
        <f t="shared" si="119"/>
        <v>-3</v>
      </c>
    </row>
    <row r="761" spans="1:27" x14ac:dyDescent="0.25">
      <c r="A761" s="60">
        <v>45919.17523148148</v>
      </c>
      <c r="B761" s="61">
        <v>443606266</v>
      </c>
      <c r="C761" s="37" t="s">
        <v>36</v>
      </c>
      <c r="D761" s="37" t="s">
        <v>37</v>
      </c>
      <c r="E761" s="37" t="s">
        <v>120</v>
      </c>
      <c r="F761" s="36">
        <v>3648.52</v>
      </c>
      <c r="G761" s="36">
        <v>3648.81</v>
      </c>
      <c r="H761" s="36">
        <v>3651.86</v>
      </c>
      <c r="I761" s="37" t="s">
        <v>572</v>
      </c>
      <c r="J761" s="36">
        <v>3648.81</v>
      </c>
      <c r="K761" s="36">
        <v>0</v>
      </c>
      <c r="L761" s="36">
        <v>0</v>
      </c>
      <c r="M761" s="36">
        <v>0.28999999999999998</v>
      </c>
      <c r="N761" s="10" t="str">
        <f t="shared" si="114"/>
        <v>W</v>
      </c>
      <c r="O761" s="11">
        <f t="shared" si="115"/>
        <v>45919</v>
      </c>
      <c r="P761" s="12" t="str">
        <f t="shared" si="116"/>
        <v>04</v>
      </c>
      <c r="Q761" s="13" t="str">
        <f>VLOOKUP($B761,Deals_Demo!$H:$N,7,0)</f>
        <v>strategy_11_demo</v>
      </c>
      <c r="R761" s="13" t="str">
        <f t="shared" si="117"/>
        <v>Fri</v>
      </c>
      <c r="S761" s="14">
        <f>VLOOKUP($B761,Deals_Demo!$H:$S,8,0)</f>
        <v>45919.17523148148</v>
      </c>
      <c r="T761" s="14">
        <f>VLOOKUP($B761,Deals_Demo!$H:$S,9,0)</f>
        <v>45919.383564814816</v>
      </c>
      <c r="U761" s="15" t="str">
        <f t="shared" si="118"/>
        <v>2025-09-19</v>
      </c>
      <c r="V761" s="13" t="str">
        <f>VLOOKUP($B761,Deals_Demo!$H:$S,11,0)</f>
        <v>09</v>
      </c>
      <c r="W761" s="13" t="str">
        <f>VLOOKUP($B761,Deals_Demo!$H:$S,12,0)</f>
        <v>Fri</v>
      </c>
      <c r="X761" s="13">
        <f t="shared" si="111"/>
        <v>2.8999999999999998E-2</v>
      </c>
      <c r="Y761" s="13">
        <f t="shared" si="112"/>
        <v>5.7999999999999996E-2</v>
      </c>
      <c r="Z761" s="13">
        <f t="shared" si="113"/>
        <v>8.6999999999999994E-2</v>
      </c>
      <c r="AA761" s="13">
        <f t="shared" si="119"/>
        <v>-3</v>
      </c>
    </row>
    <row r="762" spans="1:27" x14ac:dyDescent="0.25">
      <c r="A762" s="58">
        <v>45919.17523148148</v>
      </c>
      <c r="B762" s="59">
        <v>443606267</v>
      </c>
      <c r="C762" s="38" t="s">
        <v>36</v>
      </c>
      <c r="D762" s="38" t="s">
        <v>37</v>
      </c>
      <c r="E762" s="38" t="s">
        <v>120</v>
      </c>
      <c r="F762" s="35">
        <v>3648.53</v>
      </c>
      <c r="G762" s="35">
        <v>3645.36</v>
      </c>
      <c r="H762" s="35">
        <v>3649.86</v>
      </c>
      <c r="I762" s="38" t="s">
        <v>571</v>
      </c>
      <c r="J762" s="35">
        <v>3649.92</v>
      </c>
      <c r="K762" s="35">
        <v>0</v>
      </c>
      <c r="L762" s="35">
        <v>0</v>
      </c>
      <c r="M762" s="35">
        <v>1.39</v>
      </c>
      <c r="N762" s="10" t="str">
        <f t="shared" si="114"/>
        <v>W</v>
      </c>
      <c r="O762" s="11">
        <f t="shared" si="115"/>
        <v>45919</v>
      </c>
      <c r="P762" s="12" t="str">
        <f t="shared" si="116"/>
        <v>04</v>
      </c>
      <c r="Q762" s="13" t="str">
        <f>VLOOKUP($B762,Deals_Demo!$H:$N,7,0)</f>
        <v>strategy_12_demo</v>
      </c>
      <c r="R762" s="13" t="str">
        <f t="shared" si="117"/>
        <v>Fri</v>
      </c>
      <c r="S762" s="14">
        <f>VLOOKUP($B762,Deals_Demo!$H:$S,8,0)</f>
        <v>45919.17523148148</v>
      </c>
      <c r="T762" s="14">
        <f>VLOOKUP($B762,Deals_Demo!$H:$S,9,0)</f>
        <v>45919.383564814816</v>
      </c>
      <c r="U762" s="15" t="str">
        <f t="shared" si="118"/>
        <v>2025-09-19</v>
      </c>
      <c r="V762" s="13" t="str">
        <f>VLOOKUP($B762,Deals_Demo!$H:$S,11,0)</f>
        <v>09</v>
      </c>
      <c r="W762" s="13" t="str">
        <f>VLOOKUP($B762,Deals_Demo!$H:$S,12,0)</f>
        <v>Fri</v>
      </c>
      <c r="X762" s="13">
        <f t="shared" si="111"/>
        <v>0.13899999999999998</v>
      </c>
      <c r="Y762" s="13">
        <f t="shared" si="112"/>
        <v>0.27799999999999997</v>
      </c>
      <c r="Z762" s="13">
        <f t="shared" si="113"/>
        <v>0.41699999999999998</v>
      </c>
      <c r="AA762" s="13">
        <f t="shared" si="119"/>
        <v>-3</v>
      </c>
    </row>
    <row r="763" spans="1:27" x14ac:dyDescent="0.25">
      <c r="A763" s="60">
        <v>45919.17523148148</v>
      </c>
      <c r="B763" s="61">
        <v>443606268</v>
      </c>
      <c r="C763" s="37" t="s">
        <v>36</v>
      </c>
      <c r="D763" s="37" t="s">
        <v>37</v>
      </c>
      <c r="E763" s="37" t="s">
        <v>120</v>
      </c>
      <c r="F763" s="36">
        <v>3648.53</v>
      </c>
      <c r="G763" s="36">
        <v>3645.36</v>
      </c>
      <c r="H763" s="36">
        <v>3649.86</v>
      </c>
      <c r="I763" s="37" t="s">
        <v>571</v>
      </c>
      <c r="J763" s="36">
        <v>3649.92</v>
      </c>
      <c r="K763" s="36">
        <v>0</v>
      </c>
      <c r="L763" s="36">
        <v>0</v>
      </c>
      <c r="M763" s="36">
        <v>1.39</v>
      </c>
      <c r="N763" s="10" t="str">
        <f t="shared" si="114"/>
        <v>W</v>
      </c>
      <c r="O763" s="11">
        <f t="shared" si="115"/>
        <v>45919</v>
      </c>
      <c r="P763" s="12" t="str">
        <f t="shared" si="116"/>
        <v>04</v>
      </c>
      <c r="Q763" s="13" t="str">
        <f>VLOOKUP($B763,Deals_Demo!$H:$N,7,0)</f>
        <v>strategy_14_demo</v>
      </c>
      <c r="R763" s="13" t="str">
        <f t="shared" si="117"/>
        <v>Fri</v>
      </c>
      <c r="S763" s="14">
        <f>VLOOKUP($B763,Deals_Demo!$H:$S,8,0)</f>
        <v>45919.17523148148</v>
      </c>
      <c r="T763" s="14">
        <f>VLOOKUP($B763,Deals_Demo!$H:$S,9,0)</f>
        <v>45919.383564814816</v>
      </c>
      <c r="U763" s="15" t="str">
        <f t="shared" si="118"/>
        <v>2025-09-19</v>
      </c>
      <c r="V763" s="13" t="str">
        <f>VLOOKUP($B763,Deals_Demo!$H:$S,11,0)</f>
        <v>09</v>
      </c>
      <c r="W763" s="13" t="str">
        <f>VLOOKUP($B763,Deals_Demo!$H:$S,12,0)</f>
        <v>Fri</v>
      </c>
      <c r="X763" s="13">
        <f t="shared" si="111"/>
        <v>0.13899999999999998</v>
      </c>
      <c r="Y763" s="13">
        <f t="shared" si="112"/>
        <v>0.27799999999999997</v>
      </c>
      <c r="Z763" s="13">
        <f t="shared" si="113"/>
        <v>0.41699999999999998</v>
      </c>
      <c r="AA763" s="13">
        <f t="shared" si="119"/>
        <v>-3</v>
      </c>
    </row>
    <row r="764" spans="1:27" x14ac:dyDescent="0.25">
      <c r="A764" s="58">
        <v>45919.178229166668</v>
      </c>
      <c r="B764" s="59">
        <v>443607217</v>
      </c>
      <c r="C764" s="38" t="s">
        <v>36</v>
      </c>
      <c r="D764" s="38" t="s">
        <v>37</v>
      </c>
      <c r="E764" s="38" t="s">
        <v>120</v>
      </c>
      <c r="F764" s="35">
        <v>3647.34</v>
      </c>
      <c r="G764" s="35">
        <v>3648.31</v>
      </c>
      <c r="H764" s="35">
        <v>3650.84</v>
      </c>
      <c r="I764" s="38" t="s">
        <v>574</v>
      </c>
      <c r="J764" s="35">
        <v>3648.11</v>
      </c>
      <c r="K764" s="35">
        <v>0</v>
      </c>
      <c r="L764" s="35">
        <v>0</v>
      </c>
      <c r="M764" s="35">
        <v>0.77</v>
      </c>
      <c r="N764" s="10" t="str">
        <f t="shared" si="114"/>
        <v>W</v>
      </c>
      <c r="O764" s="11">
        <f t="shared" si="115"/>
        <v>45919</v>
      </c>
      <c r="P764" s="12" t="str">
        <f t="shared" si="116"/>
        <v>04</v>
      </c>
      <c r="Q764" s="13" t="str">
        <f>VLOOKUP($B764,Deals_Demo!$H:$N,7,0)</f>
        <v>strategy_08_demo</v>
      </c>
      <c r="R764" s="13" t="str">
        <f t="shared" si="117"/>
        <v>Fri</v>
      </c>
      <c r="S764" s="14">
        <f>VLOOKUP($B764,Deals_Demo!$H:$S,8,0)</f>
        <v>45919.178229166668</v>
      </c>
      <c r="T764" s="14">
        <f>VLOOKUP($B764,Deals_Demo!$H:$S,9,0)</f>
        <v>45919.386562500003</v>
      </c>
      <c r="U764" s="15" t="str">
        <f t="shared" si="118"/>
        <v>2025-09-19</v>
      </c>
      <c r="V764" s="13" t="str">
        <f>VLOOKUP($B764,Deals_Demo!$H:$S,11,0)</f>
        <v>09</v>
      </c>
      <c r="W764" s="13" t="str">
        <f>VLOOKUP($B764,Deals_Demo!$H:$S,12,0)</f>
        <v>Fri</v>
      </c>
      <c r="X764" s="13">
        <f t="shared" si="111"/>
        <v>7.7000000000000013E-2</v>
      </c>
      <c r="Y764" s="13">
        <f t="shared" si="112"/>
        <v>0.15400000000000003</v>
      </c>
      <c r="Z764" s="13">
        <f t="shared" si="113"/>
        <v>0.23099999999999998</v>
      </c>
      <c r="AA764" s="13">
        <f t="shared" si="119"/>
        <v>-3</v>
      </c>
    </row>
    <row r="765" spans="1:27" x14ac:dyDescent="0.25">
      <c r="A765" s="60">
        <v>45919.182858796295</v>
      </c>
      <c r="B765" s="61">
        <v>443608445</v>
      </c>
      <c r="C765" s="37" t="s">
        <v>36</v>
      </c>
      <c r="D765" s="37" t="s">
        <v>37</v>
      </c>
      <c r="E765" s="37" t="s">
        <v>120</v>
      </c>
      <c r="F765" s="36">
        <v>3649</v>
      </c>
      <c r="G765" s="36">
        <v>3647.54</v>
      </c>
      <c r="H765" s="36">
        <v>3650.54</v>
      </c>
      <c r="I765" s="37" t="s">
        <v>575</v>
      </c>
      <c r="J765" s="36">
        <v>3647.54</v>
      </c>
      <c r="K765" s="36">
        <v>0</v>
      </c>
      <c r="L765" s="36">
        <v>0</v>
      </c>
      <c r="M765" s="36">
        <v>-1.46</v>
      </c>
      <c r="N765" s="10" t="str">
        <f t="shared" si="114"/>
        <v>L</v>
      </c>
      <c r="O765" s="11">
        <f t="shared" si="115"/>
        <v>45919</v>
      </c>
      <c r="P765" s="12" t="str">
        <f t="shared" si="116"/>
        <v>04</v>
      </c>
      <c r="Q765" s="13" t="str">
        <f>VLOOKUP($B765,Deals_Demo!$H:$N,7,0)</f>
        <v>strategy_15_demo</v>
      </c>
      <c r="R765" s="13" t="str">
        <f t="shared" si="117"/>
        <v>Fri</v>
      </c>
      <c r="S765" s="14">
        <f>VLOOKUP($B765,Deals_Demo!$H:$S,8,0)</f>
        <v>45919.182858796295</v>
      </c>
      <c r="T765" s="14">
        <f>VLOOKUP($B765,Deals_Demo!$H:$S,9,0)</f>
        <v>45919.391192129631</v>
      </c>
      <c r="U765" s="15" t="str">
        <f t="shared" si="118"/>
        <v>2025-09-19</v>
      </c>
      <c r="V765" s="13" t="str">
        <f>VLOOKUP($B765,Deals_Demo!$H:$S,11,0)</f>
        <v>09</v>
      </c>
      <c r="W765" s="13" t="str">
        <f>VLOOKUP($B765,Deals_Demo!$H:$S,12,0)</f>
        <v>Fri</v>
      </c>
      <c r="X765" s="13">
        <f t="shared" si="111"/>
        <v>-0.14599999999999999</v>
      </c>
      <c r="Y765" s="13">
        <f t="shared" si="112"/>
        <v>-0.29199999999999998</v>
      </c>
      <c r="Z765" s="13">
        <f t="shared" si="113"/>
        <v>-0.438</v>
      </c>
      <c r="AA765" s="13">
        <f t="shared" si="119"/>
        <v>-3</v>
      </c>
    </row>
    <row r="766" spans="1:27" x14ac:dyDescent="0.25">
      <c r="A766" s="58">
        <v>45919.182858796295</v>
      </c>
      <c r="B766" s="59">
        <v>443608449</v>
      </c>
      <c r="C766" s="38" t="s">
        <v>36</v>
      </c>
      <c r="D766" s="38" t="s">
        <v>37</v>
      </c>
      <c r="E766" s="38" t="s">
        <v>120</v>
      </c>
      <c r="F766" s="35">
        <v>3648.99</v>
      </c>
      <c r="G766" s="35">
        <v>3646</v>
      </c>
      <c r="H766" s="35">
        <v>3652</v>
      </c>
      <c r="I766" s="38" t="s">
        <v>576</v>
      </c>
      <c r="J766" s="35">
        <v>3645.67</v>
      </c>
      <c r="K766" s="35">
        <v>0</v>
      </c>
      <c r="L766" s="35">
        <v>0</v>
      </c>
      <c r="M766" s="35">
        <v>-3.32</v>
      </c>
      <c r="N766" s="10" t="str">
        <f t="shared" si="114"/>
        <v>L</v>
      </c>
      <c r="O766" s="11">
        <f t="shared" si="115"/>
        <v>45919</v>
      </c>
      <c r="P766" s="12" t="str">
        <f t="shared" si="116"/>
        <v>04</v>
      </c>
      <c r="Q766" s="13" t="str">
        <f>VLOOKUP($B766,Deals_Demo!$H:$N,7,0)</f>
        <v>strategy_09_demo</v>
      </c>
      <c r="R766" s="13" t="str">
        <f t="shared" si="117"/>
        <v>Fri</v>
      </c>
      <c r="S766" s="14">
        <f>VLOOKUP($B766,Deals_Demo!$H:$S,8,0)</f>
        <v>45919.182858796295</v>
      </c>
      <c r="T766" s="14">
        <f>VLOOKUP($B766,Deals_Demo!$H:$S,9,0)</f>
        <v>45919.391192129631</v>
      </c>
      <c r="U766" s="15" t="str">
        <f t="shared" si="118"/>
        <v>2025-09-19</v>
      </c>
      <c r="V766" s="13" t="str">
        <f>VLOOKUP($B766,Deals_Demo!$H:$S,11,0)</f>
        <v>09</v>
      </c>
      <c r="W766" s="13" t="str">
        <f>VLOOKUP($B766,Deals_Demo!$H:$S,12,0)</f>
        <v>Fri</v>
      </c>
      <c r="X766" s="13">
        <f t="shared" si="111"/>
        <v>-0.33200000000000002</v>
      </c>
      <c r="Y766" s="13">
        <f t="shared" si="112"/>
        <v>-0.66400000000000003</v>
      </c>
      <c r="Z766" s="13">
        <f t="shared" si="113"/>
        <v>-0.99599999999999989</v>
      </c>
      <c r="AA766" s="13">
        <f t="shared" si="119"/>
        <v>-3</v>
      </c>
    </row>
    <row r="767" spans="1:27" x14ac:dyDescent="0.25">
      <c r="A767" s="60">
        <v>45919.182858796295</v>
      </c>
      <c r="B767" s="61">
        <v>443608450</v>
      </c>
      <c r="C767" s="37" t="s">
        <v>36</v>
      </c>
      <c r="D767" s="37" t="s">
        <v>37</v>
      </c>
      <c r="E767" s="37" t="s">
        <v>120</v>
      </c>
      <c r="F767" s="36">
        <v>3648.99</v>
      </c>
      <c r="G767" s="36">
        <v>3646</v>
      </c>
      <c r="H767" s="36">
        <v>3650.5</v>
      </c>
      <c r="I767" s="37" t="s">
        <v>576</v>
      </c>
      <c r="J767" s="36">
        <v>3645.67</v>
      </c>
      <c r="K767" s="36">
        <v>0</v>
      </c>
      <c r="L767" s="36">
        <v>0</v>
      </c>
      <c r="M767" s="36">
        <v>-3.32</v>
      </c>
      <c r="N767" s="10" t="str">
        <f t="shared" si="114"/>
        <v>L</v>
      </c>
      <c r="O767" s="11">
        <f t="shared" si="115"/>
        <v>45919</v>
      </c>
      <c r="P767" s="12" t="str">
        <f t="shared" si="116"/>
        <v>04</v>
      </c>
      <c r="Q767" s="13" t="str">
        <f>VLOOKUP($B767,Deals_Demo!$H:$N,7,0)</f>
        <v>strategy_12_demo</v>
      </c>
      <c r="R767" s="13" t="str">
        <f t="shared" si="117"/>
        <v>Fri</v>
      </c>
      <c r="S767" s="14">
        <f>VLOOKUP($B767,Deals_Demo!$H:$S,8,0)</f>
        <v>45919.182858796295</v>
      </c>
      <c r="T767" s="14">
        <f>VLOOKUP($B767,Deals_Demo!$H:$S,9,0)</f>
        <v>45919.391192129631</v>
      </c>
      <c r="U767" s="15" t="str">
        <f t="shared" si="118"/>
        <v>2025-09-19</v>
      </c>
      <c r="V767" s="13" t="str">
        <f>VLOOKUP($B767,Deals_Demo!$H:$S,11,0)</f>
        <v>09</v>
      </c>
      <c r="W767" s="13" t="str">
        <f>VLOOKUP($B767,Deals_Demo!$H:$S,12,0)</f>
        <v>Fri</v>
      </c>
      <c r="X767" s="13">
        <f t="shared" si="111"/>
        <v>-0.33200000000000002</v>
      </c>
      <c r="Y767" s="13">
        <f t="shared" si="112"/>
        <v>-0.66400000000000003</v>
      </c>
      <c r="Z767" s="13">
        <f t="shared" si="113"/>
        <v>-0.99599999999999989</v>
      </c>
      <c r="AA767" s="13">
        <f t="shared" si="119"/>
        <v>-3</v>
      </c>
    </row>
    <row r="768" spans="1:27" x14ac:dyDescent="0.25">
      <c r="A768" s="58">
        <v>45919.182858796295</v>
      </c>
      <c r="B768" s="59">
        <v>443608453</v>
      </c>
      <c r="C768" s="38" t="s">
        <v>36</v>
      </c>
      <c r="D768" s="38" t="s">
        <v>37</v>
      </c>
      <c r="E768" s="38" t="s">
        <v>120</v>
      </c>
      <c r="F768" s="35">
        <v>3648.9</v>
      </c>
      <c r="G768" s="35">
        <v>3646</v>
      </c>
      <c r="H768" s="35">
        <v>3652.5</v>
      </c>
      <c r="I768" s="38" t="s">
        <v>576</v>
      </c>
      <c r="J768" s="35">
        <v>3645.67</v>
      </c>
      <c r="K768" s="35">
        <v>0</v>
      </c>
      <c r="L768" s="35">
        <v>0</v>
      </c>
      <c r="M768" s="35">
        <v>-3.23</v>
      </c>
      <c r="N768" s="10" t="str">
        <f t="shared" si="114"/>
        <v>L</v>
      </c>
      <c r="O768" s="11">
        <f t="shared" si="115"/>
        <v>45919</v>
      </c>
      <c r="P768" s="12" t="str">
        <f t="shared" si="116"/>
        <v>04</v>
      </c>
      <c r="Q768" s="13" t="str">
        <f>VLOOKUP($B768,Deals_Demo!$H:$N,7,0)</f>
        <v>strategy_11_demo</v>
      </c>
      <c r="R768" s="13" t="str">
        <f t="shared" si="117"/>
        <v>Fri</v>
      </c>
      <c r="S768" s="14">
        <f>VLOOKUP($B768,Deals_Demo!$H:$S,8,0)</f>
        <v>45919.182858796295</v>
      </c>
      <c r="T768" s="14">
        <f>VLOOKUP($B768,Deals_Demo!$H:$S,9,0)</f>
        <v>45919.391192129631</v>
      </c>
      <c r="U768" s="15" t="str">
        <f t="shared" si="118"/>
        <v>2025-09-19</v>
      </c>
      <c r="V768" s="13" t="str">
        <f>VLOOKUP($B768,Deals_Demo!$H:$S,11,0)</f>
        <v>09</v>
      </c>
      <c r="W768" s="13" t="str">
        <f>VLOOKUP($B768,Deals_Demo!$H:$S,12,0)</f>
        <v>Fri</v>
      </c>
      <c r="X768" s="13">
        <f t="shared" si="111"/>
        <v>-0.32300000000000001</v>
      </c>
      <c r="Y768" s="13">
        <f t="shared" si="112"/>
        <v>-0.64600000000000002</v>
      </c>
      <c r="Z768" s="13">
        <f t="shared" si="113"/>
        <v>-0.96899999999999997</v>
      </c>
      <c r="AA768" s="13">
        <f t="shared" si="119"/>
        <v>-3</v>
      </c>
    </row>
    <row r="769" spans="1:27" x14ac:dyDescent="0.25">
      <c r="A769" s="60">
        <v>45919.182870370372</v>
      </c>
      <c r="B769" s="61">
        <v>443608455</v>
      </c>
      <c r="C769" s="37" t="s">
        <v>36</v>
      </c>
      <c r="D769" s="37" t="s">
        <v>37</v>
      </c>
      <c r="E769" s="37" t="s">
        <v>120</v>
      </c>
      <c r="F769" s="36">
        <v>3648.9</v>
      </c>
      <c r="G769" s="36">
        <v>3646</v>
      </c>
      <c r="H769" s="36">
        <v>3650.5</v>
      </c>
      <c r="I769" s="37" t="s">
        <v>576</v>
      </c>
      <c r="J769" s="36">
        <v>3645.67</v>
      </c>
      <c r="K769" s="36">
        <v>0</v>
      </c>
      <c r="L769" s="36">
        <v>0</v>
      </c>
      <c r="M769" s="36">
        <v>-3.23</v>
      </c>
      <c r="N769" s="10" t="str">
        <f t="shared" si="114"/>
        <v>L</v>
      </c>
      <c r="O769" s="11">
        <f t="shared" si="115"/>
        <v>45919</v>
      </c>
      <c r="P769" s="12" t="str">
        <f t="shared" si="116"/>
        <v>04</v>
      </c>
      <c r="Q769" s="13" t="str">
        <f>VLOOKUP($B769,Deals_Demo!$H:$N,7,0)</f>
        <v>strategy_14_demo</v>
      </c>
      <c r="R769" s="13" t="str">
        <f t="shared" si="117"/>
        <v>Fri</v>
      </c>
      <c r="S769" s="14">
        <f>VLOOKUP($B769,Deals_Demo!$H:$S,8,0)</f>
        <v>45919.182870370372</v>
      </c>
      <c r="T769" s="14">
        <f>VLOOKUP($B769,Deals_Demo!$H:$S,9,0)</f>
        <v>45919.391203703708</v>
      </c>
      <c r="U769" s="15" t="str">
        <f t="shared" si="118"/>
        <v>2025-09-19</v>
      </c>
      <c r="V769" s="13" t="str">
        <f>VLOOKUP($B769,Deals_Demo!$H:$S,11,0)</f>
        <v>09</v>
      </c>
      <c r="W769" s="13" t="str">
        <f>VLOOKUP($B769,Deals_Demo!$H:$S,12,0)</f>
        <v>Fri</v>
      </c>
      <c r="X769" s="13">
        <f t="shared" si="111"/>
        <v>-0.32300000000000001</v>
      </c>
      <c r="Y769" s="13">
        <f t="shared" si="112"/>
        <v>-0.64600000000000002</v>
      </c>
      <c r="Z769" s="13">
        <f t="shared" si="113"/>
        <v>-0.96899999999999997</v>
      </c>
      <c r="AA769" s="13">
        <f t="shared" si="119"/>
        <v>-3</v>
      </c>
    </row>
    <row r="770" spans="1:27" x14ac:dyDescent="0.25">
      <c r="A770" s="58">
        <v>45919.183206018519</v>
      </c>
      <c r="B770" s="59">
        <v>443608488</v>
      </c>
      <c r="C770" s="38" t="s">
        <v>36</v>
      </c>
      <c r="D770" s="38" t="s">
        <v>37</v>
      </c>
      <c r="E770" s="38" t="s">
        <v>120</v>
      </c>
      <c r="F770" s="35">
        <v>3649</v>
      </c>
      <c r="G770" s="35">
        <v>3646.46</v>
      </c>
      <c r="H770" s="35">
        <v>3651.96</v>
      </c>
      <c r="I770" s="38" t="s">
        <v>577</v>
      </c>
      <c r="J770" s="35">
        <v>3646.46</v>
      </c>
      <c r="K770" s="35">
        <v>0</v>
      </c>
      <c r="L770" s="35">
        <v>0</v>
      </c>
      <c r="M770" s="35">
        <v>-2.54</v>
      </c>
      <c r="N770" s="10" t="str">
        <f t="shared" si="114"/>
        <v>L</v>
      </c>
      <c r="O770" s="11">
        <f t="shared" si="115"/>
        <v>45919</v>
      </c>
      <c r="P770" s="12" t="str">
        <f t="shared" si="116"/>
        <v>04</v>
      </c>
      <c r="Q770" s="13" t="str">
        <f>VLOOKUP($B770,Deals_Demo!$H:$N,7,0)</f>
        <v>strategy_10_demo</v>
      </c>
      <c r="R770" s="13" t="str">
        <f t="shared" si="117"/>
        <v>Fri</v>
      </c>
      <c r="S770" s="14">
        <f>VLOOKUP($B770,Deals_Demo!$H:$S,8,0)</f>
        <v>45919.183206018519</v>
      </c>
      <c r="T770" s="14">
        <f>VLOOKUP($B770,Deals_Demo!$H:$S,9,0)</f>
        <v>45919.391539351855</v>
      </c>
      <c r="U770" s="15" t="str">
        <f t="shared" si="118"/>
        <v>2025-09-19</v>
      </c>
      <c r="V770" s="13" t="str">
        <f>VLOOKUP($B770,Deals_Demo!$H:$S,11,0)</f>
        <v>09</v>
      </c>
      <c r="W770" s="13" t="str">
        <f>VLOOKUP($B770,Deals_Demo!$H:$S,12,0)</f>
        <v>Fri</v>
      </c>
      <c r="X770" s="13">
        <f t="shared" si="111"/>
        <v>-0.254</v>
      </c>
      <c r="Y770" s="13">
        <f t="shared" si="112"/>
        <v>-0.50800000000000001</v>
      </c>
      <c r="Z770" s="13">
        <f t="shared" si="113"/>
        <v>-0.76200000000000001</v>
      </c>
      <c r="AA770" s="13">
        <f t="shared" si="119"/>
        <v>-3</v>
      </c>
    </row>
    <row r="771" spans="1:27" x14ac:dyDescent="0.25">
      <c r="A771" s="60">
        <v>45919.184594907405</v>
      </c>
      <c r="B771" s="61">
        <v>443608704</v>
      </c>
      <c r="C771" s="37" t="s">
        <v>36</v>
      </c>
      <c r="D771" s="37" t="s">
        <v>37</v>
      </c>
      <c r="E771" s="37" t="s">
        <v>120</v>
      </c>
      <c r="F771" s="36">
        <v>3648.21</v>
      </c>
      <c r="G771" s="36">
        <v>3645.23</v>
      </c>
      <c r="H771" s="36">
        <v>3651.73</v>
      </c>
      <c r="I771" s="37" t="s">
        <v>578</v>
      </c>
      <c r="J771" s="36">
        <v>3645.23</v>
      </c>
      <c r="K771" s="36">
        <v>0</v>
      </c>
      <c r="L771" s="36">
        <v>0</v>
      </c>
      <c r="M771" s="36">
        <v>-2.98</v>
      </c>
      <c r="N771" s="10" t="str">
        <f t="shared" si="114"/>
        <v>L</v>
      </c>
      <c r="O771" s="11">
        <f t="shared" si="115"/>
        <v>45919</v>
      </c>
      <c r="P771" s="12" t="str">
        <f t="shared" si="116"/>
        <v>04</v>
      </c>
      <c r="Q771" s="13" t="str">
        <f>VLOOKUP($B771,Deals_Demo!$H:$N,7,0)</f>
        <v>strategy_08_demo</v>
      </c>
      <c r="R771" s="13" t="str">
        <f t="shared" si="117"/>
        <v>Fri</v>
      </c>
      <c r="S771" s="14">
        <f>VLOOKUP($B771,Deals_Demo!$H:$S,8,0)</f>
        <v>45919.184594907405</v>
      </c>
      <c r="T771" s="14">
        <f>VLOOKUP($B771,Deals_Demo!$H:$S,9,0)</f>
        <v>45919.392928240741</v>
      </c>
      <c r="U771" s="15" t="str">
        <f t="shared" si="118"/>
        <v>2025-09-19</v>
      </c>
      <c r="V771" s="13" t="str">
        <f>VLOOKUP($B771,Deals_Demo!$H:$S,11,0)</f>
        <v>09</v>
      </c>
      <c r="W771" s="13" t="str">
        <f>VLOOKUP($B771,Deals_Demo!$H:$S,12,0)</f>
        <v>Fri</v>
      </c>
      <c r="X771" s="13">
        <f t="shared" ref="X771:X834" si="120">$M771*0.1</f>
        <v>-0.29799999999999999</v>
      </c>
      <c r="Y771" s="13">
        <f t="shared" ref="Y771:Y834" si="121">$M771*0.2</f>
        <v>-0.59599999999999997</v>
      </c>
      <c r="Z771" s="13">
        <f t="shared" ref="Z771:Z834" si="122">$M771*0.3</f>
        <v>-0.89400000000000002</v>
      </c>
      <c r="AA771" s="13">
        <f t="shared" si="119"/>
        <v>-3</v>
      </c>
    </row>
    <row r="772" spans="1:27" x14ac:dyDescent="0.25">
      <c r="A772" s="58">
        <v>45919.191770833335</v>
      </c>
      <c r="B772" s="59">
        <v>443610489</v>
      </c>
      <c r="C772" s="38" t="s">
        <v>36</v>
      </c>
      <c r="D772" s="38" t="s">
        <v>38</v>
      </c>
      <c r="E772" s="38" t="s">
        <v>120</v>
      </c>
      <c r="F772" s="35">
        <v>3646.69</v>
      </c>
      <c r="G772" s="35">
        <v>3644.1</v>
      </c>
      <c r="H772" s="35">
        <v>3643.19</v>
      </c>
      <c r="I772" s="38" t="s">
        <v>579</v>
      </c>
      <c r="J772" s="35">
        <v>3643.07</v>
      </c>
      <c r="K772" s="35">
        <v>0</v>
      </c>
      <c r="L772" s="35">
        <v>0</v>
      </c>
      <c r="M772" s="35">
        <v>3.62</v>
      </c>
      <c r="N772" s="10" t="str">
        <f t="shared" si="114"/>
        <v>W</v>
      </c>
      <c r="O772" s="11">
        <f t="shared" si="115"/>
        <v>45919</v>
      </c>
      <c r="P772" s="12" t="str">
        <f t="shared" si="116"/>
        <v>04</v>
      </c>
      <c r="Q772" s="13" t="str">
        <f>VLOOKUP($B772,Deals_Demo!$H:$N,7,0)</f>
        <v>strategy_17_demo</v>
      </c>
      <c r="R772" s="13" t="str">
        <f t="shared" si="117"/>
        <v>Fri</v>
      </c>
      <c r="S772" s="14">
        <f>VLOOKUP($B772,Deals_Demo!$H:$S,8,0)</f>
        <v>45919.191770833335</v>
      </c>
      <c r="T772" s="14">
        <f>VLOOKUP($B772,Deals_Demo!$H:$S,9,0)</f>
        <v>45919.400104166671</v>
      </c>
      <c r="U772" s="15" t="str">
        <f t="shared" si="118"/>
        <v>2025-09-19</v>
      </c>
      <c r="V772" s="13" t="str">
        <f>VLOOKUP($B772,Deals_Demo!$H:$S,11,0)</f>
        <v>09</v>
      </c>
      <c r="W772" s="13" t="str">
        <f>VLOOKUP($B772,Deals_Demo!$H:$S,12,0)</f>
        <v>Fri</v>
      </c>
      <c r="X772" s="13">
        <f t="shared" si="120"/>
        <v>0.36200000000000004</v>
      </c>
      <c r="Y772" s="13">
        <f t="shared" si="121"/>
        <v>0.72400000000000009</v>
      </c>
      <c r="Z772" s="13">
        <f t="shared" si="122"/>
        <v>1.0860000000000001</v>
      </c>
      <c r="AA772" s="13">
        <f t="shared" si="119"/>
        <v>3.62</v>
      </c>
    </row>
    <row r="773" spans="1:27" x14ac:dyDescent="0.25">
      <c r="A773" s="60">
        <v>45919.191770833335</v>
      </c>
      <c r="B773" s="61">
        <v>443610490</v>
      </c>
      <c r="C773" s="37" t="s">
        <v>36</v>
      </c>
      <c r="D773" s="37" t="s">
        <v>38</v>
      </c>
      <c r="E773" s="37" t="s">
        <v>120</v>
      </c>
      <c r="F773" s="36">
        <v>3646.69</v>
      </c>
      <c r="G773" s="36">
        <v>3645.36</v>
      </c>
      <c r="H773" s="37"/>
      <c r="I773" s="37" t="s">
        <v>580</v>
      </c>
      <c r="J773" s="36">
        <v>3645.45</v>
      </c>
      <c r="K773" s="36">
        <v>0</v>
      </c>
      <c r="L773" s="36">
        <v>0</v>
      </c>
      <c r="M773" s="36">
        <v>1.24</v>
      </c>
      <c r="N773" s="10" t="str">
        <f t="shared" si="114"/>
        <v>W</v>
      </c>
      <c r="O773" s="11">
        <f t="shared" si="115"/>
        <v>45919</v>
      </c>
      <c r="P773" s="12" t="str">
        <f t="shared" si="116"/>
        <v>04</v>
      </c>
      <c r="Q773" s="13" t="str">
        <f>VLOOKUP($B773,Deals_Demo!$H:$N,7,0)</f>
        <v>strategy_18_demo</v>
      </c>
      <c r="R773" s="13" t="str">
        <f t="shared" si="117"/>
        <v>Fri</v>
      </c>
      <c r="S773" s="14">
        <f>VLOOKUP($B773,Deals_Demo!$H:$S,8,0)</f>
        <v>45919.191770833335</v>
      </c>
      <c r="T773" s="14">
        <f>VLOOKUP($B773,Deals_Demo!$H:$S,9,0)</f>
        <v>45919.400104166671</v>
      </c>
      <c r="U773" s="15" t="str">
        <f t="shared" si="118"/>
        <v>2025-09-19</v>
      </c>
      <c r="V773" s="13" t="str">
        <f>VLOOKUP($B773,Deals_Demo!$H:$S,11,0)</f>
        <v>09</v>
      </c>
      <c r="W773" s="13" t="str">
        <f>VLOOKUP($B773,Deals_Demo!$H:$S,12,0)</f>
        <v>Fri</v>
      </c>
      <c r="X773" s="13">
        <f t="shared" si="120"/>
        <v>0.124</v>
      </c>
      <c r="Y773" s="13">
        <f t="shared" si="121"/>
        <v>0.248</v>
      </c>
      <c r="Z773" s="13">
        <f t="shared" si="122"/>
        <v>0.372</v>
      </c>
      <c r="AA773" s="13">
        <f t="shared" si="119"/>
        <v>-3</v>
      </c>
    </row>
    <row r="774" spans="1:27" x14ac:dyDescent="0.25">
      <c r="A774" s="58">
        <v>45919.191770833335</v>
      </c>
      <c r="B774" s="59">
        <v>443610492</v>
      </c>
      <c r="C774" s="38" t="s">
        <v>36</v>
      </c>
      <c r="D774" s="38" t="s">
        <v>38</v>
      </c>
      <c r="E774" s="38" t="s">
        <v>120</v>
      </c>
      <c r="F774" s="35">
        <v>3646.68</v>
      </c>
      <c r="G774" s="35">
        <v>3635.28</v>
      </c>
      <c r="H774" s="38"/>
      <c r="I774" s="38" t="s">
        <v>581</v>
      </c>
      <c r="J774" s="35">
        <v>3635.42</v>
      </c>
      <c r="K774" s="35">
        <v>0</v>
      </c>
      <c r="L774" s="35">
        <v>0</v>
      </c>
      <c r="M774" s="35">
        <v>11.26</v>
      </c>
      <c r="N774" s="10" t="str">
        <f t="shared" si="114"/>
        <v>W</v>
      </c>
      <c r="O774" s="11">
        <f t="shared" si="115"/>
        <v>45919</v>
      </c>
      <c r="P774" s="12" t="str">
        <f t="shared" si="116"/>
        <v>04</v>
      </c>
      <c r="Q774" s="13" t="str">
        <f>VLOOKUP($B774,Deals_Demo!$H:$N,7,0)</f>
        <v>strategy_19_demo</v>
      </c>
      <c r="R774" s="13" t="str">
        <f t="shared" si="117"/>
        <v>Fri</v>
      </c>
      <c r="S774" s="14">
        <f>VLOOKUP($B774,Deals_Demo!$H:$S,8,0)</f>
        <v>45919.191770833335</v>
      </c>
      <c r="T774" s="14">
        <f>VLOOKUP($B774,Deals_Demo!$H:$S,9,0)</f>
        <v>45919.400104166671</v>
      </c>
      <c r="U774" s="15" t="str">
        <f t="shared" si="118"/>
        <v>2025-09-19</v>
      </c>
      <c r="V774" s="13" t="str">
        <f>VLOOKUP($B774,Deals_Demo!$H:$S,11,0)</f>
        <v>09</v>
      </c>
      <c r="W774" s="13" t="str">
        <f>VLOOKUP($B774,Deals_Demo!$H:$S,12,0)</f>
        <v>Fri</v>
      </c>
      <c r="X774" s="13">
        <f t="shared" si="120"/>
        <v>1.1260000000000001</v>
      </c>
      <c r="Y774" s="13">
        <f t="shared" si="121"/>
        <v>2.2520000000000002</v>
      </c>
      <c r="Z774" s="13">
        <f t="shared" si="122"/>
        <v>3.3779999999999997</v>
      </c>
      <c r="AA774" s="13">
        <f t="shared" si="119"/>
        <v>11.26</v>
      </c>
    </row>
    <row r="775" spans="1:27" x14ac:dyDescent="0.25">
      <c r="A775" s="60">
        <v>45919.195937500001</v>
      </c>
      <c r="B775" s="61">
        <v>443611715</v>
      </c>
      <c r="C775" s="37" t="s">
        <v>36</v>
      </c>
      <c r="D775" s="37" t="s">
        <v>37</v>
      </c>
      <c r="E775" s="37" t="s">
        <v>120</v>
      </c>
      <c r="F775" s="36">
        <v>3646.88</v>
      </c>
      <c r="G775" s="36">
        <v>3643.88</v>
      </c>
      <c r="H775" s="36">
        <v>3650.38</v>
      </c>
      <c r="I775" s="37" t="s">
        <v>582</v>
      </c>
      <c r="J775" s="36">
        <v>3643.79</v>
      </c>
      <c r="K775" s="36">
        <v>0</v>
      </c>
      <c r="L775" s="36">
        <v>0</v>
      </c>
      <c r="M775" s="36">
        <v>-3.09</v>
      </c>
      <c r="N775" s="10" t="str">
        <f t="shared" ref="N775:N838" si="123">IF(M775&gt;0,"W",IF(M775&lt;0,"L","BE"))</f>
        <v>L</v>
      </c>
      <c r="O775" s="11">
        <f t="shared" ref="O775:O838" si="124">INT(LEFT(A775,10))</f>
        <v>45919</v>
      </c>
      <c r="P775" s="12" t="str">
        <f t="shared" ref="P775:P838" si="125">TEXT(A775,"hh")</f>
        <v>04</v>
      </c>
      <c r="Q775" s="13" t="str">
        <f>VLOOKUP($B775,Deals_Demo!$H:$N,7,0)</f>
        <v>strategy_13_demo</v>
      </c>
      <c r="R775" s="13" t="str">
        <f t="shared" ref="R775:R838" si="126">TEXT(O775,"ddd")</f>
        <v>Fri</v>
      </c>
      <c r="S775" s="14">
        <f>VLOOKUP($B775,Deals_Demo!$H:$S,8,0)</f>
        <v>45919.195937500001</v>
      </c>
      <c r="T775" s="14">
        <f>VLOOKUP($B775,Deals_Demo!$H:$S,9,0)</f>
        <v>45919.404270833336</v>
      </c>
      <c r="U775" s="15" t="str">
        <f t="shared" ref="U775:U838" si="127">TEXT(T775,"yyyy-mm-dd")</f>
        <v>2025-09-19</v>
      </c>
      <c r="V775" s="13" t="str">
        <f>VLOOKUP($B775,Deals_Demo!$H:$S,11,0)</f>
        <v>09</v>
      </c>
      <c r="W775" s="13" t="str">
        <f>VLOOKUP($B775,Deals_Demo!$H:$S,12,0)</f>
        <v>Fri</v>
      </c>
      <c r="X775" s="13">
        <f t="shared" si="120"/>
        <v>-0.309</v>
      </c>
      <c r="Y775" s="13">
        <f t="shared" si="121"/>
        <v>-0.61799999999999999</v>
      </c>
      <c r="Z775" s="13">
        <f t="shared" si="122"/>
        <v>-0.92699999999999994</v>
      </c>
      <c r="AA775" s="13">
        <f t="shared" ref="AA775:AA838" si="128">IF(M775&lt;2.9,-3,M775)</f>
        <v>-3</v>
      </c>
    </row>
    <row r="776" spans="1:27" x14ac:dyDescent="0.25">
      <c r="A776" s="58">
        <v>45919.199641203704</v>
      </c>
      <c r="B776" s="59">
        <v>443612839</v>
      </c>
      <c r="C776" s="38" t="s">
        <v>36</v>
      </c>
      <c r="D776" s="38" t="s">
        <v>38</v>
      </c>
      <c r="E776" s="38" t="s">
        <v>120</v>
      </c>
      <c r="F776" s="35">
        <v>3645.58</v>
      </c>
      <c r="G776" s="35">
        <v>3635.14</v>
      </c>
      <c r="H776" s="38"/>
      <c r="I776" s="38" t="s">
        <v>581</v>
      </c>
      <c r="J776" s="35">
        <v>3635.18</v>
      </c>
      <c r="K776" s="35">
        <v>0</v>
      </c>
      <c r="L776" s="35">
        <v>0</v>
      </c>
      <c r="M776" s="35">
        <v>10.4</v>
      </c>
      <c r="N776" s="10" t="str">
        <f t="shared" si="123"/>
        <v>W</v>
      </c>
      <c r="O776" s="11">
        <f t="shared" si="124"/>
        <v>45919</v>
      </c>
      <c r="P776" s="12" t="str">
        <f t="shared" si="125"/>
        <v>04</v>
      </c>
      <c r="Q776" s="13" t="str">
        <f>VLOOKUP($B776,Deals_Demo!$H:$N,7,0)</f>
        <v>strategy_18_demo</v>
      </c>
      <c r="R776" s="13" t="str">
        <f t="shared" si="126"/>
        <v>Fri</v>
      </c>
      <c r="S776" s="14">
        <f>VLOOKUP($B776,Deals_Demo!$H:$S,8,0)</f>
        <v>45919.199641203704</v>
      </c>
      <c r="T776" s="14">
        <f>VLOOKUP($B776,Deals_Demo!$H:$S,9,0)</f>
        <v>45919.40797453704</v>
      </c>
      <c r="U776" s="15" t="str">
        <f t="shared" si="127"/>
        <v>2025-09-19</v>
      </c>
      <c r="V776" s="13" t="str">
        <f>VLOOKUP($B776,Deals_Demo!$H:$S,11,0)</f>
        <v>09</v>
      </c>
      <c r="W776" s="13" t="str">
        <f>VLOOKUP($B776,Deals_Demo!$H:$S,12,0)</f>
        <v>Fri</v>
      </c>
      <c r="X776" s="13">
        <f t="shared" si="120"/>
        <v>1.04</v>
      </c>
      <c r="Y776" s="13">
        <f t="shared" si="121"/>
        <v>2.08</v>
      </c>
      <c r="Z776" s="13">
        <f t="shared" si="122"/>
        <v>3.12</v>
      </c>
      <c r="AA776" s="13">
        <f t="shared" si="128"/>
        <v>10.4</v>
      </c>
    </row>
    <row r="777" spans="1:27" x14ac:dyDescent="0.25">
      <c r="A777" s="60">
        <v>45919.203229166669</v>
      </c>
      <c r="B777" s="61">
        <v>443615983</v>
      </c>
      <c r="C777" s="37" t="s">
        <v>36</v>
      </c>
      <c r="D777" s="37" t="s">
        <v>38</v>
      </c>
      <c r="E777" s="37" t="s">
        <v>120</v>
      </c>
      <c r="F777" s="36">
        <v>3636.2</v>
      </c>
      <c r="G777" s="36">
        <v>3639.01</v>
      </c>
      <c r="H777" s="36">
        <v>3632.51</v>
      </c>
      <c r="I777" s="37" t="s">
        <v>583</v>
      </c>
      <c r="J777" s="36">
        <v>3639.13</v>
      </c>
      <c r="K777" s="36">
        <v>0</v>
      </c>
      <c r="L777" s="36">
        <v>0</v>
      </c>
      <c r="M777" s="36">
        <v>-2.93</v>
      </c>
      <c r="N777" s="10" t="str">
        <f t="shared" si="123"/>
        <v>L</v>
      </c>
      <c r="O777" s="11">
        <f t="shared" si="124"/>
        <v>45919</v>
      </c>
      <c r="P777" s="12" t="str">
        <f t="shared" si="125"/>
        <v>04</v>
      </c>
      <c r="Q777" s="13" t="str">
        <f>VLOOKUP($B777,Deals_Demo!$H:$N,7,0)</f>
        <v>strategy_17_demo</v>
      </c>
      <c r="R777" s="13" t="str">
        <f t="shared" si="126"/>
        <v>Fri</v>
      </c>
      <c r="S777" s="14">
        <f>VLOOKUP($B777,Deals_Demo!$H:$S,8,0)</f>
        <v>45919.203229166669</v>
      </c>
      <c r="T777" s="14">
        <f>VLOOKUP($B777,Deals_Demo!$H:$S,9,0)</f>
        <v>45919.411562500005</v>
      </c>
      <c r="U777" s="15" t="str">
        <f t="shared" si="127"/>
        <v>2025-09-19</v>
      </c>
      <c r="V777" s="13" t="str">
        <f>VLOOKUP($B777,Deals_Demo!$H:$S,11,0)</f>
        <v>09</v>
      </c>
      <c r="W777" s="13" t="str">
        <f>VLOOKUP($B777,Deals_Demo!$H:$S,12,0)</f>
        <v>Fri</v>
      </c>
      <c r="X777" s="13">
        <f t="shared" si="120"/>
        <v>-0.29300000000000004</v>
      </c>
      <c r="Y777" s="13">
        <f t="shared" si="121"/>
        <v>-0.58600000000000008</v>
      </c>
      <c r="Z777" s="13">
        <f t="shared" si="122"/>
        <v>-0.879</v>
      </c>
      <c r="AA777" s="13">
        <f t="shared" si="128"/>
        <v>-3</v>
      </c>
    </row>
    <row r="778" spans="1:27" x14ac:dyDescent="0.25">
      <c r="A778" s="58">
        <v>45919.203229166669</v>
      </c>
      <c r="B778" s="59">
        <v>443615984</v>
      </c>
      <c r="C778" s="38" t="s">
        <v>36</v>
      </c>
      <c r="D778" s="38" t="s">
        <v>38</v>
      </c>
      <c r="E778" s="38" t="s">
        <v>120</v>
      </c>
      <c r="F778" s="35">
        <v>3636.08</v>
      </c>
      <c r="G778" s="35">
        <v>3639.2</v>
      </c>
      <c r="H778" s="38"/>
      <c r="I778" s="38" t="s">
        <v>584</v>
      </c>
      <c r="J778" s="35">
        <v>3639.21</v>
      </c>
      <c r="K778" s="35">
        <v>0</v>
      </c>
      <c r="L778" s="35">
        <v>0</v>
      </c>
      <c r="M778" s="35">
        <v>-3.13</v>
      </c>
      <c r="N778" s="10" t="str">
        <f t="shared" si="123"/>
        <v>L</v>
      </c>
      <c r="O778" s="11">
        <f t="shared" si="124"/>
        <v>45919</v>
      </c>
      <c r="P778" s="12" t="str">
        <f t="shared" si="125"/>
        <v>04</v>
      </c>
      <c r="Q778" s="13" t="str">
        <f>VLOOKUP($B778,Deals_Demo!$H:$N,7,0)</f>
        <v>strategy_18_demo</v>
      </c>
      <c r="R778" s="13" t="str">
        <f t="shared" si="126"/>
        <v>Fri</v>
      </c>
      <c r="S778" s="14">
        <f>VLOOKUP($B778,Deals_Demo!$H:$S,8,0)</f>
        <v>45919.203229166669</v>
      </c>
      <c r="T778" s="14">
        <f>VLOOKUP($B778,Deals_Demo!$H:$S,9,0)</f>
        <v>45919.411562500005</v>
      </c>
      <c r="U778" s="15" t="str">
        <f t="shared" si="127"/>
        <v>2025-09-19</v>
      </c>
      <c r="V778" s="13" t="str">
        <f>VLOOKUP($B778,Deals_Demo!$H:$S,11,0)</f>
        <v>09</v>
      </c>
      <c r="W778" s="13" t="str">
        <f>VLOOKUP($B778,Deals_Demo!$H:$S,12,0)</f>
        <v>Fri</v>
      </c>
      <c r="X778" s="13">
        <f t="shared" si="120"/>
        <v>-0.313</v>
      </c>
      <c r="Y778" s="13">
        <f t="shared" si="121"/>
        <v>-0.626</v>
      </c>
      <c r="Z778" s="13">
        <f t="shared" si="122"/>
        <v>-0.93899999999999995</v>
      </c>
      <c r="AA778" s="13">
        <f t="shared" si="128"/>
        <v>-3</v>
      </c>
    </row>
    <row r="779" spans="1:27" x14ac:dyDescent="0.25">
      <c r="A779" s="60">
        <v>45919.203229166669</v>
      </c>
      <c r="B779" s="61">
        <v>443615987</v>
      </c>
      <c r="C779" s="37" t="s">
        <v>36</v>
      </c>
      <c r="D779" s="37" t="s">
        <v>38</v>
      </c>
      <c r="E779" s="37" t="s">
        <v>120</v>
      </c>
      <c r="F779" s="36">
        <v>3636.05</v>
      </c>
      <c r="G779" s="36">
        <v>3639.2</v>
      </c>
      <c r="H779" s="37"/>
      <c r="I779" s="37" t="s">
        <v>584</v>
      </c>
      <c r="J779" s="36">
        <v>3639.21</v>
      </c>
      <c r="K779" s="36">
        <v>0</v>
      </c>
      <c r="L779" s="36">
        <v>0</v>
      </c>
      <c r="M779" s="36">
        <v>-3.16</v>
      </c>
      <c r="N779" s="10" t="str">
        <f t="shared" si="123"/>
        <v>L</v>
      </c>
      <c r="O779" s="11">
        <f t="shared" si="124"/>
        <v>45919</v>
      </c>
      <c r="P779" s="12" t="str">
        <f t="shared" si="125"/>
        <v>04</v>
      </c>
      <c r="Q779" s="13" t="str">
        <f>VLOOKUP($B779,Deals_Demo!$H:$N,7,0)</f>
        <v>strategy_19_demo</v>
      </c>
      <c r="R779" s="13" t="str">
        <f t="shared" si="126"/>
        <v>Fri</v>
      </c>
      <c r="S779" s="14">
        <f>VLOOKUP($B779,Deals_Demo!$H:$S,8,0)</f>
        <v>45919.203229166669</v>
      </c>
      <c r="T779" s="14">
        <f>VLOOKUP($B779,Deals_Demo!$H:$S,9,0)</f>
        <v>45919.411562500005</v>
      </c>
      <c r="U779" s="15" t="str">
        <f t="shared" si="127"/>
        <v>2025-09-19</v>
      </c>
      <c r="V779" s="13" t="str">
        <f>VLOOKUP($B779,Deals_Demo!$H:$S,11,0)</f>
        <v>09</v>
      </c>
      <c r="W779" s="13" t="str">
        <f>VLOOKUP($B779,Deals_Demo!$H:$S,12,0)</f>
        <v>Fri</v>
      </c>
      <c r="X779" s="13">
        <f t="shared" si="120"/>
        <v>-0.31600000000000006</v>
      </c>
      <c r="Y779" s="13">
        <f t="shared" si="121"/>
        <v>-0.63200000000000012</v>
      </c>
      <c r="Z779" s="13">
        <f t="shared" si="122"/>
        <v>-0.94799999999999995</v>
      </c>
      <c r="AA779" s="13">
        <f t="shared" si="128"/>
        <v>-3</v>
      </c>
    </row>
    <row r="780" spans="1:27" x14ac:dyDescent="0.25">
      <c r="A780" s="58">
        <v>45919.20380787037</v>
      </c>
      <c r="B780" s="59">
        <v>443616334</v>
      </c>
      <c r="C780" s="38" t="s">
        <v>36</v>
      </c>
      <c r="D780" s="38" t="s">
        <v>38</v>
      </c>
      <c r="E780" s="38" t="s">
        <v>120</v>
      </c>
      <c r="F780" s="35">
        <v>3639.48</v>
      </c>
      <c r="G780" s="35">
        <v>3642.48</v>
      </c>
      <c r="H780" s="35">
        <v>3635.98</v>
      </c>
      <c r="I780" s="38" t="s">
        <v>585</v>
      </c>
      <c r="J780" s="35">
        <v>3642.48</v>
      </c>
      <c r="K780" s="35">
        <v>0</v>
      </c>
      <c r="L780" s="35">
        <v>0</v>
      </c>
      <c r="M780" s="35">
        <v>-3</v>
      </c>
      <c r="N780" s="10" t="str">
        <f t="shared" si="123"/>
        <v>L</v>
      </c>
      <c r="O780" s="11">
        <f t="shared" si="124"/>
        <v>45919</v>
      </c>
      <c r="P780" s="12" t="str">
        <f t="shared" si="125"/>
        <v>04</v>
      </c>
      <c r="Q780" s="13" t="str">
        <f>VLOOKUP($B780,Deals_Demo!$H:$N,7,0)</f>
        <v>strategy_16_demo</v>
      </c>
      <c r="R780" s="13" t="str">
        <f t="shared" si="126"/>
        <v>Fri</v>
      </c>
      <c r="S780" s="14">
        <f>VLOOKUP($B780,Deals_Demo!$H:$S,8,0)</f>
        <v>45919.20380787037</v>
      </c>
      <c r="T780" s="14">
        <f>VLOOKUP($B780,Deals_Demo!$H:$S,9,0)</f>
        <v>45919.412141203706</v>
      </c>
      <c r="U780" s="15" t="str">
        <f t="shared" si="127"/>
        <v>2025-09-19</v>
      </c>
      <c r="V780" s="13" t="str">
        <f>VLOOKUP($B780,Deals_Demo!$H:$S,11,0)</f>
        <v>09</v>
      </c>
      <c r="W780" s="13" t="str">
        <f>VLOOKUP($B780,Deals_Demo!$H:$S,12,0)</f>
        <v>Fri</v>
      </c>
      <c r="X780" s="13">
        <f t="shared" si="120"/>
        <v>-0.30000000000000004</v>
      </c>
      <c r="Y780" s="13">
        <f t="shared" si="121"/>
        <v>-0.60000000000000009</v>
      </c>
      <c r="Z780" s="13">
        <f t="shared" si="122"/>
        <v>-0.89999999999999991</v>
      </c>
      <c r="AA780" s="13">
        <f t="shared" si="128"/>
        <v>-3</v>
      </c>
    </row>
    <row r="781" spans="1:27" x14ac:dyDescent="0.25">
      <c r="A781" s="60">
        <v>45919.20380787037</v>
      </c>
      <c r="B781" s="61">
        <v>443616335</v>
      </c>
      <c r="C781" s="37" t="s">
        <v>36</v>
      </c>
      <c r="D781" s="37" t="s">
        <v>38</v>
      </c>
      <c r="E781" s="37" t="s">
        <v>120</v>
      </c>
      <c r="F781" s="36">
        <v>3639.48</v>
      </c>
      <c r="G781" s="36">
        <v>3642.48</v>
      </c>
      <c r="H781" s="36">
        <v>3636.48</v>
      </c>
      <c r="I781" s="37" t="s">
        <v>585</v>
      </c>
      <c r="J781" s="36">
        <v>3642.48</v>
      </c>
      <c r="K781" s="36">
        <v>0</v>
      </c>
      <c r="L781" s="36">
        <v>0</v>
      </c>
      <c r="M781" s="36">
        <v>-3</v>
      </c>
      <c r="N781" s="10" t="str">
        <f t="shared" si="123"/>
        <v>L</v>
      </c>
      <c r="O781" s="11">
        <f t="shared" si="124"/>
        <v>45919</v>
      </c>
      <c r="P781" s="12" t="str">
        <f t="shared" si="125"/>
        <v>04</v>
      </c>
      <c r="Q781" s="13" t="str">
        <f>VLOOKUP($B781,Deals_Demo!$H:$N,7,0)</f>
        <v>strategy_09_demo</v>
      </c>
      <c r="R781" s="13" t="str">
        <f t="shared" si="126"/>
        <v>Fri</v>
      </c>
      <c r="S781" s="14">
        <f>VLOOKUP($B781,Deals_Demo!$H:$S,8,0)</f>
        <v>45919.20380787037</v>
      </c>
      <c r="T781" s="14">
        <f>VLOOKUP($B781,Deals_Demo!$H:$S,9,0)</f>
        <v>45919.412141203706</v>
      </c>
      <c r="U781" s="15" t="str">
        <f t="shared" si="127"/>
        <v>2025-09-19</v>
      </c>
      <c r="V781" s="13" t="str">
        <f>VLOOKUP($B781,Deals_Demo!$H:$S,11,0)</f>
        <v>09</v>
      </c>
      <c r="W781" s="13" t="str">
        <f>VLOOKUP($B781,Deals_Demo!$H:$S,12,0)</f>
        <v>Fri</v>
      </c>
      <c r="X781" s="13">
        <f t="shared" si="120"/>
        <v>-0.30000000000000004</v>
      </c>
      <c r="Y781" s="13">
        <f t="shared" si="121"/>
        <v>-0.60000000000000009</v>
      </c>
      <c r="Z781" s="13">
        <f t="shared" si="122"/>
        <v>-0.89999999999999991</v>
      </c>
      <c r="AA781" s="13">
        <f t="shared" si="128"/>
        <v>-3</v>
      </c>
    </row>
    <row r="782" spans="1:27" x14ac:dyDescent="0.25">
      <c r="A782" s="58">
        <v>45919.20380787037</v>
      </c>
      <c r="B782" s="59">
        <v>443616336</v>
      </c>
      <c r="C782" s="38" t="s">
        <v>36</v>
      </c>
      <c r="D782" s="38" t="s">
        <v>38</v>
      </c>
      <c r="E782" s="38" t="s">
        <v>120</v>
      </c>
      <c r="F782" s="35">
        <v>3639.53</v>
      </c>
      <c r="G782" s="35">
        <v>3639.33</v>
      </c>
      <c r="H782" s="35">
        <v>3637.98</v>
      </c>
      <c r="I782" s="38" t="s">
        <v>586</v>
      </c>
      <c r="J782" s="35">
        <v>3639.42</v>
      </c>
      <c r="K782" s="35">
        <v>0</v>
      </c>
      <c r="L782" s="35">
        <v>0</v>
      </c>
      <c r="M782" s="35">
        <v>0.11</v>
      </c>
      <c r="N782" s="10" t="str">
        <f t="shared" si="123"/>
        <v>W</v>
      </c>
      <c r="O782" s="11">
        <f t="shared" si="124"/>
        <v>45919</v>
      </c>
      <c r="P782" s="12" t="str">
        <f t="shared" si="125"/>
        <v>04</v>
      </c>
      <c r="Q782" s="13" t="str">
        <f>VLOOKUP($B782,Deals_Demo!$H:$N,7,0)</f>
        <v>strategy_14_demo</v>
      </c>
      <c r="R782" s="13" t="str">
        <f t="shared" si="126"/>
        <v>Fri</v>
      </c>
      <c r="S782" s="14">
        <f>VLOOKUP($B782,Deals_Demo!$H:$S,8,0)</f>
        <v>45919.20380787037</v>
      </c>
      <c r="T782" s="14">
        <f>VLOOKUP($B782,Deals_Demo!$H:$S,9,0)</f>
        <v>45919.412141203706</v>
      </c>
      <c r="U782" s="15" t="str">
        <f t="shared" si="127"/>
        <v>2025-09-19</v>
      </c>
      <c r="V782" s="13" t="str">
        <f>VLOOKUP($B782,Deals_Demo!$H:$S,11,0)</f>
        <v>09</v>
      </c>
      <c r="W782" s="13" t="str">
        <f>VLOOKUP($B782,Deals_Demo!$H:$S,12,0)</f>
        <v>Fri</v>
      </c>
      <c r="X782" s="13">
        <f t="shared" si="120"/>
        <v>1.1000000000000001E-2</v>
      </c>
      <c r="Y782" s="13">
        <f t="shared" si="121"/>
        <v>2.2000000000000002E-2</v>
      </c>
      <c r="Z782" s="13">
        <f t="shared" si="122"/>
        <v>3.3000000000000002E-2</v>
      </c>
      <c r="AA782" s="13">
        <f t="shared" si="128"/>
        <v>-3</v>
      </c>
    </row>
    <row r="783" spans="1:27" x14ac:dyDescent="0.25">
      <c r="A783" s="60">
        <v>45919.20380787037</v>
      </c>
      <c r="B783" s="61">
        <v>443616337</v>
      </c>
      <c r="C783" s="37" t="s">
        <v>36</v>
      </c>
      <c r="D783" s="37" t="s">
        <v>38</v>
      </c>
      <c r="E783" s="37" t="s">
        <v>120</v>
      </c>
      <c r="F783" s="36">
        <v>3639.41</v>
      </c>
      <c r="G783" s="36">
        <v>3641.98</v>
      </c>
      <c r="H783" s="36">
        <v>3636.48</v>
      </c>
      <c r="I783" s="37" t="s">
        <v>587</v>
      </c>
      <c r="J783" s="36">
        <v>3641.98</v>
      </c>
      <c r="K783" s="36">
        <v>0</v>
      </c>
      <c r="L783" s="36">
        <v>0</v>
      </c>
      <c r="M783" s="36">
        <v>-2.57</v>
      </c>
      <c r="N783" s="10" t="str">
        <f t="shared" si="123"/>
        <v>L</v>
      </c>
      <c r="O783" s="11">
        <f t="shared" si="124"/>
        <v>45919</v>
      </c>
      <c r="P783" s="12" t="str">
        <f t="shared" si="125"/>
        <v>04</v>
      </c>
      <c r="Q783" s="13" t="str">
        <f>VLOOKUP($B783,Deals_Demo!$H:$N,7,0)</f>
        <v>strategy_10_demo</v>
      </c>
      <c r="R783" s="13" t="str">
        <f t="shared" si="126"/>
        <v>Fri</v>
      </c>
      <c r="S783" s="14">
        <f>VLOOKUP($B783,Deals_Demo!$H:$S,8,0)</f>
        <v>45919.20380787037</v>
      </c>
      <c r="T783" s="14">
        <f>VLOOKUP($B783,Deals_Demo!$H:$S,9,0)</f>
        <v>45919.412141203706</v>
      </c>
      <c r="U783" s="15" t="str">
        <f t="shared" si="127"/>
        <v>2025-09-19</v>
      </c>
      <c r="V783" s="13" t="str">
        <f>VLOOKUP($B783,Deals_Demo!$H:$S,11,0)</f>
        <v>09</v>
      </c>
      <c r="W783" s="13" t="str">
        <f>VLOOKUP($B783,Deals_Demo!$H:$S,12,0)</f>
        <v>Fri</v>
      </c>
      <c r="X783" s="13">
        <f t="shared" si="120"/>
        <v>-0.25700000000000001</v>
      </c>
      <c r="Y783" s="13">
        <f t="shared" si="121"/>
        <v>-0.51400000000000001</v>
      </c>
      <c r="Z783" s="13">
        <f t="shared" si="122"/>
        <v>-0.77099999999999991</v>
      </c>
      <c r="AA783" s="13">
        <f t="shared" si="128"/>
        <v>-3</v>
      </c>
    </row>
    <row r="784" spans="1:27" x14ac:dyDescent="0.25">
      <c r="A784" s="58">
        <v>45919.203819444447</v>
      </c>
      <c r="B784" s="59">
        <v>443616338</v>
      </c>
      <c r="C784" s="38" t="s">
        <v>36</v>
      </c>
      <c r="D784" s="38" t="s">
        <v>38</v>
      </c>
      <c r="E784" s="38" t="s">
        <v>120</v>
      </c>
      <c r="F784" s="35">
        <v>3639.41</v>
      </c>
      <c r="G784" s="35">
        <v>3642.48</v>
      </c>
      <c r="H784" s="35">
        <v>3637.98</v>
      </c>
      <c r="I784" s="38" t="s">
        <v>585</v>
      </c>
      <c r="J784" s="35">
        <v>3642.48</v>
      </c>
      <c r="K784" s="35">
        <v>0</v>
      </c>
      <c r="L784" s="35">
        <v>0</v>
      </c>
      <c r="M784" s="35">
        <v>-3.07</v>
      </c>
      <c r="N784" s="10" t="str">
        <f t="shared" si="123"/>
        <v>L</v>
      </c>
      <c r="O784" s="11">
        <f t="shared" si="124"/>
        <v>45919</v>
      </c>
      <c r="P784" s="12" t="str">
        <f t="shared" si="125"/>
        <v>04</v>
      </c>
      <c r="Q784" s="13" t="str">
        <f>VLOOKUP($B784,Deals_Demo!$H:$N,7,0)</f>
        <v>strategy_12_demo</v>
      </c>
      <c r="R784" s="13" t="str">
        <f t="shared" si="126"/>
        <v>Fri</v>
      </c>
      <c r="S784" s="14">
        <f>VLOOKUP($B784,Deals_Demo!$H:$S,8,0)</f>
        <v>45919.203819444447</v>
      </c>
      <c r="T784" s="14">
        <f>VLOOKUP($B784,Deals_Demo!$H:$S,9,0)</f>
        <v>45919.412152777782</v>
      </c>
      <c r="U784" s="15" t="str">
        <f t="shared" si="127"/>
        <v>2025-09-19</v>
      </c>
      <c r="V784" s="13" t="str">
        <f>VLOOKUP($B784,Deals_Demo!$H:$S,11,0)</f>
        <v>09</v>
      </c>
      <c r="W784" s="13" t="str">
        <f>VLOOKUP($B784,Deals_Demo!$H:$S,12,0)</f>
        <v>Fri</v>
      </c>
      <c r="X784" s="13">
        <f t="shared" si="120"/>
        <v>-0.307</v>
      </c>
      <c r="Y784" s="13">
        <f t="shared" si="121"/>
        <v>-0.61399999999999999</v>
      </c>
      <c r="Z784" s="13">
        <f t="shared" si="122"/>
        <v>-0.92099999999999993</v>
      </c>
      <c r="AA784" s="13">
        <f t="shared" si="128"/>
        <v>-3</v>
      </c>
    </row>
    <row r="785" spans="1:27" x14ac:dyDescent="0.25">
      <c r="A785" s="60">
        <v>45919.203819444447</v>
      </c>
      <c r="B785" s="61">
        <v>443616339</v>
      </c>
      <c r="C785" s="37" t="s">
        <v>36</v>
      </c>
      <c r="D785" s="37" t="s">
        <v>38</v>
      </c>
      <c r="E785" s="37" t="s">
        <v>120</v>
      </c>
      <c r="F785" s="36">
        <v>3639.41</v>
      </c>
      <c r="G785" s="36">
        <v>3642.48</v>
      </c>
      <c r="H785" s="36">
        <v>3635.98</v>
      </c>
      <c r="I785" s="37" t="s">
        <v>585</v>
      </c>
      <c r="J785" s="36">
        <v>3642.48</v>
      </c>
      <c r="K785" s="36">
        <v>0</v>
      </c>
      <c r="L785" s="36">
        <v>0</v>
      </c>
      <c r="M785" s="36">
        <v>-3.07</v>
      </c>
      <c r="N785" s="10" t="str">
        <f t="shared" si="123"/>
        <v>L</v>
      </c>
      <c r="O785" s="11">
        <f t="shared" si="124"/>
        <v>45919</v>
      </c>
      <c r="P785" s="12" t="str">
        <f t="shared" si="125"/>
        <v>04</v>
      </c>
      <c r="Q785" s="13" t="str">
        <f>VLOOKUP($B785,Deals_Demo!$H:$N,7,0)</f>
        <v>strategy_11_demo</v>
      </c>
      <c r="R785" s="13" t="str">
        <f t="shared" si="126"/>
        <v>Fri</v>
      </c>
      <c r="S785" s="14">
        <f>VLOOKUP($B785,Deals_Demo!$H:$S,8,0)</f>
        <v>45919.203819444447</v>
      </c>
      <c r="T785" s="14">
        <f>VLOOKUP($B785,Deals_Demo!$H:$S,9,0)</f>
        <v>45919.412152777782</v>
      </c>
      <c r="U785" s="15" t="str">
        <f t="shared" si="127"/>
        <v>2025-09-19</v>
      </c>
      <c r="V785" s="13" t="str">
        <f>VLOOKUP($B785,Deals_Demo!$H:$S,11,0)</f>
        <v>09</v>
      </c>
      <c r="W785" s="13" t="str">
        <f>VLOOKUP($B785,Deals_Demo!$H:$S,12,0)</f>
        <v>Fri</v>
      </c>
      <c r="X785" s="13">
        <f t="shared" si="120"/>
        <v>-0.307</v>
      </c>
      <c r="Y785" s="13">
        <f t="shared" si="121"/>
        <v>-0.61399999999999999</v>
      </c>
      <c r="Z785" s="13">
        <f t="shared" si="122"/>
        <v>-0.92099999999999993</v>
      </c>
      <c r="AA785" s="13">
        <f t="shared" si="128"/>
        <v>-3</v>
      </c>
    </row>
    <row r="786" spans="1:27" x14ac:dyDescent="0.25">
      <c r="A786" s="58">
        <v>45919.203819444447</v>
      </c>
      <c r="B786" s="59">
        <v>443616340</v>
      </c>
      <c r="C786" s="38" t="s">
        <v>36</v>
      </c>
      <c r="D786" s="38" t="s">
        <v>38</v>
      </c>
      <c r="E786" s="38" t="s">
        <v>120</v>
      </c>
      <c r="F786" s="35">
        <v>3639.39</v>
      </c>
      <c r="G786" s="35">
        <v>3640.98</v>
      </c>
      <c r="H786" s="35">
        <v>3637.98</v>
      </c>
      <c r="I786" s="38" t="s">
        <v>588</v>
      </c>
      <c r="J786" s="35">
        <v>3640.99</v>
      </c>
      <c r="K786" s="35">
        <v>0</v>
      </c>
      <c r="L786" s="35">
        <v>0</v>
      </c>
      <c r="M786" s="35">
        <v>-1.6</v>
      </c>
      <c r="N786" s="10" t="str">
        <f t="shared" si="123"/>
        <v>L</v>
      </c>
      <c r="O786" s="11">
        <f t="shared" si="124"/>
        <v>45919</v>
      </c>
      <c r="P786" s="12" t="str">
        <f t="shared" si="125"/>
        <v>04</v>
      </c>
      <c r="Q786" s="13" t="str">
        <f>VLOOKUP($B786,Deals_Demo!$H:$N,7,0)</f>
        <v>strategy_15_demo</v>
      </c>
      <c r="R786" s="13" t="str">
        <f t="shared" si="126"/>
        <v>Fri</v>
      </c>
      <c r="S786" s="14">
        <f>VLOOKUP($B786,Deals_Demo!$H:$S,8,0)</f>
        <v>45919.203819444447</v>
      </c>
      <c r="T786" s="14">
        <f>VLOOKUP($B786,Deals_Demo!$H:$S,9,0)</f>
        <v>45919.412152777782</v>
      </c>
      <c r="U786" s="15" t="str">
        <f t="shared" si="127"/>
        <v>2025-09-19</v>
      </c>
      <c r="V786" s="13" t="str">
        <f>VLOOKUP($B786,Deals_Demo!$H:$S,11,0)</f>
        <v>09</v>
      </c>
      <c r="W786" s="13" t="str">
        <f>VLOOKUP($B786,Deals_Demo!$H:$S,12,0)</f>
        <v>Fri</v>
      </c>
      <c r="X786" s="13">
        <f t="shared" si="120"/>
        <v>-0.16000000000000003</v>
      </c>
      <c r="Y786" s="13">
        <f t="shared" si="121"/>
        <v>-0.32000000000000006</v>
      </c>
      <c r="Z786" s="13">
        <f t="shared" si="122"/>
        <v>-0.48</v>
      </c>
      <c r="AA786" s="13">
        <f t="shared" si="128"/>
        <v>-3</v>
      </c>
    </row>
    <row r="787" spans="1:27" x14ac:dyDescent="0.25">
      <c r="A787" s="60">
        <v>45919.204965277779</v>
      </c>
      <c r="B787" s="61">
        <v>443616975</v>
      </c>
      <c r="C787" s="37" t="s">
        <v>36</v>
      </c>
      <c r="D787" s="37" t="s">
        <v>38</v>
      </c>
      <c r="E787" s="37" t="s">
        <v>120</v>
      </c>
      <c r="F787" s="36">
        <v>3639.6</v>
      </c>
      <c r="G787" s="36">
        <v>3641.19</v>
      </c>
      <c r="H787" s="36">
        <v>3638.19</v>
      </c>
      <c r="I787" s="37" t="s">
        <v>589</v>
      </c>
      <c r="J787" s="36">
        <v>3638.19</v>
      </c>
      <c r="K787" s="36">
        <v>0</v>
      </c>
      <c r="L787" s="36">
        <v>0</v>
      </c>
      <c r="M787" s="36">
        <v>1.41</v>
      </c>
      <c r="N787" s="10" t="str">
        <f t="shared" si="123"/>
        <v>W</v>
      </c>
      <c r="O787" s="11">
        <f t="shared" si="124"/>
        <v>45919</v>
      </c>
      <c r="P787" s="12" t="str">
        <f t="shared" si="125"/>
        <v>04</v>
      </c>
      <c r="Q787" s="13" t="str">
        <f>VLOOKUP($B787,Deals_Demo!$H:$N,7,0)</f>
        <v>strategy_15_demo</v>
      </c>
      <c r="R787" s="13" t="str">
        <f t="shared" si="126"/>
        <v>Fri</v>
      </c>
      <c r="S787" s="14">
        <f>VLOOKUP($B787,Deals_Demo!$H:$S,8,0)</f>
        <v>45919.204965277779</v>
      </c>
      <c r="T787" s="14">
        <f>VLOOKUP($B787,Deals_Demo!$H:$S,9,0)</f>
        <v>45919.413298611114</v>
      </c>
      <c r="U787" s="15" t="str">
        <f t="shared" si="127"/>
        <v>2025-09-19</v>
      </c>
      <c r="V787" s="13" t="str">
        <f>VLOOKUP($B787,Deals_Demo!$H:$S,11,0)</f>
        <v>09</v>
      </c>
      <c r="W787" s="13" t="str">
        <f>VLOOKUP($B787,Deals_Demo!$H:$S,12,0)</f>
        <v>Fri</v>
      </c>
      <c r="X787" s="13">
        <f t="shared" si="120"/>
        <v>0.14099999999999999</v>
      </c>
      <c r="Y787" s="13">
        <f t="shared" si="121"/>
        <v>0.28199999999999997</v>
      </c>
      <c r="Z787" s="13">
        <f t="shared" si="122"/>
        <v>0.42299999999999999</v>
      </c>
      <c r="AA787" s="13">
        <f t="shared" si="128"/>
        <v>-3</v>
      </c>
    </row>
    <row r="788" spans="1:27" x14ac:dyDescent="0.25">
      <c r="A788" s="58">
        <v>45919.205428240741</v>
      </c>
      <c r="B788" s="59">
        <v>443617123</v>
      </c>
      <c r="C788" s="38" t="s">
        <v>36</v>
      </c>
      <c r="D788" s="38" t="s">
        <v>38</v>
      </c>
      <c r="E788" s="38" t="s">
        <v>120</v>
      </c>
      <c r="F788" s="35">
        <v>3639.43</v>
      </c>
      <c r="G788" s="35">
        <v>3642.43</v>
      </c>
      <c r="H788" s="38"/>
      <c r="I788" s="38" t="s">
        <v>585</v>
      </c>
      <c r="J788" s="35">
        <v>3642.48</v>
      </c>
      <c r="K788" s="35">
        <v>0</v>
      </c>
      <c r="L788" s="35">
        <v>0</v>
      </c>
      <c r="M788" s="35">
        <v>-3.05</v>
      </c>
      <c r="N788" s="10" t="str">
        <f t="shared" si="123"/>
        <v>L</v>
      </c>
      <c r="O788" s="11">
        <f t="shared" si="124"/>
        <v>45919</v>
      </c>
      <c r="P788" s="12" t="str">
        <f t="shared" si="125"/>
        <v>04</v>
      </c>
      <c r="Q788" s="13" t="str">
        <f>VLOOKUP($B788,Deals_Demo!$H:$N,7,0)</f>
        <v>strategy_19_demo</v>
      </c>
      <c r="R788" s="13" t="str">
        <f t="shared" si="126"/>
        <v>Fri</v>
      </c>
      <c r="S788" s="14">
        <f>VLOOKUP($B788,Deals_Demo!$H:$S,8,0)</f>
        <v>45919.205428240741</v>
      </c>
      <c r="T788" s="14">
        <f>VLOOKUP($B788,Deals_Demo!$H:$S,9,0)</f>
        <v>45919.413761574076</v>
      </c>
      <c r="U788" s="15" t="str">
        <f t="shared" si="127"/>
        <v>2025-09-19</v>
      </c>
      <c r="V788" s="13" t="str">
        <f>VLOOKUP($B788,Deals_Demo!$H:$S,11,0)</f>
        <v>09</v>
      </c>
      <c r="W788" s="13" t="str">
        <f>VLOOKUP($B788,Deals_Demo!$H:$S,12,0)</f>
        <v>Fri</v>
      </c>
      <c r="X788" s="13">
        <f t="shared" si="120"/>
        <v>-0.30499999999999999</v>
      </c>
      <c r="Y788" s="13">
        <f t="shared" si="121"/>
        <v>-0.61</v>
      </c>
      <c r="Z788" s="13">
        <f t="shared" si="122"/>
        <v>-0.91499999999999992</v>
      </c>
      <c r="AA788" s="13">
        <f t="shared" si="128"/>
        <v>-3</v>
      </c>
    </row>
    <row r="789" spans="1:27" x14ac:dyDescent="0.25">
      <c r="A789" s="60">
        <v>45919.205428240741</v>
      </c>
      <c r="B789" s="61">
        <v>443617125</v>
      </c>
      <c r="C789" s="37" t="s">
        <v>36</v>
      </c>
      <c r="D789" s="37" t="s">
        <v>38</v>
      </c>
      <c r="E789" s="37" t="s">
        <v>120</v>
      </c>
      <c r="F789" s="36">
        <v>3639.43</v>
      </c>
      <c r="G789" s="36">
        <v>3642.43</v>
      </c>
      <c r="H789" s="36">
        <v>3635.93</v>
      </c>
      <c r="I789" s="37" t="s">
        <v>590</v>
      </c>
      <c r="J789" s="36">
        <v>3642.48</v>
      </c>
      <c r="K789" s="36">
        <v>0</v>
      </c>
      <c r="L789" s="36">
        <v>0</v>
      </c>
      <c r="M789" s="36">
        <v>-3.05</v>
      </c>
      <c r="N789" s="10" t="str">
        <f t="shared" si="123"/>
        <v>L</v>
      </c>
      <c r="O789" s="11">
        <f t="shared" si="124"/>
        <v>45919</v>
      </c>
      <c r="P789" s="12" t="str">
        <f t="shared" si="125"/>
        <v>04</v>
      </c>
      <c r="Q789" s="13" t="str">
        <f>VLOOKUP($B789,Deals_Demo!$H:$N,7,0)</f>
        <v>strategy_17_demo</v>
      </c>
      <c r="R789" s="13" t="str">
        <f t="shared" si="126"/>
        <v>Fri</v>
      </c>
      <c r="S789" s="14">
        <f>VLOOKUP($B789,Deals_Demo!$H:$S,8,0)</f>
        <v>45919.205428240741</v>
      </c>
      <c r="T789" s="14">
        <f>VLOOKUP($B789,Deals_Demo!$H:$S,9,0)</f>
        <v>45919.413761574076</v>
      </c>
      <c r="U789" s="15" t="str">
        <f t="shared" si="127"/>
        <v>2025-09-19</v>
      </c>
      <c r="V789" s="13" t="str">
        <f>VLOOKUP($B789,Deals_Demo!$H:$S,11,0)</f>
        <v>09</v>
      </c>
      <c r="W789" s="13" t="str">
        <f>VLOOKUP($B789,Deals_Demo!$H:$S,12,0)</f>
        <v>Fri</v>
      </c>
      <c r="X789" s="13">
        <f t="shared" si="120"/>
        <v>-0.30499999999999999</v>
      </c>
      <c r="Y789" s="13">
        <f t="shared" si="121"/>
        <v>-0.61</v>
      </c>
      <c r="Z789" s="13">
        <f t="shared" si="122"/>
        <v>-0.91499999999999992</v>
      </c>
      <c r="AA789" s="13">
        <f t="shared" si="128"/>
        <v>-3</v>
      </c>
    </row>
    <row r="790" spans="1:27" x14ac:dyDescent="0.25">
      <c r="A790" s="58">
        <v>45919.205428240741</v>
      </c>
      <c r="B790" s="59">
        <v>443617126</v>
      </c>
      <c r="C790" s="38" t="s">
        <v>36</v>
      </c>
      <c r="D790" s="38" t="s">
        <v>38</v>
      </c>
      <c r="E790" s="38" t="s">
        <v>120</v>
      </c>
      <c r="F790" s="35">
        <v>3639.5</v>
      </c>
      <c r="G790" s="35">
        <v>3639.16</v>
      </c>
      <c r="H790" s="38"/>
      <c r="I790" s="38" t="s">
        <v>586</v>
      </c>
      <c r="J790" s="35">
        <v>3639.29</v>
      </c>
      <c r="K790" s="35">
        <v>0</v>
      </c>
      <c r="L790" s="35">
        <v>0</v>
      </c>
      <c r="M790" s="35">
        <v>0.21</v>
      </c>
      <c r="N790" s="10" t="str">
        <f t="shared" si="123"/>
        <v>W</v>
      </c>
      <c r="O790" s="11">
        <f t="shared" si="124"/>
        <v>45919</v>
      </c>
      <c r="P790" s="12" t="str">
        <f t="shared" si="125"/>
        <v>04</v>
      </c>
      <c r="Q790" s="13" t="str">
        <f>VLOOKUP($B790,Deals_Demo!$H:$N,7,0)</f>
        <v>strategy_18_demo</v>
      </c>
      <c r="R790" s="13" t="str">
        <f t="shared" si="126"/>
        <v>Fri</v>
      </c>
      <c r="S790" s="14">
        <f>VLOOKUP($B790,Deals_Demo!$H:$S,8,0)</f>
        <v>45919.205428240741</v>
      </c>
      <c r="T790" s="14">
        <f>VLOOKUP($B790,Deals_Demo!$H:$S,9,0)</f>
        <v>45919.413761574076</v>
      </c>
      <c r="U790" s="15" t="str">
        <f t="shared" si="127"/>
        <v>2025-09-19</v>
      </c>
      <c r="V790" s="13" t="str">
        <f>VLOOKUP($B790,Deals_Demo!$H:$S,11,0)</f>
        <v>09</v>
      </c>
      <c r="W790" s="13" t="str">
        <f>VLOOKUP($B790,Deals_Demo!$H:$S,12,0)</f>
        <v>Fri</v>
      </c>
      <c r="X790" s="13">
        <f t="shared" si="120"/>
        <v>2.1000000000000001E-2</v>
      </c>
      <c r="Y790" s="13">
        <f t="shared" si="121"/>
        <v>4.2000000000000003E-2</v>
      </c>
      <c r="Z790" s="13">
        <f t="shared" si="122"/>
        <v>6.3E-2</v>
      </c>
      <c r="AA790" s="13">
        <f t="shared" si="128"/>
        <v>-3</v>
      </c>
    </row>
    <row r="791" spans="1:27" x14ac:dyDescent="0.25">
      <c r="A791" s="60">
        <v>45919.207627314812</v>
      </c>
      <c r="B791" s="61">
        <v>443617817</v>
      </c>
      <c r="C791" s="37" t="s">
        <v>36</v>
      </c>
      <c r="D791" s="37" t="s">
        <v>38</v>
      </c>
      <c r="E791" s="37" t="s">
        <v>120</v>
      </c>
      <c r="F791" s="36">
        <v>3639.42</v>
      </c>
      <c r="G791" s="36">
        <v>3640.92</v>
      </c>
      <c r="H791" s="36">
        <v>3637.92</v>
      </c>
      <c r="I791" s="37" t="s">
        <v>591</v>
      </c>
      <c r="J791" s="36">
        <v>3640.94</v>
      </c>
      <c r="K791" s="36">
        <v>0</v>
      </c>
      <c r="L791" s="36">
        <v>0</v>
      </c>
      <c r="M791" s="36">
        <v>-1.52</v>
      </c>
      <c r="N791" s="10" t="str">
        <f t="shared" si="123"/>
        <v>L</v>
      </c>
      <c r="O791" s="11">
        <f t="shared" si="124"/>
        <v>45919</v>
      </c>
      <c r="P791" s="12" t="str">
        <f t="shared" si="125"/>
        <v>04</v>
      </c>
      <c r="Q791" s="13" t="str">
        <f>VLOOKUP($B791,Deals_Demo!$H:$N,7,0)</f>
        <v>strategy_15_demo</v>
      </c>
      <c r="R791" s="13" t="str">
        <f t="shared" si="126"/>
        <v>Fri</v>
      </c>
      <c r="S791" s="14">
        <f>VLOOKUP($B791,Deals_Demo!$H:$S,8,0)</f>
        <v>45919.207627314812</v>
      </c>
      <c r="T791" s="14">
        <f>VLOOKUP($B791,Deals_Demo!$H:$S,9,0)</f>
        <v>45919.415960648148</v>
      </c>
      <c r="U791" s="15" t="str">
        <f t="shared" si="127"/>
        <v>2025-09-19</v>
      </c>
      <c r="V791" s="13" t="str">
        <f>VLOOKUP($B791,Deals_Demo!$H:$S,11,0)</f>
        <v>09</v>
      </c>
      <c r="W791" s="13" t="str">
        <f>VLOOKUP($B791,Deals_Demo!$H:$S,12,0)</f>
        <v>Fri</v>
      </c>
      <c r="X791" s="13">
        <f t="shared" si="120"/>
        <v>-0.15200000000000002</v>
      </c>
      <c r="Y791" s="13">
        <f t="shared" si="121"/>
        <v>-0.30400000000000005</v>
      </c>
      <c r="Z791" s="13">
        <f t="shared" si="122"/>
        <v>-0.45599999999999996</v>
      </c>
      <c r="AA791" s="13">
        <f t="shared" si="128"/>
        <v>-3</v>
      </c>
    </row>
    <row r="792" spans="1:27" x14ac:dyDescent="0.25">
      <c r="A792" s="58">
        <v>45919.207627314812</v>
      </c>
      <c r="B792" s="59">
        <v>443617818</v>
      </c>
      <c r="C792" s="38" t="s">
        <v>36</v>
      </c>
      <c r="D792" s="38" t="s">
        <v>38</v>
      </c>
      <c r="E792" s="38" t="s">
        <v>120</v>
      </c>
      <c r="F792" s="35">
        <v>3639.42</v>
      </c>
      <c r="G792" s="35">
        <v>3642.42</v>
      </c>
      <c r="H792" s="35">
        <v>3637.92</v>
      </c>
      <c r="I792" s="38" t="s">
        <v>590</v>
      </c>
      <c r="J792" s="35">
        <v>3642.48</v>
      </c>
      <c r="K792" s="35">
        <v>0</v>
      </c>
      <c r="L792" s="35">
        <v>0</v>
      </c>
      <c r="M792" s="35">
        <v>-3.06</v>
      </c>
      <c r="N792" s="10" t="str">
        <f t="shared" si="123"/>
        <v>L</v>
      </c>
      <c r="O792" s="11">
        <f t="shared" si="124"/>
        <v>45919</v>
      </c>
      <c r="P792" s="12" t="str">
        <f t="shared" si="125"/>
        <v>04</v>
      </c>
      <c r="Q792" s="13" t="str">
        <f>VLOOKUP($B792,Deals_Demo!$H:$N,7,0)</f>
        <v>strategy_14_demo</v>
      </c>
      <c r="R792" s="13" t="str">
        <f t="shared" si="126"/>
        <v>Fri</v>
      </c>
      <c r="S792" s="14">
        <f>VLOOKUP($B792,Deals_Demo!$H:$S,8,0)</f>
        <v>45919.207627314812</v>
      </c>
      <c r="T792" s="14">
        <f>VLOOKUP($B792,Deals_Demo!$H:$S,9,0)</f>
        <v>45919.415960648148</v>
      </c>
      <c r="U792" s="15" t="str">
        <f t="shared" si="127"/>
        <v>2025-09-19</v>
      </c>
      <c r="V792" s="13" t="str">
        <f>VLOOKUP($B792,Deals_Demo!$H:$S,11,0)</f>
        <v>09</v>
      </c>
      <c r="W792" s="13" t="str">
        <f>VLOOKUP($B792,Deals_Demo!$H:$S,12,0)</f>
        <v>Fri</v>
      </c>
      <c r="X792" s="13">
        <f t="shared" si="120"/>
        <v>-0.30600000000000005</v>
      </c>
      <c r="Y792" s="13">
        <f t="shared" si="121"/>
        <v>-0.6120000000000001</v>
      </c>
      <c r="Z792" s="13">
        <f t="shared" si="122"/>
        <v>-0.91799999999999993</v>
      </c>
      <c r="AA792" s="13">
        <f t="shared" si="128"/>
        <v>-3</v>
      </c>
    </row>
    <row r="793" spans="1:27" x14ac:dyDescent="0.25">
      <c r="A793" s="60">
        <v>45919.210868055554</v>
      </c>
      <c r="B793" s="61">
        <v>443619138</v>
      </c>
      <c r="C793" s="37" t="s">
        <v>36</v>
      </c>
      <c r="D793" s="37" t="s">
        <v>38</v>
      </c>
      <c r="E793" s="37" t="s">
        <v>120</v>
      </c>
      <c r="F793" s="36">
        <v>3640.71</v>
      </c>
      <c r="G793" s="36">
        <v>3643.21</v>
      </c>
      <c r="H793" s="36">
        <v>3637.71</v>
      </c>
      <c r="I793" s="37" t="s">
        <v>592</v>
      </c>
      <c r="J793" s="36">
        <v>3643.21</v>
      </c>
      <c r="K793" s="36">
        <v>0</v>
      </c>
      <c r="L793" s="36">
        <v>0</v>
      </c>
      <c r="M793" s="36">
        <v>-2.5</v>
      </c>
      <c r="N793" s="10" t="str">
        <f t="shared" si="123"/>
        <v>L</v>
      </c>
      <c r="O793" s="11">
        <f t="shared" si="124"/>
        <v>45919</v>
      </c>
      <c r="P793" s="12" t="str">
        <f t="shared" si="125"/>
        <v>05</v>
      </c>
      <c r="Q793" s="13" t="str">
        <f>VLOOKUP($B793,Deals_Demo!$H:$N,7,0)</f>
        <v>strategy_10_demo</v>
      </c>
      <c r="R793" s="13" t="str">
        <f t="shared" si="126"/>
        <v>Fri</v>
      </c>
      <c r="S793" s="14">
        <f>VLOOKUP($B793,Deals_Demo!$H:$S,8,0)</f>
        <v>45919.210868055554</v>
      </c>
      <c r="T793" s="14">
        <f>VLOOKUP($B793,Deals_Demo!$H:$S,9,0)</f>
        <v>45919.41920138889</v>
      </c>
      <c r="U793" s="15" t="str">
        <f t="shared" si="127"/>
        <v>2025-09-19</v>
      </c>
      <c r="V793" s="13" t="str">
        <f>VLOOKUP($B793,Deals_Demo!$H:$S,11,0)</f>
        <v>10</v>
      </c>
      <c r="W793" s="13" t="str">
        <f>VLOOKUP($B793,Deals_Demo!$H:$S,12,0)</f>
        <v>Fri</v>
      </c>
      <c r="X793" s="13">
        <f t="shared" si="120"/>
        <v>-0.25</v>
      </c>
      <c r="Y793" s="13">
        <f t="shared" si="121"/>
        <v>-0.5</v>
      </c>
      <c r="Z793" s="13">
        <f t="shared" si="122"/>
        <v>-0.75</v>
      </c>
      <c r="AA793" s="13">
        <f t="shared" si="128"/>
        <v>-3</v>
      </c>
    </row>
    <row r="794" spans="1:27" x14ac:dyDescent="0.25">
      <c r="A794" s="58">
        <v>45919.216539351852</v>
      </c>
      <c r="B794" s="59">
        <v>443621274</v>
      </c>
      <c r="C794" s="38" t="s">
        <v>36</v>
      </c>
      <c r="D794" s="38" t="s">
        <v>37</v>
      </c>
      <c r="E794" s="38" t="s">
        <v>120</v>
      </c>
      <c r="F794" s="35">
        <v>3643.56</v>
      </c>
      <c r="G794" s="35">
        <v>3645.32</v>
      </c>
      <c r="H794" s="35">
        <v>3647.06</v>
      </c>
      <c r="I794" s="38" t="s">
        <v>593</v>
      </c>
      <c r="J794" s="35">
        <v>3647.12</v>
      </c>
      <c r="K794" s="35">
        <v>0</v>
      </c>
      <c r="L794" s="35">
        <v>0</v>
      </c>
      <c r="M794" s="35">
        <v>3.56</v>
      </c>
      <c r="N794" s="10" t="str">
        <f t="shared" si="123"/>
        <v>W</v>
      </c>
      <c r="O794" s="11">
        <f t="shared" si="124"/>
        <v>45919</v>
      </c>
      <c r="P794" s="12" t="str">
        <f t="shared" si="125"/>
        <v>05</v>
      </c>
      <c r="Q794" s="13" t="str">
        <f>VLOOKUP($B794,Deals_Demo!$H:$N,7,0)</f>
        <v>strategy_17_demo</v>
      </c>
      <c r="R794" s="13" t="str">
        <f t="shared" si="126"/>
        <v>Fri</v>
      </c>
      <c r="S794" s="14">
        <f>VLOOKUP($B794,Deals_Demo!$H:$S,8,0)</f>
        <v>45919.216539351852</v>
      </c>
      <c r="T794" s="14">
        <f>VLOOKUP($B794,Deals_Demo!$H:$S,9,0)</f>
        <v>45919.424872685187</v>
      </c>
      <c r="U794" s="15" t="str">
        <f t="shared" si="127"/>
        <v>2025-09-19</v>
      </c>
      <c r="V794" s="13" t="str">
        <f>VLOOKUP($B794,Deals_Demo!$H:$S,11,0)</f>
        <v>10</v>
      </c>
      <c r="W794" s="13" t="str">
        <f>VLOOKUP($B794,Deals_Demo!$H:$S,12,0)</f>
        <v>Fri</v>
      </c>
      <c r="X794" s="13">
        <f t="shared" si="120"/>
        <v>0.35600000000000004</v>
      </c>
      <c r="Y794" s="13">
        <f t="shared" si="121"/>
        <v>0.71200000000000008</v>
      </c>
      <c r="Z794" s="13">
        <f t="shared" si="122"/>
        <v>1.0680000000000001</v>
      </c>
      <c r="AA794" s="13">
        <f t="shared" si="128"/>
        <v>3.56</v>
      </c>
    </row>
    <row r="795" spans="1:27" x14ac:dyDescent="0.25">
      <c r="A795" s="60">
        <v>45919.216539351852</v>
      </c>
      <c r="B795" s="61">
        <v>443621276</v>
      </c>
      <c r="C795" s="37" t="s">
        <v>36</v>
      </c>
      <c r="D795" s="37" t="s">
        <v>37</v>
      </c>
      <c r="E795" s="37" t="s">
        <v>120</v>
      </c>
      <c r="F795" s="36">
        <v>3643.48</v>
      </c>
      <c r="G795" s="36">
        <v>3645.86</v>
      </c>
      <c r="H795" s="37"/>
      <c r="I795" s="37" t="s">
        <v>594</v>
      </c>
      <c r="J795" s="36">
        <v>3645.79</v>
      </c>
      <c r="K795" s="36">
        <v>0</v>
      </c>
      <c r="L795" s="36">
        <v>0</v>
      </c>
      <c r="M795" s="36">
        <v>2.31</v>
      </c>
      <c r="N795" s="10" t="str">
        <f t="shared" si="123"/>
        <v>W</v>
      </c>
      <c r="O795" s="11">
        <f t="shared" si="124"/>
        <v>45919</v>
      </c>
      <c r="P795" s="12" t="str">
        <f t="shared" si="125"/>
        <v>05</v>
      </c>
      <c r="Q795" s="13" t="str">
        <f>VLOOKUP($B795,Deals_Demo!$H:$N,7,0)</f>
        <v>strategy_19_demo</v>
      </c>
      <c r="R795" s="13" t="str">
        <f t="shared" si="126"/>
        <v>Fri</v>
      </c>
      <c r="S795" s="14">
        <f>VLOOKUP($B795,Deals_Demo!$H:$S,8,0)</f>
        <v>45919.216539351852</v>
      </c>
      <c r="T795" s="14">
        <f>VLOOKUP($B795,Deals_Demo!$H:$S,9,0)</f>
        <v>45919.424872685187</v>
      </c>
      <c r="U795" s="15" t="str">
        <f t="shared" si="127"/>
        <v>2025-09-19</v>
      </c>
      <c r="V795" s="13" t="str">
        <f>VLOOKUP($B795,Deals_Demo!$H:$S,11,0)</f>
        <v>10</v>
      </c>
      <c r="W795" s="13" t="str">
        <f>VLOOKUP($B795,Deals_Demo!$H:$S,12,0)</f>
        <v>Fri</v>
      </c>
      <c r="X795" s="13">
        <f t="shared" si="120"/>
        <v>0.23100000000000001</v>
      </c>
      <c r="Y795" s="13">
        <f t="shared" si="121"/>
        <v>0.46200000000000002</v>
      </c>
      <c r="Z795" s="13">
        <f t="shared" si="122"/>
        <v>0.69299999999999995</v>
      </c>
      <c r="AA795" s="13">
        <f t="shared" si="128"/>
        <v>-3</v>
      </c>
    </row>
    <row r="796" spans="1:27" x14ac:dyDescent="0.25">
      <c r="A796" s="58">
        <v>45919.216539351852</v>
      </c>
      <c r="B796" s="59">
        <v>443621278</v>
      </c>
      <c r="C796" s="38" t="s">
        <v>36</v>
      </c>
      <c r="D796" s="38" t="s">
        <v>37</v>
      </c>
      <c r="E796" s="38" t="s">
        <v>120</v>
      </c>
      <c r="F796" s="35">
        <v>3643.48</v>
      </c>
      <c r="G796" s="35">
        <v>3645.96</v>
      </c>
      <c r="H796" s="38"/>
      <c r="I796" s="38" t="s">
        <v>595</v>
      </c>
      <c r="J796" s="35">
        <v>3645.9</v>
      </c>
      <c r="K796" s="35">
        <v>0</v>
      </c>
      <c r="L796" s="35">
        <v>0</v>
      </c>
      <c r="M796" s="35">
        <v>2.42</v>
      </c>
      <c r="N796" s="10" t="str">
        <f t="shared" si="123"/>
        <v>W</v>
      </c>
      <c r="O796" s="11">
        <f t="shared" si="124"/>
        <v>45919</v>
      </c>
      <c r="P796" s="12" t="str">
        <f t="shared" si="125"/>
        <v>05</v>
      </c>
      <c r="Q796" s="13" t="str">
        <f>VLOOKUP($B796,Deals_Demo!$H:$N,7,0)</f>
        <v>strategy_18_demo</v>
      </c>
      <c r="R796" s="13" t="str">
        <f t="shared" si="126"/>
        <v>Fri</v>
      </c>
      <c r="S796" s="14">
        <f>VLOOKUP($B796,Deals_Demo!$H:$S,8,0)</f>
        <v>45919.216539351852</v>
      </c>
      <c r="T796" s="14">
        <f>VLOOKUP($B796,Deals_Demo!$H:$S,9,0)</f>
        <v>45919.424872685187</v>
      </c>
      <c r="U796" s="15" t="str">
        <f t="shared" si="127"/>
        <v>2025-09-19</v>
      </c>
      <c r="V796" s="13" t="str">
        <f>VLOOKUP($B796,Deals_Demo!$H:$S,11,0)</f>
        <v>10</v>
      </c>
      <c r="W796" s="13" t="str">
        <f>VLOOKUP($B796,Deals_Demo!$H:$S,12,0)</f>
        <v>Fri</v>
      </c>
      <c r="X796" s="13">
        <f t="shared" si="120"/>
        <v>0.24199999999999999</v>
      </c>
      <c r="Y796" s="13">
        <f t="shared" si="121"/>
        <v>0.48399999999999999</v>
      </c>
      <c r="Z796" s="13">
        <f t="shared" si="122"/>
        <v>0.72599999999999998</v>
      </c>
      <c r="AA796" s="13">
        <f t="shared" si="128"/>
        <v>-3</v>
      </c>
    </row>
    <row r="797" spans="1:27" x14ac:dyDescent="0.25">
      <c r="A797" s="60">
        <v>45919.218969907408</v>
      </c>
      <c r="B797" s="61">
        <v>443622035</v>
      </c>
      <c r="C797" s="37" t="s">
        <v>36</v>
      </c>
      <c r="D797" s="37" t="s">
        <v>37</v>
      </c>
      <c r="E797" s="37" t="s">
        <v>120</v>
      </c>
      <c r="F797" s="36">
        <v>3646.28</v>
      </c>
      <c r="G797" s="36">
        <v>3643.29</v>
      </c>
      <c r="H797" s="36">
        <v>3649.79</v>
      </c>
      <c r="I797" s="37" t="s">
        <v>596</v>
      </c>
      <c r="J797" s="36">
        <v>3649.88</v>
      </c>
      <c r="K797" s="36">
        <v>0</v>
      </c>
      <c r="L797" s="36">
        <v>0</v>
      </c>
      <c r="M797" s="36">
        <v>3.6</v>
      </c>
      <c r="N797" s="10" t="str">
        <f t="shared" si="123"/>
        <v>W</v>
      </c>
      <c r="O797" s="11">
        <f t="shared" si="124"/>
        <v>45919</v>
      </c>
      <c r="P797" s="12" t="str">
        <f t="shared" si="125"/>
        <v>05</v>
      </c>
      <c r="Q797" s="13" t="str">
        <f>VLOOKUP($B797,Deals_Demo!$H:$N,7,0)</f>
        <v>strategy_17_demo</v>
      </c>
      <c r="R797" s="13" t="str">
        <f t="shared" si="126"/>
        <v>Fri</v>
      </c>
      <c r="S797" s="14">
        <f>VLOOKUP($B797,Deals_Demo!$H:$S,8,0)</f>
        <v>45919.218969907408</v>
      </c>
      <c r="T797" s="14">
        <f>VLOOKUP($B797,Deals_Demo!$H:$S,9,0)</f>
        <v>45919.427303240744</v>
      </c>
      <c r="U797" s="15" t="str">
        <f t="shared" si="127"/>
        <v>2025-09-19</v>
      </c>
      <c r="V797" s="13" t="str">
        <f>VLOOKUP($B797,Deals_Demo!$H:$S,11,0)</f>
        <v>10</v>
      </c>
      <c r="W797" s="13" t="str">
        <f>VLOOKUP($B797,Deals_Demo!$H:$S,12,0)</f>
        <v>Fri</v>
      </c>
      <c r="X797" s="13">
        <f t="shared" si="120"/>
        <v>0.36000000000000004</v>
      </c>
      <c r="Y797" s="13">
        <f t="shared" si="121"/>
        <v>0.72000000000000008</v>
      </c>
      <c r="Z797" s="13">
        <f t="shared" si="122"/>
        <v>1.08</v>
      </c>
      <c r="AA797" s="13">
        <f t="shared" si="128"/>
        <v>3.6</v>
      </c>
    </row>
    <row r="798" spans="1:27" x14ac:dyDescent="0.25">
      <c r="A798" s="58">
        <v>45919.219085648147</v>
      </c>
      <c r="B798" s="59">
        <v>443622059</v>
      </c>
      <c r="C798" s="38" t="s">
        <v>36</v>
      </c>
      <c r="D798" s="38" t="s">
        <v>37</v>
      </c>
      <c r="E798" s="38" t="s">
        <v>120</v>
      </c>
      <c r="F798" s="35">
        <v>3646.18</v>
      </c>
      <c r="G798" s="35">
        <v>3646.57</v>
      </c>
      <c r="H798" s="38"/>
      <c r="I798" s="38" t="s">
        <v>597</v>
      </c>
      <c r="J798" s="35">
        <v>3646.47</v>
      </c>
      <c r="K798" s="35">
        <v>0</v>
      </c>
      <c r="L798" s="35">
        <v>0</v>
      </c>
      <c r="M798" s="35">
        <v>0.28999999999999998</v>
      </c>
      <c r="N798" s="10" t="str">
        <f t="shared" si="123"/>
        <v>W</v>
      </c>
      <c r="O798" s="11">
        <f t="shared" si="124"/>
        <v>45919</v>
      </c>
      <c r="P798" s="12" t="str">
        <f t="shared" si="125"/>
        <v>05</v>
      </c>
      <c r="Q798" s="13" t="str">
        <f>VLOOKUP($B798,Deals_Demo!$H:$N,7,0)</f>
        <v>strategy_18_demo</v>
      </c>
      <c r="R798" s="13" t="str">
        <f t="shared" si="126"/>
        <v>Fri</v>
      </c>
      <c r="S798" s="14">
        <f>VLOOKUP($B798,Deals_Demo!$H:$S,8,0)</f>
        <v>45919.219085648147</v>
      </c>
      <c r="T798" s="14">
        <f>VLOOKUP($B798,Deals_Demo!$H:$S,9,0)</f>
        <v>45919.427418981482</v>
      </c>
      <c r="U798" s="15" t="str">
        <f t="shared" si="127"/>
        <v>2025-09-19</v>
      </c>
      <c r="V798" s="13" t="str">
        <f>VLOOKUP($B798,Deals_Demo!$H:$S,11,0)</f>
        <v>10</v>
      </c>
      <c r="W798" s="13" t="str">
        <f>VLOOKUP($B798,Deals_Demo!$H:$S,12,0)</f>
        <v>Fri</v>
      </c>
      <c r="X798" s="13">
        <f t="shared" si="120"/>
        <v>2.8999999999999998E-2</v>
      </c>
      <c r="Y798" s="13">
        <f t="shared" si="121"/>
        <v>5.7999999999999996E-2</v>
      </c>
      <c r="Z798" s="13">
        <f t="shared" si="122"/>
        <v>8.6999999999999994E-2</v>
      </c>
      <c r="AA798" s="13">
        <f t="shared" si="128"/>
        <v>-3</v>
      </c>
    </row>
    <row r="799" spans="1:27" x14ac:dyDescent="0.25">
      <c r="A799" s="60">
        <v>45919.219201388885</v>
      </c>
      <c r="B799" s="61">
        <v>443622069</v>
      </c>
      <c r="C799" s="37" t="s">
        <v>36</v>
      </c>
      <c r="D799" s="37" t="s">
        <v>37</v>
      </c>
      <c r="E799" s="37" t="s">
        <v>120</v>
      </c>
      <c r="F799" s="36">
        <v>3646.01</v>
      </c>
      <c r="G799" s="36">
        <v>3648.36</v>
      </c>
      <c r="H799" s="37"/>
      <c r="I799" s="37" t="s">
        <v>598</v>
      </c>
      <c r="J799" s="36">
        <v>3648.32</v>
      </c>
      <c r="K799" s="36">
        <v>0</v>
      </c>
      <c r="L799" s="36">
        <v>0</v>
      </c>
      <c r="M799" s="36">
        <v>2.31</v>
      </c>
      <c r="N799" s="10" t="str">
        <f t="shared" si="123"/>
        <v>W</v>
      </c>
      <c r="O799" s="11">
        <f t="shared" si="124"/>
        <v>45919</v>
      </c>
      <c r="P799" s="12" t="str">
        <f t="shared" si="125"/>
        <v>05</v>
      </c>
      <c r="Q799" s="13" t="str">
        <f>VLOOKUP($B799,Deals_Demo!$H:$N,7,0)</f>
        <v>strategy_19_demo</v>
      </c>
      <c r="R799" s="13" t="str">
        <f t="shared" si="126"/>
        <v>Fri</v>
      </c>
      <c r="S799" s="14">
        <f>VLOOKUP($B799,Deals_Demo!$H:$S,8,0)</f>
        <v>45919.219201388885</v>
      </c>
      <c r="T799" s="14">
        <f>VLOOKUP($B799,Deals_Demo!$H:$S,9,0)</f>
        <v>45919.427534722221</v>
      </c>
      <c r="U799" s="15" t="str">
        <f t="shared" si="127"/>
        <v>2025-09-19</v>
      </c>
      <c r="V799" s="13" t="str">
        <f>VLOOKUP($B799,Deals_Demo!$H:$S,11,0)</f>
        <v>10</v>
      </c>
      <c r="W799" s="13" t="str">
        <f>VLOOKUP($B799,Deals_Demo!$H:$S,12,0)</f>
        <v>Fri</v>
      </c>
      <c r="X799" s="13">
        <f t="shared" si="120"/>
        <v>0.23100000000000001</v>
      </c>
      <c r="Y799" s="13">
        <f t="shared" si="121"/>
        <v>0.46200000000000002</v>
      </c>
      <c r="Z799" s="13">
        <f t="shared" si="122"/>
        <v>0.69299999999999995</v>
      </c>
      <c r="AA799" s="13">
        <f t="shared" si="128"/>
        <v>-3</v>
      </c>
    </row>
    <row r="800" spans="1:27" x14ac:dyDescent="0.25">
      <c r="A800" s="58">
        <v>45919.220011574071</v>
      </c>
      <c r="B800" s="59">
        <v>443622806</v>
      </c>
      <c r="C800" s="38" t="s">
        <v>36</v>
      </c>
      <c r="D800" s="38" t="s">
        <v>37</v>
      </c>
      <c r="E800" s="38" t="s">
        <v>120</v>
      </c>
      <c r="F800" s="35">
        <v>3644.81</v>
      </c>
      <c r="G800" s="35">
        <v>3645.19</v>
      </c>
      <c r="H800" s="35">
        <v>3647.81</v>
      </c>
      <c r="I800" s="38" t="s">
        <v>599</v>
      </c>
      <c r="J800" s="35">
        <v>3645.15</v>
      </c>
      <c r="K800" s="35">
        <v>0</v>
      </c>
      <c r="L800" s="35">
        <v>0</v>
      </c>
      <c r="M800" s="35">
        <v>0.34</v>
      </c>
      <c r="N800" s="10" t="str">
        <f t="shared" si="123"/>
        <v>W</v>
      </c>
      <c r="O800" s="11">
        <f t="shared" si="124"/>
        <v>45919</v>
      </c>
      <c r="P800" s="12" t="str">
        <f t="shared" si="125"/>
        <v>05</v>
      </c>
      <c r="Q800" s="13" t="str">
        <f>VLOOKUP($B800,Deals_Demo!$H:$N,7,0)</f>
        <v>strategy_09_demo</v>
      </c>
      <c r="R800" s="13" t="str">
        <f t="shared" si="126"/>
        <v>Fri</v>
      </c>
      <c r="S800" s="14">
        <f>VLOOKUP($B800,Deals_Demo!$H:$S,8,0)</f>
        <v>45919.220011574071</v>
      </c>
      <c r="T800" s="14">
        <f>VLOOKUP($B800,Deals_Demo!$H:$S,9,0)</f>
        <v>45919.428344907406</v>
      </c>
      <c r="U800" s="15" t="str">
        <f t="shared" si="127"/>
        <v>2025-09-19</v>
      </c>
      <c r="V800" s="13" t="str">
        <f>VLOOKUP($B800,Deals_Demo!$H:$S,11,0)</f>
        <v>10</v>
      </c>
      <c r="W800" s="13" t="str">
        <f>VLOOKUP($B800,Deals_Demo!$H:$S,12,0)</f>
        <v>Fri</v>
      </c>
      <c r="X800" s="13">
        <f t="shared" si="120"/>
        <v>3.4000000000000002E-2</v>
      </c>
      <c r="Y800" s="13">
        <f t="shared" si="121"/>
        <v>6.8000000000000005E-2</v>
      </c>
      <c r="Z800" s="13">
        <f t="shared" si="122"/>
        <v>0.10200000000000001</v>
      </c>
      <c r="AA800" s="13">
        <f t="shared" si="128"/>
        <v>-3</v>
      </c>
    </row>
    <row r="801" spans="1:27" x14ac:dyDescent="0.25">
      <c r="A801" s="60">
        <v>45919.220011574071</v>
      </c>
      <c r="B801" s="61">
        <v>443622810</v>
      </c>
      <c r="C801" s="37" t="s">
        <v>36</v>
      </c>
      <c r="D801" s="37" t="s">
        <v>37</v>
      </c>
      <c r="E801" s="37" t="s">
        <v>120</v>
      </c>
      <c r="F801" s="36">
        <v>3644.81</v>
      </c>
      <c r="G801" s="36">
        <v>3645.19</v>
      </c>
      <c r="H801" s="36">
        <v>3647.81</v>
      </c>
      <c r="I801" s="37" t="s">
        <v>599</v>
      </c>
      <c r="J801" s="36">
        <v>3645.15</v>
      </c>
      <c r="K801" s="36">
        <v>0</v>
      </c>
      <c r="L801" s="36">
        <v>0</v>
      </c>
      <c r="M801" s="36">
        <v>0.34</v>
      </c>
      <c r="N801" s="10" t="str">
        <f t="shared" si="123"/>
        <v>W</v>
      </c>
      <c r="O801" s="11">
        <f t="shared" si="124"/>
        <v>45919</v>
      </c>
      <c r="P801" s="12" t="str">
        <f t="shared" si="125"/>
        <v>05</v>
      </c>
      <c r="Q801" s="13" t="str">
        <f>VLOOKUP($B801,Deals_Demo!$H:$N,7,0)</f>
        <v>strategy_10_demo</v>
      </c>
      <c r="R801" s="13" t="str">
        <f t="shared" si="126"/>
        <v>Fri</v>
      </c>
      <c r="S801" s="14">
        <f>VLOOKUP($B801,Deals_Demo!$H:$S,8,0)</f>
        <v>45919.220011574071</v>
      </c>
      <c r="T801" s="14">
        <f>VLOOKUP($B801,Deals_Demo!$H:$S,9,0)</f>
        <v>45919.428344907406</v>
      </c>
      <c r="U801" s="15" t="str">
        <f t="shared" si="127"/>
        <v>2025-09-19</v>
      </c>
      <c r="V801" s="13" t="str">
        <f>VLOOKUP($B801,Deals_Demo!$H:$S,11,0)</f>
        <v>10</v>
      </c>
      <c r="W801" s="13" t="str">
        <f>VLOOKUP($B801,Deals_Demo!$H:$S,12,0)</f>
        <v>Fri</v>
      </c>
      <c r="X801" s="13">
        <f t="shared" si="120"/>
        <v>3.4000000000000002E-2</v>
      </c>
      <c r="Y801" s="13">
        <f t="shared" si="121"/>
        <v>6.8000000000000005E-2</v>
      </c>
      <c r="Z801" s="13">
        <f t="shared" si="122"/>
        <v>0.10200000000000001</v>
      </c>
      <c r="AA801" s="13">
        <f t="shared" si="128"/>
        <v>-3</v>
      </c>
    </row>
    <row r="802" spans="1:27" x14ac:dyDescent="0.25">
      <c r="A802" s="58">
        <v>45919.220011574071</v>
      </c>
      <c r="B802" s="59">
        <v>443622814</v>
      </c>
      <c r="C802" s="38" t="s">
        <v>36</v>
      </c>
      <c r="D802" s="38" t="s">
        <v>37</v>
      </c>
      <c r="E802" s="38" t="s">
        <v>120</v>
      </c>
      <c r="F802" s="35">
        <v>3644.86</v>
      </c>
      <c r="G802" s="35">
        <v>3645.19</v>
      </c>
      <c r="H802" s="35">
        <v>3646.31</v>
      </c>
      <c r="I802" s="38" t="s">
        <v>600</v>
      </c>
      <c r="J802" s="35">
        <v>3646.32</v>
      </c>
      <c r="K802" s="35">
        <v>0</v>
      </c>
      <c r="L802" s="35">
        <v>0</v>
      </c>
      <c r="M802" s="35">
        <v>1.46</v>
      </c>
      <c r="N802" s="10" t="str">
        <f t="shared" si="123"/>
        <v>W</v>
      </c>
      <c r="O802" s="11">
        <f t="shared" si="124"/>
        <v>45919</v>
      </c>
      <c r="P802" s="12" t="str">
        <f t="shared" si="125"/>
        <v>05</v>
      </c>
      <c r="Q802" s="13" t="str">
        <f>VLOOKUP($B802,Deals_Demo!$H:$N,7,0)</f>
        <v>strategy_14_demo</v>
      </c>
      <c r="R802" s="13" t="str">
        <f t="shared" si="126"/>
        <v>Fri</v>
      </c>
      <c r="S802" s="14">
        <f>VLOOKUP($B802,Deals_Demo!$H:$S,8,0)</f>
        <v>45919.220011574071</v>
      </c>
      <c r="T802" s="14">
        <f>VLOOKUP($B802,Deals_Demo!$H:$S,9,0)</f>
        <v>45919.428344907406</v>
      </c>
      <c r="U802" s="15" t="str">
        <f t="shared" si="127"/>
        <v>2025-09-19</v>
      </c>
      <c r="V802" s="13" t="str">
        <f>VLOOKUP($B802,Deals_Demo!$H:$S,11,0)</f>
        <v>10</v>
      </c>
      <c r="W802" s="13" t="str">
        <f>VLOOKUP($B802,Deals_Demo!$H:$S,12,0)</f>
        <v>Fri</v>
      </c>
      <c r="X802" s="13">
        <f t="shared" si="120"/>
        <v>0.14599999999999999</v>
      </c>
      <c r="Y802" s="13">
        <f t="shared" si="121"/>
        <v>0.29199999999999998</v>
      </c>
      <c r="Z802" s="13">
        <f t="shared" si="122"/>
        <v>0.438</v>
      </c>
      <c r="AA802" s="13">
        <f t="shared" si="128"/>
        <v>-3</v>
      </c>
    </row>
    <row r="803" spans="1:27" x14ac:dyDescent="0.25">
      <c r="A803" s="60">
        <v>45919.220011574071</v>
      </c>
      <c r="B803" s="61">
        <v>443622822</v>
      </c>
      <c r="C803" s="37" t="s">
        <v>36</v>
      </c>
      <c r="D803" s="37" t="s">
        <v>37</v>
      </c>
      <c r="E803" s="37" t="s">
        <v>120</v>
      </c>
      <c r="F803" s="36">
        <v>3644.86</v>
      </c>
      <c r="G803" s="36">
        <v>3645.2</v>
      </c>
      <c r="H803" s="36">
        <v>3648.31</v>
      </c>
      <c r="I803" s="37" t="s">
        <v>599</v>
      </c>
      <c r="J803" s="36">
        <v>3645.2</v>
      </c>
      <c r="K803" s="36">
        <v>0</v>
      </c>
      <c r="L803" s="36">
        <v>0</v>
      </c>
      <c r="M803" s="36">
        <v>0.34</v>
      </c>
      <c r="N803" s="10" t="str">
        <f t="shared" si="123"/>
        <v>W</v>
      </c>
      <c r="O803" s="11">
        <f t="shared" si="124"/>
        <v>45919</v>
      </c>
      <c r="P803" s="12" t="str">
        <f t="shared" si="125"/>
        <v>05</v>
      </c>
      <c r="Q803" s="13" t="str">
        <f>VLOOKUP($B803,Deals_Demo!$H:$N,7,0)</f>
        <v>strategy_11_demo</v>
      </c>
      <c r="R803" s="13" t="str">
        <f t="shared" si="126"/>
        <v>Fri</v>
      </c>
      <c r="S803" s="14">
        <f>VLOOKUP($B803,Deals_Demo!$H:$S,8,0)</f>
        <v>45919.220011574071</v>
      </c>
      <c r="T803" s="14">
        <f>VLOOKUP($B803,Deals_Demo!$H:$S,9,0)</f>
        <v>45919.428344907406</v>
      </c>
      <c r="U803" s="15" t="str">
        <f t="shared" si="127"/>
        <v>2025-09-19</v>
      </c>
      <c r="V803" s="13" t="str">
        <f>VLOOKUP($B803,Deals_Demo!$H:$S,11,0)</f>
        <v>10</v>
      </c>
      <c r="W803" s="13" t="str">
        <f>VLOOKUP($B803,Deals_Demo!$H:$S,12,0)</f>
        <v>Fri</v>
      </c>
      <c r="X803" s="13">
        <f t="shared" si="120"/>
        <v>3.4000000000000002E-2</v>
      </c>
      <c r="Y803" s="13">
        <f t="shared" si="121"/>
        <v>6.8000000000000005E-2</v>
      </c>
      <c r="Z803" s="13">
        <f t="shared" si="122"/>
        <v>0.10200000000000001</v>
      </c>
      <c r="AA803" s="13">
        <f t="shared" si="128"/>
        <v>-3</v>
      </c>
    </row>
    <row r="804" spans="1:27" x14ac:dyDescent="0.25">
      <c r="A804" s="58">
        <v>45919.220011574071</v>
      </c>
      <c r="B804" s="59">
        <v>443622826</v>
      </c>
      <c r="C804" s="38" t="s">
        <v>36</v>
      </c>
      <c r="D804" s="38" t="s">
        <v>37</v>
      </c>
      <c r="E804" s="38" t="s">
        <v>120</v>
      </c>
      <c r="F804" s="35">
        <v>3644.79</v>
      </c>
      <c r="G804" s="35">
        <v>3645.19</v>
      </c>
      <c r="H804" s="35">
        <v>3646.31</v>
      </c>
      <c r="I804" s="38" t="s">
        <v>600</v>
      </c>
      <c r="J804" s="35">
        <v>3646.32</v>
      </c>
      <c r="K804" s="35">
        <v>0</v>
      </c>
      <c r="L804" s="35">
        <v>0</v>
      </c>
      <c r="M804" s="35">
        <v>1.53</v>
      </c>
      <c r="N804" s="10" t="str">
        <f t="shared" si="123"/>
        <v>W</v>
      </c>
      <c r="O804" s="11">
        <f t="shared" si="124"/>
        <v>45919</v>
      </c>
      <c r="P804" s="12" t="str">
        <f t="shared" si="125"/>
        <v>05</v>
      </c>
      <c r="Q804" s="13" t="str">
        <f>VLOOKUP($B804,Deals_Demo!$H:$N,7,0)</f>
        <v>strategy_15_demo</v>
      </c>
      <c r="R804" s="13" t="str">
        <f t="shared" si="126"/>
        <v>Fri</v>
      </c>
      <c r="S804" s="14">
        <f>VLOOKUP($B804,Deals_Demo!$H:$S,8,0)</f>
        <v>45919.220011574071</v>
      </c>
      <c r="T804" s="14">
        <f>VLOOKUP($B804,Deals_Demo!$H:$S,9,0)</f>
        <v>45919.428344907406</v>
      </c>
      <c r="U804" s="15" t="str">
        <f t="shared" si="127"/>
        <v>2025-09-19</v>
      </c>
      <c r="V804" s="13" t="str">
        <f>VLOOKUP($B804,Deals_Demo!$H:$S,11,0)</f>
        <v>10</v>
      </c>
      <c r="W804" s="13" t="str">
        <f>VLOOKUP($B804,Deals_Demo!$H:$S,12,0)</f>
        <v>Fri</v>
      </c>
      <c r="X804" s="13">
        <f t="shared" si="120"/>
        <v>0.15300000000000002</v>
      </c>
      <c r="Y804" s="13">
        <f t="shared" si="121"/>
        <v>0.30600000000000005</v>
      </c>
      <c r="Z804" s="13">
        <f t="shared" si="122"/>
        <v>0.45899999999999996</v>
      </c>
      <c r="AA804" s="13">
        <f t="shared" si="128"/>
        <v>-3</v>
      </c>
    </row>
    <row r="805" spans="1:27" x14ac:dyDescent="0.25">
      <c r="A805" s="60">
        <v>45919.220023148147</v>
      </c>
      <c r="B805" s="61">
        <v>443622833</v>
      </c>
      <c r="C805" s="37" t="s">
        <v>36</v>
      </c>
      <c r="D805" s="37" t="s">
        <v>37</v>
      </c>
      <c r="E805" s="37" t="s">
        <v>120</v>
      </c>
      <c r="F805" s="36">
        <v>3644.76</v>
      </c>
      <c r="G805" s="36">
        <v>3645.19</v>
      </c>
      <c r="H805" s="36">
        <v>3646.31</v>
      </c>
      <c r="I805" s="37" t="s">
        <v>600</v>
      </c>
      <c r="J805" s="36">
        <v>3646.32</v>
      </c>
      <c r="K805" s="36">
        <v>0</v>
      </c>
      <c r="L805" s="36">
        <v>0</v>
      </c>
      <c r="M805" s="36">
        <v>1.56</v>
      </c>
      <c r="N805" s="10" t="str">
        <f t="shared" si="123"/>
        <v>W</v>
      </c>
      <c r="O805" s="11">
        <f t="shared" si="124"/>
        <v>45919</v>
      </c>
      <c r="P805" s="12" t="str">
        <f t="shared" si="125"/>
        <v>05</v>
      </c>
      <c r="Q805" s="13" t="str">
        <f>VLOOKUP($B805,Deals_Demo!$H:$N,7,0)</f>
        <v>strategy_12_demo</v>
      </c>
      <c r="R805" s="13" t="str">
        <f t="shared" si="126"/>
        <v>Fri</v>
      </c>
      <c r="S805" s="14">
        <f>VLOOKUP($B805,Deals_Demo!$H:$S,8,0)</f>
        <v>45919.220023148147</v>
      </c>
      <c r="T805" s="14">
        <f>VLOOKUP($B805,Deals_Demo!$H:$S,9,0)</f>
        <v>45919.428356481483</v>
      </c>
      <c r="U805" s="15" t="str">
        <f t="shared" si="127"/>
        <v>2025-09-19</v>
      </c>
      <c r="V805" s="13" t="str">
        <f>VLOOKUP($B805,Deals_Demo!$H:$S,11,0)</f>
        <v>10</v>
      </c>
      <c r="W805" s="13" t="str">
        <f>VLOOKUP($B805,Deals_Demo!$H:$S,12,0)</f>
        <v>Fri</v>
      </c>
      <c r="X805" s="13">
        <f t="shared" si="120"/>
        <v>0.15600000000000003</v>
      </c>
      <c r="Y805" s="13">
        <f t="shared" si="121"/>
        <v>0.31200000000000006</v>
      </c>
      <c r="Z805" s="13">
        <f t="shared" si="122"/>
        <v>0.46799999999999997</v>
      </c>
      <c r="AA805" s="13">
        <f t="shared" si="128"/>
        <v>-3</v>
      </c>
    </row>
    <row r="806" spans="1:27" x14ac:dyDescent="0.25">
      <c r="A806" s="58">
        <v>45919.220023148147</v>
      </c>
      <c r="B806" s="59">
        <v>443622835</v>
      </c>
      <c r="C806" s="38" t="s">
        <v>36</v>
      </c>
      <c r="D806" s="38" t="s">
        <v>37</v>
      </c>
      <c r="E806" s="38" t="s">
        <v>120</v>
      </c>
      <c r="F806" s="35">
        <v>3644.75</v>
      </c>
      <c r="G806" s="35">
        <v>3646.58</v>
      </c>
      <c r="H806" s="35">
        <v>3648.31</v>
      </c>
      <c r="I806" s="38" t="s">
        <v>601</v>
      </c>
      <c r="J806" s="35">
        <v>3648.34</v>
      </c>
      <c r="K806" s="35">
        <v>0</v>
      </c>
      <c r="L806" s="35">
        <v>0</v>
      </c>
      <c r="M806" s="35">
        <v>3.59</v>
      </c>
      <c r="N806" s="10" t="str">
        <f t="shared" si="123"/>
        <v>W</v>
      </c>
      <c r="O806" s="11">
        <f t="shared" si="124"/>
        <v>45919</v>
      </c>
      <c r="P806" s="12" t="str">
        <f t="shared" si="125"/>
        <v>05</v>
      </c>
      <c r="Q806" s="13" t="str">
        <f>VLOOKUP($B806,Deals_Demo!$H:$N,7,0)</f>
        <v>strategy_16_demo</v>
      </c>
      <c r="R806" s="13" t="str">
        <f t="shared" si="126"/>
        <v>Fri</v>
      </c>
      <c r="S806" s="14">
        <f>VLOOKUP($B806,Deals_Demo!$H:$S,8,0)</f>
        <v>45919.220023148147</v>
      </c>
      <c r="T806" s="14">
        <f>VLOOKUP($B806,Deals_Demo!$H:$S,9,0)</f>
        <v>45919.428356481483</v>
      </c>
      <c r="U806" s="15" t="str">
        <f t="shared" si="127"/>
        <v>2025-09-19</v>
      </c>
      <c r="V806" s="13" t="str">
        <f>VLOOKUP($B806,Deals_Demo!$H:$S,11,0)</f>
        <v>10</v>
      </c>
      <c r="W806" s="13" t="str">
        <f>VLOOKUP($B806,Deals_Demo!$H:$S,12,0)</f>
        <v>Fri</v>
      </c>
      <c r="X806" s="13">
        <f t="shared" si="120"/>
        <v>0.35899999999999999</v>
      </c>
      <c r="Y806" s="13">
        <f t="shared" si="121"/>
        <v>0.71799999999999997</v>
      </c>
      <c r="Z806" s="13">
        <f t="shared" si="122"/>
        <v>1.077</v>
      </c>
      <c r="AA806" s="13">
        <f t="shared" si="128"/>
        <v>3.59</v>
      </c>
    </row>
    <row r="807" spans="1:27" x14ac:dyDescent="0.25">
      <c r="A807" s="60">
        <v>45919.227060185185</v>
      </c>
      <c r="B807" s="61">
        <v>443625020</v>
      </c>
      <c r="C807" s="37" t="s">
        <v>36</v>
      </c>
      <c r="D807" s="37" t="s">
        <v>37</v>
      </c>
      <c r="E807" s="37" t="s">
        <v>120</v>
      </c>
      <c r="F807" s="36">
        <v>3645.85</v>
      </c>
      <c r="G807" s="36">
        <v>3642.85</v>
      </c>
      <c r="H807" s="36">
        <v>3647.35</v>
      </c>
      <c r="I807" s="37" t="s">
        <v>602</v>
      </c>
      <c r="J807" s="36">
        <v>3647.37</v>
      </c>
      <c r="K807" s="36">
        <v>0</v>
      </c>
      <c r="L807" s="36">
        <v>0</v>
      </c>
      <c r="M807" s="36">
        <v>1.52</v>
      </c>
      <c r="N807" s="10" t="str">
        <f t="shared" si="123"/>
        <v>W</v>
      </c>
      <c r="O807" s="11">
        <f t="shared" si="124"/>
        <v>45919</v>
      </c>
      <c r="P807" s="12" t="str">
        <f t="shared" si="125"/>
        <v>05</v>
      </c>
      <c r="Q807" s="13" t="str">
        <f>VLOOKUP($B807,Deals_Demo!$H:$N,7,0)</f>
        <v>strategy_12_demo</v>
      </c>
      <c r="R807" s="13" t="str">
        <f t="shared" si="126"/>
        <v>Fri</v>
      </c>
      <c r="S807" s="14">
        <f>VLOOKUP($B807,Deals_Demo!$H:$S,8,0)</f>
        <v>45919.227060185185</v>
      </c>
      <c r="T807" s="14">
        <f>VLOOKUP($B807,Deals_Demo!$H:$S,9,0)</f>
        <v>45919.435393518521</v>
      </c>
      <c r="U807" s="15" t="str">
        <f t="shared" si="127"/>
        <v>2025-09-19</v>
      </c>
      <c r="V807" s="13" t="str">
        <f>VLOOKUP($B807,Deals_Demo!$H:$S,11,0)</f>
        <v>10</v>
      </c>
      <c r="W807" s="13" t="str">
        <f>VLOOKUP($B807,Deals_Demo!$H:$S,12,0)</f>
        <v>Fri</v>
      </c>
      <c r="X807" s="13">
        <f t="shared" si="120"/>
        <v>0.15200000000000002</v>
      </c>
      <c r="Y807" s="13">
        <f t="shared" si="121"/>
        <v>0.30400000000000005</v>
      </c>
      <c r="Z807" s="13">
        <f t="shared" si="122"/>
        <v>0.45599999999999996</v>
      </c>
      <c r="AA807" s="13">
        <f t="shared" si="128"/>
        <v>-3</v>
      </c>
    </row>
    <row r="808" spans="1:27" x14ac:dyDescent="0.25">
      <c r="A808" s="58">
        <v>45919.227071759262</v>
      </c>
      <c r="B808" s="59">
        <v>443625021</v>
      </c>
      <c r="C808" s="38" t="s">
        <v>36</v>
      </c>
      <c r="D808" s="38" t="s">
        <v>37</v>
      </c>
      <c r="E808" s="38" t="s">
        <v>120</v>
      </c>
      <c r="F808" s="35">
        <v>3645.81</v>
      </c>
      <c r="G808" s="35">
        <v>3642.85</v>
      </c>
      <c r="H808" s="35">
        <v>3647.35</v>
      </c>
      <c r="I808" s="38" t="s">
        <v>602</v>
      </c>
      <c r="J808" s="35">
        <v>3647.37</v>
      </c>
      <c r="K808" s="35">
        <v>0</v>
      </c>
      <c r="L808" s="35">
        <v>0</v>
      </c>
      <c r="M808" s="35">
        <v>1.56</v>
      </c>
      <c r="N808" s="10" t="str">
        <f t="shared" si="123"/>
        <v>W</v>
      </c>
      <c r="O808" s="11">
        <f t="shared" si="124"/>
        <v>45919</v>
      </c>
      <c r="P808" s="12" t="str">
        <f t="shared" si="125"/>
        <v>05</v>
      </c>
      <c r="Q808" s="13" t="str">
        <f>VLOOKUP($B808,Deals_Demo!$H:$N,7,0)</f>
        <v>strategy_14_demo</v>
      </c>
      <c r="R808" s="13" t="str">
        <f t="shared" si="126"/>
        <v>Fri</v>
      </c>
      <c r="S808" s="14">
        <f>VLOOKUP($B808,Deals_Demo!$H:$S,8,0)</f>
        <v>45919.227071759262</v>
      </c>
      <c r="T808" s="14">
        <f>VLOOKUP($B808,Deals_Demo!$H:$S,9,0)</f>
        <v>45919.435405092598</v>
      </c>
      <c r="U808" s="15" t="str">
        <f t="shared" si="127"/>
        <v>2025-09-19</v>
      </c>
      <c r="V808" s="13" t="str">
        <f>VLOOKUP($B808,Deals_Demo!$H:$S,11,0)</f>
        <v>10</v>
      </c>
      <c r="W808" s="13" t="str">
        <f>VLOOKUP($B808,Deals_Demo!$H:$S,12,0)</f>
        <v>Fri</v>
      </c>
      <c r="X808" s="13">
        <f t="shared" si="120"/>
        <v>0.15600000000000003</v>
      </c>
      <c r="Y808" s="13">
        <f t="shared" si="121"/>
        <v>0.31200000000000006</v>
      </c>
      <c r="Z808" s="13">
        <f t="shared" si="122"/>
        <v>0.46799999999999997</v>
      </c>
      <c r="AA808" s="13">
        <f t="shared" si="128"/>
        <v>-3</v>
      </c>
    </row>
    <row r="809" spans="1:27" x14ac:dyDescent="0.25">
      <c r="A809" s="60">
        <v>45919.227071759262</v>
      </c>
      <c r="B809" s="61">
        <v>443625022</v>
      </c>
      <c r="C809" s="37" t="s">
        <v>36</v>
      </c>
      <c r="D809" s="37" t="s">
        <v>37</v>
      </c>
      <c r="E809" s="37" t="s">
        <v>120</v>
      </c>
      <c r="F809" s="36">
        <v>3645.81</v>
      </c>
      <c r="G809" s="36">
        <v>3644.35</v>
      </c>
      <c r="H809" s="36">
        <v>3647.35</v>
      </c>
      <c r="I809" s="37" t="s">
        <v>603</v>
      </c>
      <c r="J809" s="36">
        <v>3644.33</v>
      </c>
      <c r="K809" s="36">
        <v>0</v>
      </c>
      <c r="L809" s="36">
        <v>0</v>
      </c>
      <c r="M809" s="36">
        <v>-1.48</v>
      </c>
      <c r="N809" s="10" t="str">
        <f t="shared" si="123"/>
        <v>L</v>
      </c>
      <c r="O809" s="11">
        <f t="shared" si="124"/>
        <v>45919</v>
      </c>
      <c r="P809" s="12" t="str">
        <f t="shared" si="125"/>
        <v>05</v>
      </c>
      <c r="Q809" s="13" t="str">
        <f>VLOOKUP($B809,Deals_Demo!$H:$N,7,0)</f>
        <v>strategy_15_demo</v>
      </c>
      <c r="R809" s="13" t="str">
        <f t="shared" si="126"/>
        <v>Fri</v>
      </c>
      <c r="S809" s="14">
        <f>VLOOKUP($B809,Deals_Demo!$H:$S,8,0)</f>
        <v>45919.227071759262</v>
      </c>
      <c r="T809" s="14">
        <f>VLOOKUP($B809,Deals_Demo!$H:$S,9,0)</f>
        <v>45919.435405092598</v>
      </c>
      <c r="U809" s="15" t="str">
        <f t="shared" si="127"/>
        <v>2025-09-19</v>
      </c>
      <c r="V809" s="13" t="str">
        <f>VLOOKUP($B809,Deals_Demo!$H:$S,11,0)</f>
        <v>10</v>
      </c>
      <c r="W809" s="13" t="str">
        <f>VLOOKUP($B809,Deals_Demo!$H:$S,12,0)</f>
        <v>Fri</v>
      </c>
      <c r="X809" s="13">
        <f t="shared" si="120"/>
        <v>-0.14799999999999999</v>
      </c>
      <c r="Y809" s="13">
        <f t="shared" si="121"/>
        <v>-0.29599999999999999</v>
      </c>
      <c r="Z809" s="13">
        <f t="shared" si="122"/>
        <v>-0.44400000000000001</v>
      </c>
      <c r="AA809" s="13">
        <f t="shared" si="128"/>
        <v>-3</v>
      </c>
    </row>
    <row r="810" spans="1:27" x14ac:dyDescent="0.25">
      <c r="A810" s="58">
        <v>45919.227523148147</v>
      </c>
      <c r="B810" s="59">
        <v>443625218</v>
      </c>
      <c r="C810" s="38" t="s">
        <v>36</v>
      </c>
      <c r="D810" s="38" t="s">
        <v>37</v>
      </c>
      <c r="E810" s="38" t="s">
        <v>120</v>
      </c>
      <c r="F810" s="35">
        <v>3645.85</v>
      </c>
      <c r="G810" s="35">
        <v>3646.3</v>
      </c>
      <c r="H810" s="35">
        <v>3648.85</v>
      </c>
      <c r="I810" s="38" t="s">
        <v>604</v>
      </c>
      <c r="J810" s="35">
        <v>3646.3</v>
      </c>
      <c r="K810" s="35">
        <v>0</v>
      </c>
      <c r="L810" s="35">
        <v>0</v>
      </c>
      <c r="M810" s="35">
        <v>0.45</v>
      </c>
      <c r="N810" s="10" t="str">
        <f t="shared" si="123"/>
        <v>W</v>
      </c>
      <c r="O810" s="11">
        <f t="shared" si="124"/>
        <v>45919</v>
      </c>
      <c r="P810" s="12" t="str">
        <f t="shared" si="125"/>
        <v>05</v>
      </c>
      <c r="Q810" s="13" t="str">
        <f>VLOOKUP($B810,Deals_Demo!$H:$N,7,0)</f>
        <v>strategy_10_demo</v>
      </c>
      <c r="R810" s="13" t="str">
        <f t="shared" si="126"/>
        <v>Fri</v>
      </c>
      <c r="S810" s="14">
        <f>VLOOKUP($B810,Deals_Demo!$H:$S,8,0)</f>
        <v>45919.227523148147</v>
      </c>
      <c r="T810" s="14">
        <f>VLOOKUP($B810,Deals_Demo!$H:$S,9,0)</f>
        <v>45919.435856481483</v>
      </c>
      <c r="U810" s="15" t="str">
        <f t="shared" si="127"/>
        <v>2025-09-19</v>
      </c>
      <c r="V810" s="13" t="str">
        <f>VLOOKUP($B810,Deals_Demo!$H:$S,11,0)</f>
        <v>10</v>
      </c>
      <c r="W810" s="13" t="str">
        <f>VLOOKUP($B810,Deals_Demo!$H:$S,12,0)</f>
        <v>Fri</v>
      </c>
      <c r="X810" s="13">
        <f t="shared" si="120"/>
        <v>4.5000000000000005E-2</v>
      </c>
      <c r="Y810" s="13">
        <f t="shared" si="121"/>
        <v>9.0000000000000011E-2</v>
      </c>
      <c r="Z810" s="13">
        <f t="shared" si="122"/>
        <v>0.13500000000000001</v>
      </c>
      <c r="AA810" s="13">
        <f t="shared" si="128"/>
        <v>-3</v>
      </c>
    </row>
    <row r="811" spans="1:27" x14ac:dyDescent="0.25">
      <c r="A811" s="60">
        <v>45919.227534722224</v>
      </c>
      <c r="B811" s="61">
        <v>443625220</v>
      </c>
      <c r="C811" s="37" t="s">
        <v>36</v>
      </c>
      <c r="D811" s="37" t="s">
        <v>37</v>
      </c>
      <c r="E811" s="37" t="s">
        <v>120</v>
      </c>
      <c r="F811" s="36">
        <v>3645.85</v>
      </c>
      <c r="G811" s="36">
        <v>3646.37</v>
      </c>
      <c r="H811" s="36">
        <v>3649.35</v>
      </c>
      <c r="I811" s="37" t="s">
        <v>605</v>
      </c>
      <c r="J811" s="36">
        <v>3646.36</v>
      </c>
      <c r="K811" s="36">
        <v>0</v>
      </c>
      <c r="L811" s="36">
        <v>0</v>
      </c>
      <c r="M811" s="36">
        <v>0.51</v>
      </c>
      <c r="N811" s="10" t="str">
        <f t="shared" si="123"/>
        <v>W</v>
      </c>
      <c r="O811" s="11">
        <f t="shared" si="124"/>
        <v>45919</v>
      </c>
      <c r="P811" s="12" t="str">
        <f t="shared" si="125"/>
        <v>05</v>
      </c>
      <c r="Q811" s="13" t="str">
        <f>VLOOKUP($B811,Deals_Demo!$H:$N,7,0)</f>
        <v>strategy_11_demo</v>
      </c>
      <c r="R811" s="13" t="str">
        <f t="shared" si="126"/>
        <v>Fri</v>
      </c>
      <c r="S811" s="14">
        <f>VLOOKUP($B811,Deals_Demo!$H:$S,8,0)</f>
        <v>45919.227534722224</v>
      </c>
      <c r="T811" s="14">
        <f>VLOOKUP($B811,Deals_Demo!$H:$S,9,0)</f>
        <v>45919.43586805556</v>
      </c>
      <c r="U811" s="15" t="str">
        <f t="shared" si="127"/>
        <v>2025-09-19</v>
      </c>
      <c r="V811" s="13" t="str">
        <f>VLOOKUP($B811,Deals_Demo!$H:$S,11,0)</f>
        <v>10</v>
      </c>
      <c r="W811" s="13" t="str">
        <f>VLOOKUP($B811,Deals_Demo!$H:$S,12,0)</f>
        <v>Fri</v>
      </c>
      <c r="X811" s="13">
        <f t="shared" si="120"/>
        <v>5.1000000000000004E-2</v>
      </c>
      <c r="Y811" s="13">
        <f t="shared" si="121"/>
        <v>0.10200000000000001</v>
      </c>
      <c r="Z811" s="13">
        <f t="shared" si="122"/>
        <v>0.153</v>
      </c>
      <c r="AA811" s="13">
        <f t="shared" si="128"/>
        <v>-3</v>
      </c>
    </row>
    <row r="812" spans="1:27" x14ac:dyDescent="0.25">
      <c r="A812" s="58">
        <v>45919.227534722224</v>
      </c>
      <c r="B812" s="59">
        <v>443625222</v>
      </c>
      <c r="C812" s="38" t="s">
        <v>36</v>
      </c>
      <c r="D812" s="38" t="s">
        <v>37</v>
      </c>
      <c r="E812" s="38" t="s">
        <v>120</v>
      </c>
      <c r="F812" s="35">
        <v>3645.85</v>
      </c>
      <c r="G812" s="35">
        <v>3646.37</v>
      </c>
      <c r="H812" s="35">
        <v>3648.85</v>
      </c>
      <c r="I812" s="38" t="s">
        <v>605</v>
      </c>
      <c r="J812" s="35">
        <v>3646.36</v>
      </c>
      <c r="K812" s="35">
        <v>0</v>
      </c>
      <c r="L812" s="35">
        <v>0</v>
      </c>
      <c r="M812" s="35">
        <v>0.51</v>
      </c>
      <c r="N812" s="10" t="str">
        <f t="shared" si="123"/>
        <v>W</v>
      </c>
      <c r="O812" s="11">
        <f t="shared" si="124"/>
        <v>45919</v>
      </c>
      <c r="P812" s="12" t="str">
        <f t="shared" si="125"/>
        <v>05</v>
      </c>
      <c r="Q812" s="13" t="str">
        <f>VLOOKUP($B812,Deals_Demo!$H:$N,7,0)</f>
        <v>strategy_09_demo</v>
      </c>
      <c r="R812" s="13" t="str">
        <f t="shared" si="126"/>
        <v>Fri</v>
      </c>
      <c r="S812" s="14">
        <f>VLOOKUP($B812,Deals_Demo!$H:$S,8,0)</f>
        <v>45919.227534722224</v>
      </c>
      <c r="T812" s="14">
        <f>VLOOKUP($B812,Deals_Demo!$H:$S,9,0)</f>
        <v>45919.43586805556</v>
      </c>
      <c r="U812" s="15" t="str">
        <f t="shared" si="127"/>
        <v>2025-09-19</v>
      </c>
      <c r="V812" s="13" t="str">
        <f>VLOOKUP($B812,Deals_Demo!$H:$S,11,0)</f>
        <v>10</v>
      </c>
      <c r="W812" s="13" t="str">
        <f>VLOOKUP($B812,Deals_Demo!$H:$S,12,0)</f>
        <v>Fri</v>
      </c>
      <c r="X812" s="13">
        <f t="shared" si="120"/>
        <v>5.1000000000000004E-2</v>
      </c>
      <c r="Y812" s="13">
        <f t="shared" si="121"/>
        <v>0.10200000000000001</v>
      </c>
      <c r="Z812" s="13">
        <f t="shared" si="122"/>
        <v>0.153</v>
      </c>
      <c r="AA812" s="13">
        <f t="shared" si="128"/>
        <v>-3</v>
      </c>
    </row>
    <row r="813" spans="1:27" x14ac:dyDescent="0.25">
      <c r="A813" s="60">
        <v>45919.237824074073</v>
      </c>
      <c r="B813" s="61">
        <v>443627377</v>
      </c>
      <c r="C813" s="37" t="s">
        <v>36</v>
      </c>
      <c r="D813" s="37" t="s">
        <v>37</v>
      </c>
      <c r="E813" s="37" t="s">
        <v>120</v>
      </c>
      <c r="F813" s="36">
        <v>3647.09</v>
      </c>
      <c r="G813" s="36">
        <v>3648.35</v>
      </c>
      <c r="H813" s="37"/>
      <c r="I813" s="37" t="s">
        <v>598</v>
      </c>
      <c r="J813" s="36">
        <v>3648.32</v>
      </c>
      <c r="K813" s="36">
        <v>0</v>
      </c>
      <c r="L813" s="36">
        <v>0</v>
      </c>
      <c r="M813" s="36">
        <v>1.23</v>
      </c>
      <c r="N813" s="10" t="str">
        <f t="shared" si="123"/>
        <v>W</v>
      </c>
      <c r="O813" s="11">
        <f t="shared" si="124"/>
        <v>45919</v>
      </c>
      <c r="P813" s="12" t="str">
        <f t="shared" si="125"/>
        <v>05</v>
      </c>
      <c r="Q813" s="13" t="str">
        <f>VLOOKUP($B813,Deals_Demo!$H:$N,7,0)</f>
        <v>strategy_18_demo</v>
      </c>
      <c r="R813" s="13" t="str">
        <f t="shared" si="126"/>
        <v>Fri</v>
      </c>
      <c r="S813" s="14">
        <f>VLOOKUP($B813,Deals_Demo!$H:$S,8,0)</f>
        <v>45919.237824074073</v>
      </c>
      <c r="T813" s="14">
        <f>VLOOKUP($B813,Deals_Demo!$H:$S,9,0)</f>
        <v>45919.446157407408</v>
      </c>
      <c r="U813" s="15" t="str">
        <f t="shared" si="127"/>
        <v>2025-09-19</v>
      </c>
      <c r="V813" s="13" t="str">
        <f>VLOOKUP($B813,Deals_Demo!$H:$S,11,0)</f>
        <v>10</v>
      </c>
      <c r="W813" s="13" t="str">
        <f>VLOOKUP($B813,Deals_Demo!$H:$S,12,0)</f>
        <v>Fri</v>
      </c>
      <c r="X813" s="13">
        <f t="shared" si="120"/>
        <v>0.123</v>
      </c>
      <c r="Y813" s="13">
        <f t="shared" si="121"/>
        <v>0.246</v>
      </c>
      <c r="Z813" s="13">
        <f t="shared" si="122"/>
        <v>0.36899999999999999</v>
      </c>
      <c r="AA813" s="13">
        <f t="shared" si="128"/>
        <v>-3</v>
      </c>
    </row>
    <row r="814" spans="1:27" x14ac:dyDescent="0.25">
      <c r="A814" s="58">
        <v>45919.238287037035</v>
      </c>
      <c r="B814" s="59">
        <v>443627446</v>
      </c>
      <c r="C814" s="38" t="s">
        <v>36</v>
      </c>
      <c r="D814" s="38" t="s">
        <v>37</v>
      </c>
      <c r="E814" s="38" t="s">
        <v>120</v>
      </c>
      <c r="F814" s="35">
        <v>3646.72</v>
      </c>
      <c r="G814" s="35">
        <v>3643.66</v>
      </c>
      <c r="H814" s="35">
        <v>3648.16</v>
      </c>
      <c r="I814" s="38" t="s">
        <v>601</v>
      </c>
      <c r="J814" s="35">
        <v>3648.21</v>
      </c>
      <c r="K814" s="35">
        <v>0</v>
      </c>
      <c r="L814" s="35">
        <v>0</v>
      </c>
      <c r="M814" s="35">
        <v>1.49</v>
      </c>
      <c r="N814" s="10" t="str">
        <f t="shared" si="123"/>
        <v>W</v>
      </c>
      <c r="O814" s="11">
        <f t="shared" si="124"/>
        <v>45919</v>
      </c>
      <c r="P814" s="12" t="str">
        <f t="shared" si="125"/>
        <v>05</v>
      </c>
      <c r="Q814" s="13" t="str">
        <f>VLOOKUP($B814,Deals_Demo!$H:$N,7,0)</f>
        <v>strategy_12_demo</v>
      </c>
      <c r="R814" s="13" t="str">
        <f t="shared" si="126"/>
        <v>Fri</v>
      </c>
      <c r="S814" s="14">
        <f>VLOOKUP($B814,Deals_Demo!$H:$S,8,0)</f>
        <v>45919.238287037035</v>
      </c>
      <c r="T814" s="14">
        <f>VLOOKUP($B814,Deals_Demo!$H:$S,9,0)</f>
        <v>45919.446620370371</v>
      </c>
      <c r="U814" s="15" t="str">
        <f t="shared" si="127"/>
        <v>2025-09-19</v>
      </c>
      <c r="V814" s="13" t="str">
        <f>VLOOKUP($B814,Deals_Demo!$H:$S,11,0)</f>
        <v>10</v>
      </c>
      <c r="W814" s="13" t="str">
        <f>VLOOKUP($B814,Deals_Demo!$H:$S,12,0)</f>
        <v>Fri</v>
      </c>
      <c r="X814" s="13">
        <f t="shared" si="120"/>
        <v>0.14899999999999999</v>
      </c>
      <c r="Y814" s="13">
        <f t="shared" si="121"/>
        <v>0.29799999999999999</v>
      </c>
      <c r="Z814" s="13">
        <f t="shared" si="122"/>
        <v>0.44700000000000001</v>
      </c>
      <c r="AA814" s="13">
        <f t="shared" si="128"/>
        <v>-3</v>
      </c>
    </row>
    <row r="815" spans="1:27" x14ac:dyDescent="0.25">
      <c r="A815" s="60">
        <v>45919.239212962966</v>
      </c>
      <c r="B815" s="61">
        <v>443627596</v>
      </c>
      <c r="C815" s="37" t="s">
        <v>36</v>
      </c>
      <c r="D815" s="37" t="s">
        <v>37</v>
      </c>
      <c r="E815" s="37" t="s">
        <v>120</v>
      </c>
      <c r="F815" s="36">
        <v>3646.61</v>
      </c>
      <c r="G815" s="36">
        <v>3647.6</v>
      </c>
      <c r="H815" s="36">
        <v>3649.56</v>
      </c>
      <c r="I815" s="37" t="s">
        <v>596</v>
      </c>
      <c r="J815" s="36">
        <v>3649.65</v>
      </c>
      <c r="K815" s="36">
        <v>0</v>
      </c>
      <c r="L815" s="36">
        <v>0</v>
      </c>
      <c r="M815" s="36">
        <v>3.04</v>
      </c>
      <c r="N815" s="10" t="str">
        <f t="shared" si="123"/>
        <v>W</v>
      </c>
      <c r="O815" s="11">
        <f t="shared" si="124"/>
        <v>45919</v>
      </c>
      <c r="P815" s="12" t="str">
        <f t="shared" si="125"/>
        <v>05</v>
      </c>
      <c r="Q815" s="13" t="str">
        <f>VLOOKUP($B815,Deals_Demo!$H:$N,7,0)</f>
        <v>strategy_09_demo</v>
      </c>
      <c r="R815" s="13" t="str">
        <f t="shared" si="126"/>
        <v>Fri</v>
      </c>
      <c r="S815" s="14">
        <f>VLOOKUP($B815,Deals_Demo!$H:$S,8,0)</f>
        <v>45919.239212962966</v>
      </c>
      <c r="T815" s="14">
        <f>VLOOKUP($B815,Deals_Demo!$H:$S,9,0)</f>
        <v>45919.447546296302</v>
      </c>
      <c r="U815" s="15" t="str">
        <f t="shared" si="127"/>
        <v>2025-09-19</v>
      </c>
      <c r="V815" s="13" t="str">
        <f>VLOOKUP($B815,Deals_Demo!$H:$S,11,0)</f>
        <v>10</v>
      </c>
      <c r="W815" s="13" t="str">
        <f>VLOOKUP($B815,Deals_Demo!$H:$S,12,0)</f>
        <v>Fri</v>
      </c>
      <c r="X815" s="13">
        <f t="shared" si="120"/>
        <v>0.30400000000000005</v>
      </c>
      <c r="Y815" s="13">
        <f t="shared" si="121"/>
        <v>0.6080000000000001</v>
      </c>
      <c r="Z815" s="13">
        <f t="shared" si="122"/>
        <v>0.91199999999999992</v>
      </c>
      <c r="AA815" s="13">
        <f t="shared" si="128"/>
        <v>3.04</v>
      </c>
    </row>
    <row r="816" spans="1:27" x14ac:dyDescent="0.25">
      <c r="A816" s="58">
        <v>45919.239224537036</v>
      </c>
      <c r="B816" s="59">
        <v>443627597</v>
      </c>
      <c r="C816" s="38" t="s">
        <v>36</v>
      </c>
      <c r="D816" s="38" t="s">
        <v>37</v>
      </c>
      <c r="E816" s="38" t="s">
        <v>120</v>
      </c>
      <c r="F816" s="35">
        <v>3646.64</v>
      </c>
      <c r="G816" s="35">
        <v>3643.61</v>
      </c>
      <c r="H816" s="35">
        <v>3650.11</v>
      </c>
      <c r="I816" s="38" t="s">
        <v>606</v>
      </c>
      <c r="J816" s="35">
        <v>3650.11</v>
      </c>
      <c r="K816" s="35">
        <v>0</v>
      </c>
      <c r="L816" s="35">
        <v>0</v>
      </c>
      <c r="M816" s="35">
        <v>3.47</v>
      </c>
      <c r="N816" s="10" t="str">
        <f t="shared" si="123"/>
        <v>W</v>
      </c>
      <c r="O816" s="11">
        <f t="shared" si="124"/>
        <v>45919</v>
      </c>
      <c r="P816" s="12" t="str">
        <f t="shared" si="125"/>
        <v>05</v>
      </c>
      <c r="Q816" s="13" t="str">
        <f>VLOOKUP($B816,Deals_Demo!$H:$N,7,0)</f>
        <v>strategy_13_demo</v>
      </c>
      <c r="R816" s="13" t="str">
        <f t="shared" si="126"/>
        <v>Fri</v>
      </c>
      <c r="S816" s="14">
        <f>VLOOKUP($B816,Deals_Demo!$H:$S,8,0)</f>
        <v>45919.239224537036</v>
      </c>
      <c r="T816" s="14">
        <f>VLOOKUP($B816,Deals_Demo!$H:$S,9,0)</f>
        <v>45919.447557870371</v>
      </c>
      <c r="U816" s="15" t="str">
        <f t="shared" si="127"/>
        <v>2025-09-19</v>
      </c>
      <c r="V816" s="13" t="str">
        <f>VLOOKUP($B816,Deals_Demo!$H:$S,11,0)</f>
        <v>10</v>
      </c>
      <c r="W816" s="13" t="str">
        <f>VLOOKUP($B816,Deals_Demo!$H:$S,12,0)</f>
        <v>Fri</v>
      </c>
      <c r="X816" s="13">
        <f t="shared" si="120"/>
        <v>0.34700000000000003</v>
      </c>
      <c r="Y816" s="13">
        <f t="shared" si="121"/>
        <v>0.69400000000000006</v>
      </c>
      <c r="Z816" s="13">
        <f t="shared" si="122"/>
        <v>1.0409999999999999</v>
      </c>
      <c r="AA816" s="13">
        <f t="shared" si="128"/>
        <v>3.47</v>
      </c>
    </row>
    <row r="817" spans="1:27" x14ac:dyDescent="0.25">
      <c r="A817" s="60">
        <v>45919.239224537036</v>
      </c>
      <c r="B817" s="61">
        <v>443627598</v>
      </c>
      <c r="C817" s="37" t="s">
        <v>36</v>
      </c>
      <c r="D817" s="37" t="s">
        <v>37</v>
      </c>
      <c r="E817" s="37" t="s">
        <v>120</v>
      </c>
      <c r="F817" s="36">
        <v>3646.68</v>
      </c>
      <c r="G817" s="36">
        <v>3647.6</v>
      </c>
      <c r="H817" s="36">
        <v>3650.11</v>
      </c>
      <c r="I817" s="37" t="s">
        <v>606</v>
      </c>
      <c r="J817" s="36">
        <v>3650.11</v>
      </c>
      <c r="K817" s="36">
        <v>0</v>
      </c>
      <c r="L817" s="36">
        <v>0</v>
      </c>
      <c r="M817" s="36">
        <v>3.43</v>
      </c>
      <c r="N817" s="10" t="str">
        <f t="shared" si="123"/>
        <v>W</v>
      </c>
      <c r="O817" s="11">
        <f t="shared" si="124"/>
        <v>45919</v>
      </c>
      <c r="P817" s="12" t="str">
        <f t="shared" si="125"/>
        <v>05</v>
      </c>
      <c r="Q817" s="13" t="str">
        <f>VLOOKUP($B817,Deals_Demo!$H:$N,7,0)</f>
        <v>strategy_11_demo</v>
      </c>
      <c r="R817" s="13" t="str">
        <f t="shared" si="126"/>
        <v>Fri</v>
      </c>
      <c r="S817" s="14">
        <f>VLOOKUP($B817,Deals_Demo!$H:$S,8,0)</f>
        <v>45919.239224537036</v>
      </c>
      <c r="T817" s="14">
        <f>VLOOKUP($B817,Deals_Demo!$H:$S,9,0)</f>
        <v>45919.447557870371</v>
      </c>
      <c r="U817" s="15" t="str">
        <f t="shared" si="127"/>
        <v>2025-09-19</v>
      </c>
      <c r="V817" s="13" t="str">
        <f>VLOOKUP($B817,Deals_Demo!$H:$S,11,0)</f>
        <v>10</v>
      </c>
      <c r="W817" s="13" t="str">
        <f>VLOOKUP($B817,Deals_Demo!$H:$S,12,0)</f>
        <v>Fri</v>
      </c>
      <c r="X817" s="13">
        <f t="shared" si="120"/>
        <v>0.34300000000000003</v>
      </c>
      <c r="Y817" s="13">
        <f t="shared" si="121"/>
        <v>0.68600000000000005</v>
      </c>
      <c r="Z817" s="13">
        <f t="shared" si="122"/>
        <v>1.0289999999999999</v>
      </c>
      <c r="AA817" s="13">
        <f t="shared" si="128"/>
        <v>3.43</v>
      </c>
    </row>
    <row r="818" spans="1:27" x14ac:dyDescent="0.25">
      <c r="A818" s="58">
        <v>45919.239560185182</v>
      </c>
      <c r="B818" s="59">
        <v>443627615</v>
      </c>
      <c r="C818" s="38" t="s">
        <v>36</v>
      </c>
      <c r="D818" s="38" t="s">
        <v>37</v>
      </c>
      <c r="E818" s="38" t="s">
        <v>120</v>
      </c>
      <c r="F818" s="35">
        <v>3646.63</v>
      </c>
      <c r="G818" s="35">
        <v>3647.58</v>
      </c>
      <c r="H818" s="35">
        <v>3649.62</v>
      </c>
      <c r="I818" s="38" t="s">
        <v>596</v>
      </c>
      <c r="J818" s="35">
        <v>3649.65</v>
      </c>
      <c r="K818" s="35">
        <v>0</v>
      </c>
      <c r="L818" s="35">
        <v>0</v>
      </c>
      <c r="M818" s="35">
        <v>3.02</v>
      </c>
      <c r="N818" s="10" t="str">
        <f t="shared" si="123"/>
        <v>W</v>
      </c>
      <c r="O818" s="11">
        <f t="shared" si="124"/>
        <v>45919</v>
      </c>
      <c r="P818" s="12" t="str">
        <f t="shared" si="125"/>
        <v>05</v>
      </c>
      <c r="Q818" s="13" t="str">
        <f>VLOOKUP($B818,Deals_Demo!$H:$N,7,0)</f>
        <v>strategy_10_demo</v>
      </c>
      <c r="R818" s="13" t="str">
        <f t="shared" si="126"/>
        <v>Fri</v>
      </c>
      <c r="S818" s="14">
        <f>VLOOKUP($B818,Deals_Demo!$H:$S,8,0)</f>
        <v>45919.239560185182</v>
      </c>
      <c r="T818" s="14">
        <f>VLOOKUP($B818,Deals_Demo!$H:$S,9,0)</f>
        <v>45919.447893518518</v>
      </c>
      <c r="U818" s="15" t="str">
        <f t="shared" si="127"/>
        <v>2025-09-19</v>
      </c>
      <c r="V818" s="13" t="str">
        <f>VLOOKUP($B818,Deals_Demo!$H:$S,11,0)</f>
        <v>10</v>
      </c>
      <c r="W818" s="13" t="str">
        <f>VLOOKUP($B818,Deals_Demo!$H:$S,12,0)</f>
        <v>Fri</v>
      </c>
      <c r="X818" s="13">
        <f t="shared" si="120"/>
        <v>0.30200000000000005</v>
      </c>
      <c r="Y818" s="13">
        <f t="shared" si="121"/>
        <v>0.60400000000000009</v>
      </c>
      <c r="Z818" s="13">
        <f t="shared" si="122"/>
        <v>0.90599999999999992</v>
      </c>
      <c r="AA818" s="13">
        <f t="shared" si="128"/>
        <v>3.02</v>
      </c>
    </row>
    <row r="819" spans="1:27" x14ac:dyDescent="0.25">
      <c r="A819" s="60">
        <v>45919.242106481484</v>
      </c>
      <c r="B819" s="61">
        <v>443628401</v>
      </c>
      <c r="C819" s="37" t="s">
        <v>36</v>
      </c>
      <c r="D819" s="37" t="s">
        <v>37</v>
      </c>
      <c r="E819" s="37" t="s">
        <v>120</v>
      </c>
      <c r="F819" s="36">
        <v>3647.86</v>
      </c>
      <c r="G819" s="36">
        <v>3644.86</v>
      </c>
      <c r="H819" s="36">
        <v>3651.36</v>
      </c>
      <c r="I819" s="37" t="s">
        <v>607</v>
      </c>
      <c r="J819" s="36">
        <v>3644.5</v>
      </c>
      <c r="K819" s="36">
        <v>0</v>
      </c>
      <c r="L819" s="36">
        <v>0</v>
      </c>
      <c r="M819" s="36">
        <v>-3.36</v>
      </c>
      <c r="N819" s="10" t="str">
        <f t="shared" si="123"/>
        <v>L</v>
      </c>
      <c r="O819" s="11">
        <f t="shared" si="124"/>
        <v>45919</v>
      </c>
      <c r="P819" s="12" t="str">
        <f t="shared" si="125"/>
        <v>05</v>
      </c>
      <c r="Q819" s="13" t="str">
        <f>VLOOKUP($B819,Deals_Demo!$H:$N,7,0)</f>
        <v>strategy_16_demo</v>
      </c>
      <c r="R819" s="13" t="str">
        <f t="shared" si="126"/>
        <v>Fri</v>
      </c>
      <c r="S819" s="14">
        <f>VLOOKUP($B819,Deals_Demo!$H:$S,8,0)</f>
        <v>45919.242106481484</v>
      </c>
      <c r="T819" s="14">
        <f>VLOOKUP($B819,Deals_Demo!$H:$S,9,0)</f>
        <v>45919.45043981482</v>
      </c>
      <c r="U819" s="15" t="str">
        <f t="shared" si="127"/>
        <v>2025-09-19</v>
      </c>
      <c r="V819" s="13" t="str">
        <f>VLOOKUP($B819,Deals_Demo!$H:$S,11,0)</f>
        <v>10</v>
      </c>
      <c r="W819" s="13" t="str">
        <f>VLOOKUP($B819,Deals_Demo!$H:$S,12,0)</f>
        <v>Fri</v>
      </c>
      <c r="X819" s="13">
        <f t="shared" si="120"/>
        <v>-0.33600000000000002</v>
      </c>
      <c r="Y819" s="13">
        <f t="shared" si="121"/>
        <v>-0.67200000000000004</v>
      </c>
      <c r="Z819" s="13">
        <f t="shared" si="122"/>
        <v>-1.008</v>
      </c>
      <c r="AA819" s="13">
        <f t="shared" si="128"/>
        <v>-3</v>
      </c>
    </row>
    <row r="820" spans="1:27" x14ac:dyDescent="0.25">
      <c r="A820" s="58">
        <v>45919.242118055554</v>
      </c>
      <c r="B820" s="59">
        <v>443628403</v>
      </c>
      <c r="C820" s="38" t="s">
        <v>36</v>
      </c>
      <c r="D820" s="38" t="s">
        <v>37</v>
      </c>
      <c r="E820" s="38" t="s">
        <v>120</v>
      </c>
      <c r="F820" s="35">
        <v>3647.84</v>
      </c>
      <c r="G820" s="35">
        <v>3644.86</v>
      </c>
      <c r="H820" s="35">
        <v>3651.36</v>
      </c>
      <c r="I820" s="38" t="s">
        <v>607</v>
      </c>
      <c r="J820" s="35">
        <v>3644.5</v>
      </c>
      <c r="K820" s="35">
        <v>0</v>
      </c>
      <c r="L820" s="35">
        <v>0</v>
      </c>
      <c r="M820" s="35">
        <v>-3.34</v>
      </c>
      <c r="N820" s="10" t="str">
        <f t="shared" si="123"/>
        <v>L</v>
      </c>
      <c r="O820" s="11">
        <f t="shared" si="124"/>
        <v>45919</v>
      </c>
      <c r="P820" s="12" t="str">
        <f t="shared" si="125"/>
        <v>05</v>
      </c>
      <c r="Q820" s="13" t="str">
        <f>VLOOKUP($B820,Deals_Demo!$H:$N,7,0)</f>
        <v>strategy_11_demo</v>
      </c>
      <c r="R820" s="13" t="str">
        <f t="shared" si="126"/>
        <v>Fri</v>
      </c>
      <c r="S820" s="14">
        <f>VLOOKUP($B820,Deals_Demo!$H:$S,8,0)</f>
        <v>45919.242118055554</v>
      </c>
      <c r="T820" s="14">
        <f>VLOOKUP($B820,Deals_Demo!$H:$S,9,0)</f>
        <v>45919.45045138889</v>
      </c>
      <c r="U820" s="15" t="str">
        <f t="shared" si="127"/>
        <v>2025-09-19</v>
      </c>
      <c r="V820" s="13" t="str">
        <f>VLOOKUP($B820,Deals_Demo!$H:$S,11,0)</f>
        <v>10</v>
      </c>
      <c r="W820" s="13" t="str">
        <f>VLOOKUP($B820,Deals_Demo!$H:$S,12,0)</f>
        <v>Fri</v>
      </c>
      <c r="X820" s="13">
        <f t="shared" si="120"/>
        <v>-0.33400000000000002</v>
      </c>
      <c r="Y820" s="13">
        <f t="shared" si="121"/>
        <v>-0.66800000000000004</v>
      </c>
      <c r="Z820" s="13">
        <f t="shared" si="122"/>
        <v>-1.002</v>
      </c>
      <c r="AA820" s="13">
        <f t="shared" si="128"/>
        <v>-3</v>
      </c>
    </row>
    <row r="821" spans="1:27" x14ac:dyDescent="0.25">
      <c r="A821" s="60">
        <v>45919.242118055554</v>
      </c>
      <c r="B821" s="61">
        <v>443628406</v>
      </c>
      <c r="C821" s="37" t="s">
        <v>36</v>
      </c>
      <c r="D821" s="37" t="s">
        <v>37</v>
      </c>
      <c r="E821" s="37" t="s">
        <v>120</v>
      </c>
      <c r="F821" s="36">
        <v>3648.14</v>
      </c>
      <c r="G821" s="36">
        <v>3645.36</v>
      </c>
      <c r="H821" s="36">
        <v>3650.86</v>
      </c>
      <c r="I821" s="37" t="s">
        <v>608</v>
      </c>
      <c r="J821" s="36">
        <v>3645.35</v>
      </c>
      <c r="K821" s="36">
        <v>0</v>
      </c>
      <c r="L821" s="36">
        <v>0</v>
      </c>
      <c r="M821" s="36">
        <v>-2.79</v>
      </c>
      <c r="N821" s="10" t="str">
        <f t="shared" si="123"/>
        <v>L</v>
      </c>
      <c r="O821" s="11">
        <f t="shared" si="124"/>
        <v>45919</v>
      </c>
      <c r="P821" s="12" t="str">
        <f t="shared" si="125"/>
        <v>05</v>
      </c>
      <c r="Q821" s="13" t="str">
        <f>VLOOKUP($B821,Deals_Demo!$H:$N,7,0)</f>
        <v>strategy_10_demo</v>
      </c>
      <c r="R821" s="13" t="str">
        <f t="shared" si="126"/>
        <v>Fri</v>
      </c>
      <c r="S821" s="14">
        <f>VLOOKUP($B821,Deals_Demo!$H:$S,8,0)</f>
        <v>45919.242118055554</v>
      </c>
      <c r="T821" s="14">
        <f>VLOOKUP($B821,Deals_Demo!$H:$S,9,0)</f>
        <v>45919.45045138889</v>
      </c>
      <c r="U821" s="15" t="str">
        <f t="shared" si="127"/>
        <v>2025-09-19</v>
      </c>
      <c r="V821" s="13" t="str">
        <f>VLOOKUP($B821,Deals_Demo!$H:$S,11,0)</f>
        <v>10</v>
      </c>
      <c r="W821" s="13" t="str">
        <f>VLOOKUP($B821,Deals_Demo!$H:$S,12,0)</f>
        <v>Fri</v>
      </c>
      <c r="X821" s="13">
        <f t="shared" si="120"/>
        <v>-0.27900000000000003</v>
      </c>
      <c r="Y821" s="13">
        <f t="shared" si="121"/>
        <v>-0.55800000000000005</v>
      </c>
      <c r="Z821" s="13">
        <f t="shared" si="122"/>
        <v>-0.83699999999999997</v>
      </c>
      <c r="AA821" s="13">
        <f t="shared" si="128"/>
        <v>-3</v>
      </c>
    </row>
    <row r="822" spans="1:27" x14ac:dyDescent="0.25">
      <c r="A822" s="58">
        <v>45919.242118055554</v>
      </c>
      <c r="B822" s="59">
        <v>443628408</v>
      </c>
      <c r="C822" s="38" t="s">
        <v>36</v>
      </c>
      <c r="D822" s="38" t="s">
        <v>37</v>
      </c>
      <c r="E822" s="38" t="s">
        <v>120</v>
      </c>
      <c r="F822" s="35">
        <v>3648.1</v>
      </c>
      <c r="G822" s="35">
        <v>3644.86</v>
      </c>
      <c r="H822" s="35">
        <v>3649.36</v>
      </c>
      <c r="I822" s="38" t="s">
        <v>607</v>
      </c>
      <c r="J822" s="35">
        <v>3644.5</v>
      </c>
      <c r="K822" s="35">
        <v>0</v>
      </c>
      <c r="L822" s="35">
        <v>0</v>
      </c>
      <c r="M822" s="35">
        <v>-3.6</v>
      </c>
      <c r="N822" s="10" t="str">
        <f t="shared" si="123"/>
        <v>L</v>
      </c>
      <c r="O822" s="11">
        <f t="shared" si="124"/>
        <v>45919</v>
      </c>
      <c r="P822" s="12" t="str">
        <f t="shared" si="125"/>
        <v>05</v>
      </c>
      <c r="Q822" s="13" t="str">
        <f>VLOOKUP($B822,Deals_Demo!$H:$N,7,0)</f>
        <v>strategy_12_demo</v>
      </c>
      <c r="R822" s="13" t="str">
        <f t="shared" si="126"/>
        <v>Fri</v>
      </c>
      <c r="S822" s="14">
        <f>VLOOKUP($B822,Deals_Demo!$H:$S,8,0)</f>
        <v>45919.242118055554</v>
      </c>
      <c r="T822" s="14">
        <f>VLOOKUP($B822,Deals_Demo!$H:$S,9,0)</f>
        <v>45919.45045138889</v>
      </c>
      <c r="U822" s="15" t="str">
        <f t="shared" si="127"/>
        <v>2025-09-19</v>
      </c>
      <c r="V822" s="13" t="str">
        <f>VLOOKUP($B822,Deals_Demo!$H:$S,11,0)</f>
        <v>10</v>
      </c>
      <c r="W822" s="13" t="str">
        <f>VLOOKUP($B822,Deals_Demo!$H:$S,12,0)</f>
        <v>Fri</v>
      </c>
      <c r="X822" s="13">
        <f t="shared" si="120"/>
        <v>-0.36000000000000004</v>
      </c>
      <c r="Y822" s="13">
        <f t="shared" si="121"/>
        <v>-0.72000000000000008</v>
      </c>
      <c r="Z822" s="13">
        <f t="shared" si="122"/>
        <v>-1.08</v>
      </c>
      <c r="AA822" s="13">
        <f t="shared" si="128"/>
        <v>-3</v>
      </c>
    </row>
    <row r="823" spans="1:27" x14ac:dyDescent="0.25">
      <c r="A823" s="60">
        <v>45919.242118055554</v>
      </c>
      <c r="B823" s="61">
        <v>443628413</v>
      </c>
      <c r="C823" s="37" t="s">
        <v>36</v>
      </c>
      <c r="D823" s="37" t="s">
        <v>37</v>
      </c>
      <c r="E823" s="37" t="s">
        <v>120</v>
      </c>
      <c r="F823" s="36">
        <v>3648.07</v>
      </c>
      <c r="G823" s="36">
        <v>3644.86</v>
      </c>
      <c r="H823" s="36">
        <v>3649.36</v>
      </c>
      <c r="I823" s="37" t="s">
        <v>607</v>
      </c>
      <c r="J823" s="36">
        <v>3644.5</v>
      </c>
      <c r="K823" s="36">
        <v>0</v>
      </c>
      <c r="L823" s="36">
        <v>0</v>
      </c>
      <c r="M823" s="36">
        <v>-3.57</v>
      </c>
      <c r="N823" s="10" t="str">
        <f t="shared" si="123"/>
        <v>L</v>
      </c>
      <c r="O823" s="11">
        <f t="shared" si="124"/>
        <v>45919</v>
      </c>
      <c r="P823" s="12" t="str">
        <f t="shared" si="125"/>
        <v>05</v>
      </c>
      <c r="Q823" s="13" t="str">
        <f>VLOOKUP($B823,Deals_Demo!$H:$N,7,0)</f>
        <v>strategy_14_demo</v>
      </c>
      <c r="R823" s="13" t="str">
        <f t="shared" si="126"/>
        <v>Fri</v>
      </c>
      <c r="S823" s="14">
        <f>VLOOKUP($B823,Deals_Demo!$H:$S,8,0)</f>
        <v>45919.242118055554</v>
      </c>
      <c r="T823" s="14">
        <f>VLOOKUP($B823,Deals_Demo!$H:$S,9,0)</f>
        <v>45919.45045138889</v>
      </c>
      <c r="U823" s="15" t="str">
        <f t="shared" si="127"/>
        <v>2025-09-19</v>
      </c>
      <c r="V823" s="13" t="str">
        <f>VLOOKUP($B823,Deals_Demo!$H:$S,11,0)</f>
        <v>10</v>
      </c>
      <c r="W823" s="13" t="str">
        <f>VLOOKUP($B823,Deals_Demo!$H:$S,12,0)</f>
        <v>Fri</v>
      </c>
      <c r="X823" s="13">
        <f t="shared" si="120"/>
        <v>-0.35699999999999998</v>
      </c>
      <c r="Y823" s="13">
        <f t="shared" si="121"/>
        <v>-0.71399999999999997</v>
      </c>
      <c r="Z823" s="13">
        <f t="shared" si="122"/>
        <v>-1.071</v>
      </c>
      <c r="AA823" s="13">
        <f t="shared" si="128"/>
        <v>-3</v>
      </c>
    </row>
    <row r="824" spans="1:27" x14ac:dyDescent="0.25">
      <c r="A824" s="58">
        <v>45919.242129629631</v>
      </c>
      <c r="B824" s="59">
        <v>443628416</v>
      </c>
      <c r="C824" s="38" t="s">
        <v>36</v>
      </c>
      <c r="D824" s="38" t="s">
        <v>37</v>
      </c>
      <c r="E824" s="38" t="s">
        <v>120</v>
      </c>
      <c r="F824" s="35">
        <v>3648.1</v>
      </c>
      <c r="G824" s="35">
        <v>3644.86</v>
      </c>
      <c r="H824" s="35">
        <v>3650.86</v>
      </c>
      <c r="I824" s="38" t="s">
        <v>607</v>
      </c>
      <c r="J824" s="35">
        <v>3644.5</v>
      </c>
      <c r="K824" s="35">
        <v>0</v>
      </c>
      <c r="L824" s="35">
        <v>0</v>
      </c>
      <c r="M824" s="35">
        <v>-3.6</v>
      </c>
      <c r="N824" s="10" t="str">
        <f t="shared" si="123"/>
        <v>L</v>
      </c>
      <c r="O824" s="11">
        <f t="shared" si="124"/>
        <v>45919</v>
      </c>
      <c r="P824" s="12" t="str">
        <f t="shared" si="125"/>
        <v>05</v>
      </c>
      <c r="Q824" s="13" t="str">
        <f>VLOOKUP($B824,Deals_Demo!$H:$N,7,0)</f>
        <v>strategy_09_demo</v>
      </c>
      <c r="R824" s="13" t="str">
        <f t="shared" si="126"/>
        <v>Fri</v>
      </c>
      <c r="S824" s="14">
        <f>VLOOKUP($B824,Deals_Demo!$H:$S,8,0)</f>
        <v>45919.242129629631</v>
      </c>
      <c r="T824" s="14">
        <f>VLOOKUP($B824,Deals_Demo!$H:$S,9,0)</f>
        <v>45919.450462962966</v>
      </c>
      <c r="U824" s="15" t="str">
        <f t="shared" si="127"/>
        <v>2025-09-19</v>
      </c>
      <c r="V824" s="13" t="str">
        <f>VLOOKUP($B824,Deals_Demo!$H:$S,11,0)</f>
        <v>10</v>
      </c>
      <c r="W824" s="13" t="str">
        <f>VLOOKUP($B824,Deals_Demo!$H:$S,12,0)</f>
        <v>Fri</v>
      </c>
      <c r="X824" s="13">
        <f t="shared" si="120"/>
        <v>-0.36000000000000004</v>
      </c>
      <c r="Y824" s="13">
        <f t="shared" si="121"/>
        <v>-0.72000000000000008</v>
      </c>
      <c r="Z824" s="13">
        <f t="shared" si="122"/>
        <v>-1.08</v>
      </c>
      <c r="AA824" s="13">
        <f t="shared" si="128"/>
        <v>-3</v>
      </c>
    </row>
    <row r="825" spans="1:27" x14ac:dyDescent="0.25">
      <c r="A825" s="60">
        <v>45919.242129629631</v>
      </c>
      <c r="B825" s="61">
        <v>443628420</v>
      </c>
      <c r="C825" s="37" t="s">
        <v>36</v>
      </c>
      <c r="D825" s="37" t="s">
        <v>37</v>
      </c>
      <c r="E825" s="37" t="s">
        <v>120</v>
      </c>
      <c r="F825" s="36">
        <v>3648.11</v>
      </c>
      <c r="G825" s="36">
        <v>3646.36</v>
      </c>
      <c r="H825" s="36">
        <v>3649.36</v>
      </c>
      <c r="I825" s="37" t="s">
        <v>609</v>
      </c>
      <c r="J825" s="36">
        <v>3646.34</v>
      </c>
      <c r="K825" s="36">
        <v>0</v>
      </c>
      <c r="L825" s="36">
        <v>0</v>
      </c>
      <c r="M825" s="36">
        <v>-1.77</v>
      </c>
      <c r="N825" s="10" t="str">
        <f t="shared" si="123"/>
        <v>L</v>
      </c>
      <c r="O825" s="11">
        <f t="shared" si="124"/>
        <v>45919</v>
      </c>
      <c r="P825" s="12" t="str">
        <f t="shared" si="125"/>
        <v>05</v>
      </c>
      <c r="Q825" s="13" t="str">
        <f>VLOOKUP($B825,Deals_Demo!$H:$N,7,0)</f>
        <v>strategy_15_demo</v>
      </c>
      <c r="R825" s="13" t="str">
        <f t="shared" si="126"/>
        <v>Fri</v>
      </c>
      <c r="S825" s="14">
        <f>VLOOKUP($B825,Deals_Demo!$H:$S,8,0)</f>
        <v>45919.242129629631</v>
      </c>
      <c r="T825" s="14">
        <f>VLOOKUP($B825,Deals_Demo!$H:$S,9,0)</f>
        <v>45919.450462962966</v>
      </c>
      <c r="U825" s="15" t="str">
        <f t="shared" si="127"/>
        <v>2025-09-19</v>
      </c>
      <c r="V825" s="13" t="str">
        <f>VLOOKUP($B825,Deals_Demo!$H:$S,11,0)</f>
        <v>10</v>
      </c>
      <c r="W825" s="13" t="str">
        <f>VLOOKUP($B825,Deals_Demo!$H:$S,12,0)</f>
        <v>Fri</v>
      </c>
      <c r="X825" s="13">
        <f t="shared" si="120"/>
        <v>-0.17700000000000002</v>
      </c>
      <c r="Y825" s="13">
        <f t="shared" si="121"/>
        <v>-0.35400000000000004</v>
      </c>
      <c r="Z825" s="13">
        <f t="shared" si="122"/>
        <v>-0.53100000000000003</v>
      </c>
      <c r="AA825" s="13">
        <f t="shared" si="128"/>
        <v>-3</v>
      </c>
    </row>
    <row r="826" spans="1:27" x14ac:dyDescent="0.25">
      <c r="A826" s="58">
        <v>45919.2424537037</v>
      </c>
      <c r="B826" s="59">
        <v>443628542</v>
      </c>
      <c r="C826" s="38" t="s">
        <v>36</v>
      </c>
      <c r="D826" s="38" t="s">
        <v>37</v>
      </c>
      <c r="E826" s="38" t="s">
        <v>120</v>
      </c>
      <c r="F826" s="35">
        <v>3647.58</v>
      </c>
      <c r="G826" s="35">
        <v>3644.56</v>
      </c>
      <c r="H826" s="35">
        <v>3651.06</v>
      </c>
      <c r="I826" s="38" t="s">
        <v>607</v>
      </c>
      <c r="J826" s="35">
        <v>3644.5</v>
      </c>
      <c r="K826" s="35">
        <v>0</v>
      </c>
      <c r="L826" s="35">
        <v>0</v>
      </c>
      <c r="M826" s="35">
        <v>-3.08</v>
      </c>
      <c r="N826" s="10" t="str">
        <f t="shared" si="123"/>
        <v>L</v>
      </c>
      <c r="O826" s="11">
        <f t="shared" si="124"/>
        <v>45919</v>
      </c>
      <c r="P826" s="12" t="str">
        <f t="shared" si="125"/>
        <v>05</v>
      </c>
      <c r="Q826" s="13" t="str">
        <f>VLOOKUP($B826,Deals_Demo!$H:$N,7,0)</f>
        <v>strategy_13_demo</v>
      </c>
      <c r="R826" s="13" t="str">
        <f t="shared" si="126"/>
        <v>Fri</v>
      </c>
      <c r="S826" s="14">
        <f>VLOOKUP($B826,Deals_Demo!$H:$S,8,0)</f>
        <v>45919.2424537037</v>
      </c>
      <c r="T826" s="14">
        <f>VLOOKUP($B826,Deals_Demo!$H:$S,9,0)</f>
        <v>45919.450787037036</v>
      </c>
      <c r="U826" s="15" t="str">
        <f t="shared" si="127"/>
        <v>2025-09-19</v>
      </c>
      <c r="V826" s="13" t="str">
        <f>VLOOKUP($B826,Deals_Demo!$H:$S,11,0)</f>
        <v>10</v>
      </c>
      <c r="W826" s="13" t="str">
        <f>VLOOKUP($B826,Deals_Demo!$H:$S,12,0)</f>
        <v>Fri</v>
      </c>
      <c r="X826" s="13">
        <f t="shared" si="120"/>
        <v>-0.30800000000000005</v>
      </c>
      <c r="Y826" s="13">
        <f t="shared" si="121"/>
        <v>-0.6160000000000001</v>
      </c>
      <c r="Z826" s="13">
        <f t="shared" si="122"/>
        <v>-0.92399999999999993</v>
      </c>
      <c r="AA826" s="13">
        <f t="shared" si="128"/>
        <v>-3</v>
      </c>
    </row>
    <row r="827" spans="1:27" x14ac:dyDescent="0.25">
      <c r="A827" s="60">
        <v>45919.244537037041</v>
      </c>
      <c r="B827" s="61">
        <v>443629114</v>
      </c>
      <c r="C827" s="37" t="s">
        <v>36</v>
      </c>
      <c r="D827" s="37" t="s">
        <v>38</v>
      </c>
      <c r="E827" s="37" t="s">
        <v>120</v>
      </c>
      <c r="F827" s="36">
        <v>3646.16</v>
      </c>
      <c r="G827" s="36">
        <v>3649.16</v>
      </c>
      <c r="H827" s="36">
        <v>3642.66</v>
      </c>
      <c r="I827" s="37" t="s">
        <v>610</v>
      </c>
      <c r="J827" s="36">
        <v>3649.24</v>
      </c>
      <c r="K827" s="36">
        <v>0</v>
      </c>
      <c r="L827" s="36">
        <v>0</v>
      </c>
      <c r="M827" s="36">
        <v>-3.08</v>
      </c>
      <c r="N827" s="10" t="str">
        <f t="shared" si="123"/>
        <v>L</v>
      </c>
      <c r="O827" s="11">
        <f t="shared" si="124"/>
        <v>45919</v>
      </c>
      <c r="P827" s="12" t="str">
        <f t="shared" si="125"/>
        <v>05</v>
      </c>
      <c r="Q827" s="13" t="str">
        <f>VLOOKUP($B827,Deals_Demo!$H:$N,7,0)</f>
        <v>strategy_17_demo</v>
      </c>
      <c r="R827" s="13" t="str">
        <f t="shared" si="126"/>
        <v>Fri</v>
      </c>
      <c r="S827" s="14">
        <f>VLOOKUP($B827,Deals_Demo!$H:$S,8,0)</f>
        <v>45919.244537037041</v>
      </c>
      <c r="T827" s="14">
        <f>VLOOKUP($B827,Deals_Demo!$H:$S,9,0)</f>
        <v>45919.452870370376</v>
      </c>
      <c r="U827" s="15" t="str">
        <f t="shared" si="127"/>
        <v>2025-09-19</v>
      </c>
      <c r="V827" s="13" t="str">
        <f>VLOOKUP($B827,Deals_Demo!$H:$S,11,0)</f>
        <v>10</v>
      </c>
      <c r="W827" s="13" t="str">
        <f>VLOOKUP($B827,Deals_Demo!$H:$S,12,0)</f>
        <v>Fri</v>
      </c>
      <c r="X827" s="13">
        <f t="shared" si="120"/>
        <v>-0.30800000000000005</v>
      </c>
      <c r="Y827" s="13">
        <f t="shared" si="121"/>
        <v>-0.6160000000000001</v>
      </c>
      <c r="Z827" s="13">
        <f t="shared" si="122"/>
        <v>-0.92399999999999993</v>
      </c>
      <c r="AA827" s="13">
        <f t="shared" si="128"/>
        <v>-3</v>
      </c>
    </row>
    <row r="828" spans="1:27" x14ac:dyDescent="0.25">
      <c r="A828" s="58">
        <v>45919.24454861111</v>
      </c>
      <c r="B828" s="59">
        <v>443629115</v>
      </c>
      <c r="C828" s="38" t="s">
        <v>36</v>
      </c>
      <c r="D828" s="38" t="s">
        <v>38</v>
      </c>
      <c r="E828" s="38" t="s">
        <v>120</v>
      </c>
      <c r="F828" s="35">
        <v>3646.16</v>
      </c>
      <c r="G828" s="35">
        <v>3649.16</v>
      </c>
      <c r="H828" s="38"/>
      <c r="I828" s="38" t="s">
        <v>610</v>
      </c>
      <c r="J828" s="35">
        <v>3649.24</v>
      </c>
      <c r="K828" s="35">
        <v>0</v>
      </c>
      <c r="L828" s="35">
        <v>0</v>
      </c>
      <c r="M828" s="35">
        <v>-3.08</v>
      </c>
      <c r="N828" s="10" t="str">
        <f t="shared" si="123"/>
        <v>L</v>
      </c>
      <c r="O828" s="11">
        <f t="shared" si="124"/>
        <v>45919</v>
      </c>
      <c r="P828" s="12" t="str">
        <f t="shared" si="125"/>
        <v>05</v>
      </c>
      <c r="Q828" s="13" t="str">
        <f>VLOOKUP($B828,Deals_Demo!$H:$N,7,0)</f>
        <v>strategy_19_demo</v>
      </c>
      <c r="R828" s="13" t="str">
        <f t="shared" si="126"/>
        <v>Fri</v>
      </c>
      <c r="S828" s="14">
        <f>VLOOKUP($B828,Deals_Demo!$H:$S,8,0)</f>
        <v>45919.24454861111</v>
      </c>
      <c r="T828" s="14">
        <f>VLOOKUP($B828,Deals_Demo!$H:$S,9,0)</f>
        <v>45919.452881944446</v>
      </c>
      <c r="U828" s="15" t="str">
        <f t="shared" si="127"/>
        <v>2025-09-19</v>
      </c>
      <c r="V828" s="13" t="str">
        <f>VLOOKUP($B828,Deals_Demo!$H:$S,11,0)</f>
        <v>10</v>
      </c>
      <c r="W828" s="13" t="str">
        <f>VLOOKUP($B828,Deals_Demo!$H:$S,12,0)</f>
        <v>Fri</v>
      </c>
      <c r="X828" s="13">
        <f t="shared" si="120"/>
        <v>-0.30800000000000005</v>
      </c>
      <c r="Y828" s="13">
        <f t="shared" si="121"/>
        <v>-0.6160000000000001</v>
      </c>
      <c r="Z828" s="13">
        <f t="shared" si="122"/>
        <v>-0.92399999999999993</v>
      </c>
      <c r="AA828" s="13">
        <f t="shared" si="128"/>
        <v>-3</v>
      </c>
    </row>
    <row r="829" spans="1:27" x14ac:dyDescent="0.25">
      <c r="A829" s="60">
        <v>45919.24454861111</v>
      </c>
      <c r="B829" s="61">
        <v>443629116</v>
      </c>
      <c r="C829" s="37" t="s">
        <v>36</v>
      </c>
      <c r="D829" s="37" t="s">
        <v>38</v>
      </c>
      <c r="E829" s="37" t="s">
        <v>120</v>
      </c>
      <c r="F829" s="36">
        <v>3646.16</v>
      </c>
      <c r="G829" s="36">
        <v>3649.16</v>
      </c>
      <c r="H829" s="37"/>
      <c r="I829" s="37" t="s">
        <v>610</v>
      </c>
      <c r="J829" s="36">
        <v>3649.24</v>
      </c>
      <c r="K829" s="36">
        <v>0</v>
      </c>
      <c r="L829" s="36">
        <v>0</v>
      </c>
      <c r="M829" s="36">
        <v>-3.08</v>
      </c>
      <c r="N829" s="10" t="str">
        <f t="shared" si="123"/>
        <v>L</v>
      </c>
      <c r="O829" s="11">
        <f t="shared" si="124"/>
        <v>45919</v>
      </c>
      <c r="P829" s="12" t="str">
        <f t="shared" si="125"/>
        <v>05</v>
      </c>
      <c r="Q829" s="13" t="str">
        <f>VLOOKUP($B829,Deals_Demo!$H:$N,7,0)</f>
        <v>strategy_18_demo</v>
      </c>
      <c r="R829" s="13" t="str">
        <f t="shared" si="126"/>
        <v>Fri</v>
      </c>
      <c r="S829" s="14">
        <f>VLOOKUP($B829,Deals_Demo!$H:$S,8,0)</f>
        <v>45919.24454861111</v>
      </c>
      <c r="T829" s="14">
        <f>VLOOKUP($B829,Deals_Demo!$H:$S,9,0)</f>
        <v>45919.452881944446</v>
      </c>
      <c r="U829" s="15" t="str">
        <f t="shared" si="127"/>
        <v>2025-09-19</v>
      </c>
      <c r="V829" s="13" t="str">
        <f>VLOOKUP($B829,Deals_Demo!$H:$S,11,0)</f>
        <v>10</v>
      </c>
      <c r="W829" s="13" t="str">
        <f>VLOOKUP($B829,Deals_Demo!$H:$S,12,0)</f>
        <v>Fri</v>
      </c>
      <c r="X829" s="13">
        <f t="shared" si="120"/>
        <v>-0.30800000000000005</v>
      </c>
      <c r="Y829" s="13">
        <f t="shared" si="121"/>
        <v>-0.6160000000000001</v>
      </c>
      <c r="Z829" s="13">
        <f t="shared" si="122"/>
        <v>-0.92399999999999993</v>
      </c>
      <c r="AA829" s="13">
        <f t="shared" si="128"/>
        <v>-3</v>
      </c>
    </row>
    <row r="830" spans="1:27" x14ac:dyDescent="0.25">
      <c r="A830" s="58">
        <v>45919.245925925927</v>
      </c>
      <c r="B830" s="59">
        <v>443629520</v>
      </c>
      <c r="C830" s="38" t="s">
        <v>36</v>
      </c>
      <c r="D830" s="38" t="s">
        <v>37</v>
      </c>
      <c r="E830" s="38" t="s">
        <v>120</v>
      </c>
      <c r="F830" s="35">
        <v>3646.79</v>
      </c>
      <c r="G830" s="35">
        <v>3648.5</v>
      </c>
      <c r="H830" s="35">
        <v>3650.29</v>
      </c>
      <c r="I830" s="38" t="s">
        <v>611</v>
      </c>
      <c r="J830" s="35">
        <v>3650.3</v>
      </c>
      <c r="K830" s="35">
        <v>0</v>
      </c>
      <c r="L830" s="35">
        <v>0</v>
      </c>
      <c r="M830" s="35">
        <v>3.51</v>
      </c>
      <c r="N830" s="10" t="str">
        <f t="shared" si="123"/>
        <v>W</v>
      </c>
      <c r="O830" s="11">
        <f t="shared" si="124"/>
        <v>45919</v>
      </c>
      <c r="P830" s="12" t="str">
        <f t="shared" si="125"/>
        <v>05</v>
      </c>
      <c r="Q830" s="13" t="str">
        <f>VLOOKUP($B830,Deals_Demo!$H:$N,7,0)</f>
        <v>strategy_13_demo</v>
      </c>
      <c r="R830" s="13" t="str">
        <f t="shared" si="126"/>
        <v>Fri</v>
      </c>
      <c r="S830" s="14">
        <f>VLOOKUP($B830,Deals_Demo!$H:$S,8,0)</f>
        <v>45919.245925925927</v>
      </c>
      <c r="T830" s="14">
        <f>VLOOKUP($B830,Deals_Demo!$H:$S,9,0)</f>
        <v>45919.454259259262</v>
      </c>
      <c r="U830" s="15" t="str">
        <f t="shared" si="127"/>
        <v>2025-09-19</v>
      </c>
      <c r="V830" s="13" t="str">
        <f>VLOOKUP($B830,Deals_Demo!$H:$S,11,0)</f>
        <v>10</v>
      </c>
      <c r="W830" s="13" t="str">
        <f>VLOOKUP($B830,Deals_Demo!$H:$S,12,0)</f>
        <v>Fri</v>
      </c>
      <c r="X830" s="13">
        <f t="shared" si="120"/>
        <v>0.35099999999999998</v>
      </c>
      <c r="Y830" s="13">
        <f t="shared" si="121"/>
        <v>0.70199999999999996</v>
      </c>
      <c r="Z830" s="13">
        <f t="shared" si="122"/>
        <v>1.0529999999999999</v>
      </c>
      <c r="AA830" s="13">
        <f t="shared" si="128"/>
        <v>3.51</v>
      </c>
    </row>
    <row r="831" spans="1:27" x14ac:dyDescent="0.25">
      <c r="A831" s="60">
        <v>45919.26421296296</v>
      </c>
      <c r="B831" s="61">
        <v>443633221</v>
      </c>
      <c r="C831" s="37" t="s">
        <v>36</v>
      </c>
      <c r="D831" s="37" t="s">
        <v>37</v>
      </c>
      <c r="E831" s="37" t="s">
        <v>120</v>
      </c>
      <c r="F831" s="36">
        <v>3649.97</v>
      </c>
      <c r="G831" s="36">
        <v>3651.86</v>
      </c>
      <c r="H831" s="36">
        <v>3653.47</v>
      </c>
      <c r="I831" s="37" t="s">
        <v>612</v>
      </c>
      <c r="J831" s="36">
        <v>3653.48</v>
      </c>
      <c r="K831" s="36">
        <v>0</v>
      </c>
      <c r="L831" s="36">
        <v>0</v>
      </c>
      <c r="M831" s="36">
        <v>3.51</v>
      </c>
      <c r="N831" s="10" t="str">
        <f t="shared" si="123"/>
        <v>W</v>
      </c>
      <c r="O831" s="11">
        <f t="shared" si="124"/>
        <v>45919</v>
      </c>
      <c r="P831" s="12" t="str">
        <f t="shared" si="125"/>
        <v>06</v>
      </c>
      <c r="Q831" s="13" t="str">
        <f>VLOOKUP($B831,Deals_Demo!$H:$N,7,0)</f>
        <v>strategy_17_demo</v>
      </c>
      <c r="R831" s="13" t="str">
        <f t="shared" si="126"/>
        <v>Fri</v>
      </c>
      <c r="S831" s="14">
        <f>VLOOKUP($B831,Deals_Demo!$H:$S,8,0)</f>
        <v>45919.26421296296</v>
      </c>
      <c r="T831" s="14">
        <f>VLOOKUP($B831,Deals_Demo!$H:$S,9,0)</f>
        <v>45919.472546296296</v>
      </c>
      <c r="U831" s="15" t="str">
        <f t="shared" si="127"/>
        <v>2025-09-19</v>
      </c>
      <c r="V831" s="13" t="str">
        <f>VLOOKUP($B831,Deals_Demo!$H:$S,11,0)</f>
        <v>11</v>
      </c>
      <c r="W831" s="13" t="str">
        <f>VLOOKUP($B831,Deals_Demo!$H:$S,12,0)</f>
        <v>Fri</v>
      </c>
      <c r="X831" s="13">
        <f t="shared" si="120"/>
        <v>0.35099999999999998</v>
      </c>
      <c r="Y831" s="13">
        <f t="shared" si="121"/>
        <v>0.70199999999999996</v>
      </c>
      <c r="Z831" s="13">
        <f t="shared" si="122"/>
        <v>1.0529999999999999</v>
      </c>
      <c r="AA831" s="13">
        <f t="shared" si="128"/>
        <v>3.51</v>
      </c>
    </row>
    <row r="832" spans="1:27" x14ac:dyDescent="0.25">
      <c r="A832" s="58">
        <v>45919.264224537037</v>
      </c>
      <c r="B832" s="59">
        <v>443633222</v>
      </c>
      <c r="C832" s="38" t="s">
        <v>36</v>
      </c>
      <c r="D832" s="38" t="s">
        <v>37</v>
      </c>
      <c r="E832" s="38" t="s">
        <v>120</v>
      </c>
      <c r="F832" s="35">
        <v>3649.91</v>
      </c>
      <c r="G832" s="35">
        <v>3653.38</v>
      </c>
      <c r="H832" s="38"/>
      <c r="I832" s="38" t="s">
        <v>613</v>
      </c>
      <c r="J832" s="35">
        <v>3653.34</v>
      </c>
      <c r="K832" s="35">
        <v>0</v>
      </c>
      <c r="L832" s="35">
        <v>0</v>
      </c>
      <c r="M832" s="35">
        <v>3.43</v>
      </c>
      <c r="N832" s="10" t="str">
        <f t="shared" si="123"/>
        <v>W</v>
      </c>
      <c r="O832" s="11">
        <f t="shared" si="124"/>
        <v>45919</v>
      </c>
      <c r="P832" s="12" t="str">
        <f t="shared" si="125"/>
        <v>06</v>
      </c>
      <c r="Q832" s="13" t="str">
        <f>VLOOKUP($B832,Deals_Demo!$H:$N,7,0)</f>
        <v>strategy_19_demo</v>
      </c>
      <c r="R832" s="13" t="str">
        <f t="shared" si="126"/>
        <v>Fri</v>
      </c>
      <c r="S832" s="14">
        <f>VLOOKUP($B832,Deals_Demo!$H:$S,8,0)</f>
        <v>45919.264224537037</v>
      </c>
      <c r="T832" s="14">
        <f>VLOOKUP($B832,Deals_Demo!$H:$S,9,0)</f>
        <v>45919.472557870373</v>
      </c>
      <c r="U832" s="15" t="str">
        <f t="shared" si="127"/>
        <v>2025-09-19</v>
      </c>
      <c r="V832" s="13" t="str">
        <f>VLOOKUP($B832,Deals_Demo!$H:$S,11,0)</f>
        <v>11</v>
      </c>
      <c r="W832" s="13" t="str">
        <f>VLOOKUP($B832,Deals_Demo!$H:$S,12,0)</f>
        <v>Fri</v>
      </c>
      <c r="X832" s="13">
        <f t="shared" si="120"/>
        <v>0.34300000000000003</v>
      </c>
      <c r="Y832" s="13">
        <f t="shared" si="121"/>
        <v>0.68600000000000005</v>
      </c>
      <c r="Z832" s="13">
        <f t="shared" si="122"/>
        <v>1.0289999999999999</v>
      </c>
      <c r="AA832" s="13">
        <f t="shared" si="128"/>
        <v>3.43</v>
      </c>
    </row>
    <row r="833" spans="1:27" x14ac:dyDescent="0.25">
      <c r="A833" s="60">
        <v>45919.264224537037</v>
      </c>
      <c r="B833" s="61">
        <v>443633223</v>
      </c>
      <c r="C833" s="37" t="s">
        <v>36</v>
      </c>
      <c r="D833" s="37" t="s">
        <v>37</v>
      </c>
      <c r="E833" s="37" t="s">
        <v>120</v>
      </c>
      <c r="F833" s="36">
        <v>3649.9</v>
      </c>
      <c r="G833" s="36">
        <v>3653.53</v>
      </c>
      <c r="H833" s="37"/>
      <c r="I833" s="37" t="s">
        <v>614</v>
      </c>
      <c r="J833" s="36">
        <v>3653.52</v>
      </c>
      <c r="K833" s="36">
        <v>0</v>
      </c>
      <c r="L833" s="36">
        <v>0</v>
      </c>
      <c r="M833" s="36">
        <v>3.62</v>
      </c>
      <c r="N833" s="10" t="str">
        <f t="shared" si="123"/>
        <v>W</v>
      </c>
      <c r="O833" s="11">
        <f t="shared" si="124"/>
        <v>45919</v>
      </c>
      <c r="P833" s="12" t="str">
        <f t="shared" si="125"/>
        <v>06</v>
      </c>
      <c r="Q833" s="13" t="str">
        <f>VLOOKUP($B833,Deals_Demo!$H:$N,7,0)</f>
        <v>strategy_18_demo</v>
      </c>
      <c r="R833" s="13" t="str">
        <f t="shared" si="126"/>
        <v>Fri</v>
      </c>
      <c r="S833" s="14">
        <f>VLOOKUP($B833,Deals_Demo!$H:$S,8,0)</f>
        <v>45919.264224537037</v>
      </c>
      <c r="T833" s="14">
        <f>VLOOKUP($B833,Deals_Demo!$H:$S,9,0)</f>
        <v>45919.472557870373</v>
      </c>
      <c r="U833" s="15" t="str">
        <f t="shared" si="127"/>
        <v>2025-09-19</v>
      </c>
      <c r="V833" s="13" t="str">
        <f>VLOOKUP($B833,Deals_Demo!$H:$S,11,0)</f>
        <v>11</v>
      </c>
      <c r="W833" s="13" t="str">
        <f>VLOOKUP($B833,Deals_Demo!$H:$S,12,0)</f>
        <v>Fri</v>
      </c>
      <c r="X833" s="13">
        <f t="shared" si="120"/>
        <v>0.36200000000000004</v>
      </c>
      <c r="Y833" s="13">
        <f t="shared" si="121"/>
        <v>0.72400000000000009</v>
      </c>
      <c r="Z833" s="13">
        <f t="shared" si="122"/>
        <v>1.0860000000000001</v>
      </c>
      <c r="AA833" s="13">
        <f t="shared" si="128"/>
        <v>3.62</v>
      </c>
    </row>
    <row r="834" spans="1:27" x14ac:dyDescent="0.25">
      <c r="A834" s="58">
        <v>45919.267222222225</v>
      </c>
      <c r="B834" s="59">
        <v>443635655</v>
      </c>
      <c r="C834" s="38" t="s">
        <v>36</v>
      </c>
      <c r="D834" s="38" t="s">
        <v>37</v>
      </c>
      <c r="E834" s="38" t="s">
        <v>120</v>
      </c>
      <c r="F834" s="35">
        <v>3653.36</v>
      </c>
      <c r="G834" s="35">
        <v>3653.43</v>
      </c>
      <c r="H834" s="38"/>
      <c r="I834" s="38" t="s">
        <v>615</v>
      </c>
      <c r="J834" s="35">
        <v>3653.4</v>
      </c>
      <c r="K834" s="35">
        <v>0</v>
      </c>
      <c r="L834" s="35">
        <v>0</v>
      </c>
      <c r="M834" s="35">
        <v>0.04</v>
      </c>
      <c r="N834" s="10" t="str">
        <f t="shared" si="123"/>
        <v>W</v>
      </c>
      <c r="O834" s="11">
        <f t="shared" si="124"/>
        <v>45919</v>
      </c>
      <c r="P834" s="12" t="str">
        <f t="shared" si="125"/>
        <v>06</v>
      </c>
      <c r="Q834" s="13" t="str">
        <f>VLOOKUP($B834,Deals_Demo!$H:$N,7,0)</f>
        <v>strategy_18_demo</v>
      </c>
      <c r="R834" s="13" t="str">
        <f t="shared" si="126"/>
        <v>Fri</v>
      </c>
      <c r="S834" s="14">
        <f>VLOOKUP($B834,Deals_Demo!$H:$S,8,0)</f>
        <v>45919.267222222225</v>
      </c>
      <c r="T834" s="14">
        <f>VLOOKUP($B834,Deals_Demo!$H:$S,9,0)</f>
        <v>45919.47555555556</v>
      </c>
      <c r="U834" s="15" t="str">
        <f t="shared" si="127"/>
        <v>2025-09-19</v>
      </c>
      <c r="V834" s="13" t="str">
        <f>VLOOKUP($B834,Deals_Demo!$H:$S,11,0)</f>
        <v>11</v>
      </c>
      <c r="W834" s="13" t="str">
        <f>VLOOKUP($B834,Deals_Demo!$H:$S,12,0)</f>
        <v>Fri</v>
      </c>
      <c r="X834" s="13">
        <f t="shared" si="120"/>
        <v>4.0000000000000001E-3</v>
      </c>
      <c r="Y834" s="13">
        <f t="shared" si="121"/>
        <v>8.0000000000000002E-3</v>
      </c>
      <c r="Z834" s="13">
        <f t="shared" si="122"/>
        <v>1.2E-2</v>
      </c>
      <c r="AA834" s="13">
        <f t="shared" si="128"/>
        <v>-3</v>
      </c>
    </row>
    <row r="835" spans="1:27" x14ac:dyDescent="0.25">
      <c r="A835" s="60">
        <v>45919.267233796294</v>
      </c>
      <c r="B835" s="61">
        <v>443635657</v>
      </c>
      <c r="C835" s="37" t="s">
        <v>36</v>
      </c>
      <c r="D835" s="37" t="s">
        <v>37</v>
      </c>
      <c r="E835" s="37" t="s">
        <v>120</v>
      </c>
      <c r="F835" s="36">
        <v>3653.36</v>
      </c>
      <c r="G835" s="36">
        <v>3658.88</v>
      </c>
      <c r="H835" s="37"/>
      <c r="I835" s="37" t="s">
        <v>616</v>
      </c>
      <c r="J835" s="36">
        <v>3658.72</v>
      </c>
      <c r="K835" s="36">
        <v>0</v>
      </c>
      <c r="L835" s="36">
        <v>0</v>
      </c>
      <c r="M835" s="36">
        <v>5.36</v>
      </c>
      <c r="N835" s="10" t="str">
        <f t="shared" si="123"/>
        <v>W</v>
      </c>
      <c r="O835" s="11">
        <f t="shared" si="124"/>
        <v>45919</v>
      </c>
      <c r="P835" s="12" t="str">
        <f t="shared" si="125"/>
        <v>06</v>
      </c>
      <c r="Q835" s="13" t="str">
        <f>VLOOKUP($B835,Deals_Demo!$H:$N,7,0)</f>
        <v>strategy_19_demo</v>
      </c>
      <c r="R835" s="13" t="str">
        <f t="shared" si="126"/>
        <v>Fri</v>
      </c>
      <c r="S835" s="14">
        <f>VLOOKUP($B835,Deals_Demo!$H:$S,8,0)</f>
        <v>45919.267233796294</v>
      </c>
      <c r="T835" s="14">
        <f>VLOOKUP($B835,Deals_Demo!$H:$S,9,0)</f>
        <v>45919.47556712963</v>
      </c>
      <c r="U835" s="15" t="str">
        <f t="shared" si="127"/>
        <v>2025-09-19</v>
      </c>
      <c r="V835" s="13" t="str">
        <f>VLOOKUP($B835,Deals_Demo!$H:$S,11,0)</f>
        <v>11</v>
      </c>
      <c r="W835" s="13" t="str">
        <f>VLOOKUP($B835,Deals_Demo!$H:$S,12,0)</f>
        <v>Fri</v>
      </c>
      <c r="X835" s="13">
        <f t="shared" ref="X835:X898" si="129">$M835*0.1</f>
        <v>0.53600000000000003</v>
      </c>
      <c r="Y835" s="13">
        <f t="shared" ref="Y835:Y898" si="130">$M835*0.2</f>
        <v>1.0720000000000001</v>
      </c>
      <c r="Z835" s="13">
        <f t="shared" ref="Z835:Z898" si="131">$M835*0.3</f>
        <v>1.6080000000000001</v>
      </c>
      <c r="AA835" s="13">
        <f t="shared" si="128"/>
        <v>5.36</v>
      </c>
    </row>
    <row r="836" spans="1:27" x14ac:dyDescent="0.25">
      <c r="A836" s="58">
        <v>45919.267233796294</v>
      </c>
      <c r="B836" s="59">
        <v>443635658</v>
      </c>
      <c r="C836" s="38" t="s">
        <v>36</v>
      </c>
      <c r="D836" s="38" t="s">
        <v>37</v>
      </c>
      <c r="E836" s="38" t="s">
        <v>120</v>
      </c>
      <c r="F836" s="35">
        <v>3653.36</v>
      </c>
      <c r="G836" s="35">
        <v>3655.85</v>
      </c>
      <c r="H836" s="35">
        <v>3656.86</v>
      </c>
      <c r="I836" s="38" t="s">
        <v>617</v>
      </c>
      <c r="J836" s="35">
        <v>3657.04</v>
      </c>
      <c r="K836" s="35">
        <v>0</v>
      </c>
      <c r="L836" s="35">
        <v>0</v>
      </c>
      <c r="M836" s="35">
        <v>3.68</v>
      </c>
      <c r="N836" s="10" t="str">
        <f t="shared" si="123"/>
        <v>W</v>
      </c>
      <c r="O836" s="11">
        <f t="shared" si="124"/>
        <v>45919</v>
      </c>
      <c r="P836" s="12" t="str">
        <f t="shared" si="125"/>
        <v>06</v>
      </c>
      <c r="Q836" s="13" t="str">
        <f>VLOOKUP($B836,Deals_Demo!$H:$N,7,0)</f>
        <v>strategy_17_demo</v>
      </c>
      <c r="R836" s="13" t="str">
        <f t="shared" si="126"/>
        <v>Fri</v>
      </c>
      <c r="S836" s="14">
        <f>VLOOKUP($B836,Deals_Demo!$H:$S,8,0)</f>
        <v>45919.267233796294</v>
      </c>
      <c r="T836" s="14">
        <f>VLOOKUP($B836,Deals_Demo!$H:$S,9,0)</f>
        <v>45919.47556712963</v>
      </c>
      <c r="U836" s="15" t="str">
        <f t="shared" si="127"/>
        <v>2025-09-19</v>
      </c>
      <c r="V836" s="13" t="str">
        <f>VLOOKUP($B836,Deals_Demo!$H:$S,11,0)</f>
        <v>11</v>
      </c>
      <c r="W836" s="13" t="str">
        <f>VLOOKUP($B836,Deals_Demo!$H:$S,12,0)</f>
        <v>Fri</v>
      </c>
      <c r="X836" s="13">
        <f t="shared" si="129"/>
        <v>0.36800000000000005</v>
      </c>
      <c r="Y836" s="13">
        <f t="shared" si="130"/>
        <v>0.7360000000000001</v>
      </c>
      <c r="Z836" s="13">
        <f t="shared" si="131"/>
        <v>1.1040000000000001</v>
      </c>
      <c r="AA836" s="13">
        <f t="shared" si="128"/>
        <v>3.68</v>
      </c>
    </row>
    <row r="837" spans="1:27" x14ac:dyDescent="0.25">
      <c r="A837" s="60">
        <v>45919.268148148149</v>
      </c>
      <c r="B837" s="61">
        <v>443635970</v>
      </c>
      <c r="C837" s="37" t="s">
        <v>36</v>
      </c>
      <c r="D837" s="37" t="s">
        <v>37</v>
      </c>
      <c r="E837" s="37" t="s">
        <v>120</v>
      </c>
      <c r="F837" s="36">
        <v>3652.28</v>
      </c>
      <c r="G837" s="36">
        <v>3654.05</v>
      </c>
      <c r="H837" s="36">
        <v>3655.28</v>
      </c>
      <c r="I837" s="37" t="s">
        <v>618</v>
      </c>
      <c r="J837" s="36">
        <v>3654.02</v>
      </c>
      <c r="K837" s="36">
        <v>0</v>
      </c>
      <c r="L837" s="36">
        <v>0</v>
      </c>
      <c r="M837" s="36">
        <v>1.74</v>
      </c>
      <c r="N837" s="10" t="str">
        <f t="shared" si="123"/>
        <v>W</v>
      </c>
      <c r="O837" s="11">
        <f t="shared" si="124"/>
        <v>45919</v>
      </c>
      <c r="P837" s="12" t="str">
        <f t="shared" si="125"/>
        <v>06</v>
      </c>
      <c r="Q837" s="13" t="str">
        <f>VLOOKUP($B837,Deals_Demo!$H:$N,7,0)</f>
        <v>strategy_09_demo</v>
      </c>
      <c r="R837" s="13" t="str">
        <f t="shared" si="126"/>
        <v>Fri</v>
      </c>
      <c r="S837" s="14">
        <f>VLOOKUP($B837,Deals_Demo!$H:$S,8,0)</f>
        <v>45919.268148148149</v>
      </c>
      <c r="T837" s="14">
        <f>VLOOKUP($B837,Deals_Demo!$H:$S,9,0)</f>
        <v>45919.476481481484</v>
      </c>
      <c r="U837" s="15" t="str">
        <f t="shared" si="127"/>
        <v>2025-09-19</v>
      </c>
      <c r="V837" s="13" t="str">
        <f>VLOOKUP($B837,Deals_Demo!$H:$S,11,0)</f>
        <v>11</v>
      </c>
      <c r="W837" s="13" t="str">
        <f>VLOOKUP($B837,Deals_Demo!$H:$S,12,0)</f>
        <v>Fri</v>
      </c>
      <c r="X837" s="13">
        <f t="shared" si="129"/>
        <v>0.17400000000000002</v>
      </c>
      <c r="Y837" s="13">
        <f t="shared" si="130"/>
        <v>0.34800000000000003</v>
      </c>
      <c r="Z837" s="13">
        <f t="shared" si="131"/>
        <v>0.52200000000000002</v>
      </c>
      <c r="AA837" s="13">
        <f t="shared" si="128"/>
        <v>-3</v>
      </c>
    </row>
    <row r="838" spans="1:27" x14ac:dyDescent="0.25">
      <c r="A838" s="58">
        <v>45919.268159722225</v>
      </c>
      <c r="B838" s="59">
        <v>443635972</v>
      </c>
      <c r="C838" s="38" t="s">
        <v>36</v>
      </c>
      <c r="D838" s="38" t="s">
        <v>37</v>
      </c>
      <c r="E838" s="38" t="s">
        <v>120</v>
      </c>
      <c r="F838" s="35">
        <v>3652.28</v>
      </c>
      <c r="G838" s="35">
        <v>3649.28</v>
      </c>
      <c r="H838" s="35">
        <v>3653.78</v>
      </c>
      <c r="I838" s="38" t="s">
        <v>619</v>
      </c>
      <c r="J838" s="35">
        <v>3653.85</v>
      </c>
      <c r="K838" s="35">
        <v>0</v>
      </c>
      <c r="L838" s="35">
        <v>0</v>
      </c>
      <c r="M838" s="35">
        <v>1.57</v>
      </c>
      <c r="N838" s="10" t="str">
        <f t="shared" si="123"/>
        <v>W</v>
      </c>
      <c r="O838" s="11">
        <f t="shared" si="124"/>
        <v>45919</v>
      </c>
      <c r="P838" s="12" t="str">
        <f t="shared" si="125"/>
        <v>06</v>
      </c>
      <c r="Q838" s="13" t="str">
        <f>VLOOKUP($B838,Deals_Demo!$H:$N,7,0)</f>
        <v>strategy_14_demo</v>
      </c>
      <c r="R838" s="13" t="str">
        <f t="shared" si="126"/>
        <v>Fri</v>
      </c>
      <c r="S838" s="14">
        <f>VLOOKUP($B838,Deals_Demo!$H:$S,8,0)</f>
        <v>45919.268159722225</v>
      </c>
      <c r="T838" s="14">
        <f>VLOOKUP($B838,Deals_Demo!$H:$S,9,0)</f>
        <v>45919.476493055561</v>
      </c>
      <c r="U838" s="15" t="str">
        <f t="shared" si="127"/>
        <v>2025-09-19</v>
      </c>
      <c r="V838" s="13" t="str">
        <f>VLOOKUP($B838,Deals_Demo!$H:$S,11,0)</f>
        <v>11</v>
      </c>
      <c r="W838" s="13" t="str">
        <f>VLOOKUP($B838,Deals_Demo!$H:$S,12,0)</f>
        <v>Fri</v>
      </c>
      <c r="X838" s="13">
        <f t="shared" si="129"/>
        <v>0.15700000000000003</v>
      </c>
      <c r="Y838" s="13">
        <f t="shared" si="130"/>
        <v>0.31400000000000006</v>
      </c>
      <c r="Z838" s="13">
        <f t="shared" si="131"/>
        <v>0.47099999999999997</v>
      </c>
      <c r="AA838" s="13">
        <f t="shared" si="128"/>
        <v>-3</v>
      </c>
    </row>
    <row r="839" spans="1:27" x14ac:dyDescent="0.25">
      <c r="A839" s="60">
        <v>45919.268159722225</v>
      </c>
      <c r="B839" s="61">
        <v>443635974</v>
      </c>
      <c r="C839" s="37" t="s">
        <v>36</v>
      </c>
      <c r="D839" s="37" t="s">
        <v>37</v>
      </c>
      <c r="E839" s="37" t="s">
        <v>120</v>
      </c>
      <c r="F839" s="36">
        <v>3652.28</v>
      </c>
      <c r="G839" s="36">
        <v>3654.07</v>
      </c>
      <c r="H839" s="36">
        <v>3655.28</v>
      </c>
      <c r="I839" s="37" t="s">
        <v>618</v>
      </c>
      <c r="J839" s="36">
        <v>3654.02</v>
      </c>
      <c r="K839" s="36">
        <v>0</v>
      </c>
      <c r="L839" s="36">
        <v>0</v>
      </c>
      <c r="M839" s="36">
        <v>1.74</v>
      </c>
      <c r="N839" s="10" t="str">
        <f t="shared" ref="N839:N902" si="132">IF(M839&gt;0,"W",IF(M839&lt;0,"L","BE"))</f>
        <v>W</v>
      </c>
      <c r="O839" s="11">
        <f t="shared" ref="O839:O902" si="133">INT(LEFT(A839,10))</f>
        <v>45919</v>
      </c>
      <c r="P839" s="12" t="str">
        <f t="shared" ref="P839:P902" si="134">TEXT(A839,"hh")</f>
        <v>06</v>
      </c>
      <c r="Q839" s="13" t="str">
        <f>VLOOKUP($B839,Deals_Demo!$H:$N,7,0)</f>
        <v>strategy_10_demo</v>
      </c>
      <c r="R839" s="13" t="str">
        <f t="shared" ref="R839:R902" si="135">TEXT(O839,"ddd")</f>
        <v>Fri</v>
      </c>
      <c r="S839" s="14">
        <f>VLOOKUP($B839,Deals_Demo!$H:$S,8,0)</f>
        <v>45919.268159722225</v>
      </c>
      <c r="T839" s="14">
        <f>VLOOKUP($B839,Deals_Demo!$H:$S,9,0)</f>
        <v>45919.476493055561</v>
      </c>
      <c r="U839" s="15" t="str">
        <f t="shared" ref="U839:U902" si="136">TEXT(T839,"yyyy-mm-dd")</f>
        <v>2025-09-19</v>
      </c>
      <c r="V839" s="13" t="str">
        <f>VLOOKUP($B839,Deals_Demo!$H:$S,11,0)</f>
        <v>11</v>
      </c>
      <c r="W839" s="13" t="str">
        <f>VLOOKUP($B839,Deals_Demo!$H:$S,12,0)</f>
        <v>Fri</v>
      </c>
      <c r="X839" s="13">
        <f t="shared" si="129"/>
        <v>0.17400000000000002</v>
      </c>
      <c r="Y839" s="13">
        <f t="shared" si="130"/>
        <v>0.34800000000000003</v>
      </c>
      <c r="Z839" s="13">
        <f t="shared" si="131"/>
        <v>0.52200000000000002</v>
      </c>
      <c r="AA839" s="13">
        <f t="shared" ref="AA839:AA902" si="137">IF(M839&lt;2.9,-3,M839)</f>
        <v>-3</v>
      </c>
    </row>
    <row r="840" spans="1:27" x14ac:dyDescent="0.25">
      <c r="A840" s="58">
        <v>45919.268159722225</v>
      </c>
      <c r="B840" s="59">
        <v>443635975</v>
      </c>
      <c r="C840" s="38" t="s">
        <v>36</v>
      </c>
      <c r="D840" s="38" t="s">
        <v>37</v>
      </c>
      <c r="E840" s="38" t="s">
        <v>120</v>
      </c>
      <c r="F840" s="35">
        <v>3652.2</v>
      </c>
      <c r="G840" s="35">
        <v>3654.26</v>
      </c>
      <c r="H840" s="35">
        <v>3655.78</v>
      </c>
      <c r="I840" s="38" t="s">
        <v>620</v>
      </c>
      <c r="J840" s="35">
        <v>3654.18</v>
      </c>
      <c r="K840" s="35">
        <v>0</v>
      </c>
      <c r="L840" s="35">
        <v>0</v>
      </c>
      <c r="M840" s="35">
        <v>1.98</v>
      </c>
      <c r="N840" s="10" t="str">
        <f t="shared" si="132"/>
        <v>W</v>
      </c>
      <c r="O840" s="11">
        <f t="shared" si="133"/>
        <v>45919</v>
      </c>
      <c r="P840" s="12" t="str">
        <f t="shared" si="134"/>
        <v>06</v>
      </c>
      <c r="Q840" s="13" t="str">
        <f>VLOOKUP($B840,Deals_Demo!$H:$N,7,0)</f>
        <v>strategy_16_demo</v>
      </c>
      <c r="R840" s="13" t="str">
        <f t="shared" si="135"/>
        <v>Fri</v>
      </c>
      <c r="S840" s="14">
        <f>VLOOKUP($B840,Deals_Demo!$H:$S,8,0)</f>
        <v>45919.268159722225</v>
      </c>
      <c r="T840" s="14">
        <f>VLOOKUP($B840,Deals_Demo!$H:$S,9,0)</f>
        <v>45919.476493055561</v>
      </c>
      <c r="U840" s="15" t="str">
        <f t="shared" si="136"/>
        <v>2025-09-19</v>
      </c>
      <c r="V840" s="13" t="str">
        <f>VLOOKUP($B840,Deals_Demo!$H:$S,11,0)</f>
        <v>11</v>
      </c>
      <c r="W840" s="13" t="str">
        <f>VLOOKUP($B840,Deals_Demo!$H:$S,12,0)</f>
        <v>Fri</v>
      </c>
      <c r="X840" s="13">
        <f t="shared" si="129"/>
        <v>0.19800000000000001</v>
      </c>
      <c r="Y840" s="13">
        <f t="shared" si="130"/>
        <v>0.39600000000000002</v>
      </c>
      <c r="Z840" s="13">
        <f t="shared" si="131"/>
        <v>0.59399999999999997</v>
      </c>
      <c r="AA840" s="13">
        <f t="shared" si="137"/>
        <v>-3</v>
      </c>
    </row>
    <row r="841" spans="1:27" x14ac:dyDescent="0.25">
      <c r="A841" s="60">
        <v>45919.268159722225</v>
      </c>
      <c r="B841" s="61">
        <v>443635976</v>
      </c>
      <c r="C841" s="37" t="s">
        <v>36</v>
      </c>
      <c r="D841" s="37" t="s">
        <v>37</v>
      </c>
      <c r="E841" s="37" t="s">
        <v>120</v>
      </c>
      <c r="F841" s="36">
        <v>3652.11</v>
      </c>
      <c r="G841" s="36">
        <v>3654.07</v>
      </c>
      <c r="H841" s="36">
        <v>3655.78</v>
      </c>
      <c r="I841" s="37" t="s">
        <v>618</v>
      </c>
      <c r="J841" s="36">
        <v>3654.02</v>
      </c>
      <c r="K841" s="36">
        <v>0</v>
      </c>
      <c r="L841" s="36">
        <v>0</v>
      </c>
      <c r="M841" s="36">
        <v>1.91</v>
      </c>
      <c r="N841" s="10" t="str">
        <f t="shared" si="132"/>
        <v>W</v>
      </c>
      <c r="O841" s="11">
        <f t="shared" si="133"/>
        <v>45919</v>
      </c>
      <c r="P841" s="12" t="str">
        <f t="shared" si="134"/>
        <v>06</v>
      </c>
      <c r="Q841" s="13" t="str">
        <f>VLOOKUP($B841,Deals_Demo!$H:$N,7,0)</f>
        <v>strategy_11_demo</v>
      </c>
      <c r="R841" s="13" t="str">
        <f t="shared" si="135"/>
        <v>Fri</v>
      </c>
      <c r="S841" s="14">
        <f>VLOOKUP($B841,Deals_Demo!$H:$S,8,0)</f>
        <v>45919.268159722225</v>
      </c>
      <c r="T841" s="14">
        <f>VLOOKUP($B841,Deals_Demo!$H:$S,9,0)</f>
        <v>45919.476493055561</v>
      </c>
      <c r="U841" s="15" t="str">
        <f t="shared" si="136"/>
        <v>2025-09-19</v>
      </c>
      <c r="V841" s="13" t="str">
        <f>VLOOKUP($B841,Deals_Demo!$H:$S,11,0)</f>
        <v>11</v>
      </c>
      <c r="W841" s="13" t="str">
        <f>VLOOKUP($B841,Deals_Demo!$H:$S,12,0)</f>
        <v>Fri</v>
      </c>
      <c r="X841" s="13">
        <f t="shared" si="129"/>
        <v>0.191</v>
      </c>
      <c r="Y841" s="13">
        <f t="shared" si="130"/>
        <v>0.38200000000000001</v>
      </c>
      <c r="Z841" s="13">
        <f t="shared" si="131"/>
        <v>0.57299999999999995</v>
      </c>
      <c r="AA841" s="13">
        <f t="shared" si="137"/>
        <v>-3</v>
      </c>
    </row>
    <row r="842" spans="1:27" x14ac:dyDescent="0.25">
      <c r="A842" s="58">
        <v>45919.268171296295</v>
      </c>
      <c r="B842" s="59">
        <v>443635978</v>
      </c>
      <c r="C842" s="38" t="s">
        <v>36</v>
      </c>
      <c r="D842" s="38" t="s">
        <v>37</v>
      </c>
      <c r="E842" s="38" t="s">
        <v>120</v>
      </c>
      <c r="F842" s="35">
        <v>3652.11</v>
      </c>
      <c r="G842" s="35">
        <v>3649.28</v>
      </c>
      <c r="H842" s="35">
        <v>3653.78</v>
      </c>
      <c r="I842" s="38" t="s">
        <v>619</v>
      </c>
      <c r="J842" s="35">
        <v>3653.85</v>
      </c>
      <c r="K842" s="35">
        <v>0</v>
      </c>
      <c r="L842" s="35">
        <v>0</v>
      </c>
      <c r="M842" s="35">
        <v>1.74</v>
      </c>
      <c r="N842" s="10" t="str">
        <f t="shared" si="132"/>
        <v>W</v>
      </c>
      <c r="O842" s="11">
        <f t="shared" si="133"/>
        <v>45919</v>
      </c>
      <c r="P842" s="12" t="str">
        <f t="shared" si="134"/>
        <v>06</v>
      </c>
      <c r="Q842" s="13" t="str">
        <f>VLOOKUP($B842,Deals_Demo!$H:$N,7,0)</f>
        <v>strategy_12_demo</v>
      </c>
      <c r="R842" s="13" t="str">
        <f t="shared" si="135"/>
        <v>Fri</v>
      </c>
      <c r="S842" s="14">
        <f>VLOOKUP($B842,Deals_Demo!$H:$S,8,0)</f>
        <v>45919.268171296295</v>
      </c>
      <c r="T842" s="14">
        <f>VLOOKUP($B842,Deals_Demo!$H:$S,9,0)</f>
        <v>45919.476504629631</v>
      </c>
      <c r="U842" s="15" t="str">
        <f t="shared" si="136"/>
        <v>2025-09-19</v>
      </c>
      <c r="V842" s="13" t="str">
        <f>VLOOKUP($B842,Deals_Demo!$H:$S,11,0)</f>
        <v>11</v>
      </c>
      <c r="W842" s="13" t="str">
        <f>VLOOKUP($B842,Deals_Demo!$H:$S,12,0)</f>
        <v>Fri</v>
      </c>
      <c r="X842" s="13">
        <f t="shared" si="129"/>
        <v>0.17400000000000002</v>
      </c>
      <c r="Y842" s="13">
        <f t="shared" si="130"/>
        <v>0.34800000000000003</v>
      </c>
      <c r="Z842" s="13">
        <f t="shared" si="131"/>
        <v>0.52200000000000002</v>
      </c>
      <c r="AA842" s="13">
        <f t="shared" si="137"/>
        <v>-3</v>
      </c>
    </row>
    <row r="843" spans="1:27" x14ac:dyDescent="0.25">
      <c r="A843" s="60">
        <v>45919.268171296295</v>
      </c>
      <c r="B843" s="61">
        <v>443635979</v>
      </c>
      <c r="C843" s="37" t="s">
        <v>36</v>
      </c>
      <c r="D843" s="37" t="s">
        <v>37</v>
      </c>
      <c r="E843" s="37" t="s">
        <v>120</v>
      </c>
      <c r="F843" s="36">
        <v>3652.13</v>
      </c>
      <c r="G843" s="36">
        <v>3650.78</v>
      </c>
      <c r="H843" s="36">
        <v>3653.78</v>
      </c>
      <c r="I843" s="37" t="s">
        <v>619</v>
      </c>
      <c r="J843" s="36">
        <v>3653.85</v>
      </c>
      <c r="K843" s="36">
        <v>0</v>
      </c>
      <c r="L843" s="36">
        <v>0</v>
      </c>
      <c r="M843" s="36">
        <v>1.72</v>
      </c>
      <c r="N843" s="10" t="str">
        <f t="shared" si="132"/>
        <v>W</v>
      </c>
      <c r="O843" s="11">
        <f t="shared" si="133"/>
        <v>45919</v>
      </c>
      <c r="P843" s="12" t="str">
        <f t="shared" si="134"/>
        <v>06</v>
      </c>
      <c r="Q843" s="13" t="str">
        <f>VLOOKUP($B843,Deals_Demo!$H:$N,7,0)</f>
        <v>strategy_15_demo</v>
      </c>
      <c r="R843" s="13" t="str">
        <f t="shared" si="135"/>
        <v>Fri</v>
      </c>
      <c r="S843" s="14">
        <f>VLOOKUP($B843,Deals_Demo!$H:$S,8,0)</f>
        <v>45919.268171296295</v>
      </c>
      <c r="T843" s="14">
        <f>VLOOKUP($B843,Deals_Demo!$H:$S,9,0)</f>
        <v>45919.476504629631</v>
      </c>
      <c r="U843" s="15" t="str">
        <f t="shared" si="136"/>
        <v>2025-09-19</v>
      </c>
      <c r="V843" s="13" t="str">
        <f>VLOOKUP($B843,Deals_Demo!$H:$S,11,0)</f>
        <v>11</v>
      </c>
      <c r="W843" s="13" t="str">
        <f>VLOOKUP($B843,Deals_Demo!$H:$S,12,0)</f>
        <v>Fri</v>
      </c>
      <c r="X843" s="13">
        <f t="shared" si="129"/>
        <v>0.17200000000000001</v>
      </c>
      <c r="Y843" s="13">
        <f t="shared" si="130"/>
        <v>0.34400000000000003</v>
      </c>
      <c r="Z843" s="13">
        <f t="shared" si="131"/>
        <v>0.51600000000000001</v>
      </c>
      <c r="AA843" s="13">
        <f t="shared" si="137"/>
        <v>-3</v>
      </c>
    </row>
    <row r="844" spans="1:27" x14ac:dyDescent="0.25">
      <c r="A844" s="58">
        <v>45919.270925925928</v>
      </c>
      <c r="B844" s="59">
        <v>443637052</v>
      </c>
      <c r="C844" s="38" t="s">
        <v>36</v>
      </c>
      <c r="D844" s="38" t="s">
        <v>37</v>
      </c>
      <c r="E844" s="38" t="s">
        <v>120</v>
      </c>
      <c r="F844" s="35">
        <v>3654.12</v>
      </c>
      <c r="G844" s="35">
        <v>3655.12</v>
      </c>
      <c r="H844" s="38"/>
      <c r="I844" s="38" t="s">
        <v>621</v>
      </c>
      <c r="J844" s="35">
        <v>3655.07</v>
      </c>
      <c r="K844" s="35">
        <v>0</v>
      </c>
      <c r="L844" s="35">
        <v>0</v>
      </c>
      <c r="M844" s="35">
        <v>0.95</v>
      </c>
      <c r="N844" s="10" t="str">
        <f t="shared" si="132"/>
        <v>W</v>
      </c>
      <c r="O844" s="11">
        <f t="shared" si="133"/>
        <v>45919</v>
      </c>
      <c r="P844" s="12" t="str">
        <f t="shared" si="134"/>
        <v>06</v>
      </c>
      <c r="Q844" s="13" t="str">
        <f>VLOOKUP($B844,Deals_Demo!$H:$N,7,0)</f>
        <v>strategy_18_demo</v>
      </c>
      <c r="R844" s="13" t="str">
        <f t="shared" si="135"/>
        <v>Fri</v>
      </c>
      <c r="S844" s="14">
        <f>VLOOKUP($B844,Deals_Demo!$H:$S,8,0)</f>
        <v>45919.270925925928</v>
      </c>
      <c r="T844" s="14">
        <f>VLOOKUP($B844,Deals_Demo!$H:$S,9,0)</f>
        <v>45919.479259259264</v>
      </c>
      <c r="U844" s="15" t="str">
        <f t="shared" si="136"/>
        <v>2025-09-19</v>
      </c>
      <c r="V844" s="13" t="str">
        <f>VLOOKUP($B844,Deals_Demo!$H:$S,11,0)</f>
        <v>11</v>
      </c>
      <c r="W844" s="13" t="str">
        <f>VLOOKUP($B844,Deals_Demo!$H:$S,12,0)</f>
        <v>Fri</v>
      </c>
      <c r="X844" s="13">
        <f t="shared" si="129"/>
        <v>9.5000000000000001E-2</v>
      </c>
      <c r="Y844" s="13">
        <f t="shared" si="130"/>
        <v>0.19</v>
      </c>
      <c r="Z844" s="13">
        <f t="shared" si="131"/>
        <v>0.28499999999999998</v>
      </c>
      <c r="AA844" s="13">
        <f t="shared" si="137"/>
        <v>-3</v>
      </c>
    </row>
    <row r="845" spans="1:27" x14ac:dyDescent="0.25">
      <c r="A845" s="60">
        <v>45919.272893518515</v>
      </c>
      <c r="B845" s="61">
        <v>443637608</v>
      </c>
      <c r="C845" s="37" t="s">
        <v>36</v>
      </c>
      <c r="D845" s="37" t="s">
        <v>37</v>
      </c>
      <c r="E845" s="37" t="s">
        <v>120</v>
      </c>
      <c r="F845" s="36">
        <v>3654.08</v>
      </c>
      <c r="G845" s="36">
        <v>3651.08</v>
      </c>
      <c r="H845" s="36">
        <v>3655.58</v>
      </c>
      <c r="I845" s="37" t="s">
        <v>622</v>
      </c>
      <c r="J845" s="36">
        <v>3655.59</v>
      </c>
      <c r="K845" s="36">
        <v>0</v>
      </c>
      <c r="L845" s="36">
        <v>0</v>
      </c>
      <c r="M845" s="36">
        <v>1.51</v>
      </c>
      <c r="N845" s="10" t="str">
        <f t="shared" si="132"/>
        <v>W</v>
      </c>
      <c r="O845" s="11">
        <f t="shared" si="133"/>
        <v>45919</v>
      </c>
      <c r="P845" s="12" t="str">
        <f t="shared" si="134"/>
        <v>06</v>
      </c>
      <c r="Q845" s="13" t="str">
        <f>VLOOKUP($B845,Deals_Demo!$H:$N,7,0)</f>
        <v>strategy_12_demo</v>
      </c>
      <c r="R845" s="13" t="str">
        <f t="shared" si="135"/>
        <v>Fri</v>
      </c>
      <c r="S845" s="14">
        <f>VLOOKUP($B845,Deals_Demo!$H:$S,8,0)</f>
        <v>45919.272893518515</v>
      </c>
      <c r="T845" s="14">
        <f>VLOOKUP($B845,Deals_Demo!$H:$S,9,0)</f>
        <v>45919.481226851851</v>
      </c>
      <c r="U845" s="15" t="str">
        <f t="shared" si="136"/>
        <v>2025-09-19</v>
      </c>
      <c r="V845" s="13" t="str">
        <f>VLOOKUP($B845,Deals_Demo!$H:$S,11,0)</f>
        <v>11</v>
      </c>
      <c r="W845" s="13" t="str">
        <f>VLOOKUP($B845,Deals_Demo!$H:$S,12,0)</f>
        <v>Fri</v>
      </c>
      <c r="X845" s="13">
        <f t="shared" si="129"/>
        <v>0.15100000000000002</v>
      </c>
      <c r="Y845" s="13">
        <f t="shared" si="130"/>
        <v>0.30200000000000005</v>
      </c>
      <c r="Z845" s="13">
        <f t="shared" si="131"/>
        <v>0.45299999999999996</v>
      </c>
      <c r="AA845" s="13">
        <f t="shared" si="137"/>
        <v>-3</v>
      </c>
    </row>
    <row r="846" spans="1:27" x14ac:dyDescent="0.25">
      <c r="A846" s="58">
        <v>45919.272905092592</v>
      </c>
      <c r="B846" s="59">
        <v>443637610</v>
      </c>
      <c r="C846" s="38" t="s">
        <v>36</v>
      </c>
      <c r="D846" s="38" t="s">
        <v>37</v>
      </c>
      <c r="E846" s="38" t="s">
        <v>120</v>
      </c>
      <c r="F846" s="35">
        <v>3654.08</v>
      </c>
      <c r="G846" s="35">
        <v>3651.08</v>
      </c>
      <c r="H846" s="35">
        <v>3655.58</v>
      </c>
      <c r="I846" s="38" t="s">
        <v>622</v>
      </c>
      <c r="J846" s="35">
        <v>3655.59</v>
      </c>
      <c r="K846" s="35">
        <v>0</v>
      </c>
      <c r="L846" s="35">
        <v>0</v>
      </c>
      <c r="M846" s="35">
        <v>1.51</v>
      </c>
      <c r="N846" s="10" t="str">
        <f t="shared" si="132"/>
        <v>W</v>
      </c>
      <c r="O846" s="11">
        <f t="shared" si="133"/>
        <v>45919</v>
      </c>
      <c r="P846" s="12" t="str">
        <f t="shared" si="134"/>
        <v>06</v>
      </c>
      <c r="Q846" s="13" t="str">
        <f>VLOOKUP($B846,Deals_Demo!$H:$N,7,0)</f>
        <v>strategy_14_demo</v>
      </c>
      <c r="R846" s="13" t="str">
        <f t="shared" si="135"/>
        <v>Fri</v>
      </c>
      <c r="S846" s="14">
        <f>VLOOKUP($B846,Deals_Demo!$H:$S,8,0)</f>
        <v>45919.272905092592</v>
      </c>
      <c r="T846" s="14">
        <f>VLOOKUP($B846,Deals_Demo!$H:$S,9,0)</f>
        <v>45919.481238425928</v>
      </c>
      <c r="U846" s="15" t="str">
        <f t="shared" si="136"/>
        <v>2025-09-19</v>
      </c>
      <c r="V846" s="13" t="str">
        <f>VLOOKUP($B846,Deals_Demo!$H:$S,11,0)</f>
        <v>11</v>
      </c>
      <c r="W846" s="13" t="str">
        <f>VLOOKUP($B846,Deals_Demo!$H:$S,12,0)</f>
        <v>Fri</v>
      </c>
      <c r="X846" s="13">
        <f t="shared" si="129"/>
        <v>0.15100000000000002</v>
      </c>
      <c r="Y846" s="13">
        <f t="shared" si="130"/>
        <v>0.30200000000000005</v>
      </c>
      <c r="Z846" s="13">
        <f t="shared" si="131"/>
        <v>0.45299999999999996</v>
      </c>
      <c r="AA846" s="13">
        <f t="shared" si="137"/>
        <v>-3</v>
      </c>
    </row>
    <row r="847" spans="1:27" x14ac:dyDescent="0.25">
      <c r="A847" s="60">
        <v>45919.272905092592</v>
      </c>
      <c r="B847" s="61">
        <v>443637611</v>
      </c>
      <c r="C847" s="37" t="s">
        <v>36</v>
      </c>
      <c r="D847" s="37" t="s">
        <v>37</v>
      </c>
      <c r="E847" s="37" t="s">
        <v>120</v>
      </c>
      <c r="F847" s="36">
        <v>3654.16</v>
      </c>
      <c r="G847" s="36">
        <v>3652.58</v>
      </c>
      <c r="H847" s="36">
        <v>3655.58</v>
      </c>
      <c r="I847" s="37" t="s">
        <v>622</v>
      </c>
      <c r="J847" s="36">
        <v>3655.59</v>
      </c>
      <c r="K847" s="36">
        <v>0</v>
      </c>
      <c r="L847" s="36">
        <v>0</v>
      </c>
      <c r="M847" s="36">
        <v>1.43</v>
      </c>
      <c r="N847" s="10" t="str">
        <f t="shared" si="132"/>
        <v>W</v>
      </c>
      <c r="O847" s="11">
        <f t="shared" si="133"/>
        <v>45919</v>
      </c>
      <c r="P847" s="12" t="str">
        <f t="shared" si="134"/>
        <v>06</v>
      </c>
      <c r="Q847" s="13" t="str">
        <f>VLOOKUP($B847,Deals_Demo!$H:$N,7,0)</f>
        <v>strategy_15_demo</v>
      </c>
      <c r="R847" s="13" t="str">
        <f t="shared" si="135"/>
        <v>Fri</v>
      </c>
      <c r="S847" s="14">
        <f>VLOOKUP($B847,Deals_Demo!$H:$S,8,0)</f>
        <v>45919.272905092592</v>
      </c>
      <c r="T847" s="14">
        <f>VLOOKUP($B847,Deals_Demo!$H:$S,9,0)</f>
        <v>45919.481238425928</v>
      </c>
      <c r="U847" s="15" t="str">
        <f t="shared" si="136"/>
        <v>2025-09-19</v>
      </c>
      <c r="V847" s="13" t="str">
        <f>VLOOKUP($B847,Deals_Demo!$H:$S,11,0)</f>
        <v>11</v>
      </c>
      <c r="W847" s="13" t="str">
        <f>VLOOKUP($B847,Deals_Demo!$H:$S,12,0)</f>
        <v>Fri</v>
      </c>
      <c r="X847" s="13">
        <f t="shared" si="129"/>
        <v>0.14299999999999999</v>
      </c>
      <c r="Y847" s="13">
        <f t="shared" si="130"/>
        <v>0.28599999999999998</v>
      </c>
      <c r="Z847" s="13">
        <f t="shared" si="131"/>
        <v>0.42899999999999999</v>
      </c>
      <c r="AA847" s="13">
        <f t="shared" si="137"/>
        <v>-3</v>
      </c>
    </row>
    <row r="848" spans="1:27" x14ac:dyDescent="0.25">
      <c r="A848" s="58">
        <v>45919.276018518518</v>
      </c>
      <c r="B848" s="59">
        <v>443639068</v>
      </c>
      <c r="C848" s="38" t="s">
        <v>36</v>
      </c>
      <c r="D848" s="38" t="s">
        <v>37</v>
      </c>
      <c r="E848" s="38" t="s">
        <v>120</v>
      </c>
      <c r="F848" s="35">
        <v>3653.98</v>
      </c>
      <c r="G848" s="35">
        <v>3654.96</v>
      </c>
      <c r="H848" s="35">
        <v>3657.44</v>
      </c>
      <c r="I848" s="38" t="s">
        <v>623</v>
      </c>
      <c r="J848" s="35">
        <v>3657.46</v>
      </c>
      <c r="K848" s="35">
        <v>0</v>
      </c>
      <c r="L848" s="35">
        <v>0</v>
      </c>
      <c r="M848" s="35">
        <v>3.48</v>
      </c>
      <c r="N848" s="10" t="str">
        <f t="shared" si="132"/>
        <v>W</v>
      </c>
      <c r="O848" s="11">
        <f t="shared" si="133"/>
        <v>45919</v>
      </c>
      <c r="P848" s="12" t="str">
        <f t="shared" si="134"/>
        <v>06</v>
      </c>
      <c r="Q848" s="13" t="str">
        <f>VLOOKUP($B848,Deals_Demo!$H:$N,7,0)</f>
        <v>strategy_13_demo</v>
      </c>
      <c r="R848" s="13" t="str">
        <f t="shared" si="135"/>
        <v>Fri</v>
      </c>
      <c r="S848" s="14">
        <f>VLOOKUP($B848,Deals_Demo!$H:$S,8,0)</f>
        <v>45919.276018518518</v>
      </c>
      <c r="T848" s="14">
        <f>VLOOKUP($B848,Deals_Demo!$H:$S,9,0)</f>
        <v>45919.484351851854</v>
      </c>
      <c r="U848" s="15" t="str">
        <f t="shared" si="136"/>
        <v>2025-09-19</v>
      </c>
      <c r="V848" s="13" t="str">
        <f>VLOOKUP($B848,Deals_Demo!$H:$S,11,0)</f>
        <v>11</v>
      </c>
      <c r="W848" s="13" t="str">
        <f>VLOOKUP($B848,Deals_Demo!$H:$S,12,0)</f>
        <v>Fri</v>
      </c>
      <c r="X848" s="13">
        <f t="shared" si="129"/>
        <v>0.34800000000000003</v>
      </c>
      <c r="Y848" s="13">
        <f t="shared" si="130"/>
        <v>0.69600000000000006</v>
      </c>
      <c r="Z848" s="13">
        <f t="shared" si="131"/>
        <v>1.044</v>
      </c>
      <c r="AA848" s="13">
        <f t="shared" si="137"/>
        <v>3.48</v>
      </c>
    </row>
    <row r="849" spans="1:27" x14ac:dyDescent="0.25">
      <c r="A849" s="60">
        <v>45919.276030092595</v>
      </c>
      <c r="B849" s="61">
        <v>443639069</v>
      </c>
      <c r="C849" s="37" t="s">
        <v>36</v>
      </c>
      <c r="D849" s="37" t="s">
        <v>37</v>
      </c>
      <c r="E849" s="37" t="s">
        <v>120</v>
      </c>
      <c r="F849" s="36">
        <v>3653.98</v>
      </c>
      <c r="G849" s="36">
        <v>3654.99</v>
      </c>
      <c r="H849" s="36">
        <v>3657.48</v>
      </c>
      <c r="I849" s="37" t="s">
        <v>623</v>
      </c>
      <c r="J849" s="36">
        <v>3657.49</v>
      </c>
      <c r="K849" s="36">
        <v>0</v>
      </c>
      <c r="L849" s="36">
        <v>0</v>
      </c>
      <c r="M849" s="36">
        <v>3.51</v>
      </c>
      <c r="N849" s="10" t="str">
        <f t="shared" si="132"/>
        <v>W</v>
      </c>
      <c r="O849" s="11">
        <f t="shared" si="133"/>
        <v>45919</v>
      </c>
      <c r="P849" s="12" t="str">
        <f t="shared" si="134"/>
        <v>06</v>
      </c>
      <c r="Q849" s="13" t="str">
        <f>VLOOKUP($B849,Deals_Demo!$H:$N,7,0)</f>
        <v>strategy_08_demo</v>
      </c>
      <c r="R849" s="13" t="str">
        <f t="shared" si="135"/>
        <v>Fri</v>
      </c>
      <c r="S849" s="14">
        <f>VLOOKUP($B849,Deals_Demo!$H:$S,8,0)</f>
        <v>45919.276030092595</v>
      </c>
      <c r="T849" s="14">
        <f>VLOOKUP($B849,Deals_Demo!$H:$S,9,0)</f>
        <v>45919.48436342593</v>
      </c>
      <c r="U849" s="15" t="str">
        <f t="shared" si="136"/>
        <v>2025-09-19</v>
      </c>
      <c r="V849" s="13" t="str">
        <f>VLOOKUP($B849,Deals_Demo!$H:$S,11,0)</f>
        <v>11</v>
      </c>
      <c r="W849" s="13" t="str">
        <f>VLOOKUP($B849,Deals_Demo!$H:$S,12,0)</f>
        <v>Fri</v>
      </c>
      <c r="X849" s="13">
        <f t="shared" si="129"/>
        <v>0.35099999999999998</v>
      </c>
      <c r="Y849" s="13">
        <f t="shared" si="130"/>
        <v>0.70199999999999996</v>
      </c>
      <c r="Z849" s="13">
        <f t="shared" si="131"/>
        <v>1.0529999999999999</v>
      </c>
      <c r="AA849" s="13">
        <f t="shared" si="137"/>
        <v>3.51</v>
      </c>
    </row>
    <row r="850" spans="1:27" x14ac:dyDescent="0.25">
      <c r="A850" s="58">
        <v>45919.27648148148</v>
      </c>
      <c r="B850" s="59">
        <v>443639367</v>
      </c>
      <c r="C850" s="38" t="s">
        <v>36</v>
      </c>
      <c r="D850" s="38" t="s">
        <v>37</v>
      </c>
      <c r="E850" s="38" t="s">
        <v>120</v>
      </c>
      <c r="F850" s="35">
        <v>3654.37</v>
      </c>
      <c r="G850" s="35">
        <v>3655.08</v>
      </c>
      <c r="H850" s="35">
        <v>3657.81</v>
      </c>
      <c r="I850" s="38" t="s">
        <v>624</v>
      </c>
      <c r="J850" s="35">
        <v>3655</v>
      </c>
      <c r="K850" s="35">
        <v>0</v>
      </c>
      <c r="L850" s="35">
        <v>0</v>
      </c>
      <c r="M850" s="35">
        <v>0.63</v>
      </c>
      <c r="N850" s="10" t="str">
        <f t="shared" si="132"/>
        <v>W</v>
      </c>
      <c r="O850" s="11">
        <f t="shared" si="133"/>
        <v>45919</v>
      </c>
      <c r="P850" s="12" t="str">
        <f t="shared" si="134"/>
        <v>06</v>
      </c>
      <c r="Q850" s="13" t="str">
        <f>VLOOKUP($B850,Deals_Demo!$H:$N,7,0)</f>
        <v>strategy_11_demo</v>
      </c>
      <c r="R850" s="13" t="str">
        <f t="shared" si="135"/>
        <v>Fri</v>
      </c>
      <c r="S850" s="14">
        <f>VLOOKUP($B850,Deals_Demo!$H:$S,8,0)</f>
        <v>45919.27648148148</v>
      </c>
      <c r="T850" s="14">
        <f>VLOOKUP($B850,Deals_Demo!$H:$S,9,0)</f>
        <v>45919.484814814816</v>
      </c>
      <c r="U850" s="15" t="str">
        <f t="shared" si="136"/>
        <v>2025-09-19</v>
      </c>
      <c r="V850" s="13" t="str">
        <f>VLOOKUP($B850,Deals_Demo!$H:$S,11,0)</f>
        <v>11</v>
      </c>
      <c r="W850" s="13" t="str">
        <f>VLOOKUP($B850,Deals_Demo!$H:$S,12,0)</f>
        <v>Fri</v>
      </c>
      <c r="X850" s="13">
        <f t="shared" si="129"/>
        <v>6.3E-2</v>
      </c>
      <c r="Y850" s="13">
        <f t="shared" si="130"/>
        <v>0.126</v>
      </c>
      <c r="Z850" s="13">
        <f t="shared" si="131"/>
        <v>0.189</v>
      </c>
      <c r="AA850" s="13">
        <f t="shared" si="137"/>
        <v>-3</v>
      </c>
    </row>
    <row r="851" spans="1:27" x14ac:dyDescent="0.25">
      <c r="A851" s="60">
        <v>45919.27648148148</v>
      </c>
      <c r="B851" s="61">
        <v>443639369</v>
      </c>
      <c r="C851" s="37" t="s">
        <v>36</v>
      </c>
      <c r="D851" s="37" t="s">
        <v>37</v>
      </c>
      <c r="E851" s="37" t="s">
        <v>120</v>
      </c>
      <c r="F851" s="36">
        <v>3654.34</v>
      </c>
      <c r="G851" s="36">
        <v>3655.07</v>
      </c>
      <c r="H851" s="36">
        <v>3657.37</v>
      </c>
      <c r="I851" s="37" t="s">
        <v>624</v>
      </c>
      <c r="J851" s="36">
        <v>3655</v>
      </c>
      <c r="K851" s="36">
        <v>0</v>
      </c>
      <c r="L851" s="36">
        <v>0</v>
      </c>
      <c r="M851" s="36">
        <v>0.66</v>
      </c>
      <c r="N851" s="10" t="str">
        <f t="shared" si="132"/>
        <v>W</v>
      </c>
      <c r="O851" s="11">
        <f t="shared" si="133"/>
        <v>45919</v>
      </c>
      <c r="P851" s="12" t="str">
        <f t="shared" si="134"/>
        <v>06</v>
      </c>
      <c r="Q851" s="13" t="str">
        <f>VLOOKUP($B851,Deals_Demo!$H:$N,7,0)</f>
        <v>strategy_09_demo</v>
      </c>
      <c r="R851" s="13" t="str">
        <f t="shared" si="135"/>
        <v>Fri</v>
      </c>
      <c r="S851" s="14">
        <f>VLOOKUP($B851,Deals_Demo!$H:$S,8,0)</f>
        <v>45919.27648148148</v>
      </c>
      <c r="T851" s="14">
        <f>VLOOKUP($B851,Deals_Demo!$H:$S,9,0)</f>
        <v>45919.484814814816</v>
      </c>
      <c r="U851" s="15" t="str">
        <f t="shared" si="136"/>
        <v>2025-09-19</v>
      </c>
      <c r="V851" s="13" t="str">
        <f>VLOOKUP($B851,Deals_Demo!$H:$S,11,0)</f>
        <v>11</v>
      </c>
      <c r="W851" s="13" t="str">
        <f>VLOOKUP($B851,Deals_Demo!$H:$S,12,0)</f>
        <v>Fri</v>
      </c>
      <c r="X851" s="13">
        <f t="shared" si="129"/>
        <v>6.6000000000000003E-2</v>
      </c>
      <c r="Y851" s="13">
        <f t="shared" si="130"/>
        <v>0.13200000000000001</v>
      </c>
      <c r="Z851" s="13">
        <f t="shared" si="131"/>
        <v>0.19800000000000001</v>
      </c>
      <c r="AA851" s="13">
        <f t="shared" si="137"/>
        <v>-3</v>
      </c>
    </row>
    <row r="852" spans="1:27" x14ac:dyDescent="0.25">
      <c r="A852" s="58">
        <v>45919.276493055557</v>
      </c>
      <c r="B852" s="59">
        <v>443639371</v>
      </c>
      <c r="C852" s="38" t="s">
        <v>36</v>
      </c>
      <c r="D852" s="38" t="s">
        <v>37</v>
      </c>
      <c r="E852" s="38" t="s">
        <v>120</v>
      </c>
      <c r="F852" s="35">
        <v>3654.34</v>
      </c>
      <c r="G852" s="35">
        <v>3655.05</v>
      </c>
      <c r="H852" s="35">
        <v>3657.37</v>
      </c>
      <c r="I852" s="38" t="s">
        <v>624</v>
      </c>
      <c r="J852" s="35">
        <v>3655</v>
      </c>
      <c r="K852" s="35">
        <v>0</v>
      </c>
      <c r="L852" s="35">
        <v>0</v>
      </c>
      <c r="M852" s="35">
        <v>0.66</v>
      </c>
      <c r="N852" s="10" t="str">
        <f t="shared" si="132"/>
        <v>W</v>
      </c>
      <c r="O852" s="11">
        <f t="shared" si="133"/>
        <v>45919</v>
      </c>
      <c r="P852" s="12" t="str">
        <f t="shared" si="134"/>
        <v>06</v>
      </c>
      <c r="Q852" s="13" t="str">
        <f>VLOOKUP($B852,Deals_Demo!$H:$N,7,0)</f>
        <v>strategy_10_demo</v>
      </c>
      <c r="R852" s="13" t="str">
        <f t="shared" si="135"/>
        <v>Fri</v>
      </c>
      <c r="S852" s="14">
        <f>VLOOKUP($B852,Deals_Demo!$H:$S,8,0)</f>
        <v>45919.276493055557</v>
      </c>
      <c r="T852" s="14">
        <f>VLOOKUP($B852,Deals_Demo!$H:$S,9,0)</f>
        <v>45919.484826388893</v>
      </c>
      <c r="U852" s="15" t="str">
        <f t="shared" si="136"/>
        <v>2025-09-19</v>
      </c>
      <c r="V852" s="13" t="str">
        <f>VLOOKUP($B852,Deals_Demo!$H:$S,11,0)</f>
        <v>11</v>
      </c>
      <c r="W852" s="13" t="str">
        <f>VLOOKUP($B852,Deals_Demo!$H:$S,12,0)</f>
        <v>Fri</v>
      </c>
      <c r="X852" s="13">
        <f t="shared" si="129"/>
        <v>6.6000000000000003E-2</v>
      </c>
      <c r="Y852" s="13">
        <f t="shared" si="130"/>
        <v>0.13200000000000001</v>
      </c>
      <c r="Z852" s="13">
        <f t="shared" si="131"/>
        <v>0.19800000000000001</v>
      </c>
      <c r="AA852" s="13">
        <f t="shared" si="137"/>
        <v>-3</v>
      </c>
    </row>
    <row r="853" spans="1:27" x14ac:dyDescent="0.25">
      <c r="A853" s="60">
        <v>45919.282731481479</v>
      </c>
      <c r="B853" s="61">
        <v>443642223</v>
      </c>
      <c r="C853" s="37" t="s">
        <v>36</v>
      </c>
      <c r="D853" s="37" t="s">
        <v>37</v>
      </c>
      <c r="E853" s="37" t="s">
        <v>120</v>
      </c>
      <c r="F853" s="36">
        <v>3655.27</v>
      </c>
      <c r="G853" s="36">
        <v>3652.25</v>
      </c>
      <c r="H853" s="36">
        <v>3656.75</v>
      </c>
      <c r="I853" s="37" t="s">
        <v>625</v>
      </c>
      <c r="J853" s="36">
        <v>3656.78</v>
      </c>
      <c r="K853" s="36">
        <v>0</v>
      </c>
      <c r="L853" s="36">
        <v>0</v>
      </c>
      <c r="M853" s="36">
        <v>1.51</v>
      </c>
      <c r="N853" s="10" t="str">
        <f t="shared" si="132"/>
        <v>W</v>
      </c>
      <c r="O853" s="11">
        <f t="shared" si="133"/>
        <v>45919</v>
      </c>
      <c r="P853" s="12" t="str">
        <f t="shared" si="134"/>
        <v>06</v>
      </c>
      <c r="Q853" s="13" t="str">
        <f>VLOOKUP($B853,Deals_Demo!$H:$N,7,0)</f>
        <v>strategy_14_demo</v>
      </c>
      <c r="R853" s="13" t="str">
        <f t="shared" si="135"/>
        <v>Fri</v>
      </c>
      <c r="S853" s="14">
        <f>VLOOKUP($B853,Deals_Demo!$H:$S,8,0)</f>
        <v>45919.282731481479</v>
      </c>
      <c r="T853" s="14">
        <f>VLOOKUP($B853,Deals_Demo!$H:$S,9,0)</f>
        <v>45919.491064814814</v>
      </c>
      <c r="U853" s="15" t="str">
        <f t="shared" si="136"/>
        <v>2025-09-19</v>
      </c>
      <c r="V853" s="13" t="str">
        <f>VLOOKUP($B853,Deals_Demo!$H:$S,11,0)</f>
        <v>11</v>
      </c>
      <c r="W853" s="13" t="str">
        <f>VLOOKUP($B853,Deals_Demo!$H:$S,12,0)</f>
        <v>Fri</v>
      </c>
      <c r="X853" s="13">
        <f t="shared" si="129"/>
        <v>0.15100000000000002</v>
      </c>
      <c r="Y853" s="13">
        <f t="shared" si="130"/>
        <v>0.30200000000000005</v>
      </c>
      <c r="Z853" s="13">
        <f t="shared" si="131"/>
        <v>0.45299999999999996</v>
      </c>
      <c r="AA853" s="13">
        <f t="shared" si="137"/>
        <v>-3</v>
      </c>
    </row>
    <row r="854" spans="1:27" x14ac:dyDescent="0.25">
      <c r="A854" s="58">
        <v>45919.282731481479</v>
      </c>
      <c r="B854" s="59">
        <v>443642224</v>
      </c>
      <c r="C854" s="38" t="s">
        <v>36</v>
      </c>
      <c r="D854" s="38" t="s">
        <v>37</v>
      </c>
      <c r="E854" s="38" t="s">
        <v>120</v>
      </c>
      <c r="F854" s="35">
        <v>3655.24</v>
      </c>
      <c r="G854" s="35">
        <v>3653.77</v>
      </c>
      <c r="H854" s="35">
        <v>3656.77</v>
      </c>
      <c r="I854" s="38" t="s">
        <v>626</v>
      </c>
      <c r="J854" s="35">
        <v>3653.74</v>
      </c>
      <c r="K854" s="35">
        <v>0</v>
      </c>
      <c r="L854" s="35">
        <v>0</v>
      </c>
      <c r="M854" s="35">
        <v>-1.5</v>
      </c>
      <c r="N854" s="10" t="str">
        <f t="shared" si="132"/>
        <v>L</v>
      </c>
      <c r="O854" s="11">
        <f t="shared" si="133"/>
        <v>45919</v>
      </c>
      <c r="P854" s="12" t="str">
        <f t="shared" si="134"/>
        <v>06</v>
      </c>
      <c r="Q854" s="13" t="str">
        <f>VLOOKUP($B854,Deals_Demo!$H:$N,7,0)</f>
        <v>strategy_15_demo</v>
      </c>
      <c r="R854" s="13" t="str">
        <f t="shared" si="135"/>
        <v>Fri</v>
      </c>
      <c r="S854" s="14">
        <f>VLOOKUP($B854,Deals_Demo!$H:$S,8,0)</f>
        <v>45919.282731481479</v>
      </c>
      <c r="T854" s="14">
        <f>VLOOKUP($B854,Deals_Demo!$H:$S,9,0)</f>
        <v>45919.491064814814</v>
      </c>
      <c r="U854" s="15" t="str">
        <f t="shared" si="136"/>
        <v>2025-09-19</v>
      </c>
      <c r="V854" s="13" t="str">
        <f>VLOOKUP($B854,Deals_Demo!$H:$S,11,0)</f>
        <v>11</v>
      </c>
      <c r="W854" s="13" t="str">
        <f>VLOOKUP($B854,Deals_Demo!$H:$S,12,0)</f>
        <v>Fri</v>
      </c>
      <c r="X854" s="13">
        <f t="shared" si="129"/>
        <v>-0.15000000000000002</v>
      </c>
      <c r="Y854" s="13">
        <f t="shared" si="130"/>
        <v>-0.30000000000000004</v>
      </c>
      <c r="Z854" s="13">
        <f t="shared" si="131"/>
        <v>-0.44999999999999996</v>
      </c>
      <c r="AA854" s="13">
        <f t="shared" si="137"/>
        <v>-3</v>
      </c>
    </row>
    <row r="855" spans="1:27" x14ac:dyDescent="0.25">
      <c r="A855" s="60">
        <v>45919.282743055555</v>
      </c>
      <c r="B855" s="61">
        <v>443642226</v>
      </c>
      <c r="C855" s="37" t="s">
        <v>36</v>
      </c>
      <c r="D855" s="37" t="s">
        <v>37</v>
      </c>
      <c r="E855" s="37" t="s">
        <v>120</v>
      </c>
      <c r="F855" s="36">
        <v>3655.24</v>
      </c>
      <c r="G855" s="36">
        <v>3652.27</v>
      </c>
      <c r="H855" s="36">
        <v>3656.77</v>
      </c>
      <c r="I855" s="37" t="s">
        <v>625</v>
      </c>
      <c r="J855" s="36">
        <v>3656.78</v>
      </c>
      <c r="K855" s="36">
        <v>0</v>
      </c>
      <c r="L855" s="36">
        <v>0</v>
      </c>
      <c r="M855" s="36">
        <v>1.54</v>
      </c>
      <c r="N855" s="10" t="str">
        <f t="shared" si="132"/>
        <v>W</v>
      </c>
      <c r="O855" s="11">
        <f t="shared" si="133"/>
        <v>45919</v>
      </c>
      <c r="P855" s="12" t="str">
        <f t="shared" si="134"/>
        <v>06</v>
      </c>
      <c r="Q855" s="13" t="str">
        <f>VLOOKUP($B855,Deals_Demo!$H:$N,7,0)</f>
        <v>strategy_12_demo</v>
      </c>
      <c r="R855" s="13" t="str">
        <f t="shared" si="135"/>
        <v>Fri</v>
      </c>
      <c r="S855" s="14">
        <f>VLOOKUP($B855,Deals_Demo!$H:$S,8,0)</f>
        <v>45919.282743055555</v>
      </c>
      <c r="T855" s="14">
        <f>VLOOKUP($B855,Deals_Demo!$H:$S,9,0)</f>
        <v>45919.491076388891</v>
      </c>
      <c r="U855" s="15" t="str">
        <f t="shared" si="136"/>
        <v>2025-09-19</v>
      </c>
      <c r="V855" s="13" t="str">
        <f>VLOOKUP($B855,Deals_Demo!$H:$S,11,0)</f>
        <v>11</v>
      </c>
      <c r="W855" s="13" t="str">
        <f>VLOOKUP($B855,Deals_Demo!$H:$S,12,0)</f>
        <v>Fri</v>
      </c>
      <c r="X855" s="13">
        <f t="shared" si="129"/>
        <v>0.15400000000000003</v>
      </c>
      <c r="Y855" s="13">
        <f t="shared" si="130"/>
        <v>0.30800000000000005</v>
      </c>
      <c r="Z855" s="13">
        <f t="shared" si="131"/>
        <v>0.46199999999999997</v>
      </c>
      <c r="AA855" s="13">
        <f t="shared" si="137"/>
        <v>-3</v>
      </c>
    </row>
    <row r="856" spans="1:27" x14ac:dyDescent="0.25">
      <c r="A856" s="58">
        <v>45919.282743055555</v>
      </c>
      <c r="B856" s="59">
        <v>443642227</v>
      </c>
      <c r="C856" s="38" t="s">
        <v>36</v>
      </c>
      <c r="D856" s="38" t="s">
        <v>37</v>
      </c>
      <c r="E856" s="38" t="s">
        <v>120</v>
      </c>
      <c r="F856" s="35">
        <v>3655.28</v>
      </c>
      <c r="G856" s="35">
        <v>3658.87</v>
      </c>
      <c r="H856" s="38"/>
      <c r="I856" s="38" t="s">
        <v>616</v>
      </c>
      <c r="J856" s="35">
        <v>3658.72</v>
      </c>
      <c r="K856" s="35">
        <v>0</v>
      </c>
      <c r="L856" s="35">
        <v>0</v>
      </c>
      <c r="M856" s="35">
        <v>3.44</v>
      </c>
      <c r="N856" s="10" t="str">
        <f t="shared" si="132"/>
        <v>W</v>
      </c>
      <c r="O856" s="11">
        <f t="shared" si="133"/>
        <v>45919</v>
      </c>
      <c r="P856" s="12" t="str">
        <f t="shared" si="134"/>
        <v>06</v>
      </c>
      <c r="Q856" s="13" t="str">
        <f>VLOOKUP($B856,Deals_Demo!$H:$N,7,0)</f>
        <v>strategy_18_demo</v>
      </c>
      <c r="R856" s="13" t="str">
        <f t="shared" si="135"/>
        <v>Fri</v>
      </c>
      <c r="S856" s="14">
        <f>VLOOKUP($B856,Deals_Demo!$H:$S,8,0)</f>
        <v>45919.282743055555</v>
      </c>
      <c r="T856" s="14">
        <f>VLOOKUP($B856,Deals_Demo!$H:$S,9,0)</f>
        <v>45919.491076388891</v>
      </c>
      <c r="U856" s="15" t="str">
        <f t="shared" si="136"/>
        <v>2025-09-19</v>
      </c>
      <c r="V856" s="13" t="str">
        <f>VLOOKUP($B856,Deals_Demo!$H:$S,11,0)</f>
        <v>11</v>
      </c>
      <c r="W856" s="13" t="str">
        <f>VLOOKUP($B856,Deals_Demo!$H:$S,12,0)</f>
        <v>Fri</v>
      </c>
      <c r="X856" s="13">
        <f t="shared" si="129"/>
        <v>0.34400000000000003</v>
      </c>
      <c r="Y856" s="13">
        <f t="shared" si="130"/>
        <v>0.68800000000000006</v>
      </c>
      <c r="Z856" s="13">
        <f t="shared" si="131"/>
        <v>1.032</v>
      </c>
      <c r="AA856" s="13">
        <f t="shared" si="137"/>
        <v>3.44</v>
      </c>
    </row>
    <row r="857" spans="1:27" x14ac:dyDescent="0.25">
      <c r="A857" s="60">
        <v>45919.282743055555</v>
      </c>
      <c r="B857" s="61">
        <v>443642228</v>
      </c>
      <c r="C857" s="37" t="s">
        <v>36</v>
      </c>
      <c r="D857" s="37" t="s">
        <v>37</v>
      </c>
      <c r="E857" s="37" t="s">
        <v>120</v>
      </c>
      <c r="F857" s="36">
        <v>3655.5</v>
      </c>
      <c r="G857" s="36">
        <v>3652.27</v>
      </c>
      <c r="H857" s="36">
        <v>3658.77</v>
      </c>
      <c r="I857" s="37" t="s">
        <v>627</v>
      </c>
      <c r="J857" s="36">
        <v>3658.78</v>
      </c>
      <c r="K857" s="36">
        <v>0</v>
      </c>
      <c r="L857" s="36">
        <v>0</v>
      </c>
      <c r="M857" s="36">
        <v>3.28</v>
      </c>
      <c r="N857" s="10" t="str">
        <f t="shared" si="132"/>
        <v>W</v>
      </c>
      <c r="O857" s="11">
        <f t="shared" si="133"/>
        <v>45919</v>
      </c>
      <c r="P857" s="12" t="str">
        <f t="shared" si="134"/>
        <v>06</v>
      </c>
      <c r="Q857" s="13" t="str">
        <f>VLOOKUP($B857,Deals_Demo!$H:$N,7,0)</f>
        <v>strategy_16_demo</v>
      </c>
      <c r="R857" s="13" t="str">
        <f t="shared" si="135"/>
        <v>Fri</v>
      </c>
      <c r="S857" s="14">
        <f>VLOOKUP($B857,Deals_Demo!$H:$S,8,0)</f>
        <v>45919.282743055555</v>
      </c>
      <c r="T857" s="14">
        <f>VLOOKUP($B857,Deals_Demo!$H:$S,9,0)</f>
        <v>45919.491076388891</v>
      </c>
      <c r="U857" s="15" t="str">
        <f t="shared" si="136"/>
        <v>2025-09-19</v>
      </c>
      <c r="V857" s="13" t="str">
        <f>VLOOKUP($B857,Deals_Demo!$H:$S,11,0)</f>
        <v>11</v>
      </c>
      <c r="W857" s="13" t="str">
        <f>VLOOKUP($B857,Deals_Demo!$H:$S,12,0)</f>
        <v>Fri</v>
      </c>
      <c r="X857" s="13">
        <f t="shared" si="129"/>
        <v>0.32800000000000001</v>
      </c>
      <c r="Y857" s="13">
        <f t="shared" si="130"/>
        <v>0.65600000000000003</v>
      </c>
      <c r="Z857" s="13">
        <f t="shared" si="131"/>
        <v>0.98399999999999987</v>
      </c>
      <c r="AA857" s="13">
        <f t="shared" si="137"/>
        <v>3.28</v>
      </c>
    </row>
    <row r="858" spans="1:27" x14ac:dyDescent="0.25">
      <c r="A858" s="58">
        <v>45919.297777777778</v>
      </c>
      <c r="B858" s="59">
        <v>443649806</v>
      </c>
      <c r="C858" s="38" t="s">
        <v>36</v>
      </c>
      <c r="D858" s="38" t="s">
        <v>37</v>
      </c>
      <c r="E858" s="38" t="s">
        <v>120</v>
      </c>
      <c r="F858" s="35">
        <v>3658.8</v>
      </c>
      <c r="G858" s="35">
        <v>3655.79</v>
      </c>
      <c r="H858" s="35">
        <v>3662.29</v>
      </c>
      <c r="I858" s="38" t="s">
        <v>628</v>
      </c>
      <c r="J858" s="35">
        <v>3655.79</v>
      </c>
      <c r="K858" s="35">
        <v>0</v>
      </c>
      <c r="L858" s="35">
        <v>0</v>
      </c>
      <c r="M858" s="35">
        <v>-3.01</v>
      </c>
      <c r="N858" s="10" t="str">
        <f t="shared" si="132"/>
        <v>L</v>
      </c>
      <c r="O858" s="11">
        <f t="shared" si="133"/>
        <v>45919</v>
      </c>
      <c r="P858" s="12" t="str">
        <f t="shared" si="134"/>
        <v>07</v>
      </c>
      <c r="Q858" s="13" t="str">
        <f>VLOOKUP($B858,Deals_Demo!$H:$N,7,0)</f>
        <v>strategy_17_demo</v>
      </c>
      <c r="R858" s="13" t="str">
        <f t="shared" si="135"/>
        <v>Fri</v>
      </c>
      <c r="S858" s="14">
        <f>VLOOKUP($B858,Deals_Demo!$H:$S,8,0)</f>
        <v>45919.297777777778</v>
      </c>
      <c r="T858" s="14">
        <f>VLOOKUP($B858,Deals_Demo!$H:$S,9,0)</f>
        <v>45919.506111111114</v>
      </c>
      <c r="U858" s="15" t="str">
        <f t="shared" si="136"/>
        <v>2025-09-19</v>
      </c>
      <c r="V858" s="13" t="str">
        <f>VLOOKUP($B858,Deals_Demo!$H:$S,11,0)</f>
        <v>12</v>
      </c>
      <c r="W858" s="13" t="str">
        <f>VLOOKUP($B858,Deals_Demo!$H:$S,12,0)</f>
        <v>Fri</v>
      </c>
      <c r="X858" s="13">
        <f t="shared" si="129"/>
        <v>-0.30099999999999999</v>
      </c>
      <c r="Y858" s="13">
        <f t="shared" si="130"/>
        <v>-0.60199999999999998</v>
      </c>
      <c r="Z858" s="13">
        <f t="shared" si="131"/>
        <v>-0.90299999999999991</v>
      </c>
      <c r="AA858" s="13">
        <f t="shared" si="137"/>
        <v>-3</v>
      </c>
    </row>
    <row r="859" spans="1:27" x14ac:dyDescent="0.25">
      <c r="A859" s="60">
        <v>45919.299398148149</v>
      </c>
      <c r="B859" s="61">
        <v>443650304</v>
      </c>
      <c r="C859" s="37" t="s">
        <v>36</v>
      </c>
      <c r="D859" s="37" t="s">
        <v>37</v>
      </c>
      <c r="E859" s="37" t="s">
        <v>120</v>
      </c>
      <c r="F859" s="36">
        <v>3659.13</v>
      </c>
      <c r="G859" s="36">
        <v>3660.11</v>
      </c>
      <c r="H859" s="37"/>
      <c r="I859" s="37" t="s">
        <v>629</v>
      </c>
      <c r="J859" s="36">
        <v>3660.1</v>
      </c>
      <c r="K859" s="36">
        <v>0</v>
      </c>
      <c r="L859" s="36">
        <v>0</v>
      </c>
      <c r="M859" s="36">
        <v>0.97</v>
      </c>
      <c r="N859" s="10" t="str">
        <f t="shared" si="132"/>
        <v>W</v>
      </c>
      <c r="O859" s="11">
        <f t="shared" si="133"/>
        <v>45919</v>
      </c>
      <c r="P859" s="12" t="str">
        <f t="shared" si="134"/>
        <v>07</v>
      </c>
      <c r="Q859" s="13" t="str">
        <f>VLOOKUP($B859,Deals_Demo!$H:$N,7,0)</f>
        <v>strategy_18_demo</v>
      </c>
      <c r="R859" s="13" t="str">
        <f t="shared" si="135"/>
        <v>Fri</v>
      </c>
      <c r="S859" s="14">
        <f>VLOOKUP($B859,Deals_Demo!$H:$S,8,0)</f>
        <v>45919.299398148149</v>
      </c>
      <c r="T859" s="14">
        <f>VLOOKUP($B859,Deals_Demo!$H:$S,9,0)</f>
        <v>45919.507731481484</v>
      </c>
      <c r="U859" s="15" t="str">
        <f t="shared" si="136"/>
        <v>2025-09-19</v>
      </c>
      <c r="V859" s="13" t="str">
        <f>VLOOKUP($B859,Deals_Demo!$H:$S,11,0)</f>
        <v>12</v>
      </c>
      <c r="W859" s="13" t="str">
        <f>VLOOKUP($B859,Deals_Demo!$H:$S,12,0)</f>
        <v>Fri</v>
      </c>
      <c r="X859" s="13">
        <f t="shared" si="129"/>
        <v>9.7000000000000003E-2</v>
      </c>
      <c r="Y859" s="13">
        <f t="shared" si="130"/>
        <v>0.19400000000000001</v>
      </c>
      <c r="Z859" s="13">
        <f t="shared" si="131"/>
        <v>0.29099999999999998</v>
      </c>
      <c r="AA859" s="13">
        <f t="shared" si="137"/>
        <v>-3</v>
      </c>
    </row>
    <row r="860" spans="1:27" x14ac:dyDescent="0.25">
      <c r="A860" s="58">
        <v>45919.299409722225</v>
      </c>
      <c r="B860" s="59">
        <v>443650305</v>
      </c>
      <c r="C860" s="38" t="s">
        <v>36</v>
      </c>
      <c r="D860" s="38" t="s">
        <v>37</v>
      </c>
      <c r="E860" s="38" t="s">
        <v>120</v>
      </c>
      <c r="F860" s="35">
        <v>3659.15</v>
      </c>
      <c r="G860" s="35">
        <v>3656.13</v>
      </c>
      <c r="H860" s="38"/>
      <c r="I860" s="38" t="s">
        <v>630</v>
      </c>
      <c r="J860" s="35">
        <v>3656.09</v>
      </c>
      <c r="K860" s="35">
        <v>0</v>
      </c>
      <c r="L860" s="35">
        <v>0</v>
      </c>
      <c r="M860" s="35">
        <v>-3.06</v>
      </c>
      <c r="N860" s="10" t="str">
        <f t="shared" si="132"/>
        <v>L</v>
      </c>
      <c r="O860" s="11">
        <f t="shared" si="133"/>
        <v>45919</v>
      </c>
      <c r="P860" s="12" t="str">
        <f t="shared" si="134"/>
        <v>07</v>
      </c>
      <c r="Q860" s="13" t="str">
        <f>VLOOKUP($B860,Deals_Demo!$H:$N,7,0)</f>
        <v>strategy_19_demo</v>
      </c>
      <c r="R860" s="13" t="str">
        <f t="shared" si="135"/>
        <v>Fri</v>
      </c>
      <c r="S860" s="14">
        <f>VLOOKUP($B860,Deals_Demo!$H:$S,8,0)</f>
        <v>45919.299409722225</v>
      </c>
      <c r="T860" s="14">
        <f>VLOOKUP($B860,Deals_Demo!$H:$S,9,0)</f>
        <v>45919.507743055561</v>
      </c>
      <c r="U860" s="15" t="str">
        <f t="shared" si="136"/>
        <v>2025-09-19</v>
      </c>
      <c r="V860" s="13" t="str">
        <f>VLOOKUP($B860,Deals_Demo!$H:$S,11,0)</f>
        <v>12</v>
      </c>
      <c r="W860" s="13" t="str">
        <f>VLOOKUP($B860,Deals_Demo!$H:$S,12,0)</f>
        <v>Fri</v>
      </c>
      <c r="X860" s="13">
        <f t="shared" si="129"/>
        <v>-0.30600000000000005</v>
      </c>
      <c r="Y860" s="13">
        <f t="shared" si="130"/>
        <v>-0.6120000000000001</v>
      </c>
      <c r="Z860" s="13">
        <f t="shared" si="131"/>
        <v>-0.91799999999999993</v>
      </c>
      <c r="AA860" s="13">
        <f t="shared" si="137"/>
        <v>-3</v>
      </c>
    </row>
    <row r="861" spans="1:27" x14ac:dyDescent="0.25">
      <c r="A861" s="60">
        <v>45919.300555555557</v>
      </c>
      <c r="B861" s="61">
        <v>443650916</v>
      </c>
      <c r="C861" s="37" t="s">
        <v>36</v>
      </c>
      <c r="D861" s="37" t="s">
        <v>37</v>
      </c>
      <c r="E861" s="37" t="s">
        <v>120</v>
      </c>
      <c r="F861" s="36">
        <v>3658.93</v>
      </c>
      <c r="G861" s="36">
        <v>3655.95</v>
      </c>
      <c r="H861" s="36">
        <v>3662.45</v>
      </c>
      <c r="I861" s="37" t="s">
        <v>631</v>
      </c>
      <c r="J861" s="36">
        <v>3655.92</v>
      </c>
      <c r="K861" s="36">
        <v>0</v>
      </c>
      <c r="L861" s="36">
        <v>0</v>
      </c>
      <c r="M861" s="36">
        <v>-3.01</v>
      </c>
      <c r="N861" s="10" t="str">
        <f t="shared" si="132"/>
        <v>L</v>
      </c>
      <c r="O861" s="11">
        <f t="shared" si="133"/>
        <v>45919</v>
      </c>
      <c r="P861" s="12" t="str">
        <f t="shared" si="134"/>
        <v>07</v>
      </c>
      <c r="Q861" s="13" t="str">
        <f>VLOOKUP($B861,Deals_Demo!$H:$N,7,0)</f>
        <v>strategy_16_demo</v>
      </c>
      <c r="R861" s="13" t="str">
        <f t="shared" si="135"/>
        <v>Fri</v>
      </c>
      <c r="S861" s="14">
        <f>VLOOKUP($B861,Deals_Demo!$H:$S,8,0)</f>
        <v>45919.300555555557</v>
      </c>
      <c r="T861" s="14">
        <f>VLOOKUP($B861,Deals_Demo!$H:$S,9,0)</f>
        <v>45919.508888888893</v>
      </c>
      <c r="U861" s="15" t="str">
        <f t="shared" si="136"/>
        <v>2025-09-19</v>
      </c>
      <c r="V861" s="13" t="str">
        <f>VLOOKUP($B861,Deals_Demo!$H:$S,11,0)</f>
        <v>12</v>
      </c>
      <c r="W861" s="13" t="str">
        <f>VLOOKUP($B861,Deals_Demo!$H:$S,12,0)</f>
        <v>Fri</v>
      </c>
      <c r="X861" s="13">
        <f t="shared" si="129"/>
        <v>-0.30099999999999999</v>
      </c>
      <c r="Y861" s="13">
        <f t="shared" si="130"/>
        <v>-0.60199999999999998</v>
      </c>
      <c r="Z861" s="13">
        <f t="shared" si="131"/>
        <v>-0.90299999999999991</v>
      </c>
      <c r="AA861" s="13">
        <f t="shared" si="137"/>
        <v>-3</v>
      </c>
    </row>
    <row r="862" spans="1:27" x14ac:dyDescent="0.25">
      <c r="A862" s="58">
        <v>45919.300555555557</v>
      </c>
      <c r="B862" s="59">
        <v>443650920</v>
      </c>
      <c r="C862" s="38" t="s">
        <v>36</v>
      </c>
      <c r="D862" s="38" t="s">
        <v>37</v>
      </c>
      <c r="E862" s="38" t="s">
        <v>120</v>
      </c>
      <c r="F862" s="35">
        <v>3658.92</v>
      </c>
      <c r="G862" s="35">
        <v>3657.43</v>
      </c>
      <c r="H862" s="35">
        <v>3660.43</v>
      </c>
      <c r="I862" s="38" t="s">
        <v>632</v>
      </c>
      <c r="J862" s="35">
        <v>3657.37</v>
      </c>
      <c r="K862" s="35">
        <v>0</v>
      </c>
      <c r="L862" s="35">
        <v>0</v>
      </c>
      <c r="M862" s="35">
        <v>-1.55</v>
      </c>
      <c r="N862" s="10" t="str">
        <f t="shared" si="132"/>
        <v>L</v>
      </c>
      <c r="O862" s="11">
        <f t="shared" si="133"/>
        <v>45919</v>
      </c>
      <c r="P862" s="12" t="str">
        <f t="shared" si="134"/>
        <v>07</v>
      </c>
      <c r="Q862" s="13" t="str">
        <f>VLOOKUP($B862,Deals_Demo!$H:$N,7,0)</f>
        <v>strategy_15_demo</v>
      </c>
      <c r="R862" s="13" t="str">
        <f t="shared" si="135"/>
        <v>Fri</v>
      </c>
      <c r="S862" s="14">
        <f>VLOOKUP($B862,Deals_Demo!$H:$S,8,0)</f>
        <v>45919.300555555557</v>
      </c>
      <c r="T862" s="14">
        <f>VLOOKUP($B862,Deals_Demo!$H:$S,9,0)</f>
        <v>45919.508888888893</v>
      </c>
      <c r="U862" s="15" t="str">
        <f t="shared" si="136"/>
        <v>2025-09-19</v>
      </c>
      <c r="V862" s="13" t="str">
        <f>VLOOKUP($B862,Deals_Demo!$H:$S,11,0)</f>
        <v>12</v>
      </c>
      <c r="W862" s="13" t="str">
        <f>VLOOKUP($B862,Deals_Demo!$H:$S,12,0)</f>
        <v>Fri</v>
      </c>
      <c r="X862" s="13">
        <f t="shared" si="129"/>
        <v>-0.15500000000000003</v>
      </c>
      <c r="Y862" s="13">
        <f t="shared" si="130"/>
        <v>-0.31000000000000005</v>
      </c>
      <c r="Z862" s="13">
        <f t="shared" si="131"/>
        <v>-0.46499999999999997</v>
      </c>
      <c r="AA862" s="13">
        <f t="shared" si="137"/>
        <v>-3</v>
      </c>
    </row>
    <row r="863" spans="1:27" x14ac:dyDescent="0.25">
      <c r="A863" s="60">
        <v>45919.300567129627</v>
      </c>
      <c r="B863" s="61">
        <v>443650922</v>
      </c>
      <c r="C863" s="37" t="s">
        <v>36</v>
      </c>
      <c r="D863" s="37" t="s">
        <v>37</v>
      </c>
      <c r="E863" s="37" t="s">
        <v>120</v>
      </c>
      <c r="F863" s="36">
        <v>3658.93</v>
      </c>
      <c r="G863" s="36">
        <v>3659.6</v>
      </c>
      <c r="H863" s="36">
        <v>3661.93</v>
      </c>
      <c r="I863" s="37" t="s">
        <v>633</v>
      </c>
      <c r="J863" s="36">
        <v>3659.55</v>
      </c>
      <c r="K863" s="36">
        <v>0</v>
      </c>
      <c r="L863" s="36">
        <v>0</v>
      </c>
      <c r="M863" s="36">
        <v>0.62</v>
      </c>
      <c r="N863" s="10" t="str">
        <f t="shared" si="132"/>
        <v>W</v>
      </c>
      <c r="O863" s="11">
        <f t="shared" si="133"/>
        <v>45919</v>
      </c>
      <c r="P863" s="12" t="str">
        <f t="shared" si="134"/>
        <v>07</v>
      </c>
      <c r="Q863" s="13" t="str">
        <f>VLOOKUP($B863,Deals_Demo!$H:$N,7,0)</f>
        <v>strategy_09_demo</v>
      </c>
      <c r="R863" s="13" t="str">
        <f t="shared" si="135"/>
        <v>Fri</v>
      </c>
      <c r="S863" s="14">
        <f>VLOOKUP($B863,Deals_Demo!$H:$S,8,0)</f>
        <v>45919.300567129627</v>
      </c>
      <c r="T863" s="14">
        <f>VLOOKUP($B863,Deals_Demo!$H:$S,9,0)</f>
        <v>45919.508900462963</v>
      </c>
      <c r="U863" s="15" t="str">
        <f t="shared" si="136"/>
        <v>2025-09-19</v>
      </c>
      <c r="V863" s="13" t="str">
        <f>VLOOKUP($B863,Deals_Demo!$H:$S,11,0)</f>
        <v>12</v>
      </c>
      <c r="W863" s="13" t="str">
        <f>VLOOKUP($B863,Deals_Demo!$H:$S,12,0)</f>
        <v>Fri</v>
      </c>
      <c r="X863" s="13">
        <f t="shared" si="129"/>
        <v>6.2E-2</v>
      </c>
      <c r="Y863" s="13">
        <f t="shared" si="130"/>
        <v>0.124</v>
      </c>
      <c r="Z863" s="13">
        <f t="shared" si="131"/>
        <v>0.186</v>
      </c>
      <c r="AA863" s="13">
        <f t="shared" si="137"/>
        <v>-3</v>
      </c>
    </row>
    <row r="864" spans="1:27" x14ac:dyDescent="0.25">
      <c r="A864" s="58">
        <v>45919.300567129627</v>
      </c>
      <c r="B864" s="59">
        <v>443650924</v>
      </c>
      <c r="C864" s="38" t="s">
        <v>36</v>
      </c>
      <c r="D864" s="38" t="s">
        <v>37</v>
      </c>
      <c r="E864" s="38" t="s">
        <v>120</v>
      </c>
      <c r="F864" s="35">
        <v>3658.93</v>
      </c>
      <c r="G864" s="35">
        <v>3655.93</v>
      </c>
      <c r="H864" s="35">
        <v>3660.43</v>
      </c>
      <c r="I864" s="38" t="s">
        <v>634</v>
      </c>
      <c r="J864" s="35">
        <v>3660.43</v>
      </c>
      <c r="K864" s="35">
        <v>0</v>
      </c>
      <c r="L864" s="35">
        <v>0</v>
      </c>
      <c r="M864" s="35">
        <v>1.5</v>
      </c>
      <c r="N864" s="10" t="str">
        <f t="shared" si="132"/>
        <v>W</v>
      </c>
      <c r="O864" s="11">
        <f t="shared" si="133"/>
        <v>45919</v>
      </c>
      <c r="P864" s="12" t="str">
        <f t="shared" si="134"/>
        <v>07</v>
      </c>
      <c r="Q864" s="13" t="str">
        <f>VLOOKUP($B864,Deals_Demo!$H:$N,7,0)</f>
        <v>strategy_14_demo</v>
      </c>
      <c r="R864" s="13" t="str">
        <f t="shared" si="135"/>
        <v>Fri</v>
      </c>
      <c r="S864" s="14">
        <f>VLOOKUP($B864,Deals_Demo!$H:$S,8,0)</f>
        <v>45919.300567129627</v>
      </c>
      <c r="T864" s="14">
        <f>VLOOKUP($B864,Deals_Demo!$H:$S,9,0)</f>
        <v>45919.508900462963</v>
      </c>
      <c r="U864" s="15" t="str">
        <f t="shared" si="136"/>
        <v>2025-09-19</v>
      </c>
      <c r="V864" s="13" t="str">
        <f>VLOOKUP($B864,Deals_Demo!$H:$S,11,0)</f>
        <v>12</v>
      </c>
      <c r="W864" s="13" t="str">
        <f>VLOOKUP($B864,Deals_Demo!$H:$S,12,0)</f>
        <v>Fri</v>
      </c>
      <c r="X864" s="13">
        <f t="shared" si="129"/>
        <v>0.15000000000000002</v>
      </c>
      <c r="Y864" s="13">
        <f t="shared" si="130"/>
        <v>0.30000000000000004</v>
      </c>
      <c r="Z864" s="13">
        <f t="shared" si="131"/>
        <v>0.44999999999999996</v>
      </c>
      <c r="AA864" s="13">
        <f t="shared" si="137"/>
        <v>-3</v>
      </c>
    </row>
    <row r="865" spans="1:27" x14ac:dyDescent="0.25">
      <c r="A865" s="60">
        <v>45919.300567129627</v>
      </c>
      <c r="B865" s="61">
        <v>443650927</v>
      </c>
      <c r="C865" s="37" t="s">
        <v>36</v>
      </c>
      <c r="D865" s="37" t="s">
        <v>37</v>
      </c>
      <c r="E865" s="37" t="s">
        <v>120</v>
      </c>
      <c r="F865" s="36">
        <v>3658.93</v>
      </c>
      <c r="G865" s="36">
        <v>3659.61</v>
      </c>
      <c r="H865" s="36">
        <v>3661.93</v>
      </c>
      <c r="I865" s="37" t="s">
        <v>633</v>
      </c>
      <c r="J865" s="36">
        <v>3659.55</v>
      </c>
      <c r="K865" s="36">
        <v>0</v>
      </c>
      <c r="L865" s="36">
        <v>0</v>
      </c>
      <c r="M865" s="36">
        <v>0.62</v>
      </c>
      <c r="N865" s="10" t="str">
        <f t="shared" si="132"/>
        <v>W</v>
      </c>
      <c r="O865" s="11">
        <f t="shared" si="133"/>
        <v>45919</v>
      </c>
      <c r="P865" s="12" t="str">
        <f t="shared" si="134"/>
        <v>07</v>
      </c>
      <c r="Q865" s="13" t="str">
        <f>VLOOKUP($B865,Deals_Demo!$H:$N,7,0)</f>
        <v>strategy_10_demo</v>
      </c>
      <c r="R865" s="13" t="str">
        <f t="shared" si="135"/>
        <v>Fri</v>
      </c>
      <c r="S865" s="14">
        <f>VLOOKUP($B865,Deals_Demo!$H:$S,8,0)</f>
        <v>45919.300567129627</v>
      </c>
      <c r="T865" s="14">
        <f>VLOOKUP($B865,Deals_Demo!$H:$S,9,0)</f>
        <v>45919.508900462963</v>
      </c>
      <c r="U865" s="15" t="str">
        <f t="shared" si="136"/>
        <v>2025-09-19</v>
      </c>
      <c r="V865" s="13" t="str">
        <f>VLOOKUP($B865,Deals_Demo!$H:$S,11,0)</f>
        <v>12</v>
      </c>
      <c r="W865" s="13" t="str">
        <f>VLOOKUP($B865,Deals_Demo!$H:$S,12,0)</f>
        <v>Fri</v>
      </c>
      <c r="X865" s="13">
        <f t="shared" si="129"/>
        <v>6.2E-2</v>
      </c>
      <c r="Y865" s="13">
        <f t="shared" si="130"/>
        <v>0.124</v>
      </c>
      <c r="Z865" s="13">
        <f t="shared" si="131"/>
        <v>0.186</v>
      </c>
      <c r="AA865" s="13">
        <f t="shared" si="137"/>
        <v>-3</v>
      </c>
    </row>
    <row r="866" spans="1:27" x14ac:dyDescent="0.25">
      <c r="A866" s="58">
        <v>45919.300567129627</v>
      </c>
      <c r="B866" s="59">
        <v>443650928</v>
      </c>
      <c r="C866" s="38" t="s">
        <v>36</v>
      </c>
      <c r="D866" s="38" t="s">
        <v>37</v>
      </c>
      <c r="E866" s="38" t="s">
        <v>120</v>
      </c>
      <c r="F866" s="35">
        <v>3658.92</v>
      </c>
      <c r="G866" s="35">
        <v>3659.61</v>
      </c>
      <c r="H866" s="35">
        <v>3662.43</v>
      </c>
      <c r="I866" s="38" t="s">
        <v>633</v>
      </c>
      <c r="J866" s="35">
        <v>3659.55</v>
      </c>
      <c r="K866" s="35">
        <v>0</v>
      </c>
      <c r="L866" s="35">
        <v>0</v>
      </c>
      <c r="M866" s="35">
        <v>0.63</v>
      </c>
      <c r="N866" s="10" t="str">
        <f t="shared" si="132"/>
        <v>W</v>
      </c>
      <c r="O866" s="11">
        <f t="shared" si="133"/>
        <v>45919</v>
      </c>
      <c r="P866" s="12" t="str">
        <f t="shared" si="134"/>
        <v>07</v>
      </c>
      <c r="Q866" s="13" t="str">
        <f>VLOOKUP($B866,Deals_Demo!$H:$N,7,0)</f>
        <v>strategy_11_demo</v>
      </c>
      <c r="R866" s="13" t="str">
        <f t="shared" si="135"/>
        <v>Fri</v>
      </c>
      <c r="S866" s="14">
        <f>VLOOKUP($B866,Deals_Demo!$H:$S,8,0)</f>
        <v>45919.300567129627</v>
      </c>
      <c r="T866" s="14">
        <f>VLOOKUP($B866,Deals_Demo!$H:$S,9,0)</f>
        <v>45919.508900462963</v>
      </c>
      <c r="U866" s="15" t="str">
        <f t="shared" si="136"/>
        <v>2025-09-19</v>
      </c>
      <c r="V866" s="13" t="str">
        <f>VLOOKUP($B866,Deals_Demo!$H:$S,11,0)</f>
        <v>12</v>
      </c>
      <c r="W866" s="13" t="str">
        <f>VLOOKUP($B866,Deals_Demo!$H:$S,12,0)</f>
        <v>Fri</v>
      </c>
      <c r="X866" s="13">
        <f t="shared" si="129"/>
        <v>6.3E-2</v>
      </c>
      <c r="Y866" s="13">
        <f t="shared" si="130"/>
        <v>0.126</v>
      </c>
      <c r="Z866" s="13">
        <f t="shared" si="131"/>
        <v>0.189</v>
      </c>
      <c r="AA866" s="13">
        <f t="shared" si="137"/>
        <v>-3</v>
      </c>
    </row>
    <row r="867" spans="1:27" x14ac:dyDescent="0.25">
      <c r="A867" s="60">
        <v>45919.300578703704</v>
      </c>
      <c r="B867" s="61">
        <v>443650929</v>
      </c>
      <c r="C867" s="37" t="s">
        <v>36</v>
      </c>
      <c r="D867" s="37" t="s">
        <v>37</v>
      </c>
      <c r="E867" s="37" t="s">
        <v>120</v>
      </c>
      <c r="F867" s="36">
        <v>3658.92</v>
      </c>
      <c r="G867" s="36">
        <v>3655.93</v>
      </c>
      <c r="H867" s="36">
        <v>3660.43</v>
      </c>
      <c r="I867" s="37" t="s">
        <v>634</v>
      </c>
      <c r="J867" s="36">
        <v>3660.43</v>
      </c>
      <c r="K867" s="36">
        <v>0</v>
      </c>
      <c r="L867" s="36">
        <v>0</v>
      </c>
      <c r="M867" s="36">
        <v>1.51</v>
      </c>
      <c r="N867" s="10" t="str">
        <f t="shared" si="132"/>
        <v>W</v>
      </c>
      <c r="O867" s="11">
        <f t="shared" si="133"/>
        <v>45919</v>
      </c>
      <c r="P867" s="12" t="str">
        <f t="shared" si="134"/>
        <v>07</v>
      </c>
      <c r="Q867" s="13" t="str">
        <f>VLOOKUP($B867,Deals_Demo!$H:$N,7,0)</f>
        <v>strategy_12_demo</v>
      </c>
      <c r="R867" s="13" t="str">
        <f t="shared" si="135"/>
        <v>Fri</v>
      </c>
      <c r="S867" s="14">
        <f>VLOOKUP($B867,Deals_Demo!$H:$S,8,0)</f>
        <v>45919.300578703704</v>
      </c>
      <c r="T867" s="14">
        <f>VLOOKUP($B867,Deals_Demo!$H:$S,9,0)</f>
        <v>45919.508912037039</v>
      </c>
      <c r="U867" s="15" t="str">
        <f t="shared" si="136"/>
        <v>2025-09-19</v>
      </c>
      <c r="V867" s="13" t="str">
        <f>VLOOKUP($B867,Deals_Demo!$H:$S,11,0)</f>
        <v>12</v>
      </c>
      <c r="W867" s="13" t="str">
        <f>VLOOKUP($B867,Deals_Demo!$H:$S,12,0)</f>
        <v>Fri</v>
      </c>
      <c r="X867" s="13">
        <f t="shared" si="129"/>
        <v>0.15100000000000002</v>
      </c>
      <c r="Y867" s="13">
        <f t="shared" si="130"/>
        <v>0.30200000000000005</v>
      </c>
      <c r="Z867" s="13">
        <f t="shared" si="131"/>
        <v>0.45299999999999996</v>
      </c>
      <c r="AA867" s="13">
        <f t="shared" si="137"/>
        <v>-3</v>
      </c>
    </row>
    <row r="868" spans="1:27" x14ac:dyDescent="0.25">
      <c r="A868" s="58">
        <v>45919.304606481484</v>
      </c>
      <c r="B868" s="59">
        <v>443652949</v>
      </c>
      <c r="C868" s="38" t="s">
        <v>36</v>
      </c>
      <c r="D868" s="38" t="s">
        <v>37</v>
      </c>
      <c r="E868" s="38" t="s">
        <v>120</v>
      </c>
      <c r="F868" s="35">
        <v>3658.33</v>
      </c>
      <c r="G868" s="35">
        <v>3655.34</v>
      </c>
      <c r="H868" s="35">
        <v>3661.84</v>
      </c>
      <c r="I868" s="38" t="s">
        <v>635</v>
      </c>
      <c r="J868" s="35">
        <v>3655.34</v>
      </c>
      <c r="K868" s="35">
        <v>0</v>
      </c>
      <c r="L868" s="35">
        <v>0</v>
      </c>
      <c r="M868" s="35">
        <v>-2.99</v>
      </c>
      <c r="N868" s="10" t="str">
        <f t="shared" si="132"/>
        <v>L</v>
      </c>
      <c r="O868" s="11">
        <f t="shared" si="133"/>
        <v>45919</v>
      </c>
      <c r="P868" s="12" t="str">
        <f t="shared" si="134"/>
        <v>07</v>
      </c>
      <c r="Q868" s="13" t="str">
        <f>VLOOKUP($B868,Deals_Demo!$H:$N,7,0)</f>
        <v>strategy_08_demo</v>
      </c>
      <c r="R868" s="13" t="str">
        <f t="shared" si="135"/>
        <v>Fri</v>
      </c>
      <c r="S868" s="14">
        <f>VLOOKUP($B868,Deals_Demo!$H:$S,8,0)</f>
        <v>45919.304606481484</v>
      </c>
      <c r="T868" s="14">
        <f>VLOOKUP($B868,Deals_Demo!$H:$S,9,0)</f>
        <v>45919.51293981482</v>
      </c>
      <c r="U868" s="15" t="str">
        <f t="shared" si="136"/>
        <v>2025-09-19</v>
      </c>
      <c r="V868" s="13" t="str">
        <f>VLOOKUP($B868,Deals_Demo!$H:$S,11,0)</f>
        <v>12</v>
      </c>
      <c r="W868" s="13" t="str">
        <f>VLOOKUP($B868,Deals_Demo!$H:$S,12,0)</f>
        <v>Fri</v>
      </c>
      <c r="X868" s="13">
        <f t="shared" si="129"/>
        <v>-0.29900000000000004</v>
      </c>
      <c r="Y868" s="13">
        <f t="shared" si="130"/>
        <v>-0.59800000000000009</v>
      </c>
      <c r="Z868" s="13">
        <f t="shared" si="131"/>
        <v>-0.89700000000000002</v>
      </c>
      <c r="AA868" s="13">
        <f t="shared" si="137"/>
        <v>-3</v>
      </c>
    </row>
    <row r="869" spans="1:27" x14ac:dyDescent="0.25">
      <c r="A869" s="60">
        <v>45919.304606481484</v>
      </c>
      <c r="B869" s="61">
        <v>443652950</v>
      </c>
      <c r="C869" s="37" t="s">
        <v>36</v>
      </c>
      <c r="D869" s="37" t="s">
        <v>37</v>
      </c>
      <c r="E869" s="37" t="s">
        <v>120</v>
      </c>
      <c r="F869" s="36">
        <v>3658.33</v>
      </c>
      <c r="G869" s="36">
        <v>3655.33</v>
      </c>
      <c r="H869" s="36">
        <v>3661.83</v>
      </c>
      <c r="I869" s="37" t="s">
        <v>636</v>
      </c>
      <c r="J869" s="36">
        <v>3655.33</v>
      </c>
      <c r="K869" s="36">
        <v>0</v>
      </c>
      <c r="L869" s="36">
        <v>0</v>
      </c>
      <c r="M869" s="36">
        <v>-3</v>
      </c>
      <c r="N869" s="10" t="str">
        <f t="shared" si="132"/>
        <v>L</v>
      </c>
      <c r="O869" s="11">
        <f t="shared" si="133"/>
        <v>45919</v>
      </c>
      <c r="P869" s="12" t="str">
        <f t="shared" si="134"/>
        <v>07</v>
      </c>
      <c r="Q869" s="13" t="str">
        <f>VLOOKUP($B869,Deals_Demo!$H:$N,7,0)</f>
        <v>strategy_13_demo</v>
      </c>
      <c r="R869" s="13" t="str">
        <f t="shared" si="135"/>
        <v>Fri</v>
      </c>
      <c r="S869" s="14">
        <f>VLOOKUP($B869,Deals_Demo!$H:$S,8,0)</f>
        <v>45919.304606481484</v>
      </c>
      <c r="T869" s="14">
        <f>VLOOKUP($B869,Deals_Demo!$H:$S,9,0)</f>
        <v>45919.51293981482</v>
      </c>
      <c r="U869" s="15" t="str">
        <f t="shared" si="136"/>
        <v>2025-09-19</v>
      </c>
      <c r="V869" s="13" t="str">
        <f>VLOOKUP($B869,Deals_Demo!$H:$S,11,0)</f>
        <v>12</v>
      </c>
      <c r="W869" s="13" t="str">
        <f>VLOOKUP($B869,Deals_Demo!$H:$S,12,0)</f>
        <v>Fri</v>
      </c>
      <c r="X869" s="13">
        <f t="shared" si="129"/>
        <v>-0.30000000000000004</v>
      </c>
      <c r="Y869" s="13">
        <f t="shared" si="130"/>
        <v>-0.60000000000000009</v>
      </c>
      <c r="Z869" s="13">
        <f t="shared" si="131"/>
        <v>-0.89999999999999991</v>
      </c>
      <c r="AA869" s="13">
        <f t="shared" si="137"/>
        <v>-3</v>
      </c>
    </row>
    <row r="870" spans="1:27" x14ac:dyDescent="0.25">
      <c r="A870" s="58">
        <v>45919.320462962962</v>
      </c>
      <c r="B870" s="59">
        <v>443658600</v>
      </c>
      <c r="C870" s="38" t="s">
        <v>36</v>
      </c>
      <c r="D870" s="38" t="s">
        <v>38</v>
      </c>
      <c r="E870" s="38" t="s">
        <v>120</v>
      </c>
      <c r="F870" s="35">
        <v>3657.86</v>
      </c>
      <c r="G870" s="35">
        <v>3659.36</v>
      </c>
      <c r="H870" s="35">
        <v>3656.36</v>
      </c>
      <c r="I870" s="38" t="s">
        <v>637</v>
      </c>
      <c r="J870" s="35">
        <v>3659.36</v>
      </c>
      <c r="K870" s="35">
        <v>0</v>
      </c>
      <c r="L870" s="35">
        <v>0</v>
      </c>
      <c r="M870" s="35">
        <v>-1.5</v>
      </c>
      <c r="N870" s="10" t="str">
        <f t="shared" si="132"/>
        <v>L</v>
      </c>
      <c r="O870" s="11">
        <f t="shared" si="133"/>
        <v>45919</v>
      </c>
      <c r="P870" s="12" t="str">
        <f t="shared" si="134"/>
        <v>07</v>
      </c>
      <c r="Q870" s="13" t="str">
        <f>VLOOKUP($B870,Deals_Demo!$H:$N,7,0)</f>
        <v>strategy_15_demo</v>
      </c>
      <c r="R870" s="13" t="str">
        <f t="shared" si="135"/>
        <v>Fri</v>
      </c>
      <c r="S870" s="14">
        <f>VLOOKUP($B870,Deals_Demo!$H:$S,8,0)</f>
        <v>45919.320462962962</v>
      </c>
      <c r="T870" s="14">
        <f>VLOOKUP($B870,Deals_Demo!$H:$S,9,0)</f>
        <v>45919.528796296298</v>
      </c>
      <c r="U870" s="15" t="str">
        <f t="shared" si="136"/>
        <v>2025-09-19</v>
      </c>
      <c r="V870" s="13" t="str">
        <f>VLOOKUP($B870,Deals_Demo!$H:$S,11,0)</f>
        <v>12</v>
      </c>
      <c r="W870" s="13" t="str">
        <f>VLOOKUP($B870,Deals_Demo!$H:$S,12,0)</f>
        <v>Fri</v>
      </c>
      <c r="X870" s="13">
        <f t="shared" si="129"/>
        <v>-0.15000000000000002</v>
      </c>
      <c r="Y870" s="13">
        <f t="shared" si="130"/>
        <v>-0.30000000000000004</v>
      </c>
      <c r="Z870" s="13">
        <f t="shared" si="131"/>
        <v>-0.44999999999999996</v>
      </c>
      <c r="AA870" s="13">
        <f t="shared" si="137"/>
        <v>-3</v>
      </c>
    </row>
    <row r="871" spans="1:27" x14ac:dyDescent="0.25">
      <c r="A871" s="60">
        <v>45919.333425925928</v>
      </c>
      <c r="B871" s="61">
        <v>443662606</v>
      </c>
      <c r="C871" s="37" t="s">
        <v>36</v>
      </c>
      <c r="D871" s="37" t="s">
        <v>37</v>
      </c>
      <c r="E871" s="37" t="s">
        <v>120</v>
      </c>
      <c r="F871" s="36">
        <v>3659.04</v>
      </c>
      <c r="G871" s="36">
        <v>3656.03</v>
      </c>
      <c r="H871" s="36">
        <v>3662.53</v>
      </c>
      <c r="I871" s="37" t="s">
        <v>631</v>
      </c>
      <c r="J871" s="36">
        <v>3656.02</v>
      </c>
      <c r="K871" s="36">
        <v>0</v>
      </c>
      <c r="L871" s="36">
        <v>0</v>
      </c>
      <c r="M871" s="36">
        <v>-3.02</v>
      </c>
      <c r="N871" s="10" t="str">
        <f t="shared" si="132"/>
        <v>L</v>
      </c>
      <c r="O871" s="11">
        <f t="shared" si="133"/>
        <v>45919</v>
      </c>
      <c r="P871" s="12" t="str">
        <f t="shared" si="134"/>
        <v>08</v>
      </c>
      <c r="Q871" s="13" t="str">
        <f>VLOOKUP($B871,Deals_Demo!$H:$N,7,0)</f>
        <v>strategy_07_demo</v>
      </c>
      <c r="R871" s="13" t="str">
        <f t="shared" si="135"/>
        <v>Fri</v>
      </c>
      <c r="S871" s="14">
        <f>VLOOKUP($B871,Deals_Demo!$H:$S,8,0)</f>
        <v>45919.333425925928</v>
      </c>
      <c r="T871" s="14">
        <f>VLOOKUP($B871,Deals_Demo!$H:$S,9,0)</f>
        <v>45919.541759259264</v>
      </c>
      <c r="U871" s="15" t="str">
        <f t="shared" si="136"/>
        <v>2025-09-19</v>
      </c>
      <c r="V871" s="13" t="str">
        <f>VLOOKUP($B871,Deals_Demo!$H:$S,11,0)</f>
        <v>13</v>
      </c>
      <c r="W871" s="13" t="str">
        <f>VLOOKUP($B871,Deals_Demo!$H:$S,12,0)</f>
        <v>Fri</v>
      </c>
      <c r="X871" s="13">
        <f t="shared" si="129"/>
        <v>-0.30200000000000005</v>
      </c>
      <c r="Y871" s="13">
        <f t="shared" si="130"/>
        <v>-0.60400000000000009</v>
      </c>
      <c r="Z871" s="13">
        <f t="shared" si="131"/>
        <v>-0.90599999999999992</v>
      </c>
      <c r="AA871" s="13">
        <f t="shared" si="137"/>
        <v>-3</v>
      </c>
    </row>
    <row r="872" spans="1:27" x14ac:dyDescent="0.25">
      <c r="A872" s="58">
        <v>45919.336782407408</v>
      </c>
      <c r="B872" s="59">
        <v>443663710</v>
      </c>
      <c r="C872" s="38" t="s">
        <v>36</v>
      </c>
      <c r="D872" s="38" t="s">
        <v>37</v>
      </c>
      <c r="E872" s="38" t="s">
        <v>120</v>
      </c>
      <c r="F872" s="35">
        <v>3660.29</v>
      </c>
      <c r="G872" s="35">
        <v>3657.29</v>
      </c>
      <c r="H872" s="38"/>
      <c r="I872" s="38" t="s">
        <v>638</v>
      </c>
      <c r="J872" s="35">
        <v>3657.28</v>
      </c>
      <c r="K872" s="35">
        <v>0</v>
      </c>
      <c r="L872" s="35">
        <v>0</v>
      </c>
      <c r="M872" s="35">
        <v>-3.01</v>
      </c>
      <c r="N872" s="10" t="str">
        <f t="shared" si="132"/>
        <v>L</v>
      </c>
      <c r="O872" s="11">
        <f t="shared" si="133"/>
        <v>45919</v>
      </c>
      <c r="P872" s="12" t="str">
        <f t="shared" si="134"/>
        <v>08</v>
      </c>
      <c r="Q872" s="13" t="str">
        <f>VLOOKUP($B872,Deals_Demo!$H:$N,7,0)</f>
        <v>strategy_18_demo</v>
      </c>
      <c r="R872" s="13" t="str">
        <f t="shared" si="135"/>
        <v>Fri</v>
      </c>
      <c r="S872" s="14">
        <f>VLOOKUP($B872,Deals_Demo!$H:$S,8,0)</f>
        <v>45919.336782407408</v>
      </c>
      <c r="T872" s="14">
        <f>VLOOKUP($B872,Deals_Demo!$H:$S,9,0)</f>
        <v>45919.545115740744</v>
      </c>
      <c r="U872" s="15" t="str">
        <f t="shared" si="136"/>
        <v>2025-09-19</v>
      </c>
      <c r="V872" s="13" t="str">
        <f>VLOOKUP($B872,Deals_Demo!$H:$S,11,0)</f>
        <v>13</v>
      </c>
      <c r="W872" s="13" t="str">
        <f>VLOOKUP($B872,Deals_Demo!$H:$S,12,0)</f>
        <v>Fri</v>
      </c>
      <c r="X872" s="13">
        <f t="shared" si="129"/>
        <v>-0.30099999999999999</v>
      </c>
      <c r="Y872" s="13">
        <f t="shared" si="130"/>
        <v>-0.60199999999999998</v>
      </c>
      <c r="Z872" s="13">
        <f t="shared" si="131"/>
        <v>-0.90299999999999991</v>
      </c>
      <c r="AA872" s="13">
        <f t="shared" si="137"/>
        <v>-3</v>
      </c>
    </row>
    <row r="873" spans="1:27" x14ac:dyDescent="0.25">
      <c r="A873" s="60">
        <v>45919.336898148147</v>
      </c>
      <c r="B873" s="61">
        <v>443663732</v>
      </c>
      <c r="C873" s="37" t="s">
        <v>36</v>
      </c>
      <c r="D873" s="37" t="s">
        <v>37</v>
      </c>
      <c r="E873" s="37" t="s">
        <v>120</v>
      </c>
      <c r="F873" s="36">
        <v>3659.89</v>
      </c>
      <c r="G873" s="36">
        <v>3656.85</v>
      </c>
      <c r="H873" s="36">
        <v>3661.35</v>
      </c>
      <c r="I873" s="37" t="s">
        <v>639</v>
      </c>
      <c r="J873" s="36">
        <v>3656.85</v>
      </c>
      <c r="K873" s="36">
        <v>0</v>
      </c>
      <c r="L873" s="36">
        <v>0</v>
      </c>
      <c r="M873" s="36">
        <v>-3.04</v>
      </c>
      <c r="N873" s="10" t="str">
        <f t="shared" si="132"/>
        <v>L</v>
      </c>
      <c r="O873" s="11">
        <f t="shared" si="133"/>
        <v>45919</v>
      </c>
      <c r="P873" s="12" t="str">
        <f t="shared" si="134"/>
        <v>08</v>
      </c>
      <c r="Q873" s="13" t="str">
        <f>VLOOKUP($B873,Deals_Demo!$H:$N,7,0)</f>
        <v>strategy_12_demo</v>
      </c>
      <c r="R873" s="13" t="str">
        <f t="shared" si="135"/>
        <v>Fri</v>
      </c>
      <c r="S873" s="14">
        <f>VLOOKUP($B873,Deals_Demo!$H:$S,8,0)</f>
        <v>45919.336898148147</v>
      </c>
      <c r="T873" s="14">
        <f>VLOOKUP($B873,Deals_Demo!$H:$S,9,0)</f>
        <v>45919.545231481483</v>
      </c>
      <c r="U873" s="15" t="str">
        <f t="shared" si="136"/>
        <v>2025-09-19</v>
      </c>
      <c r="V873" s="13" t="str">
        <f>VLOOKUP($B873,Deals_Demo!$H:$S,11,0)</f>
        <v>13</v>
      </c>
      <c r="W873" s="13" t="str">
        <f>VLOOKUP($B873,Deals_Demo!$H:$S,12,0)</f>
        <v>Fri</v>
      </c>
      <c r="X873" s="13">
        <f t="shared" si="129"/>
        <v>-0.30400000000000005</v>
      </c>
      <c r="Y873" s="13">
        <f t="shared" si="130"/>
        <v>-0.6080000000000001</v>
      </c>
      <c r="Z873" s="13">
        <f t="shared" si="131"/>
        <v>-0.91199999999999992</v>
      </c>
      <c r="AA873" s="13">
        <f t="shared" si="137"/>
        <v>-3</v>
      </c>
    </row>
    <row r="874" spans="1:27" x14ac:dyDescent="0.25">
      <c r="A874" s="58">
        <v>45919.336898148147</v>
      </c>
      <c r="B874" s="59">
        <v>443663733</v>
      </c>
      <c r="C874" s="38" t="s">
        <v>36</v>
      </c>
      <c r="D874" s="38" t="s">
        <v>37</v>
      </c>
      <c r="E874" s="38" t="s">
        <v>120</v>
      </c>
      <c r="F874" s="35">
        <v>3659.89</v>
      </c>
      <c r="G874" s="35">
        <v>3656.89</v>
      </c>
      <c r="H874" s="35">
        <v>3662.89</v>
      </c>
      <c r="I874" s="38" t="s">
        <v>640</v>
      </c>
      <c r="J874" s="35">
        <v>3656.87</v>
      </c>
      <c r="K874" s="35">
        <v>0</v>
      </c>
      <c r="L874" s="35">
        <v>0</v>
      </c>
      <c r="M874" s="35">
        <v>-3.02</v>
      </c>
      <c r="N874" s="10" t="str">
        <f t="shared" si="132"/>
        <v>L</v>
      </c>
      <c r="O874" s="11">
        <f t="shared" si="133"/>
        <v>45919</v>
      </c>
      <c r="P874" s="12" t="str">
        <f t="shared" si="134"/>
        <v>08</v>
      </c>
      <c r="Q874" s="13" t="str">
        <f>VLOOKUP($B874,Deals_Demo!$H:$N,7,0)</f>
        <v>strategy_09_demo</v>
      </c>
      <c r="R874" s="13" t="str">
        <f t="shared" si="135"/>
        <v>Fri</v>
      </c>
      <c r="S874" s="14">
        <f>VLOOKUP($B874,Deals_Demo!$H:$S,8,0)</f>
        <v>45919.336898148147</v>
      </c>
      <c r="T874" s="14">
        <f>VLOOKUP($B874,Deals_Demo!$H:$S,9,0)</f>
        <v>45919.545231481483</v>
      </c>
      <c r="U874" s="15" t="str">
        <f t="shared" si="136"/>
        <v>2025-09-19</v>
      </c>
      <c r="V874" s="13" t="str">
        <f>VLOOKUP($B874,Deals_Demo!$H:$S,11,0)</f>
        <v>13</v>
      </c>
      <c r="W874" s="13" t="str">
        <f>VLOOKUP($B874,Deals_Demo!$H:$S,12,0)</f>
        <v>Fri</v>
      </c>
      <c r="X874" s="13">
        <f t="shared" si="129"/>
        <v>-0.30200000000000005</v>
      </c>
      <c r="Y874" s="13">
        <f t="shared" si="130"/>
        <v>-0.60400000000000009</v>
      </c>
      <c r="Z874" s="13">
        <f t="shared" si="131"/>
        <v>-0.90599999999999992</v>
      </c>
      <c r="AA874" s="13">
        <f t="shared" si="137"/>
        <v>-3</v>
      </c>
    </row>
    <row r="875" spans="1:27" x14ac:dyDescent="0.25">
      <c r="A875" s="60">
        <v>45919.336909722224</v>
      </c>
      <c r="B875" s="61">
        <v>443663734</v>
      </c>
      <c r="C875" s="37" t="s">
        <v>36</v>
      </c>
      <c r="D875" s="37" t="s">
        <v>37</v>
      </c>
      <c r="E875" s="37" t="s">
        <v>120</v>
      </c>
      <c r="F875" s="36">
        <v>3659.92</v>
      </c>
      <c r="G875" s="36">
        <v>3656.89</v>
      </c>
      <c r="H875" s="36">
        <v>3663.39</v>
      </c>
      <c r="I875" s="37" t="s">
        <v>640</v>
      </c>
      <c r="J875" s="36">
        <v>3656.87</v>
      </c>
      <c r="K875" s="36">
        <v>0</v>
      </c>
      <c r="L875" s="36">
        <v>0</v>
      </c>
      <c r="M875" s="36">
        <v>-3.05</v>
      </c>
      <c r="N875" s="10" t="str">
        <f t="shared" si="132"/>
        <v>L</v>
      </c>
      <c r="O875" s="11">
        <f t="shared" si="133"/>
        <v>45919</v>
      </c>
      <c r="P875" s="12" t="str">
        <f t="shared" si="134"/>
        <v>08</v>
      </c>
      <c r="Q875" s="13" t="str">
        <f>VLOOKUP($B875,Deals_Demo!$H:$N,7,0)</f>
        <v>strategy_11_demo</v>
      </c>
      <c r="R875" s="13" t="str">
        <f t="shared" si="135"/>
        <v>Fri</v>
      </c>
      <c r="S875" s="14">
        <f>VLOOKUP($B875,Deals_Demo!$H:$S,8,0)</f>
        <v>45919.336909722224</v>
      </c>
      <c r="T875" s="14">
        <f>VLOOKUP($B875,Deals_Demo!$H:$S,9,0)</f>
        <v>45919.54524305556</v>
      </c>
      <c r="U875" s="15" t="str">
        <f t="shared" si="136"/>
        <v>2025-09-19</v>
      </c>
      <c r="V875" s="13" t="str">
        <f>VLOOKUP($B875,Deals_Demo!$H:$S,11,0)</f>
        <v>13</v>
      </c>
      <c r="W875" s="13" t="str">
        <f>VLOOKUP($B875,Deals_Demo!$H:$S,12,0)</f>
        <v>Fri</v>
      </c>
      <c r="X875" s="13">
        <f t="shared" si="129"/>
        <v>-0.30499999999999999</v>
      </c>
      <c r="Y875" s="13">
        <f t="shared" si="130"/>
        <v>-0.61</v>
      </c>
      <c r="Z875" s="13">
        <f t="shared" si="131"/>
        <v>-0.91499999999999992</v>
      </c>
      <c r="AA875" s="13">
        <f t="shared" si="137"/>
        <v>-3</v>
      </c>
    </row>
    <row r="876" spans="1:27" x14ac:dyDescent="0.25">
      <c r="A876" s="58">
        <v>45919.336909722224</v>
      </c>
      <c r="B876" s="59">
        <v>443663736</v>
      </c>
      <c r="C876" s="38" t="s">
        <v>36</v>
      </c>
      <c r="D876" s="38" t="s">
        <v>37</v>
      </c>
      <c r="E876" s="38" t="s">
        <v>120</v>
      </c>
      <c r="F876" s="35">
        <v>3659.92</v>
      </c>
      <c r="G876" s="35">
        <v>3657.39</v>
      </c>
      <c r="H876" s="35">
        <v>3662.89</v>
      </c>
      <c r="I876" s="38" t="s">
        <v>641</v>
      </c>
      <c r="J876" s="35">
        <v>3657.38</v>
      </c>
      <c r="K876" s="35">
        <v>0</v>
      </c>
      <c r="L876" s="35">
        <v>0</v>
      </c>
      <c r="M876" s="35">
        <v>-2.54</v>
      </c>
      <c r="N876" s="10" t="str">
        <f t="shared" si="132"/>
        <v>L</v>
      </c>
      <c r="O876" s="11">
        <f t="shared" si="133"/>
        <v>45919</v>
      </c>
      <c r="P876" s="12" t="str">
        <f t="shared" si="134"/>
        <v>08</v>
      </c>
      <c r="Q876" s="13" t="str">
        <f>VLOOKUP($B876,Deals_Demo!$H:$N,7,0)</f>
        <v>strategy_10_demo</v>
      </c>
      <c r="R876" s="13" t="str">
        <f t="shared" si="135"/>
        <v>Fri</v>
      </c>
      <c r="S876" s="14">
        <f>VLOOKUP($B876,Deals_Demo!$H:$S,8,0)</f>
        <v>45919.336909722224</v>
      </c>
      <c r="T876" s="14">
        <f>VLOOKUP($B876,Deals_Demo!$H:$S,9,0)</f>
        <v>45919.54524305556</v>
      </c>
      <c r="U876" s="15" t="str">
        <f t="shared" si="136"/>
        <v>2025-09-19</v>
      </c>
      <c r="V876" s="13" t="str">
        <f>VLOOKUP($B876,Deals_Demo!$H:$S,11,0)</f>
        <v>13</v>
      </c>
      <c r="W876" s="13" t="str">
        <f>VLOOKUP($B876,Deals_Demo!$H:$S,12,0)</f>
        <v>Fri</v>
      </c>
      <c r="X876" s="13">
        <f t="shared" si="129"/>
        <v>-0.254</v>
      </c>
      <c r="Y876" s="13">
        <f t="shared" si="130"/>
        <v>-0.50800000000000001</v>
      </c>
      <c r="Z876" s="13">
        <f t="shared" si="131"/>
        <v>-0.76200000000000001</v>
      </c>
      <c r="AA876" s="13">
        <f t="shared" si="137"/>
        <v>-3</v>
      </c>
    </row>
    <row r="877" spans="1:27" x14ac:dyDescent="0.25">
      <c r="A877" s="60">
        <v>45919.343148148146</v>
      </c>
      <c r="B877" s="61">
        <v>443665859</v>
      </c>
      <c r="C877" s="37" t="s">
        <v>36</v>
      </c>
      <c r="D877" s="37" t="s">
        <v>38</v>
      </c>
      <c r="E877" s="37" t="s">
        <v>120</v>
      </c>
      <c r="F877" s="36">
        <v>3657.73</v>
      </c>
      <c r="G877" s="36">
        <v>3656.94</v>
      </c>
      <c r="H877" s="37"/>
      <c r="I877" s="37" t="s">
        <v>642</v>
      </c>
      <c r="J877" s="36">
        <v>3657.01</v>
      </c>
      <c r="K877" s="36">
        <v>0</v>
      </c>
      <c r="L877" s="36">
        <v>0</v>
      </c>
      <c r="M877" s="36">
        <v>0.72</v>
      </c>
      <c r="N877" s="10" t="str">
        <f t="shared" si="132"/>
        <v>W</v>
      </c>
      <c r="O877" s="11">
        <f t="shared" si="133"/>
        <v>45919</v>
      </c>
      <c r="P877" s="12" t="str">
        <f t="shared" si="134"/>
        <v>08</v>
      </c>
      <c r="Q877" s="13" t="str">
        <f>VLOOKUP($B877,Deals_Demo!$H:$N,7,0)</f>
        <v>strategy_18_demo</v>
      </c>
      <c r="R877" s="13" t="str">
        <f t="shared" si="135"/>
        <v>Fri</v>
      </c>
      <c r="S877" s="14">
        <f>VLOOKUP($B877,Deals_Demo!$H:$S,8,0)</f>
        <v>45919.343148148146</v>
      </c>
      <c r="T877" s="14">
        <f>VLOOKUP($B877,Deals_Demo!$H:$S,9,0)</f>
        <v>45919.551481481481</v>
      </c>
      <c r="U877" s="15" t="str">
        <f t="shared" si="136"/>
        <v>2025-09-19</v>
      </c>
      <c r="V877" s="13" t="str">
        <f>VLOOKUP($B877,Deals_Demo!$H:$S,11,0)</f>
        <v>13</v>
      </c>
      <c r="W877" s="13" t="str">
        <f>VLOOKUP($B877,Deals_Demo!$H:$S,12,0)</f>
        <v>Fri</v>
      </c>
      <c r="X877" s="13">
        <f t="shared" si="129"/>
        <v>7.1999999999999995E-2</v>
      </c>
      <c r="Y877" s="13">
        <f t="shared" si="130"/>
        <v>0.14399999999999999</v>
      </c>
      <c r="Z877" s="13">
        <f t="shared" si="131"/>
        <v>0.216</v>
      </c>
      <c r="AA877" s="13">
        <f t="shared" si="137"/>
        <v>-3</v>
      </c>
    </row>
    <row r="878" spans="1:27" x14ac:dyDescent="0.25">
      <c r="A878" s="58">
        <v>45919.34511574074</v>
      </c>
      <c r="B878" s="59">
        <v>443666212</v>
      </c>
      <c r="C878" s="38" t="s">
        <v>36</v>
      </c>
      <c r="D878" s="38" t="s">
        <v>38</v>
      </c>
      <c r="E878" s="38" t="s">
        <v>120</v>
      </c>
      <c r="F878" s="35">
        <v>3658.08</v>
      </c>
      <c r="G878" s="35">
        <v>3657.94</v>
      </c>
      <c r="H878" s="35">
        <v>3655.08</v>
      </c>
      <c r="I878" s="38" t="s">
        <v>643</v>
      </c>
      <c r="J878" s="35">
        <v>3657.96</v>
      </c>
      <c r="K878" s="35">
        <v>0</v>
      </c>
      <c r="L878" s="35">
        <v>0</v>
      </c>
      <c r="M878" s="35">
        <v>0.12</v>
      </c>
      <c r="N878" s="10" t="str">
        <f t="shared" si="132"/>
        <v>W</v>
      </c>
      <c r="O878" s="11">
        <f t="shared" si="133"/>
        <v>45919</v>
      </c>
      <c r="P878" s="12" t="str">
        <f t="shared" si="134"/>
        <v>08</v>
      </c>
      <c r="Q878" s="13" t="str">
        <f>VLOOKUP($B878,Deals_Demo!$H:$N,7,0)</f>
        <v>strategy_10_demo</v>
      </c>
      <c r="R878" s="13" t="str">
        <f t="shared" si="135"/>
        <v>Fri</v>
      </c>
      <c r="S878" s="14">
        <f>VLOOKUP($B878,Deals_Demo!$H:$S,8,0)</f>
        <v>45919.34511574074</v>
      </c>
      <c r="T878" s="14">
        <f>VLOOKUP($B878,Deals_Demo!$H:$S,9,0)</f>
        <v>45919.553449074076</v>
      </c>
      <c r="U878" s="15" t="str">
        <f t="shared" si="136"/>
        <v>2025-09-19</v>
      </c>
      <c r="V878" s="13" t="str">
        <f>VLOOKUP($B878,Deals_Demo!$H:$S,11,0)</f>
        <v>13</v>
      </c>
      <c r="W878" s="13" t="str">
        <f>VLOOKUP($B878,Deals_Demo!$H:$S,12,0)</f>
        <v>Fri</v>
      </c>
      <c r="X878" s="13">
        <f t="shared" si="129"/>
        <v>1.2E-2</v>
      </c>
      <c r="Y878" s="13">
        <f t="shared" si="130"/>
        <v>2.4E-2</v>
      </c>
      <c r="Z878" s="13">
        <f t="shared" si="131"/>
        <v>3.5999999999999997E-2</v>
      </c>
      <c r="AA878" s="13">
        <f t="shared" si="137"/>
        <v>-3</v>
      </c>
    </row>
    <row r="879" spans="1:27" x14ac:dyDescent="0.25">
      <c r="A879" s="60">
        <v>45919.34511574074</v>
      </c>
      <c r="B879" s="61">
        <v>443666213</v>
      </c>
      <c r="C879" s="37" t="s">
        <v>36</v>
      </c>
      <c r="D879" s="37" t="s">
        <v>38</v>
      </c>
      <c r="E879" s="37" t="s">
        <v>120</v>
      </c>
      <c r="F879" s="36">
        <v>3658.08</v>
      </c>
      <c r="G879" s="36">
        <v>3657.94</v>
      </c>
      <c r="H879" s="36">
        <v>3656.58</v>
      </c>
      <c r="I879" s="37" t="s">
        <v>644</v>
      </c>
      <c r="J879" s="36">
        <v>3656.58</v>
      </c>
      <c r="K879" s="36">
        <v>0</v>
      </c>
      <c r="L879" s="36">
        <v>0</v>
      </c>
      <c r="M879" s="36">
        <v>1.5</v>
      </c>
      <c r="N879" s="10" t="str">
        <f t="shared" si="132"/>
        <v>W</v>
      </c>
      <c r="O879" s="11">
        <f t="shared" si="133"/>
        <v>45919</v>
      </c>
      <c r="P879" s="12" t="str">
        <f t="shared" si="134"/>
        <v>08</v>
      </c>
      <c r="Q879" s="13" t="str">
        <f>VLOOKUP($B879,Deals_Demo!$H:$N,7,0)</f>
        <v>strategy_14_demo</v>
      </c>
      <c r="R879" s="13" t="str">
        <f t="shared" si="135"/>
        <v>Fri</v>
      </c>
      <c r="S879" s="14">
        <f>VLOOKUP($B879,Deals_Demo!$H:$S,8,0)</f>
        <v>45919.34511574074</v>
      </c>
      <c r="T879" s="14">
        <f>VLOOKUP($B879,Deals_Demo!$H:$S,9,0)</f>
        <v>45919.553449074076</v>
      </c>
      <c r="U879" s="15" t="str">
        <f t="shared" si="136"/>
        <v>2025-09-19</v>
      </c>
      <c r="V879" s="13" t="str">
        <f>VLOOKUP($B879,Deals_Demo!$H:$S,11,0)</f>
        <v>13</v>
      </c>
      <c r="W879" s="13" t="str">
        <f>VLOOKUP($B879,Deals_Demo!$H:$S,12,0)</f>
        <v>Fri</v>
      </c>
      <c r="X879" s="13">
        <f t="shared" si="129"/>
        <v>0.15000000000000002</v>
      </c>
      <c r="Y879" s="13">
        <f t="shared" si="130"/>
        <v>0.30000000000000004</v>
      </c>
      <c r="Z879" s="13">
        <f t="shared" si="131"/>
        <v>0.44999999999999996</v>
      </c>
      <c r="AA879" s="13">
        <f t="shared" si="137"/>
        <v>-3</v>
      </c>
    </row>
    <row r="880" spans="1:27" x14ac:dyDescent="0.25">
      <c r="A880" s="58">
        <v>45919.34511574074</v>
      </c>
      <c r="B880" s="59">
        <v>443666214</v>
      </c>
      <c r="C880" s="38" t="s">
        <v>36</v>
      </c>
      <c r="D880" s="38" t="s">
        <v>38</v>
      </c>
      <c r="E880" s="38" t="s">
        <v>120</v>
      </c>
      <c r="F880" s="35">
        <v>3658.08</v>
      </c>
      <c r="G880" s="35">
        <v>3659.58</v>
      </c>
      <c r="H880" s="35">
        <v>3656.58</v>
      </c>
      <c r="I880" s="38" t="s">
        <v>645</v>
      </c>
      <c r="J880" s="35">
        <v>3659.59</v>
      </c>
      <c r="K880" s="35">
        <v>0</v>
      </c>
      <c r="L880" s="35">
        <v>0</v>
      </c>
      <c r="M880" s="35">
        <v>-1.51</v>
      </c>
      <c r="N880" s="10" t="str">
        <f t="shared" si="132"/>
        <v>L</v>
      </c>
      <c r="O880" s="11">
        <f t="shared" si="133"/>
        <v>45919</v>
      </c>
      <c r="P880" s="12" t="str">
        <f t="shared" si="134"/>
        <v>08</v>
      </c>
      <c r="Q880" s="13" t="str">
        <f>VLOOKUP($B880,Deals_Demo!$H:$N,7,0)</f>
        <v>strategy_15_demo</v>
      </c>
      <c r="R880" s="13" t="str">
        <f t="shared" si="135"/>
        <v>Fri</v>
      </c>
      <c r="S880" s="14">
        <f>VLOOKUP($B880,Deals_Demo!$H:$S,8,0)</f>
        <v>45919.34511574074</v>
      </c>
      <c r="T880" s="14">
        <f>VLOOKUP($B880,Deals_Demo!$H:$S,9,0)</f>
        <v>45919.553449074076</v>
      </c>
      <c r="U880" s="15" t="str">
        <f t="shared" si="136"/>
        <v>2025-09-19</v>
      </c>
      <c r="V880" s="13" t="str">
        <f>VLOOKUP($B880,Deals_Demo!$H:$S,11,0)</f>
        <v>13</v>
      </c>
      <c r="W880" s="13" t="str">
        <f>VLOOKUP($B880,Deals_Demo!$H:$S,12,0)</f>
        <v>Fri</v>
      </c>
      <c r="X880" s="13">
        <f t="shared" si="129"/>
        <v>-0.15100000000000002</v>
      </c>
      <c r="Y880" s="13">
        <f t="shared" si="130"/>
        <v>-0.30200000000000005</v>
      </c>
      <c r="Z880" s="13">
        <f t="shared" si="131"/>
        <v>-0.45299999999999996</v>
      </c>
      <c r="AA880" s="13">
        <f t="shared" si="137"/>
        <v>-3</v>
      </c>
    </row>
    <row r="881" spans="1:27" x14ac:dyDescent="0.25">
      <c r="A881" s="60">
        <v>45919.352407407408</v>
      </c>
      <c r="B881" s="61">
        <v>443668525</v>
      </c>
      <c r="C881" s="37" t="s">
        <v>36</v>
      </c>
      <c r="D881" s="37" t="s">
        <v>38</v>
      </c>
      <c r="E881" s="37" t="s">
        <v>120</v>
      </c>
      <c r="F881" s="36">
        <v>3657.6</v>
      </c>
      <c r="G881" s="36">
        <v>3655.93</v>
      </c>
      <c r="H881" s="36">
        <v>3654.01</v>
      </c>
      <c r="I881" s="37" t="s">
        <v>646</v>
      </c>
      <c r="J881" s="36">
        <v>3654.01</v>
      </c>
      <c r="K881" s="36">
        <v>0</v>
      </c>
      <c r="L881" s="36">
        <v>0</v>
      </c>
      <c r="M881" s="36">
        <v>3.59</v>
      </c>
      <c r="N881" s="10" t="str">
        <f t="shared" si="132"/>
        <v>W</v>
      </c>
      <c r="O881" s="11">
        <f t="shared" si="133"/>
        <v>45919</v>
      </c>
      <c r="P881" s="12" t="str">
        <f t="shared" si="134"/>
        <v>08</v>
      </c>
      <c r="Q881" s="13" t="str">
        <f>VLOOKUP($B881,Deals_Demo!$H:$N,7,0)</f>
        <v>strategy_11_demo</v>
      </c>
      <c r="R881" s="13" t="str">
        <f t="shared" si="135"/>
        <v>Fri</v>
      </c>
      <c r="S881" s="14">
        <f>VLOOKUP($B881,Deals_Demo!$H:$S,8,0)</f>
        <v>45919.352407407408</v>
      </c>
      <c r="T881" s="14">
        <f>VLOOKUP($B881,Deals_Demo!$H:$S,9,0)</f>
        <v>45919.560740740744</v>
      </c>
      <c r="U881" s="15" t="str">
        <f t="shared" si="136"/>
        <v>2025-09-19</v>
      </c>
      <c r="V881" s="13" t="str">
        <f>VLOOKUP($B881,Deals_Demo!$H:$S,11,0)</f>
        <v>13</v>
      </c>
      <c r="W881" s="13" t="str">
        <f>VLOOKUP($B881,Deals_Demo!$H:$S,12,0)</f>
        <v>Fri</v>
      </c>
      <c r="X881" s="13">
        <f t="shared" si="129"/>
        <v>0.35899999999999999</v>
      </c>
      <c r="Y881" s="13">
        <f t="shared" si="130"/>
        <v>0.71799999999999997</v>
      </c>
      <c r="Z881" s="13">
        <f t="shared" si="131"/>
        <v>1.077</v>
      </c>
      <c r="AA881" s="13">
        <f t="shared" si="137"/>
        <v>3.59</v>
      </c>
    </row>
    <row r="882" spans="1:27" x14ac:dyDescent="0.25">
      <c r="A882" s="58">
        <v>45919.352407407408</v>
      </c>
      <c r="B882" s="59">
        <v>443668529</v>
      </c>
      <c r="C882" s="38" t="s">
        <v>36</v>
      </c>
      <c r="D882" s="38" t="s">
        <v>38</v>
      </c>
      <c r="E882" s="38" t="s">
        <v>120</v>
      </c>
      <c r="F882" s="35">
        <v>3657.69</v>
      </c>
      <c r="G882" s="35">
        <v>3657.89</v>
      </c>
      <c r="H882" s="35">
        <v>3656.1</v>
      </c>
      <c r="I882" s="38" t="s">
        <v>631</v>
      </c>
      <c r="J882" s="35">
        <v>3656.1</v>
      </c>
      <c r="K882" s="35">
        <v>0</v>
      </c>
      <c r="L882" s="35">
        <v>0</v>
      </c>
      <c r="M882" s="35">
        <v>1.59</v>
      </c>
      <c r="N882" s="10" t="str">
        <f t="shared" si="132"/>
        <v>W</v>
      </c>
      <c r="O882" s="11">
        <f t="shared" si="133"/>
        <v>45919</v>
      </c>
      <c r="P882" s="12" t="str">
        <f t="shared" si="134"/>
        <v>08</v>
      </c>
      <c r="Q882" s="13" t="str">
        <f>VLOOKUP($B882,Deals_Demo!$H:$N,7,0)</f>
        <v>strategy_14_demo</v>
      </c>
      <c r="R882" s="13" t="str">
        <f t="shared" si="135"/>
        <v>Fri</v>
      </c>
      <c r="S882" s="14">
        <f>VLOOKUP($B882,Deals_Demo!$H:$S,8,0)</f>
        <v>45919.352407407408</v>
      </c>
      <c r="T882" s="14">
        <f>VLOOKUP($B882,Deals_Demo!$H:$S,9,0)</f>
        <v>45919.560740740744</v>
      </c>
      <c r="U882" s="15" t="str">
        <f t="shared" si="136"/>
        <v>2025-09-19</v>
      </c>
      <c r="V882" s="13" t="str">
        <f>VLOOKUP($B882,Deals_Demo!$H:$S,11,0)</f>
        <v>13</v>
      </c>
      <c r="W882" s="13" t="str">
        <f>VLOOKUP($B882,Deals_Demo!$H:$S,12,0)</f>
        <v>Fri</v>
      </c>
      <c r="X882" s="13">
        <f t="shared" si="129"/>
        <v>0.15900000000000003</v>
      </c>
      <c r="Y882" s="13">
        <f t="shared" si="130"/>
        <v>0.31800000000000006</v>
      </c>
      <c r="Z882" s="13">
        <f t="shared" si="131"/>
        <v>0.47699999999999998</v>
      </c>
      <c r="AA882" s="13">
        <f t="shared" si="137"/>
        <v>-3</v>
      </c>
    </row>
    <row r="883" spans="1:27" x14ac:dyDescent="0.25">
      <c r="A883" s="60">
        <v>45919.352407407408</v>
      </c>
      <c r="B883" s="61">
        <v>443668531</v>
      </c>
      <c r="C883" s="37" t="s">
        <v>36</v>
      </c>
      <c r="D883" s="37" t="s">
        <v>38</v>
      </c>
      <c r="E883" s="37" t="s">
        <v>120</v>
      </c>
      <c r="F883" s="36">
        <v>3657.67</v>
      </c>
      <c r="G883" s="36">
        <v>3657.89</v>
      </c>
      <c r="H883" s="36">
        <v>3656.1</v>
      </c>
      <c r="I883" s="37" t="s">
        <v>631</v>
      </c>
      <c r="J883" s="36">
        <v>3656.1</v>
      </c>
      <c r="K883" s="36">
        <v>0</v>
      </c>
      <c r="L883" s="36">
        <v>0</v>
      </c>
      <c r="M883" s="36">
        <v>1.57</v>
      </c>
      <c r="N883" s="10" t="str">
        <f t="shared" si="132"/>
        <v>W</v>
      </c>
      <c r="O883" s="11">
        <f t="shared" si="133"/>
        <v>45919</v>
      </c>
      <c r="P883" s="12" t="str">
        <f t="shared" si="134"/>
        <v>08</v>
      </c>
      <c r="Q883" s="13" t="str">
        <f>VLOOKUP($B883,Deals_Demo!$H:$N,7,0)</f>
        <v>strategy_15_demo</v>
      </c>
      <c r="R883" s="13" t="str">
        <f t="shared" si="135"/>
        <v>Fri</v>
      </c>
      <c r="S883" s="14">
        <f>VLOOKUP($B883,Deals_Demo!$H:$S,8,0)</f>
        <v>45919.352407407408</v>
      </c>
      <c r="T883" s="14">
        <f>VLOOKUP($B883,Deals_Demo!$H:$S,9,0)</f>
        <v>45919.560740740744</v>
      </c>
      <c r="U883" s="15" t="str">
        <f t="shared" si="136"/>
        <v>2025-09-19</v>
      </c>
      <c r="V883" s="13" t="str">
        <f>VLOOKUP($B883,Deals_Demo!$H:$S,11,0)</f>
        <v>13</v>
      </c>
      <c r="W883" s="13" t="str">
        <f>VLOOKUP($B883,Deals_Demo!$H:$S,12,0)</f>
        <v>Fri</v>
      </c>
      <c r="X883" s="13">
        <f t="shared" si="129"/>
        <v>0.15700000000000003</v>
      </c>
      <c r="Y883" s="13">
        <f t="shared" si="130"/>
        <v>0.31400000000000006</v>
      </c>
      <c r="Z883" s="13">
        <f t="shared" si="131"/>
        <v>0.47099999999999997</v>
      </c>
      <c r="AA883" s="13">
        <f t="shared" si="137"/>
        <v>-3</v>
      </c>
    </row>
    <row r="884" spans="1:27" x14ac:dyDescent="0.25">
      <c r="A884" s="58">
        <v>45919.352418981478</v>
      </c>
      <c r="B884" s="59">
        <v>443668532</v>
      </c>
      <c r="C884" s="38" t="s">
        <v>36</v>
      </c>
      <c r="D884" s="38" t="s">
        <v>38</v>
      </c>
      <c r="E884" s="38" t="s">
        <v>120</v>
      </c>
      <c r="F884" s="35">
        <v>3657.67</v>
      </c>
      <c r="G884" s="35">
        <v>3656.34</v>
      </c>
      <c r="H884" s="35">
        <v>3654.6</v>
      </c>
      <c r="I884" s="38" t="s">
        <v>647</v>
      </c>
      <c r="J884" s="35">
        <v>3654.59</v>
      </c>
      <c r="K884" s="35">
        <v>0</v>
      </c>
      <c r="L884" s="35">
        <v>0</v>
      </c>
      <c r="M884" s="35">
        <v>3.08</v>
      </c>
      <c r="N884" s="10" t="str">
        <f t="shared" si="132"/>
        <v>W</v>
      </c>
      <c r="O884" s="11">
        <f t="shared" si="133"/>
        <v>45919</v>
      </c>
      <c r="P884" s="12" t="str">
        <f t="shared" si="134"/>
        <v>08</v>
      </c>
      <c r="Q884" s="13" t="str">
        <f>VLOOKUP($B884,Deals_Demo!$H:$N,7,0)</f>
        <v>strategy_09_demo</v>
      </c>
      <c r="R884" s="13" t="str">
        <f t="shared" si="135"/>
        <v>Fri</v>
      </c>
      <c r="S884" s="14">
        <f>VLOOKUP($B884,Deals_Demo!$H:$S,8,0)</f>
        <v>45919.352418981478</v>
      </c>
      <c r="T884" s="14">
        <f>VLOOKUP($B884,Deals_Demo!$H:$S,9,0)</f>
        <v>45919.560752314814</v>
      </c>
      <c r="U884" s="15" t="str">
        <f t="shared" si="136"/>
        <v>2025-09-19</v>
      </c>
      <c r="V884" s="13" t="str">
        <f>VLOOKUP($B884,Deals_Demo!$H:$S,11,0)</f>
        <v>13</v>
      </c>
      <c r="W884" s="13" t="str">
        <f>VLOOKUP($B884,Deals_Demo!$H:$S,12,0)</f>
        <v>Fri</v>
      </c>
      <c r="X884" s="13">
        <f t="shared" si="129"/>
        <v>0.30800000000000005</v>
      </c>
      <c r="Y884" s="13">
        <f t="shared" si="130"/>
        <v>0.6160000000000001</v>
      </c>
      <c r="Z884" s="13">
        <f t="shared" si="131"/>
        <v>0.92399999999999993</v>
      </c>
      <c r="AA884" s="13">
        <f t="shared" si="137"/>
        <v>3.08</v>
      </c>
    </row>
    <row r="885" spans="1:27" x14ac:dyDescent="0.25">
      <c r="A885" s="60">
        <v>45919.352418981478</v>
      </c>
      <c r="B885" s="61">
        <v>443668534</v>
      </c>
      <c r="C885" s="37" t="s">
        <v>36</v>
      </c>
      <c r="D885" s="37" t="s">
        <v>38</v>
      </c>
      <c r="E885" s="37" t="s">
        <v>120</v>
      </c>
      <c r="F885" s="36">
        <v>3657.67</v>
      </c>
      <c r="G885" s="36">
        <v>3657.89</v>
      </c>
      <c r="H885" s="36">
        <v>3656.1</v>
      </c>
      <c r="I885" s="37" t="s">
        <v>631</v>
      </c>
      <c r="J885" s="36">
        <v>3656.1</v>
      </c>
      <c r="K885" s="36">
        <v>0</v>
      </c>
      <c r="L885" s="36">
        <v>0</v>
      </c>
      <c r="M885" s="36">
        <v>1.57</v>
      </c>
      <c r="N885" s="10" t="str">
        <f t="shared" si="132"/>
        <v>W</v>
      </c>
      <c r="O885" s="11">
        <f t="shared" si="133"/>
        <v>45919</v>
      </c>
      <c r="P885" s="12" t="str">
        <f t="shared" si="134"/>
        <v>08</v>
      </c>
      <c r="Q885" s="13" t="str">
        <f>VLOOKUP($B885,Deals_Demo!$H:$N,7,0)</f>
        <v>strategy_12_demo</v>
      </c>
      <c r="R885" s="13" t="str">
        <f t="shared" si="135"/>
        <v>Fri</v>
      </c>
      <c r="S885" s="14">
        <f>VLOOKUP($B885,Deals_Demo!$H:$S,8,0)</f>
        <v>45919.352418981478</v>
      </c>
      <c r="T885" s="14">
        <f>VLOOKUP($B885,Deals_Demo!$H:$S,9,0)</f>
        <v>45919.560752314814</v>
      </c>
      <c r="U885" s="15" t="str">
        <f t="shared" si="136"/>
        <v>2025-09-19</v>
      </c>
      <c r="V885" s="13" t="str">
        <f>VLOOKUP($B885,Deals_Demo!$H:$S,11,0)</f>
        <v>13</v>
      </c>
      <c r="W885" s="13" t="str">
        <f>VLOOKUP($B885,Deals_Demo!$H:$S,12,0)</f>
        <v>Fri</v>
      </c>
      <c r="X885" s="13">
        <f t="shared" si="129"/>
        <v>0.15700000000000003</v>
      </c>
      <c r="Y885" s="13">
        <f t="shared" si="130"/>
        <v>0.31400000000000006</v>
      </c>
      <c r="Z885" s="13">
        <f t="shared" si="131"/>
        <v>0.47099999999999997</v>
      </c>
      <c r="AA885" s="13">
        <f t="shared" si="137"/>
        <v>-3</v>
      </c>
    </row>
    <row r="886" spans="1:27" x14ac:dyDescent="0.25">
      <c r="A886" s="58">
        <v>45919.352523148147</v>
      </c>
      <c r="B886" s="59">
        <v>443668566</v>
      </c>
      <c r="C886" s="38" t="s">
        <v>36</v>
      </c>
      <c r="D886" s="38" t="s">
        <v>38</v>
      </c>
      <c r="E886" s="38" t="s">
        <v>120</v>
      </c>
      <c r="F886" s="35">
        <v>3657.57</v>
      </c>
      <c r="G886" s="35">
        <v>3656.3</v>
      </c>
      <c r="H886" s="35">
        <v>3654.56</v>
      </c>
      <c r="I886" s="38" t="s">
        <v>647</v>
      </c>
      <c r="J886" s="35">
        <v>3654.55</v>
      </c>
      <c r="K886" s="35">
        <v>0</v>
      </c>
      <c r="L886" s="35">
        <v>0</v>
      </c>
      <c r="M886" s="35">
        <v>3.02</v>
      </c>
      <c r="N886" s="10" t="str">
        <f t="shared" si="132"/>
        <v>W</v>
      </c>
      <c r="O886" s="11">
        <f t="shared" si="133"/>
        <v>45919</v>
      </c>
      <c r="P886" s="12" t="str">
        <f t="shared" si="134"/>
        <v>08</v>
      </c>
      <c r="Q886" s="13" t="str">
        <f>VLOOKUP($B886,Deals_Demo!$H:$N,7,0)</f>
        <v>strategy_10_demo</v>
      </c>
      <c r="R886" s="13" t="str">
        <f t="shared" si="135"/>
        <v>Fri</v>
      </c>
      <c r="S886" s="14">
        <f>VLOOKUP($B886,Deals_Demo!$H:$S,8,0)</f>
        <v>45919.352523148147</v>
      </c>
      <c r="T886" s="14">
        <f>VLOOKUP($B886,Deals_Demo!$H:$S,9,0)</f>
        <v>45919.560856481483</v>
      </c>
      <c r="U886" s="15" t="str">
        <f t="shared" si="136"/>
        <v>2025-09-19</v>
      </c>
      <c r="V886" s="13" t="str">
        <f>VLOOKUP($B886,Deals_Demo!$H:$S,11,0)</f>
        <v>13</v>
      </c>
      <c r="W886" s="13" t="str">
        <f>VLOOKUP($B886,Deals_Demo!$H:$S,12,0)</f>
        <v>Fri</v>
      </c>
      <c r="X886" s="13">
        <f t="shared" si="129"/>
        <v>0.30200000000000005</v>
      </c>
      <c r="Y886" s="13">
        <f t="shared" si="130"/>
        <v>0.60400000000000009</v>
      </c>
      <c r="Z886" s="13">
        <f t="shared" si="131"/>
        <v>0.90599999999999992</v>
      </c>
      <c r="AA886" s="13">
        <f t="shared" si="137"/>
        <v>3.02</v>
      </c>
    </row>
    <row r="887" spans="1:27" x14ac:dyDescent="0.25">
      <c r="A887" s="60">
        <v>45919.357037037036</v>
      </c>
      <c r="B887" s="61">
        <v>443670571</v>
      </c>
      <c r="C887" s="37" t="s">
        <v>36</v>
      </c>
      <c r="D887" s="37" t="s">
        <v>38</v>
      </c>
      <c r="E887" s="37" t="s">
        <v>120</v>
      </c>
      <c r="F887" s="36">
        <v>3655.7</v>
      </c>
      <c r="G887" s="36">
        <v>3655.02</v>
      </c>
      <c r="H887" s="37"/>
      <c r="I887" s="37" t="s">
        <v>648</v>
      </c>
      <c r="J887" s="36">
        <v>3655.21</v>
      </c>
      <c r="K887" s="36">
        <v>0</v>
      </c>
      <c r="L887" s="36">
        <v>0</v>
      </c>
      <c r="M887" s="36">
        <v>0.49</v>
      </c>
      <c r="N887" s="10" t="str">
        <f t="shared" si="132"/>
        <v>W</v>
      </c>
      <c r="O887" s="11">
        <f t="shared" si="133"/>
        <v>45919</v>
      </c>
      <c r="P887" s="12" t="str">
        <f t="shared" si="134"/>
        <v>08</v>
      </c>
      <c r="Q887" s="13" t="str">
        <f>VLOOKUP($B887,Deals_Demo!$H:$N,7,0)</f>
        <v>strategy_18_demo</v>
      </c>
      <c r="R887" s="13" t="str">
        <f t="shared" si="135"/>
        <v>Fri</v>
      </c>
      <c r="S887" s="14">
        <f>VLOOKUP($B887,Deals_Demo!$H:$S,8,0)</f>
        <v>45919.357037037036</v>
      </c>
      <c r="T887" s="14">
        <f>VLOOKUP($B887,Deals_Demo!$H:$S,9,0)</f>
        <v>45919.565370370372</v>
      </c>
      <c r="U887" s="15" t="str">
        <f t="shared" si="136"/>
        <v>2025-09-19</v>
      </c>
      <c r="V887" s="13" t="str">
        <f>VLOOKUP($B887,Deals_Demo!$H:$S,11,0)</f>
        <v>13</v>
      </c>
      <c r="W887" s="13" t="str">
        <f>VLOOKUP($B887,Deals_Demo!$H:$S,12,0)</f>
        <v>Fri</v>
      </c>
      <c r="X887" s="13">
        <f t="shared" si="129"/>
        <v>4.9000000000000002E-2</v>
      </c>
      <c r="Y887" s="13">
        <f t="shared" si="130"/>
        <v>9.8000000000000004E-2</v>
      </c>
      <c r="Z887" s="13">
        <f t="shared" si="131"/>
        <v>0.14699999999999999</v>
      </c>
      <c r="AA887" s="13">
        <f t="shared" si="137"/>
        <v>-3</v>
      </c>
    </row>
    <row r="888" spans="1:27" x14ac:dyDescent="0.25">
      <c r="A888" s="58">
        <v>45919.357037037036</v>
      </c>
      <c r="B888" s="59">
        <v>443670575</v>
      </c>
      <c r="C888" s="38" t="s">
        <v>36</v>
      </c>
      <c r="D888" s="38" t="s">
        <v>38</v>
      </c>
      <c r="E888" s="38" t="s">
        <v>120</v>
      </c>
      <c r="F888" s="35">
        <v>3655.67</v>
      </c>
      <c r="G888" s="35">
        <v>3652.83</v>
      </c>
      <c r="H888" s="38"/>
      <c r="I888" s="38" t="s">
        <v>649</v>
      </c>
      <c r="J888" s="35">
        <v>3652.84</v>
      </c>
      <c r="K888" s="35">
        <v>0</v>
      </c>
      <c r="L888" s="35">
        <v>0</v>
      </c>
      <c r="M888" s="35">
        <v>2.83</v>
      </c>
      <c r="N888" s="10" t="str">
        <f t="shared" si="132"/>
        <v>W</v>
      </c>
      <c r="O888" s="11">
        <f t="shared" si="133"/>
        <v>45919</v>
      </c>
      <c r="P888" s="12" t="str">
        <f t="shared" si="134"/>
        <v>08</v>
      </c>
      <c r="Q888" s="13" t="str">
        <f>VLOOKUP($B888,Deals_Demo!$H:$N,7,0)</f>
        <v>strategy_19_demo</v>
      </c>
      <c r="R888" s="13" t="str">
        <f t="shared" si="135"/>
        <v>Fri</v>
      </c>
      <c r="S888" s="14">
        <f>VLOOKUP($B888,Deals_Demo!$H:$S,8,0)</f>
        <v>45919.357037037036</v>
      </c>
      <c r="T888" s="14">
        <f>VLOOKUP($B888,Deals_Demo!$H:$S,9,0)</f>
        <v>45919.565370370372</v>
      </c>
      <c r="U888" s="15" t="str">
        <f t="shared" si="136"/>
        <v>2025-09-19</v>
      </c>
      <c r="V888" s="13" t="str">
        <f>VLOOKUP($B888,Deals_Demo!$H:$S,11,0)</f>
        <v>13</v>
      </c>
      <c r="W888" s="13" t="str">
        <f>VLOOKUP($B888,Deals_Demo!$H:$S,12,0)</f>
        <v>Fri</v>
      </c>
      <c r="X888" s="13">
        <f t="shared" si="129"/>
        <v>0.28300000000000003</v>
      </c>
      <c r="Y888" s="13">
        <f t="shared" si="130"/>
        <v>0.56600000000000006</v>
      </c>
      <c r="Z888" s="13">
        <f t="shared" si="131"/>
        <v>0.84899999999999998</v>
      </c>
      <c r="AA888" s="13">
        <f t="shared" si="137"/>
        <v>-3</v>
      </c>
    </row>
    <row r="889" spans="1:27" x14ac:dyDescent="0.25">
      <c r="A889" s="60">
        <v>45919.357037037036</v>
      </c>
      <c r="B889" s="61">
        <v>443670579</v>
      </c>
      <c r="C889" s="37" t="s">
        <v>36</v>
      </c>
      <c r="D889" s="37" t="s">
        <v>38</v>
      </c>
      <c r="E889" s="37" t="s">
        <v>120</v>
      </c>
      <c r="F889" s="36">
        <v>3655.67</v>
      </c>
      <c r="G889" s="36">
        <v>3653.5</v>
      </c>
      <c r="H889" s="36">
        <v>3652.2</v>
      </c>
      <c r="I889" s="37" t="s">
        <v>650</v>
      </c>
      <c r="J889" s="36">
        <v>3652.14</v>
      </c>
      <c r="K889" s="36">
        <v>0</v>
      </c>
      <c r="L889" s="36">
        <v>0</v>
      </c>
      <c r="M889" s="36">
        <v>3.53</v>
      </c>
      <c r="N889" s="10" t="str">
        <f t="shared" si="132"/>
        <v>W</v>
      </c>
      <c r="O889" s="11">
        <f t="shared" si="133"/>
        <v>45919</v>
      </c>
      <c r="P889" s="12" t="str">
        <f t="shared" si="134"/>
        <v>08</v>
      </c>
      <c r="Q889" s="13" t="str">
        <f>VLOOKUP($B889,Deals_Demo!$H:$N,7,0)</f>
        <v>strategy_17_demo</v>
      </c>
      <c r="R889" s="13" t="str">
        <f t="shared" si="135"/>
        <v>Fri</v>
      </c>
      <c r="S889" s="14">
        <f>VLOOKUP($B889,Deals_Demo!$H:$S,8,0)</f>
        <v>45919.357037037036</v>
      </c>
      <c r="T889" s="14">
        <f>VLOOKUP($B889,Deals_Demo!$H:$S,9,0)</f>
        <v>45919.565370370372</v>
      </c>
      <c r="U889" s="15" t="str">
        <f t="shared" si="136"/>
        <v>2025-09-19</v>
      </c>
      <c r="V889" s="13" t="str">
        <f>VLOOKUP($B889,Deals_Demo!$H:$S,11,0)</f>
        <v>13</v>
      </c>
      <c r="W889" s="13" t="str">
        <f>VLOOKUP($B889,Deals_Demo!$H:$S,12,0)</f>
        <v>Fri</v>
      </c>
      <c r="X889" s="13">
        <f t="shared" si="129"/>
        <v>0.35299999999999998</v>
      </c>
      <c r="Y889" s="13">
        <f t="shared" si="130"/>
        <v>0.70599999999999996</v>
      </c>
      <c r="Z889" s="13">
        <f t="shared" si="131"/>
        <v>1.0589999999999999</v>
      </c>
      <c r="AA889" s="13">
        <f t="shared" si="137"/>
        <v>3.53</v>
      </c>
    </row>
    <row r="890" spans="1:27" x14ac:dyDescent="0.25">
      <c r="A890" s="58">
        <v>45919.359120370369</v>
      </c>
      <c r="B890" s="59">
        <v>443671221</v>
      </c>
      <c r="C890" s="38" t="s">
        <v>36</v>
      </c>
      <c r="D890" s="38" t="s">
        <v>38</v>
      </c>
      <c r="E890" s="38" t="s">
        <v>120</v>
      </c>
      <c r="F890" s="35">
        <v>3654.75</v>
      </c>
      <c r="G890" s="35">
        <v>3654.33</v>
      </c>
      <c r="H890" s="38"/>
      <c r="I890" s="38" t="s">
        <v>651</v>
      </c>
      <c r="J890" s="35">
        <v>3654.42</v>
      </c>
      <c r="K890" s="35">
        <v>0</v>
      </c>
      <c r="L890" s="35">
        <v>0</v>
      </c>
      <c r="M890" s="35">
        <v>0.33</v>
      </c>
      <c r="N890" s="10" t="str">
        <f t="shared" si="132"/>
        <v>W</v>
      </c>
      <c r="O890" s="11">
        <f t="shared" si="133"/>
        <v>45919</v>
      </c>
      <c r="P890" s="12" t="str">
        <f t="shared" si="134"/>
        <v>08</v>
      </c>
      <c r="Q890" s="13" t="str">
        <f>VLOOKUP($B890,Deals_Demo!$H:$N,7,0)</f>
        <v>strategy_18_demo</v>
      </c>
      <c r="R890" s="13" t="str">
        <f t="shared" si="135"/>
        <v>Fri</v>
      </c>
      <c r="S890" s="14">
        <f>VLOOKUP($B890,Deals_Demo!$H:$S,8,0)</f>
        <v>45919.359120370369</v>
      </c>
      <c r="T890" s="14">
        <f>VLOOKUP($B890,Deals_Demo!$H:$S,9,0)</f>
        <v>45919.567453703705</v>
      </c>
      <c r="U890" s="15" t="str">
        <f t="shared" si="136"/>
        <v>2025-09-19</v>
      </c>
      <c r="V890" s="13" t="str">
        <f>VLOOKUP($B890,Deals_Demo!$H:$S,11,0)</f>
        <v>13</v>
      </c>
      <c r="W890" s="13" t="str">
        <f>VLOOKUP($B890,Deals_Demo!$H:$S,12,0)</f>
        <v>Fri</v>
      </c>
      <c r="X890" s="13">
        <f t="shared" si="129"/>
        <v>3.3000000000000002E-2</v>
      </c>
      <c r="Y890" s="13">
        <f t="shared" si="130"/>
        <v>6.6000000000000003E-2</v>
      </c>
      <c r="Z890" s="13">
        <f t="shared" si="131"/>
        <v>9.9000000000000005E-2</v>
      </c>
      <c r="AA890" s="13">
        <f t="shared" si="137"/>
        <v>-3</v>
      </c>
    </row>
    <row r="891" spans="1:27" x14ac:dyDescent="0.25">
      <c r="A891" s="60">
        <v>45919.359930555554</v>
      </c>
      <c r="B891" s="61">
        <v>443671727</v>
      </c>
      <c r="C891" s="37" t="s">
        <v>36</v>
      </c>
      <c r="D891" s="37" t="s">
        <v>38</v>
      </c>
      <c r="E891" s="37" t="s">
        <v>120</v>
      </c>
      <c r="F891" s="36">
        <v>3655.52</v>
      </c>
      <c r="G891" s="36">
        <v>3658.5</v>
      </c>
      <c r="H891" s="36">
        <v>3654</v>
      </c>
      <c r="I891" s="37" t="s">
        <v>652</v>
      </c>
      <c r="J891" s="36">
        <v>3653.86</v>
      </c>
      <c r="K891" s="36">
        <v>0</v>
      </c>
      <c r="L891" s="36">
        <v>0</v>
      </c>
      <c r="M891" s="36">
        <v>1.66</v>
      </c>
      <c r="N891" s="10" t="str">
        <f t="shared" si="132"/>
        <v>W</v>
      </c>
      <c r="O891" s="11">
        <f t="shared" si="133"/>
        <v>45919</v>
      </c>
      <c r="P891" s="12" t="str">
        <f t="shared" si="134"/>
        <v>08</v>
      </c>
      <c r="Q891" s="13" t="str">
        <f>VLOOKUP($B891,Deals_Demo!$H:$N,7,0)</f>
        <v>strategy_12_demo</v>
      </c>
      <c r="R891" s="13" t="str">
        <f t="shared" si="135"/>
        <v>Fri</v>
      </c>
      <c r="S891" s="14">
        <f>VLOOKUP($B891,Deals_Demo!$H:$S,8,0)</f>
        <v>45919.359930555554</v>
      </c>
      <c r="T891" s="14">
        <f>VLOOKUP($B891,Deals_Demo!$H:$S,9,0)</f>
        <v>45919.56826388889</v>
      </c>
      <c r="U891" s="15" t="str">
        <f t="shared" si="136"/>
        <v>2025-09-19</v>
      </c>
      <c r="V891" s="13" t="str">
        <f>VLOOKUP($B891,Deals_Demo!$H:$S,11,0)</f>
        <v>13</v>
      </c>
      <c r="W891" s="13" t="str">
        <f>VLOOKUP($B891,Deals_Demo!$H:$S,12,0)</f>
        <v>Fri</v>
      </c>
      <c r="X891" s="13">
        <f t="shared" si="129"/>
        <v>0.16600000000000001</v>
      </c>
      <c r="Y891" s="13">
        <f t="shared" si="130"/>
        <v>0.33200000000000002</v>
      </c>
      <c r="Z891" s="13">
        <f t="shared" si="131"/>
        <v>0.49799999999999994</v>
      </c>
      <c r="AA891" s="13">
        <f t="shared" si="137"/>
        <v>-3</v>
      </c>
    </row>
    <row r="892" spans="1:27" x14ac:dyDescent="0.25">
      <c r="A892" s="58">
        <v>45919.359930555554</v>
      </c>
      <c r="B892" s="59">
        <v>443671729</v>
      </c>
      <c r="C892" s="38" t="s">
        <v>36</v>
      </c>
      <c r="D892" s="38" t="s">
        <v>38</v>
      </c>
      <c r="E892" s="38" t="s">
        <v>120</v>
      </c>
      <c r="F892" s="35">
        <v>3655.48</v>
      </c>
      <c r="G892" s="35">
        <v>3658.52</v>
      </c>
      <c r="H892" s="35">
        <v>3654.02</v>
      </c>
      <c r="I892" s="38" t="s">
        <v>652</v>
      </c>
      <c r="J892" s="35">
        <v>3653.86</v>
      </c>
      <c r="K892" s="35">
        <v>0</v>
      </c>
      <c r="L892" s="35">
        <v>0</v>
      </c>
      <c r="M892" s="35">
        <v>1.62</v>
      </c>
      <c r="N892" s="10" t="str">
        <f t="shared" si="132"/>
        <v>W</v>
      </c>
      <c r="O892" s="11">
        <f t="shared" si="133"/>
        <v>45919</v>
      </c>
      <c r="P892" s="12" t="str">
        <f t="shared" si="134"/>
        <v>08</v>
      </c>
      <c r="Q892" s="13" t="str">
        <f>VLOOKUP($B892,Deals_Demo!$H:$N,7,0)</f>
        <v>strategy_14_demo</v>
      </c>
      <c r="R892" s="13" t="str">
        <f t="shared" si="135"/>
        <v>Fri</v>
      </c>
      <c r="S892" s="14">
        <f>VLOOKUP($B892,Deals_Demo!$H:$S,8,0)</f>
        <v>45919.359930555554</v>
      </c>
      <c r="T892" s="14">
        <f>VLOOKUP($B892,Deals_Demo!$H:$S,9,0)</f>
        <v>45919.56826388889</v>
      </c>
      <c r="U892" s="15" t="str">
        <f t="shared" si="136"/>
        <v>2025-09-19</v>
      </c>
      <c r="V892" s="13" t="str">
        <f>VLOOKUP($B892,Deals_Demo!$H:$S,11,0)</f>
        <v>13</v>
      </c>
      <c r="W892" s="13" t="str">
        <f>VLOOKUP($B892,Deals_Demo!$H:$S,12,0)</f>
        <v>Fri</v>
      </c>
      <c r="X892" s="13">
        <f t="shared" si="129"/>
        <v>0.16200000000000003</v>
      </c>
      <c r="Y892" s="13">
        <f t="shared" si="130"/>
        <v>0.32400000000000007</v>
      </c>
      <c r="Z892" s="13">
        <f t="shared" si="131"/>
        <v>0.48599999999999999</v>
      </c>
      <c r="AA892" s="13">
        <f t="shared" si="137"/>
        <v>-3</v>
      </c>
    </row>
    <row r="893" spans="1:27" x14ac:dyDescent="0.25">
      <c r="A893" s="60">
        <v>45919.359930555554</v>
      </c>
      <c r="B893" s="61">
        <v>443671731</v>
      </c>
      <c r="C893" s="37" t="s">
        <v>36</v>
      </c>
      <c r="D893" s="37" t="s">
        <v>38</v>
      </c>
      <c r="E893" s="37" t="s">
        <v>120</v>
      </c>
      <c r="F893" s="36">
        <v>3655.48</v>
      </c>
      <c r="G893" s="36">
        <v>3654.3</v>
      </c>
      <c r="H893" s="36">
        <v>3652.02</v>
      </c>
      <c r="I893" s="37" t="s">
        <v>653</v>
      </c>
      <c r="J893" s="36">
        <v>3651.94</v>
      </c>
      <c r="K893" s="36">
        <v>0</v>
      </c>
      <c r="L893" s="36">
        <v>0</v>
      </c>
      <c r="M893" s="36">
        <v>3.54</v>
      </c>
      <c r="N893" s="10" t="str">
        <f t="shared" si="132"/>
        <v>W</v>
      </c>
      <c r="O893" s="11">
        <f t="shared" si="133"/>
        <v>45919</v>
      </c>
      <c r="P893" s="12" t="str">
        <f t="shared" si="134"/>
        <v>08</v>
      </c>
      <c r="Q893" s="13" t="str">
        <f>VLOOKUP($B893,Deals_Demo!$H:$N,7,0)</f>
        <v>strategy_16_demo</v>
      </c>
      <c r="R893" s="13" t="str">
        <f t="shared" si="135"/>
        <v>Fri</v>
      </c>
      <c r="S893" s="14">
        <f>VLOOKUP($B893,Deals_Demo!$H:$S,8,0)</f>
        <v>45919.359930555554</v>
      </c>
      <c r="T893" s="14">
        <f>VLOOKUP($B893,Deals_Demo!$H:$S,9,0)</f>
        <v>45919.56826388889</v>
      </c>
      <c r="U893" s="15" t="str">
        <f t="shared" si="136"/>
        <v>2025-09-19</v>
      </c>
      <c r="V893" s="13" t="str">
        <f>VLOOKUP($B893,Deals_Demo!$H:$S,11,0)</f>
        <v>13</v>
      </c>
      <c r="W893" s="13" t="str">
        <f>VLOOKUP($B893,Deals_Demo!$H:$S,12,0)</f>
        <v>Fri</v>
      </c>
      <c r="X893" s="13">
        <f t="shared" si="129"/>
        <v>0.35400000000000004</v>
      </c>
      <c r="Y893" s="13">
        <f t="shared" si="130"/>
        <v>0.70800000000000007</v>
      </c>
      <c r="Z893" s="13">
        <f t="shared" si="131"/>
        <v>1.0620000000000001</v>
      </c>
      <c r="AA893" s="13">
        <f t="shared" si="137"/>
        <v>3.54</v>
      </c>
    </row>
    <row r="894" spans="1:27" x14ac:dyDescent="0.25">
      <c r="A894" s="58">
        <v>45919.359942129631</v>
      </c>
      <c r="B894" s="59">
        <v>443671734</v>
      </c>
      <c r="C894" s="38" t="s">
        <v>36</v>
      </c>
      <c r="D894" s="38" t="s">
        <v>38</v>
      </c>
      <c r="E894" s="38" t="s">
        <v>120</v>
      </c>
      <c r="F894" s="35">
        <v>3655.44</v>
      </c>
      <c r="G894" s="35">
        <v>3655.2</v>
      </c>
      <c r="H894" s="35">
        <v>3652.52</v>
      </c>
      <c r="I894" s="38" t="s">
        <v>654</v>
      </c>
      <c r="J894" s="35">
        <v>3655.23</v>
      </c>
      <c r="K894" s="35">
        <v>0</v>
      </c>
      <c r="L894" s="35">
        <v>0</v>
      </c>
      <c r="M894" s="35">
        <v>0.21</v>
      </c>
      <c r="N894" s="10" t="str">
        <f t="shared" si="132"/>
        <v>W</v>
      </c>
      <c r="O894" s="11">
        <f t="shared" si="133"/>
        <v>45919</v>
      </c>
      <c r="P894" s="12" t="str">
        <f t="shared" si="134"/>
        <v>08</v>
      </c>
      <c r="Q894" s="13" t="str">
        <f>VLOOKUP($B894,Deals_Demo!$H:$N,7,0)</f>
        <v>strategy_10_demo</v>
      </c>
      <c r="R894" s="13" t="str">
        <f t="shared" si="135"/>
        <v>Fri</v>
      </c>
      <c r="S894" s="14">
        <f>VLOOKUP($B894,Deals_Demo!$H:$S,8,0)</f>
        <v>45919.359942129631</v>
      </c>
      <c r="T894" s="14">
        <f>VLOOKUP($B894,Deals_Demo!$H:$S,9,0)</f>
        <v>45919.568275462967</v>
      </c>
      <c r="U894" s="15" t="str">
        <f t="shared" si="136"/>
        <v>2025-09-19</v>
      </c>
      <c r="V894" s="13" t="str">
        <f>VLOOKUP($B894,Deals_Demo!$H:$S,11,0)</f>
        <v>13</v>
      </c>
      <c r="W894" s="13" t="str">
        <f>VLOOKUP($B894,Deals_Demo!$H:$S,12,0)</f>
        <v>Fri</v>
      </c>
      <c r="X894" s="13">
        <f t="shared" si="129"/>
        <v>2.1000000000000001E-2</v>
      </c>
      <c r="Y894" s="13">
        <f t="shared" si="130"/>
        <v>4.2000000000000003E-2</v>
      </c>
      <c r="Z894" s="13">
        <f t="shared" si="131"/>
        <v>6.3E-2</v>
      </c>
      <c r="AA894" s="13">
        <f t="shared" si="137"/>
        <v>-3</v>
      </c>
    </row>
    <row r="895" spans="1:27" x14ac:dyDescent="0.25">
      <c r="A895" s="60">
        <v>45919.359942129631</v>
      </c>
      <c r="B895" s="61">
        <v>443671736</v>
      </c>
      <c r="C895" s="37" t="s">
        <v>36</v>
      </c>
      <c r="D895" s="37" t="s">
        <v>38</v>
      </c>
      <c r="E895" s="37" t="s">
        <v>120</v>
      </c>
      <c r="F895" s="36">
        <v>3655.44</v>
      </c>
      <c r="G895" s="36">
        <v>3657.02</v>
      </c>
      <c r="H895" s="36">
        <v>3654.02</v>
      </c>
      <c r="I895" s="37" t="s">
        <v>652</v>
      </c>
      <c r="J895" s="36">
        <v>3653.86</v>
      </c>
      <c r="K895" s="36">
        <v>0</v>
      </c>
      <c r="L895" s="36">
        <v>0</v>
      </c>
      <c r="M895" s="36">
        <v>1.58</v>
      </c>
      <c r="N895" s="10" t="str">
        <f t="shared" si="132"/>
        <v>W</v>
      </c>
      <c r="O895" s="11">
        <f t="shared" si="133"/>
        <v>45919</v>
      </c>
      <c r="P895" s="12" t="str">
        <f t="shared" si="134"/>
        <v>08</v>
      </c>
      <c r="Q895" s="13" t="str">
        <f>VLOOKUP($B895,Deals_Demo!$H:$N,7,0)</f>
        <v>strategy_15_demo</v>
      </c>
      <c r="R895" s="13" t="str">
        <f t="shared" si="135"/>
        <v>Fri</v>
      </c>
      <c r="S895" s="14">
        <f>VLOOKUP($B895,Deals_Demo!$H:$S,8,0)</f>
        <v>45919.359942129631</v>
      </c>
      <c r="T895" s="14">
        <f>VLOOKUP($B895,Deals_Demo!$H:$S,9,0)</f>
        <v>45919.568275462967</v>
      </c>
      <c r="U895" s="15" t="str">
        <f t="shared" si="136"/>
        <v>2025-09-19</v>
      </c>
      <c r="V895" s="13" t="str">
        <f>VLOOKUP($B895,Deals_Demo!$H:$S,11,0)</f>
        <v>13</v>
      </c>
      <c r="W895" s="13" t="str">
        <f>VLOOKUP($B895,Deals_Demo!$H:$S,12,0)</f>
        <v>Fri</v>
      </c>
      <c r="X895" s="13">
        <f t="shared" si="129"/>
        <v>0.15800000000000003</v>
      </c>
      <c r="Y895" s="13">
        <f t="shared" si="130"/>
        <v>0.31600000000000006</v>
      </c>
      <c r="Z895" s="13">
        <f t="shared" si="131"/>
        <v>0.47399999999999998</v>
      </c>
      <c r="AA895" s="13">
        <f t="shared" si="137"/>
        <v>-3</v>
      </c>
    </row>
    <row r="896" spans="1:27" x14ac:dyDescent="0.25">
      <c r="A896" s="58">
        <v>45919.359942129631</v>
      </c>
      <c r="B896" s="59">
        <v>443671747</v>
      </c>
      <c r="C896" s="38" t="s">
        <v>36</v>
      </c>
      <c r="D896" s="38" t="s">
        <v>38</v>
      </c>
      <c r="E896" s="38" t="s">
        <v>120</v>
      </c>
      <c r="F896" s="35">
        <v>3655.44</v>
      </c>
      <c r="G896" s="35">
        <v>3655.2</v>
      </c>
      <c r="H896" s="35">
        <v>3652.52</v>
      </c>
      <c r="I896" s="38" t="s">
        <v>654</v>
      </c>
      <c r="J896" s="35">
        <v>3655.23</v>
      </c>
      <c r="K896" s="35">
        <v>0</v>
      </c>
      <c r="L896" s="35">
        <v>0</v>
      </c>
      <c r="M896" s="35">
        <v>0.21</v>
      </c>
      <c r="N896" s="10" t="str">
        <f t="shared" si="132"/>
        <v>W</v>
      </c>
      <c r="O896" s="11">
        <f t="shared" si="133"/>
        <v>45919</v>
      </c>
      <c r="P896" s="12" t="str">
        <f t="shared" si="134"/>
        <v>08</v>
      </c>
      <c r="Q896" s="13" t="str">
        <f>VLOOKUP($B896,Deals_Demo!$H:$N,7,0)</f>
        <v>strategy_09_demo</v>
      </c>
      <c r="R896" s="13" t="str">
        <f t="shared" si="135"/>
        <v>Fri</v>
      </c>
      <c r="S896" s="14">
        <f>VLOOKUP($B896,Deals_Demo!$H:$S,8,0)</f>
        <v>45919.359942129631</v>
      </c>
      <c r="T896" s="14">
        <f>VLOOKUP($B896,Deals_Demo!$H:$S,9,0)</f>
        <v>45919.568275462967</v>
      </c>
      <c r="U896" s="15" t="str">
        <f t="shared" si="136"/>
        <v>2025-09-19</v>
      </c>
      <c r="V896" s="13" t="str">
        <f>VLOOKUP($B896,Deals_Demo!$H:$S,11,0)</f>
        <v>13</v>
      </c>
      <c r="W896" s="13" t="str">
        <f>VLOOKUP($B896,Deals_Demo!$H:$S,12,0)</f>
        <v>Fri</v>
      </c>
      <c r="X896" s="13">
        <f t="shared" si="129"/>
        <v>2.1000000000000001E-2</v>
      </c>
      <c r="Y896" s="13">
        <f t="shared" si="130"/>
        <v>4.2000000000000003E-2</v>
      </c>
      <c r="Z896" s="13">
        <f t="shared" si="131"/>
        <v>6.3E-2</v>
      </c>
      <c r="AA896" s="13">
        <f t="shared" si="137"/>
        <v>-3</v>
      </c>
    </row>
    <row r="897" spans="1:27" x14ac:dyDescent="0.25">
      <c r="A897" s="60">
        <v>45919.359942129631</v>
      </c>
      <c r="B897" s="61">
        <v>443671751</v>
      </c>
      <c r="C897" s="37" t="s">
        <v>36</v>
      </c>
      <c r="D897" s="37" t="s">
        <v>38</v>
      </c>
      <c r="E897" s="37" t="s">
        <v>120</v>
      </c>
      <c r="F897" s="36">
        <v>3655.42</v>
      </c>
      <c r="G897" s="36">
        <v>3655.2</v>
      </c>
      <c r="H897" s="36">
        <v>3652.02</v>
      </c>
      <c r="I897" s="37" t="s">
        <v>654</v>
      </c>
      <c r="J897" s="36">
        <v>3655.23</v>
      </c>
      <c r="K897" s="36">
        <v>0</v>
      </c>
      <c r="L897" s="36">
        <v>0</v>
      </c>
      <c r="M897" s="36">
        <v>0.19</v>
      </c>
      <c r="N897" s="10" t="str">
        <f t="shared" si="132"/>
        <v>W</v>
      </c>
      <c r="O897" s="11">
        <f t="shared" si="133"/>
        <v>45919</v>
      </c>
      <c r="P897" s="12" t="str">
        <f t="shared" si="134"/>
        <v>08</v>
      </c>
      <c r="Q897" s="13" t="str">
        <f>VLOOKUP($B897,Deals_Demo!$H:$N,7,0)</f>
        <v>strategy_11_demo</v>
      </c>
      <c r="R897" s="13" t="str">
        <f t="shared" si="135"/>
        <v>Fri</v>
      </c>
      <c r="S897" s="14">
        <f>VLOOKUP($B897,Deals_Demo!$H:$S,8,0)</f>
        <v>45919.359942129631</v>
      </c>
      <c r="T897" s="14">
        <f>VLOOKUP($B897,Deals_Demo!$H:$S,9,0)</f>
        <v>45919.568275462967</v>
      </c>
      <c r="U897" s="15" t="str">
        <f t="shared" si="136"/>
        <v>2025-09-19</v>
      </c>
      <c r="V897" s="13" t="str">
        <f>VLOOKUP($B897,Deals_Demo!$H:$S,11,0)</f>
        <v>13</v>
      </c>
      <c r="W897" s="13" t="str">
        <f>VLOOKUP($B897,Deals_Demo!$H:$S,12,0)</f>
        <v>Fri</v>
      </c>
      <c r="X897" s="13">
        <f t="shared" si="129"/>
        <v>1.9000000000000003E-2</v>
      </c>
      <c r="Y897" s="13">
        <f t="shared" si="130"/>
        <v>3.8000000000000006E-2</v>
      </c>
      <c r="Z897" s="13">
        <f t="shared" si="131"/>
        <v>5.6999999999999995E-2</v>
      </c>
      <c r="AA897" s="13">
        <f t="shared" si="137"/>
        <v>-3</v>
      </c>
    </row>
    <row r="898" spans="1:27" x14ac:dyDescent="0.25">
      <c r="A898" s="58">
        <v>45919.361550925925</v>
      </c>
      <c r="B898" s="59">
        <v>443672446</v>
      </c>
      <c r="C898" s="38" t="s">
        <v>36</v>
      </c>
      <c r="D898" s="38" t="s">
        <v>38</v>
      </c>
      <c r="E898" s="38" t="s">
        <v>120</v>
      </c>
      <c r="F898" s="35">
        <v>3654.66</v>
      </c>
      <c r="G898" s="35">
        <v>3657.66</v>
      </c>
      <c r="H898" s="35">
        <v>3653.16</v>
      </c>
      <c r="I898" s="38" t="s">
        <v>655</v>
      </c>
      <c r="J898" s="35">
        <v>3653.09</v>
      </c>
      <c r="K898" s="35">
        <v>0</v>
      </c>
      <c r="L898" s="35">
        <v>0</v>
      </c>
      <c r="M898" s="35">
        <v>1.57</v>
      </c>
      <c r="N898" s="10" t="str">
        <f t="shared" si="132"/>
        <v>W</v>
      </c>
      <c r="O898" s="11">
        <f t="shared" si="133"/>
        <v>45919</v>
      </c>
      <c r="P898" s="12" t="str">
        <f t="shared" si="134"/>
        <v>08</v>
      </c>
      <c r="Q898" s="13" t="str">
        <f>VLOOKUP($B898,Deals_Demo!$H:$N,7,0)</f>
        <v>strategy_12_demo</v>
      </c>
      <c r="R898" s="13" t="str">
        <f t="shared" si="135"/>
        <v>Fri</v>
      </c>
      <c r="S898" s="14">
        <f>VLOOKUP($B898,Deals_Demo!$H:$S,8,0)</f>
        <v>45919.361550925925</v>
      </c>
      <c r="T898" s="14">
        <f>VLOOKUP($B898,Deals_Demo!$H:$S,9,0)</f>
        <v>45919.569884259261</v>
      </c>
      <c r="U898" s="15" t="str">
        <f t="shared" si="136"/>
        <v>2025-09-19</v>
      </c>
      <c r="V898" s="13" t="str">
        <f>VLOOKUP($B898,Deals_Demo!$H:$S,11,0)</f>
        <v>13</v>
      </c>
      <c r="W898" s="13" t="str">
        <f>VLOOKUP($B898,Deals_Demo!$H:$S,12,0)</f>
        <v>Fri</v>
      </c>
      <c r="X898" s="13">
        <f t="shared" si="129"/>
        <v>0.15700000000000003</v>
      </c>
      <c r="Y898" s="13">
        <f t="shared" si="130"/>
        <v>0.31400000000000006</v>
      </c>
      <c r="Z898" s="13">
        <f t="shared" si="131"/>
        <v>0.47099999999999997</v>
      </c>
      <c r="AA898" s="13">
        <f t="shared" si="137"/>
        <v>-3</v>
      </c>
    </row>
    <row r="899" spans="1:27" x14ac:dyDescent="0.25">
      <c r="A899" s="60">
        <v>45919.361550925925</v>
      </c>
      <c r="B899" s="61">
        <v>443672448</v>
      </c>
      <c r="C899" s="37" t="s">
        <v>36</v>
      </c>
      <c r="D899" s="37" t="s">
        <v>38</v>
      </c>
      <c r="E899" s="37" t="s">
        <v>120</v>
      </c>
      <c r="F899" s="36">
        <v>3654.66</v>
      </c>
      <c r="G899" s="36">
        <v>3657.66</v>
      </c>
      <c r="H899" s="36">
        <v>3653.16</v>
      </c>
      <c r="I899" s="37" t="s">
        <v>655</v>
      </c>
      <c r="J899" s="36">
        <v>3653.09</v>
      </c>
      <c r="K899" s="36">
        <v>0</v>
      </c>
      <c r="L899" s="36">
        <v>0</v>
      </c>
      <c r="M899" s="36">
        <v>1.57</v>
      </c>
      <c r="N899" s="10" t="str">
        <f t="shared" si="132"/>
        <v>W</v>
      </c>
      <c r="O899" s="11">
        <f t="shared" si="133"/>
        <v>45919</v>
      </c>
      <c r="P899" s="12" t="str">
        <f t="shared" si="134"/>
        <v>08</v>
      </c>
      <c r="Q899" s="13" t="str">
        <f>VLOOKUP($B899,Deals_Demo!$H:$N,7,0)</f>
        <v>strategy_14_demo</v>
      </c>
      <c r="R899" s="13" t="str">
        <f t="shared" si="135"/>
        <v>Fri</v>
      </c>
      <c r="S899" s="14">
        <f>VLOOKUP($B899,Deals_Demo!$H:$S,8,0)</f>
        <v>45919.361550925925</v>
      </c>
      <c r="T899" s="14">
        <f>VLOOKUP($B899,Deals_Demo!$H:$S,9,0)</f>
        <v>45919.569884259261</v>
      </c>
      <c r="U899" s="15" t="str">
        <f t="shared" si="136"/>
        <v>2025-09-19</v>
      </c>
      <c r="V899" s="13" t="str">
        <f>VLOOKUP($B899,Deals_Demo!$H:$S,11,0)</f>
        <v>13</v>
      </c>
      <c r="W899" s="13" t="str">
        <f>VLOOKUP($B899,Deals_Demo!$H:$S,12,0)</f>
        <v>Fri</v>
      </c>
      <c r="X899" s="13">
        <f t="shared" ref="X899:X962" si="138">$M899*0.1</f>
        <v>0.15700000000000003</v>
      </c>
      <c r="Y899" s="13">
        <f t="shared" ref="Y899:Y962" si="139">$M899*0.2</f>
        <v>0.31400000000000006</v>
      </c>
      <c r="Z899" s="13">
        <f t="shared" ref="Z899:Z962" si="140">$M899*0.3</f>
        <v>0.47099999999999997</v>
      </c>
      <c r="AA899" s="13">
        <f t="shared" si="137"/>
        <v>-3</v>
      </c>
    </row>
    <row r="900" spans="1:27" x14ac:dyDescent="0.25">
      <c r="A900" s="58">
        <v>45919.361550925925</v>
      </c>
      <c r="B900" s="59">
        <v>443672452</v>
      </c>
      <c r="C900" s="38" t="s">
        <v>36</v>
      </c>
      <c r="D900" s="38" t="s">
        <v>38</v>
      </c>
      <c r="E900" s="38" t="s">
        <v>120</v>
      </c>
      <c r="F900" s="35">
        <v>3654.66</v>
      </c>
      <c r="G900" s="35">
        <v>3656.16</v>
      </c>
      <c r="H900" s="35">
        <v>3653.16</v>
      </c>
      <c r="I900" s="38" t="s">
        <v>655</v>
      </c>
      <c r="J900" s="35">
        <v>3653.09</v>
      </c>
      <c r="K900" s="35">
        <v>0</v>
      </c>
      <c r="L900" s="35">
        <v>0</v>
      </c>
      <c r="M900" s="35">
        <v>1.57</v>
      </c>
      <c r="N900" s="10" t="str">
        <f t="shared" si="132"/>
        <v>W</v>
      </c>
      <c r="O900" s="11">
        <f t="shared" si="133"/>
        <v>45919</v>
      </c>
      <c r="P900" s="12" t="str">
        <f t="shared" si="134"/>
        <v>08</v>
      </c>
      <c r="Q900" s="13" t="str">
        <f>VLOOKUP($B900,Deals_Demo!$H:$N,7,0)</f>
        <v>strategy_15_demo</v>
      </c>
      <c r="R900" s="13" t="str">
        <f t="shared" si="135"/>
        <v>Fri</v>
      </c>
      <c r="S900" s="14">
        <f>VLOOKUP($B900,Deals_Demo!$H:$S,8,0)</f>
        <v>45919.361550925925</v>
      </c>
      <c r="T900" s="14">
        <f>VLOOKUP($B900,Deals_Demo!$H:$S,9,0)</f>
        <v>45919.569884259261</v>
      </c>
      <c r="U900" s="15" t="str">
        <f t="shared" si="136"/>
        <v>2025-09-19</v>
      </c>
      <c r="V900" s="13" t="str">
        <f>VLOOKUP($B900,Deals_Demo!$H:$S,11,0)</f>
        <v>13</v>
      </c>
      <c r="W900" s="13" t="str">
        <f>VLOOKUP($B900,Deals_Demo!$H:$S,12,0)</f>
        <v>Fri</v>
      </c>
      <c r="X900" s="13">
        <f t="shared" si="138"/>
        <v>0.15700000000000003</v>
      </c>
      <c r="Y900" s="13">
        <f t="shared" si="139"/>
        <v>0.31400000000000006</v>
      </c>
      <c r="Z900" s="13">
        <f t="shared" si="140"/>
        <v>0.47099999999999997</v>
      </c>
      <c r="AA900" s="13">
        <f t="shared" si="137"/>
        <v>-3</v>
      </c>
    </row>
    <row r="901" spans="1:27" x14ac:dyDescent="0.25">
      <c r="A901" s="60">
        <v>45919.361666666664</v>
      </c>
      <c r="B901" s="61">
        <v>443672507</v>
      </c>
      <c r="C901" s="37" t="s">
        <v>36</v>
      </c>
      <c r="D901" s="37" t="s">
        <v>38</v>
      </c>
      <c r="E901" s="37" t="s">
        <v>120</v>
      </c>
      <c r="F901" s="36">
        <v>3655.15</v>
      </c>
      <c r="G901" s="36">
        <v>3654.59</v>
      </c>
      <c r="H901" s="36">
        <v>3652.15</v>
      </c>
      <c r="I901" s="37" t="s">
        <v>656</v>
      </c>
      <c r="J901" s="36">
        <v>3654.67</v>
      </c>
      <c r="K901" s="36">
        <v>0</v>
      </c>
      <c r="L901" s="36">
        <v>0</v>
      </c>
      <c r="M901" s="36">
        <v>0.48</v>
      </c>
      <c r="N901" s="10" t="str">
        <f t="shared" si="132"/>
        <v>W</v>
      </c>
      <c r="O901" s="11">
        <f t="shared" si="133"/>
        <v>45919</v>
      </c>
      <c r="P901" s="12" t="str">
        <f t="shared" si="134"/>
        <v>08</v>
      </c>
      <c r="Q901" s="13" t="str">
        <f>VLOOKUP($B901,Deals_Demo!$H:$N,7,0)</f>
        <v>strategy_09_demo</v>
      </c>
      <c r="R901" s="13" t="str">
        <f t="shared" si="135"/>
        <v>Fri</v>
      </c>
      <c r="S901" s="14">
        <f>VLOOKUP($B901,Deals_Demo!$H:$S,8,0)</f>
        <v>45919.361666666664</v>
      </c>
      <c r="T901" s="14">
        <f>VLOOKUP($B901,Deals_Demo!$H:$S,9,0)</f>
        <v>45919.57</v>
      </c>
      <c r="U901" s="15" t="str">
        <f t="shared" si="136"/>
        <v>2025-09-19</v>
      </c>
      <c r="V901" s="13" t="str">
        <f>VLOOKUP($B901,Deals_Demo!$H:$S,11,0)</f>
        <v>13</v>
      </c>
      <c r="W901" s="13" t="str">
        <f>VLOOKUP($B901,Deals_Demo!$H:$S,12,0)</f>
        <v>Fri</v>
      </c>
      <c r="X901" s="13">
        <f t="shared" si="138"/>
        <v>4.8000000000000001E-2</v>
      </c>
      <c r="Y901" s="13">
        <f t="shared" si="139"/>
        <v>9.6000000000000002E-2</v>
      </c>
      <c r="Z901" s="13">
        <f t="shared" si="140"/>
        <v>0.14399999999999999</v>
      </c>
      <c r="AA901" s="13">
        <f t="shared" si="137"/>
        <v>-3</v>
      </c>
    </row>
    <row r="902" spans="1:27" x14ac:dyDescent="0.25">
      <c r="A902" s="58">
        <v>45919.361666666664</v>
      </c>
      <c r="B902" s="59">
        <v>443672508</v>
      </c>
      <c r="C902" s="38" t="s">
        <v>36</v>
      </c>
      <c r="D902" s="38" t="s">
        <v>38</v>
      </c>
      <c r="E902" s="38" t="s">
        <v>120</v>
      </c>
      <c r="F902" s="35">
        <v>3655.13</v>
      </c>
      <c r="G902" s="35">
        <v>3654.6</v>
      </c>
      <c r="H902" s="35">
        <v>3652.15</v>
      </c>
      <c r="I902" s="38" t="s">
        <v>656</v>
      </c>
      <c r="J902" s="35">
        <v>3654.67</v>
      </c>
      <c r="K902" s="35">
        <v>0</v>
      </c>
      <c r="L902" s="35">
        <v>0</v>
      </c>
      <c r="M902" s="35">
        <v>0.46</v>
      </c>
      <c r="N902" s="10" t="str">
        <f t="shared" si="132"/>
        <v>W</v>
      </c>
      <c r="O902" s="11">
        <f t="shared" si="133"/>
        <v>45919</v>
      </c>
      <c r="P902" s="12" t="str">
        <f t="shared" si="134"/>
        <v>08</v>
      </c>
      <c r="Q902" s="13" t="str">
        <f>VLOOKUP($B902,Deals_Demo!$H:$N,7,0)</f>
        <v>strategy_10_demo</v>
      </c>
      <c r="R902" s="13" t="str">
        <f t="shared" si="135"/>
        <v>Fri</v>
      </c>
      <c r="S902" s="14">
        <f>VLOOKUP($B902,Deals_Demo!$H:$S,8,0)</f>
        <v>45919.361666666664</v>
      </c>
      <c r="T902" s="14">
        <f>VLOOKUP($B902,Deals_Demo!$H:$S,9,0)</f>
        <v>45919.57</v>
      </c>
      <c r="U902" s="15" t="str">
        <f t="shared" si="136"/>
        <v>2025-09-19</v>
      </c>
      <c r="V902" s="13" t="str">
        <f>VLOOKUP($B902,Deals_Demo!$H:$S,11,0)</f>
        <v>13</v>
      </c>
      <c r="W902" s="13" t="str">
        <f>VLOOKUP($B902,Deals_Demo!$H:$S,12,0)</f>
        <v>Fri</v>
      </c>
      <c r="X902" s="13">
        <f t="shared" si="138"/>
        <v>4.6000000000000006E-2</v>
      </c>
      <c r="Y902" s="13">
        <f t="shared" si="139"/>
        <v>9.2000000000000012E-2</v>
      </c>
      <c r="Z902" s="13">
        <f t="shared" si="140"/>
        <v>0.13800000000000001</v>
      </c>
      <c r="AA902" s="13">
        <f t="shared" si="137"/>
        <v>-3</v>
      </c>
    </row>
    <row r="903" spans="1:27" x14ac:dyDescent="0.25">
      <c r="A903" s="60">
        <v>45919.361666666664</v>
      </c>
      <c r="B903" s="61">
        <v>443672510</v>
      </c>
      <c r="C903" s="37" t="s">
        <v>36</v>
      </c>
      <c r="D903" s="37" t="s">
        <v>38</v>
      </c>
      <c r="E903" s="37" t="s">
        <v>120</v>
      </c>
      <c r="F903" s="36">
        <v>3655.08</v>
      </c>
      <c r="G903" s="36">
        <v>3654.6</v>
      </c>
      <c r="H903" s="36">
        <v>3651.65</v>
      </c>
      <c r="I903" s="37" t="s">
        <v>656</v>
      </c>
      <c r="J903" s="36">
        <v>3654.67</v>
      </c>
      <c r="K903" s="36">
        <v>0</v>
      </c>
      <c r="L903" s="36">
        <v>0</v>
      </c>
      <c r="M903" s="36">
        <v>0.41</v>
      </c>
      <c r="N903" s="10" t="str">
        <f t="shared" ref="N903:N966" si="141">IF(M903&gt;0,"W",IF(M903&lt;0,"L","BE"))</f>
        <v>W</v>
      </c>
      <c r="O903" s="11">
        <f t="shared" ref="O903:O966" si="142">INT(LEFT(A903,10))</f>
        <v>45919</v>
      </c>
      <c r="P903" s="12" t="str">
        <f t="shared" ref="P903:P966" si="143">TEXT(A903,"hh")</f>
        <v>08</v>
      </c>
      <c r="Q903" s="13" t="str">
        <f>VLOOKUP($B903,Deals_Demo!$H:$N,7,0)</f>
        <v>strategy_11_demo</v>
      </c>
      <c r="R903" s="13" t="str">
        <f t="shared" ref="R903:R966" si="144">TEXT(O903,"ddd")</f>
        <v>Fri</v>
      </c>
      <c r="S903" s="14">
        <f>VLOOKUP($B903,Deals_Demo!$H:$S,8,0)</f>
        <v>45919.361666666664</v>
      </c>
      <c r="T903" s="14">
        <f>VLOOKUP($B903,Deals_Demo!$H:$S,9,0)</f>
        <v>45919.57</v>
      </c>
      <c r="U903" s="15" t="str">
        <f t="shared" ref="U903:U966" si="145">TEXT(T903,"yyyy-mm-dd")</f>
        <v>2025-09-19</v>
      </c>
      <c r="V903" s="13" t="str">
        <f>VLOOKUP($B903,Deals_Demo!$H:$S,11,0)</f>
        <v>13</v>
      </c>
      <c r="W903" s="13" t="str">
        <f>VLOOKUP($B903,Deals_Demo!$H:$S,12,0)</f>
        <v>Fri</v>
      </c>
      <c r="X903" s="13">
        <f t="shared" si="138"/>
        <v>4.1000000000000002E-2</v>
      </c>
      <c r="Y903" s="13">
        <f t="shared" si="139"/>
        <v>8.2000000000000003E-2</v>
      </c>
      <c r="Z903" s="13">
        <f t="shared" si="140"/>
        <v>0.12299999999999998</v>
      </c>
      <c r="AA903" s="13">
        <f t="shared" ref="AA903:AA966" si="146">IF(M903&lt;2.9,-3,M903)</f>
        <v>-3</v>
      </c>
    </row>
    <row r="904" spans="1:27" x14ac:dyDescent="0.25">
      <c r="A904" s="58">
        <v>45919.363287037035</v>
      </c>
      <c r="B904" s="59">
        <v>443673525</v>
      </c>
      <c r="C904" s="38" t="s">
        <v>36</v>
      </c>
      <c r="D904" s="38" t="s">
        <v>38</v>
      </c>
      <c r="E904" s="38" t="s">
        <v>120</v>
      </c>
      <c r="F904" s="35">
        <v>3654.09</v>
      </c>
      <c r="G904" s="35">
        <v>3655.59</v>
      </c>
      <c r="H904" s="35">
        <v>3652.59</v>
      </c>
      <c r="I904" s="38" t="s">
        <v>657</v>
      </c>
      <c r="J904" s="35">
        <v>3655.66</v>
      </c>
      <c r="K904" s="35">
        <v>0</v>
      </c>
      <c r="L904" s="35">
        <v>0</v>
      </c>
      <c r="M904" s="35">
        <v>-1.57</v>
      </c>
      <c r="N904" s="10" t="str">
        <f t="shared" si="141"/>
        <v>L</v>
      </c>
      <c r="O904" s="11">
        <f t="shared" si="142"/>
        <v>45919</v>
      </c>
      <c r="P904" s="12" t="str">
        <f t="shared" si="143"/>
        <v>08</v>
      </c>
      <c r="Q904" s="13" t="str">
        <f>VLOOKUP($B904,Deals_Demo!$H:$N,7,0)</f>
        <v>strategy_15_demo</v>
      </c>
      <c r="R904" s="13" t="str">
        <f t="shared" si="144"/>
        <v>Fri</v>
      </c>
      <c r="S904" s="14">
        <f>VLOOKUP($B904,Deals_Demo!$H:$S,8,0)</f>
        <v>45919.363287037035</v>
      </c>
      <c r="T904" s="14">
        <f>VLOOKUP($B904,Deals_Demo!$H:$S,9,0)</f>
        <v>45919.571620370371</v>
      </c>
      <c r="U904" s="15" t="str">
        <f t="shared" si="145"/>
        <v>2025-09-19</v>
      </c>
      <c r="V904" s="13" t="str">
        <f>VLOOKUP($B904,Deals_Demo!$H:$S,11,0)</f>
        <v>13</v>
      </c>
      <c r="W904" s="13" t="str">
        <f>VLOOKUP($B904,Deals_Demo!$H:$S,12,0)</f>
        <v>Fri</v>
      </c>
      <c r="X904" s="13">
        <f t="shared" si="138"/>
        <v>-0.15700000000000003</v>
      </c>
      <c r="Y904" s="13">
        <f t="shared" si="139"/>
        <v>-0.31400000000000006</v>
      </c>
      <c r="Z904" s="13">
        <f t="shared" si="140"/>
        <v>-0.47099999999999997</v>
      </c>
      <c r="AA904" s="13">
        <f t="shared" si="146"/>
        <v>-3</v>
      </c>
    </row>
    <row r="905" spans="1:27" x14ac:dyDescent="0.25">
      <c r="A905" s="60">
        <v>45919.363287037035</v>
      </c>
      <c r="B905" s="61">
        <v>443673528</v>
      </c>
      <c r="C905" s="37" t="s">
        <v>36</v>
      </c>
      <c r="D905" s="37" t="s">
        <v>38</v>
      </c>
      <c r="E905" s="37" t="s">
        <v>120</v>
      </c>
      <c r="F905" s="36">
        <v>3654.09</v>
      </c>
      <c r="G905" s="36">
        <v>3657.09</v>
      </c>
      <c r="H905" s="36">
        <v>3652.59</v>
      </c>
      <c r="I905" s="37" t="s">
        <v>658</v>
      </c>
      <c r="J905" s="36">
        <v>3652.53</v>
      </c>
      <c r="K905" s="36">
        <v>0</v>
      </c>
      <c r="L905" s="36">
        <v>0</v>
      </c>
      <c r="M905" s="36">
        <v>1.56</v>
      </c>
      <c r="N905" s="10" t="str">
        <f t="shared" si="141"/>
        <v>W</v>
      </c>
      <c r="O905" s="11">
        <f t="shared" si="142"/>
        <v>45919</v>
      </c>
      <c r="P905" s="12" t="str">
        <f t="shared" si="143"/>
        <v>08</v>
      </c>
      <c r="Q905" s="13" t="str">
        <f>VLOOKUP($B905,Deals_Demo!$H:$N,7,0)</f>
        <v>strategy_14_demo</v>
      </c>
      <c r="R905" s="13" t="str">
        <f t="shared" si="144"/>
        <v>Fri</v>
      </c>
      <c r="S905" s="14">
        <f>VLOOKUP($B905,Deals_Demo!$H:$S,8,0)</f>
        <v>45919.363287037035</v>
      </c>
      <c r="T905" s="14">
        <f>VLOOKUP($B905,Deals_Demo!$H:$S,9,0)</f>
        <v>45919.571620370371</v>
      </c>
      <c r="U905" s="15" t="str">
        <f t="shared" si="145"/>
        <v>2025-09-19</v>
      </c>
      <c r="V905" s="13" t="str">
        <f>VLOOKUP($B905,Deals_Demo!$H:$S,11,0)</f>
        <v>13</v>
      </c>
      <c r="W905" s="13" t="str">
        <f>VLOOKUP($B905,Deals_Demo!$H:$S,12,0)</f>
        <v>Fri</v>
      </c>
      <c r="X905" s="13">
        <f t="shared" si="138"/>
        <v>0.15600000000000003</v>
      </c>
      <c r="Y905" s="13">
        <f t="shared" si="139"/>
        <v>0.31200000000000006</v>
      </c>
      <c r="Z905" s="13">
        <f t="shared" si="140"/>
        <v>0.46799999999999997</v>
      </c>
      <c r="AA905" s="13">
        <f t="shared" si="146"/>
        <v>-3</v>
      </c>
    </row>
    <row r="906" spans="1:27" x14ac:dyDescent="0.25">
      <c r="A906" s="58">
        <v>45919.363287037035</v>
      </c>
      <c r="B906" s="59">
        <v>443673531</v>
      </c>
      <c r="C906" s="38" t="s">
        <v>36</v>
      </c>
      <c r="D906" s="38" t="s">
        <v>38</v>
      </c>
      <c r="E906" s="38" t="s">
        <v>120</v>
      </c>
      <c r="F906" s="35">
        <v>3654.11</v>
      </c>
      <c r="G906" s="35">
        <v>3657.09</v>
      </c>
      <c r="H906" s="35">
        <v>3652.59</v>
      </c>
      <c r="I906" s="38" t="s">
        <v>658</v>
      </c>
      <c r="J906" s="35">
        <v>3652.53</v>
      </c>
      <c r="K906" s="35">
        <v>0</v>
      </c>
      <c r="L906" s="35">
        <v>0</v>
      </c>
      <c r="M906" s="35">
        <v>1.58</v>
      </c>
      <c r="N906" s="10" t="str">
        <f t="shared" si="141"/>
        <v>W</v>
      </c>
      <c r="O906" s="11">
        <f t="shared" si="142"/>
        <v>45919</v>
      </c>
      <c r="P906" s="12" t="str">
        <f t="shared" si="143"/>
        <v>08</v>
      </c>
      <c r="Q906" s="13" t="str">
        <f>VLOOKUP($B906,Deals_Demo!$H:$N,7,0)</f>
        <v>strategy_12_demo</v>
      </c>
      <c r="R906" s="13" t="str">
        <f t="shared" si="144"/>
        <v>Fri</v>
      </c>
      <c r="S906" s="14">
        <f>VLOOKUP($B906,Deals_Demo!$H:$S,8,0)</f>
        <v>45919.363287037035</v>
      </c>
      <c r="T906" s="14">
        <f>VLOOKUP($B906,Deals_Demo!$H:$S,9,0)</f>
        <v>45919.571620370371</v>
      </c>
      <c r="U906" s="15" t="str">
        <f t="shared" si="145"/>
        <v>2025-09-19</v>
      </c>
      <c r="V906" s="13" t="str">
        <f>VLOOKUP($B906,Deals_Demo!$H:$S,11,0)</f>
        <v>13</v>
      </c>
      <c r="W906" s="13" t="str">
        <f>VLOOKUP($B906,Deals_Demo!$H:$S,12,0)</f>
        <v>Fri</v>
      </c>
      <c r="X906" s="13">
        <f t="shared" si="138"/>
        <v>0.15800000000000003</v>
      </c>
      <c r="Y906" s="13">
        <f t="shared" si="139"/>
        <v>0.31600000000000006</v>
      </c>
      <c r="Z906" s="13">
        <f t="shared" si="140"/>
        <v>0.47399999999999998</v>
      </c>
      <c r="AA906" s="13">
        <f t="shared" si="146"/>
        <v>-3</v>
      </c>
    </row>
    <row r="907" spans="1:27" x14ac:dyDescent="0.25">
      <c r="A907" s="60">
        <v>45919.363518518519</v>
      </c>
      <c r="B907" s="61">
        <v>443673643</v>
      </c>
      <c r="C907" s="37" t="s">
        <v>36</v>
      </c>
      <c r="D907" s="37" t="s">
        <v>38</v>
      </c>
      <c r="E907" s="37" t="s">
        <v>120</v>
      </c>
      <c r="F907" s="36">
        <v>3654.46</v>
      </c>
      <c r="G907" s="36">
        <v>3652.96</v>
      </c>
      <c r="H907" s="36">
        <v>3651.46</v>
      </c>
      <c r="I907" s="37" t="s">
        <v>659</v>
      </c>
      <c r="J907" s="36">
        <v>3651.45</v>
      </c>
      <c r="K907" s="36">
        <v>0</v>
      </c>
      <c r="L907" s="36">
        <v>0</v>
      </c>
      <c r="M907" s="36">
        <v>3.01</v>
      </c>
      <c r="N907" s="10" t="str">
        <f t="shared" si="141"/>
        <v>W</v>
      </c>
      <c r="O907" s="11">
        <f t="shared" si="142"/>
        <v>45919</v>
      </c>
      <c r="P907" s="12" t="str">
        <f t="shared" si="143"/>
        <v>08</v>
      </c>
      <c r="Q907" s="13" t="str">
        <f>VLOOKUP($B907,Deals_Demo!$H:$N,7,0)</f>
        <v>strategy_09_demo</v>
      </c>
      <c r="R907" s="13" t="str">
        <f t="shared" si="144"/>
        <v>Fri</v>
      </c>
      <c r="S907" s="14">
        <f>VLOOKUP($B907,Deals_Demo!$H:$S,8,0)</f>
        <v>45919.363518518519</v>
      </c>
      <c r="T907" s="14">
        <f>VLOOKUP($B907,Deals_Demo!$H:$S,9,0)</f>
        <v>45919.571851851855</v>
      </c>
      <c r="U907" s="15" t="str">
        <f t="shared" si="145"/>
        <v>2025-09-19</v>
      </c>
      <c r="V907" s="13" t="str">
        <f>VLOOKUP($B907,Deals_Demo!$H:$S,11,0)</f>
        <v>13</v>
      </c>
      <c r="W907" s="13" t="str">
        <f>VLOOKUP($B907,Deals_Demo!$H:$S,12,0)</f>
        <v>Fri</v>
      </c>
      <c r="X907" s="13">
        <f t="shared" si="138"/>
        <v>0.30099999999999999</v>
      </c>
      <c r="Y907" s="13">
        <f t="shared" si="139"/>
        <v>0.60199999999999998</v>
      </c>
      <c r="Z907" s="13">
        <f t="shared" si="140"/>
        <v>0.90299999999999991</v>
      </c>
      <c r="AA907" s="13">
        <f t="shared" si="146"/>
        <v>3.01</v>
      </c>
    </row>
    <row r="908" spans="1:27" x14ac:dyDescent="0.25">
      <c r="A908" s="58">
        <v>45919.363518518519</v>
      </c>
      <c r="B908" s="59">
        <v>443673644</v>
      </c>
      <c r="C908" s="38" t="s">
        <v>36</v>
      </c>
      <c r="D908" s="38" t="s">
        <v>38</v>
      </c>
      <c r="E908" s="38" t="s">
        <v>120</v>
      </c>
      <c r="F908" s="35">
        <v>3654.46</v>
      </c>
      <c r="G908" s="35">
        <v>3652.18</v>
      </c>
      <c r="H908" s="35">
        <v>3650.96</v>
      </c>
      <c r="I908" s="38" t="s">
        <v>660</v>
      </c>
      <c r="J908" s="35">
        <v>3652.18</v>
      </c>
      <c r="K908" s="35">
        <v>0</v>
      </c>
      <c r="L908" s="35">
        <v>0</v>
      </c>
      <c r="M908" s="35">
        <v>2.2799999999999998</v>
      </c>
      <c r="N908" s="10" t="str">
        <f t="shared" si="141"/>
        <v>W</v>
      </c>
      <c r="O908" s="11">
        <f t="shared" si="142"/>
        <v>45919</v>
      </c>
      <c r="P908" s="12" t="str">
        <f t="shared" si="143"/>
        <v>08</v>
      </c>
      <c r="Q908" s="13" t="str">
        <f>VLOOKUP($B908,Deals_Demo!$H:$N,7,0)</f>
        <v>strategy_11_demo</v>
      </c>
      <c r="R908" s="13" t="str">
        <f t="shared" si="144"/>
        <v>Fri</v>
      </c>
      <c r="S908" s="14">
        <f>VLOOKUP($B908,Deals_Demo!$H:$S,8,0)</f>
        <v>45919.363518518519</v>
      </c>
      <c r="T908" s="14">
        <f>VLOOKUP($B908,Deals_Demo!$H:$S,9,0)</f>
        <v>45919.571851851855</v>
      </c>
      <c r="U908" s="15" t="str">
        <f t="shared" si="145"/>
        <v>2025-09-19</v>
      </c>
      <c r="V908" s="13" t="str">
        <f>VLOOKUP($B908,Deals_Demo!$H:$S,11,0)</f>
        <v>13</v>
      </c>
      <c r="W908" s="13" t="str">
        <f>VLOOKUP($B908,Deals_Demo!$H:$S,12,0)</f>
        <v>Fri</v>
      </c>
      <c r="X908" s="13">
        <f t="shared" si="138"/>
        <v>0.22799999999999998</v>
      </c>
      <c r="Y908" s="13">
        <f t="shared" si="139"/>
        <v>0.45599999999999996</v>
      </c>
      <c r="Z908" s="13">
        <f t="shared" si="140"/>
        <v>0.68399999999999994</v>
      </c>
      <c r="AA908" s="13">
        <f t="shared" si="146"/>
        <v>-3</v>
      </c>
    </row>
    <row r="909" spans="1:27" x14ac:dyDescent="0.25">
      <c r="A909" s="60">
        <v>45919.363518518519</v>
      </c>
      <c r="B909" s="61">
        <v>443673645</v>
      </c>
      <c r="C909" s="37" t="s">
        <v>36</v>
      </c>
      <c r="D909" s="37" t="s">
        <v>38</v>
      </c>
      <c r="E909" s="37" t="s">
        <v>120</v>
      </c>
      <c r="F909" s="36">
        <v>3654.46</v>
      </c>
      <c r="G909" s="36">
        <v>3656.96</v>
      </c>
      <c r="H909" s="36">
        <v>3651.46</v>
      </c>
      <c r="I909" s="37" t="s">
        <v>661</v>
      </c>
      <c r="J909" s="36">
        <v>3656.98</v>
      </c>
      <c r="K909" s="36">
        <v>0</v>
      </c>
      <c r="L909" s="36">
        <v>0</v>
      </c>
      <c r="M909" s="36">
        <v>-2.52</v>
      </c>
      <c r="N909" s="10" t="str">
        <f t="shared" si="141"/>
        <v>L</v>
      </c>
      <c r="O909" s="11">
        <f t="shared" si="142"/>
        <v>45919</v>
      </c>
      <c r="P909" s="12" t="str">
        <f t="shared" si="143"/>
        <v>08</v>
      </c>
      <c r="Q909" s="13" t="str">
        <f>VLOOKUP($B909,Deals_Demo!$H:$N,7,0)</f>
        <v>strategy_10_demo</v>
      </c>
      <c r="R909" s="13" t="str">
        <f t="shared" si="144"/>
        <v>Fri</v>
      </c>
      <c r="S909" s="14">
        <f>VLOOKUP($B909,Deals_Demo!$H:$S,8,0)</f>
        <v>45919.363518518519</v>
      </c>
      <c r="T909" s="14">
        <f>VLOOKUP($B909,Deals_Demo!$H:$S,9,0)</f>
        <v>45919.571851851855</v>
      </c>
      <c r="U909" s="15" t="str">
        <f t="shared" si="145"/>
        <v>2025-09-19</v>
      </c>
      <c r="V909" s="13" t="str">
        <f>VLOOKUP($B909,Deals_Demo!$H:$S,11,0)</f>
        <v>13</v>
      </c>
      <c r="W909" s="13" t="str">
        <f>VLOOKUP($B909,Deals_Demo!$H:$S,12,0)</f>
        <v>Fri</v>
      </c>
      <c r="X909" s="13">
        <f t="shared" si="138"/>
        <v>-0.252</v>
      </c>
      <c r="Y909" s="13">
        <f t="shared" si="139"/>
        <v>-0.504</v>
      </c>
      <c r="Z909" s="13">
        <f t="shared" si="140"/>
        <v>-0.75600000000000001</v>
      </c>
      <c r="AA909" s="13">
        <f t="shared" si="146"/>
        <v>-3</v>
      </c>
    </row>
    <row r="910" spans="1:27" x14ac:dyDescent="0.25">
      <c r="A910" s="58">
        <v>45919.369537037041</v>
      </c>
      <c r="B910" s="59">
        <v>443675164</v>
      </c>
      <c r="C910" s="38" t="s">
        <v>36</v>
      </c>
      <c r="D910" s="38" t="s">
        <v>37</v>
      </c>
      <c r="E910" s="38" t="s">
        <v>120</v>
      </c>
      <c r="F910" s="35">
        <v>3655.82</v>
      </c>
      <c r="G910" s="35">
        <v>3652.82</v>
      </c>
      <c r="H910" s="38"/>
      <c r="I910" s="38" t="s">
        <v>662</v>
      </c>
      <c r="J910" s="35">
        <v>3652.82</v>
      </c>
      <c r="K910" s="35">
        <v>0</v>
      </c>
      <c r="L910" s="35">
        <v>0</v>
      </c>
      <c r="M910" s="35">
        <v>-3</v>
      </c>
      <c r="N910" s="10" t="str">
        <f t="shared" si="141"/>
        <v>L</v>
      </c>
      <c r="O910" s="11">
        <f t="shared" si="142"/>
        <v>45919</v>
      </c>
      <c r="P910" s="12" t="str">
        <f t="shared" si="143"/>
        <v>08</v>
      </c>
      <c r="Q910" s="13" t="str">
        <f>VLOOKUP($B910,Deals_Demo!$H:$N,7,0)</f>
        <v>strategy_18_demo</v>
      </c>
      <c r="R910" s="13" t="str">
        <f t="shared" si="144"/>
        <v>Fri</v>
      </c>
      <c r="S910" s="14">
        <f>VLOOKUP($B910,Deals_Demo!$H:$S,8,0)</f>
        <v>45919.369537037041</v>
      </c>
      <c r="T910" s="14">
        <f>VLOOKUP($B910,Deals_Demo!$H:$S,9,0)</f>
        <v>45919.577870370376</v>
      </c>
      <c r="U910" s="15" t="str">
        <f t="shared" si="145"/>
        <v>2025-09-19</v>
      </c>
      <c r="V910" s="13" t="str">
        <f>VLOOKUP($B910,Deals_Demo!$H:$S,11,0)</f>
        <v>13</v>
      </c>
      <c r="W910" s="13" t="str">
        <f>VLOOKUP($B910,Deals_Demo!$H:$S,12,0)</f>
        <v>Fri</v>
      </c>
      <c r="X910" s="13">
        <f t="shared" si="138"/>
        <v>-0.30000000000000004</v>
      </c>
      <c r="Y910" s="13">
        <f t="shared" si="139"/>
        <v>-0.60000000000000009</v>
      </c>
      <c r="Z910" s="13">
        <f t="shared" si="140"/>
        <v>-0.89999999999999991</v>
      </c>
      <c r="AA910" s="13">
        <f t="shared" si="146"/>
        <v>-3</v>
      </c>
    </row>
    <row r="911" spans="1:27" x14ac:dyDescent="0.25">
      <c r="A911" s="60">
        <v>45919.371851851851</v>
      </c>
      <c r="B911" s="61">
        <v>443676377</v>
      </c>
      <c r="C911" s="37" t="s">
        <v>36</v>
      </c>
      <c r="D911" s="37" t="s">
        <v>38</v>
      </c>
      <c r="E911" s="37" t="s">
        <v>120</v>
      </c>
      <c r="F911" s="36">
        <v>3652.63</v>
      </c>
      <c r="G911" s="36">
        <v>3651.75</v>
      </c>
      <c r="H911" s="37"/>
      <c r="I911" s="37" t="s">
        <v>663</v>
      </c>
      <c r="J911" s="36">
        <v>3651.75</v>
      </c>
      <c r="K911" s="36">
        <v>0</v>
      </c>
      <c r="L911" s="36">
        <v>0</v>
      </c>
      <c r="M911" s="36">
        <v>0.88</v>
      </c>
      <c r="N911" s="10" t="str">
        <f t="shared" si="141"/>
        <v>W</v>
      </c>
      <c r="O911" s="11">
        <f t="shared" si="142"/>
        <v>45919</v>
      </c>
      <c r="P911" s="12" t="str">
        <f t="shared" si="143"/>
        <v>08</v>
      </c>
      <c r="Q911" s="13" t="str">
        <f>VLOOKUP($B911,Deals_Demo!$H:$N,7,0)</f>
        <v>strategy_18_demo</v>
      </c>
      <c r="R911" s="13" t="str">
        <f t="shared" si="144"/>
        <v>Fri</v>
      </c>
      <c r="S911" s="14">
        <f>VLOOKUP($B911,Deals_Demo!$H:$S,8,0)</f>
        <v>45919.371851851851</v>
      </c>
      <c r="T911" s="14">
        <f>VLOOKUP($B911,Deals_Demo!$H:$S,9,0)</f>
        <v>45919.580185185187</v>
      </c>
      <c r="U911" s="15" t="str">
        <f t="shared" si="145"/>
        <v>2025-09-19</v>
      </c>
      <c r="V911" s="13" t="str">
        <f>VLOOKUP($B911,Deals_Demo!$H:$S,11,0)</f>
        <v>13</v>
      </c>
      <c r="W911" s="13" t="str">
        <f>VLOOKUP($B911,Deals_Demo!$H:$S,12,0)</f>
        <v>Fri</v>
      </c>
      <c r="X911" s="13">
        <f t="shared" si="138"/>
        <v>8.8000000000000009E-2</v>
      </c>
      <c r="Y911" s="13">
        <f t="shared" si="139"/>
        <v>0.17600000000000002</v>
      </c>
      <c r="Z911" s="13">
        <f t="shared" si="140"/>
        <v>0.26400000000000001</v>
      </c>
      <c r="AA911" s="13">
        <f t="shared" si="146"/>
        <v>-3</v>
      </c>
    </row>
    <row r="912" spans="1:27" x14ac:dyDescent="0.25">
      <c r="A912" s="58">
        <v>45919.371851851851</v>
      </c>
      <c r="B912" s="59">
        <v>443676378</v>
      </c>
      <c r="C912" s="38" t="s">
        <v>36</v>
      </c>
      <c r="D912" s="38" t="s">
        <v>38</v>
      </c>
      <c r="E912" s="38" t="s">
        <v>120</v>
      </c>
      <c r="F912" s="35">
        <v>3652.67</v>
      </c>
      <c r="G912" s="35">
        <v>3650.1</v>
      </c>
      <c r="H912" s="35">
        <v>3649.13</v>
      </c>
      <c r="I912" s="38" t="s">
        <v>664</v>
      </c>
      <c r="J912" s="35">
        <v>3649.07</v>
      </c>
      <c r="K912" s="35">
        <v>0</v>
      </c>
      <c r="L912" s="35">
        <v>0</v>
      </c>
      <c r="M912" s="35">
        <v>3.6</v>
      </c>
      <c r="N912" s="10" t="str">
        <f t="shared" si="141"/>
        <v>W</v>
      </c>
      <c r="O912" s="11">
        <f t="shared" si="142"/>
        <v>45919</v>
      </c>
      <c r="P912" s="12" t="str">
        <f t="shared" si="143"/>
        <v>08</v>
      </c>
      <c r="Q912" s="13" t="str">
        <f>VLOOKUP($B912,Deals_Demo!$H:$N,7,0)</f>
        <v>strategy_17_demo</v>
      </c>
      <c r="R912" s="13" t="str">
        <f t="shared" si="144"/>
        <v>Fri</v>
      </c>
      <c r="S912" s="14">
        <f>VLOOKUP($B912,Deals_Demo!$H:$S,8,0)</f>
        <v>45919.371851851851</v>
      </c>
      <c r="T912" s="14">
        <f>VLOOKUP($B912,Deals_Demo!$H:$S,9,0)</f>
        <v>45919.580185185187</v>
      </c>
      <c r="U912" s="15" t="str">
        <f t="shared" si="145"/>
        <v>2025-09-19</v>
      </c>
      <c r="V912" s="13" t="str">
        <f>VLOOKUP($B912,Deals_Demo!$H:$S,11,0)</f>
        <v>13</v>
      </c>
      <c r="W912" s="13" t="str">
        <f>VLOOKUP($B912,Deals_Demo!$H:$S,12,0)</f>
        <v>Fri</v>
      </c>
      <c r="X912" s="13">
        <f t="shared" si="138"/>
        <v>0.36000000000000004</v>
      </c>
      <c r="Y912" s="13">
        <f t="shared" si="139"/>
        <v>0.72000000000000008</v>
      </c>
      <c r="Z912" s="13">
        <f t="shared" si="140"/>
        <v>1.08</v>
      </c>
      <c r="AA912" s="13">
        <f t="shared" si="146"/>
        <v>3.6</v>
      </c>
    </row>
    <row r="913" spans="1:27" x14ac:dyDescent="0.25">
      <c r="A913" s="60">
        <v>45919.371851851851</v>
      </c>
      <c r="B913" s="61">
        <v>443676382</v>
      </c>
      <c r="C913" s="37" t="s">
        <v>36</v>
      </c>
      <c r="D913" s="37" t="s">
        <v>38</v>
      </c>
      <c r="E913" s="37" t="s">
        <v>120</v>
      </c>
      <c r="F913" s="36">
        <v>3652.67</v>
      </c>
      <c r="G913" s="36">
        <v>3647.91</v>
      </c>
      <c r="H913" s="37"/>
      <c r="I913" s="37" t="s">
        <v>665</v>
      </c>
      <c r="J913" s="36">
        <v>3647.92</v>
      </c>
      <c r="K913" s="36">
        <v>0</v>
      </c>
      <c r="L913" s="36">
        <v>0</v>
      </c>
      <c r="M913" s="36">
        <v>4.75</v>
      </c>
      <c r="N913" s="10" t="str">
        <f t="shared" si="141"/>
        <v>W</v>
      </c>
      <c r="O913" s="11">
        <f t="shared" si="142"/>
        <v>45919</v>
      </c>
      <c r="P913" s="12" t="str">
        <f t="shared" si="143"/>
        <v>08</v>
      </c>
      <c r="Q913" s="13" t="str">
        <f>VLOOKUP($B913,Deals_Demo!$H:$N,7,0)</f>
        <v>strategy_19_demo</v>
      </c>
      <c r="R913" s="13" t="str">
        <f t="shared" si="144"/>
        <v>Fri</v>
      </c>
      <c r="S913" s="14">
        <f>VLOOKUP($B913,Deals_Demo!$H:$S,8,0)</f>
        <v>45919.371851851851</v>
      </c>
      <c r="T913" s="14">
        <f>VLOOKUP($B913,Deals_Demo!$H:$S,9,0)</f>
        <v>45919.580185185187</v>
      </c>
      <c r="U913" s="15" t="str">
        <f t="shared" si="145"/>
        <v>2025-09-19</v>
      </c>
      <c r="V913" s="13" t="str">
        <f>VLOOKUP($B913,Deals_Demo!$H:$S,11,0)</f>
        <v>13</v>
      </c>
      <c r="W913" s="13" t="str">
        <f>VLOOKUP($B913,Deals_Demo!$H:$S,12,0)</f>
        <v>Fri</v>
      </c>
      <c r="X913" s="13">
        <f t="shared" si="138"/>
        <v>0.47500000000000003</v>
      </c>
      <c r="Y913" s="13">
        <f t="shared" si="139"/>
        <v>0.95000000000000007</v>
      </c>
      <c r="Z913" s="13">
        <f t="shared" si="140"/>
        <v>1.425</v>
      </c>
      <c r="AA913" s="13">
        <f t="shared" si="146"/>
        <v>4.75</v>
      </c>
    </row>
    <row r="914" spans="1:27" x14ac:dyDescent="0.25">
      <c r="A914" s="58">
        <v>45919.377754629626</v>
      </c>
      <c r="B914" s="59">
        <v>443678554</v>
      </c>
      <c r="C914" s="38" t="s">
        <v>36</v>
      </c>
      <c r="D914" s="38" t="s">
        <v>38</v>
      </c>
      <c r="E914" s="38" t="s">
        <v>120</v>
      </c>
      <c r="F914" s="35">
        <v>3651.8</v>
      </c>
      <c r="G914" s="35">
        <v>3653.31</v>
      </c>
      <c r="H914" s="35">
        <v>3650.31</v>
      </c>
      <c r="I914" s="38" t="s">
        <v>666</v>
      </c>
      <c r="J914" s="35">
        <v>3653.34</v>
      </c>
      <c r="K914" s="35">
        <v>0</v>
      </c>
      <c r="L914" s="35">
        <v>0</v>
      </c>
      <c r="M914" s="35">
        <v>-1.54</v>
      </c>
      <c r="N914" s="10" t="str">
        <f t="shared" si="141"/>
        <v>L</v>
      </c>
      <c r="O914" s="11">
        <f t="shared" si="142"/>
        <v>45919</v>
      </c>
      <c r="P914" s="12" t="str">
        <f t="shared" si="143"/>
        <v>09</v>
      </c>
      <c r="Q914" s="13" t="str">
        <f>VLOOKUP($B914,Deals_Demo!$H:$N,7,0)</f>
        <v>strategy_15_demo</v>
      </c>
      <c r="R914" s="13" t="str">
        <f t="shared" si="144"/>
        <v>Fri</v>
      </c>
      <c r="S914" s="14">
        <f>VLOOKUP($B914,Deals_Demo!$H:$S,8,0)</f>
        <v>45919.377754629626</v>
      </c>
      <c r="T914" s="14">
        <f>VLOOKUP($B914,Deals_Demo!$H:$S,9,0)</f>
        <v>45919.586087962962</v>
      </c>
      <c r="U914" s="15" t="str">
        <f t="shared" si="145"/>
        <v>2025-09-19</v>
      </c>
      <c r="V914" s="13" t="str">
        <f>VLOOKUP($B914,Deals_Demo!$H:$S,11,0)</f>
        <v>14</v>
      </c>
      <c r="W914" s="13" t="str">
        <f>VLOOKUP($B914,Deals_Demo!$H:$S,12,0)</f>
        <v>Fri</v>
      </c>
      <c r="X914" s="13">
        <f t="shared" si="138"/>
        <v>-0.15400000000000003</v>
      </c>
      <c r="Y914" s="13">
        <f t="shared" si="139"/>
        <v>-0.30800000000000005</v>
      </c>
      <c r="Z914" s="13">
        <f t="shared" si="140"/>
        <v>-0.46199999999999997</v>
      </c>
      <c r="AA914" s="13">
        <f t="shared" si="146"/>
        <v>-3</v>
      </c>
    </row>
    <row r="915" spans="1:27" x14ac:dyDescent="0.25">
      <c r="A915" s="60">
        <v>45919.377754629626</v>
      </c>
      <c r="B915" s="61">
        <v>443678555</v>
      </c>
      <c r="C915" s="37" t="s">
        <v>36</v>
      </c>
      <c r="D915" s="37" t="s">
        <v>38</v>
      </c>
      <c r="E915" s="37" t="s">
        <v>120</v>
      </c>
      <c r="F915" s="36">
        <v>3651.71</v>
      </c>
      <c r="G915" s="36">
        <v>3650.36</v>
      </c>
      <c r="H915" s="36">
        <v>3648.3</v>
      </c>
      <c r="I915" s="37" t="s">
        <v>667</v>
      </c>
      <c r="J915" s="36">
        <v>3648.3</v>
      </c>
      <c r="K915" s="36">
        <v>0</v>
      </c>
      <c r="L915" s="36">
        <v>0</v>
      </c>
      <c r="M915" s="36">
        <v>3.41</v>
      </c>
      <c r="N915" s="10" t="str">
        <f t="shared" si="141"/>
        <v>W</v>
      </c>
      <c r="O915" s="11">
        <f t="shared" si="142"/>
        <v>45919</v>
      </c>
      <c r="P915" s="12" t="str">
        <f t="shared" si="143"/>
        <v>09</v>
      </c>
      <c r="Q915" s="13" t="str">
        <f>VLOOKUP($B915,Deals_Demo!$H:$N,7,0)</f>
        <v>strategy_16_demo</v>
      </c>
      <c r="R915" s="13" t="str">
        <f t="shared" si="144"/>
        <v>Fri</v>
      </c>
      <c r="S915" s="14">
        <f>VLOOKUP($B915,Deals_Demo!$H:$S,8,0)</f>
        <v>45919.377754629626</v>
      </c>
      <c r="T915" s="14">
        <f>VLOOKUP($B915,Deals_Demo!$H:$S,9,0)</f>
        <v>45919.586087962962</v>
      </c>
      <c r="U915" s="15" t="str">
        <f t="shared" si="145"/>
        <v>2025-09-19</v>
      </c>
      <c r="V915" s="13" t="str">
        <f>VLOOKUP($B915,Deals_Demo!$H:$S,11,0)</f>
        <v>14</v>
      </c>
      <c r="W915" s="13" t="str">
        <f>VLOOKUP($B915,Deals_Demo!$H:$S,12,0)</f>
        <v>Fri</v>
      </c>
      <c r="X915" s="13">
        <f t="shared" si="138"/>
        <v>0.34100000000000003</v>
      </c>
      <c r="Y915" s="13">
        <f t="shared" si="139"/>
        <v>0.68200000000000005</v>
      </c>
      <c r="Z915" s="13">
        <f t="shared" si="140"/>
        <v>1.0229999999999999</v>
      </c>
      <c r="AA915" s="13">
        <f t="shared" si="146"/>
        <v>3.41</v>
      </c>
    </row>
    <row r="916" spans="1:27" x14ac:dyDescent="0.25">
      <c r="A916" s="58">
        <v>45919.377754629626</v>
      </c>
      <c r="B916" s="59">
        <v>443678556</v>
      </c>
      <c r="C916" s="38" t="s">
        <v>36</v>
      </c>
      <c r="D916" s="38" t="s">
        <v>38</v>
      </c>
      <c r="E916" s="38" t="s">
        <v>120</v>
      </c>
      <c r="F916" s="35">
        <v>3651.71</v>
      </c>
      <c r="G916" s="35">
        <v>3654.8</v>
      </c>
      <c r="H916" s="35">
        <v>3650.3</v>
      </c>
      <c r="I916" s="38" t="s">
        <v>668</v>
      </c>
      <c r="J916" s="35">
        <v>3650.26</v>
      </c>
      <c r="K916" s="35">
        <v>0</v>
      </c>
      <c r="L916" s="35">
        <v>0</v>
      </c>
      <c r="M916" s="35">
        <v>1.45</v>
      </c>
      <c r="N916" s="10" t="str">
        <f t="shared" si="141"/>
        <v>W</v>
      </c>
      <c r="O916" s="11">
        <f t="shared" si="142"/>
        <v>45919</v>
      </c>
      <c r="P916" s="12" t="str">
        <f t="shared" si="143"/>
        <v>09</v>
      </c>
      <c r="Q916" s="13" t="str">
        <f>VLOOKUP($B916,Deals_Demo!$H:$N,7,0)</f>
        <v>strategy_14_demo</v>
      </c>
      <c r="R916" s="13" t="str">
        <f t="shared" si="144"/>
        <v>Fri</v>
      </c>
      <c r="S916" s="14">
        <f>VLOOKUP($B916,Deals_Demo!$H:$S,8,0)</f>
        <v>45919.377754629626</v>
      </c>
      <c r="T916" s="14">
        <f>VLOOKUP($B916,Deals_Demo!$H:$S,9,0)</f>
        <v>45919.586087962962</v>
      </c>
      <c r="U916" s="15" t="str">
        <f t="shared" si="145"/>
        <v>2025-09-19</v>
      </c>
      <c r="V916" s="13" t="str">
        <f>VLOOKUP($B916,Deals_Demo!$H:$S,11,0)</f>
        <v>14</v>
      </c>
      <c r="W916" s="13" t="str">
        <f>VLOOKUP($B916,Deals_Demo!$H:$S,12,0)</f>
        <v>Fri</v>
      </c>
      <c r="X916" s="13">
        <f t="shared" si="138"/>
        <v>0.14499999999999999</v>
      </c>
      <c r="Y916" s="13">
        <f t="shared" si="139"/>
        <v>0.28999999999999998</v>
      </c>
      <c r="Z916" s="13">
        <f t="shared" si="140"/>
        <v>0.435</v>
      </c>
      <c r="AA916" s="13">
        <f t="shared" si="146"/>
        <v>-3</v>
      </c>
    </row>
    <row r="917" spans="1:27" x14ac:dyDescent="0.25">
      <c r="A917" s="60">
        <v>45919.377766203703</v>
      </c>
      <c r="B917" s="61">
        <v>443678557</v>
      </c>
      <c r="C917" s="37" t="s">
        <v>36</v>
      </c>
      <c r="D917" s="37" t="s">
        <v>38</v>
      </c>
      <c r="E917" s="37" t="s">
        <v>120</v>
      </c>
      <c r="F917" s="36">
        <v>3651.73</v>
      </c>
      <c r="G917" s="36">
        <v>3654.8</v>
      </c>
      <c r="H917" s="36">
        <v>3650.3</v>
      </c>
      <c r="I917" s="37" t="s">
        <v>668</v>
      </c>
      <c r="J917" s="36">
        <v>3650.26</v>
      </c>
      <c r="K917" s="36">
        <v>0</v>
      </c>
      <c r="L917" s="36">
        <v>0</v>
      </c>
      <c r="M917" s="36">
        <v>1.47</v>
      </c>
      <c r="N917" s="10" t="str">
        <f t="shared" si="141"/>
        <v>W</v>
      </c>
      <c r="O917" s="11">
        <f t="shared" si="142"/>
        <v>45919</v>
      </c>
      <c r="P917" s="12" t="str">
        <f t="shared" si="143"/>
        <v>09</v>
      </c>
      <c r="Q917" s="13" t="str">
        <f>VLOOKUP($B917,Deals_Demo!$H:$N,7,0)</f>
        <v>strategy_12_demo</v>
      </c>
      <c r="R917" s="13" t="str">
        <f t="shared" si="144"/>
        <v>Fri</v>
      </c>
      <c r="S917" s="14">
        <f>VLOOKUP($B917,Deals_Demo!$H:$S,8,0)</f>
        <v>45919.377766203703</v>
      </c>
      <c r="T917" s="14">
        <f>VLOOKUP($B917,Deals_Demo!$H:$S,9,0)</f>
        <v>45919.586099537039</v>
      </c>
      <c r="U917" s="15" t="str">
        <f t="shared" si="145"/>
        <v>2025-09-19</v>
      </c>
      <c r="V917" s="13" t="str">
        <f>VLOOKUP($B917,Deals_Demo!$H:$S,11,0)</f>
        <v>14</v>
      </c>
      <c r="W917" s="13" t="str">
        <f>VLOOKUP($B917,Deals_Demo!$H:$S,12,0)</f>
        <v>Fri</v>
      </c>
      <c r="X917" s="13">
        <f t="shared" si="138"/>
        <v>0.14699999999999999</v>
      </c>
      <c r="Y917" s="13">
        <f t="shared" si="139"/>
        <v>0.29399999999999998</v>
      </c>
      <c r="Z917" s="13">
        <f t="shared" si="140"/>
        <v>0.441</v>
      </c>
      <c r="AA917" s="13">
        <f t="shared" si="146"/>
        <v>-3</v>
      </c>
    </row>
    <row r="918" spans="1:27" x14ac:dyDescent="0.25">
      <c r="A918" s="58">
        <v>45919.377766203703</v>
      </c>
      <c r="B918" s="59">
        <v>443678558</v>
      </c>
      <c r="C918" s="38" t="s">
        <v>36</v>
      </c>
      <c r="D918" s="38" t="s">
        <v>38</v>
      </c>
      <c r="E918" s="38" t="s">
        <v>120</v>
      </c>
      <c r="F918" s="35">
        <v>3651.73</v>
      </c>
      <c r="G918" s="35">
        <v>3654.3</v>
      </c>
      <c r="H918" s="35">
        <v>3648.8</v>
      </c>
      <c r="I918" s="38" t="s">
        <v>669</v>
      </c>
      <c r="J918" s="35">
        <v>3654.35</v>
      </c>
      <c r="K918" s="35">
        <v>0</v>
      </c>
      <c r="L918" s="35">
        <v>0</v>
      </c>
      <c r="M918" s="35">
        <v>-2.62</v>
      </c>
      <c r="N918" s="10" t="str">
        <f t="shared" si="141"/>
        <v>L</v>
      </c>
      <c r="O918" s="11">
        <f t="shared" si="142"/>
        <v>45919</v>
      </c>
      <c r="P918" s="12" t="str">
        <f t="shared" si="143"/>
        <v>09</v>
      </c>
      <c r="Q918" s="13" t="str">
        <f>VLOOKUP($B918,Deals_Demo!$H:$N,7,0)</f>
        <v>strategy_10_demo</v>
      </c>
      <c r="R918" s="13" t="str">
        <f t="shared" si="144"/>
        <v>Fri</v>
      </c>
      <c r="S918" s="14">
        <f>VLOOKUP($B918,Deals_Demo!$H:$S,8,0)</f>
        <v>45919.377766203703</v>
      </c>
      <c r="T918" s="14">
        <f>VLOOKUP($B918,Deals_Demo!$H:$S,9,0)</f>
        <v>45919.586099537039</v>
      </c>
      <c r="U918" s="15" t="str">
        <f t="shared" si="145"/>
        <v>2025-09-19</v>
      </c>
      <c r="V918" s="13" t="str">
        <f>VLOOKUP($B918,Deals_Demo!$H:$S,11,0)</f>
        <v>14</v>
      </c>
      <c r="W918" s="13" t="str">
        <f>VLOOKUP($B918,Deals_Demo!$H:$S,12,0)</f>
        <v>Fri</v>
      </c>
      <c r="X918" s="13">
        <f t="shared" si="138"/>
        <v>-0.26200000000000001</v>
      </c>
      <c r="Y918" s="13">
        <f t="shared" si="139"/>
        <v>-0.52400000000000002</v>
      </c>
      <c r="Z918" s="13">
        <f t="shared" si="140"/>
        <v>-0.78600000000000003</v>
      </c>
      <c r="AA918" s="13">
        <f t="shared" si="146"/>
        <v>-3</v>
      </c>
    </row>
    <row r="919" spans="1:27" x14ac:dyDescent="0.25">
      <c r="A919" s="60">
        <v>45919.377766203703</v>
      </c>
      <c r="B919" s="61">
        <v>443678561</v>
      </c>
      <c r="C919" s="37" t="s">
        <v>36</v>
      </c>
      <c r="D919" s="37" t="s">
        <v>38</v>
      </c>
      <c r="E919" s="37" t="s">
        <v>120</v>
      </c>
      <c r="F919" s="36">
        <v>3651.75</v>
      </c>
      <c r="G919" s="36">
        <v>3650.49</v>
      </c>
      <c r="H919" s="36">
        <v>3648.8</v>
      </c>
      <c r="I919" s="37" t="s">
        <v>670</v>
      </c>
      <c r="J919" s="36">
        <v>3648.64</v>
      </c>
      <c r="K919" s="36">
        <v>0</v>
      </c>
      <c r="L919" s="36">
        <v>0</v>
      </c>
      <c r="M919" s="36">
        <v>3.11</v>
      </c>
      <c r="N919" s="10" t="str">
        <f t="shared" si="141"/>
        <v>W</v>
      </c>
      <c r="O919" s="11">
        <f t="shared" si="142"/>
        <v>45919</v>
      </c>
      <c r="P919" s="12" t="str">
        <f t="shared" si="143"/>
        <v>09</v>
      </c>
      <c r="Q919" s="13" t="str">
        <f>VLOOKUP($B919,Deals_Demo!$H:$N,7,0)</f>
        <v>strategy_09_demo</v>
      </c>
      <c r="R919" s="13" t="str">
        <f t="shared" si="144"/>
        <v>Fri</v>
      </c>
      <c r="S919" s="14">
        <f>VLOOKUP($B919,Deals_Demo!$H:$S,8,0)</f>
        <v>45919.377766203703</v>
      </c>
      <c r="T919" s="14">
        <f>VLOOKUP($B919,Deals_Demo!$H:$S,9,0)</f>
        <v>45919.586099537039</v>
      </c>
      <c r="U919" s="15" t="str">
        <f t="shared" si="145"/>
        <v>2025-09-19</v>
      </c>
      <c r="V919" s="13" t="str">
        <f>VLOOKUP($B919,Deals_Demo!$H:$S,11,0)</f>
        <v>14</v>
      </c>
      <c r="W919" s="13" t="str">
        <f>VLOOKUP($B919,Deals_Demo!$H:$S,12,0)</f>
        <v>Fri</v>
      </c>
      <c r="X919" s="13">
        <f t="shared" si="138"/>
        <v>0.311</v>
      </c>
      <c r="Y919" s="13">
        <f t="shared" si="139"/>
        <v>0.622</v>
      </c>
      <c r="Z919" s="13">
        <f t="shared" si="140"/>
        <v>0.93299999999999994</v>
      </c>
      <c r="AA919" s="13">
        <f t="shared" si="146"/>
        <v>3.11</v>
      </c>
    </row>
    <row r="920" spans="1:27" x14ac:dyDescent="0.25">
      <c r="A920" s="58">
        <v>45919.377766203703</v>
      </c>
      <c r="B920" s="59">
        <v>443678564</v>
      </c>
      <c r="C920" s="38" t="s">
        <v>36</v>
      </c>
      <c r="D920" s="38" t="s">
        <v>38</v>
      </c>
      <c r="E920" s="38" t="s">
        <v>120</v>
      </c>
      <c r="F920" s="35">
        <v>3651.54</v>
      </c>
      <c r="G920" s="35">
        <v>3650.41</v>
      </c>
      <c r="H920" s="35">
        <v>3648.3</v>
      </c>
      <c r="I920" s="38" t="s">
        <v>667</v>
      </c>
      <c r="J920" s="35">
        <v>3648.3</v>
      </c>
      <c r="K920" s="35">
        <v>0</v>
      </c>
      <c r="L920" s="35">
        <v>0</v>
      </c>
      <c r="M920" s="35">
        <v>3.24</v>
      </c>
      <c r="N920" s="10" t="str">
        <f t="shared" si="141"/>
        <v>W</v>
      </c>
      <c r="O920" s="11">
        <f t="shared" si="142"/>
        <v>45919</v>
      </c>
      <c r="P920" s="12" t="str">
        <f t="shared" si="143"/>
        <v>09</v>
      </c>
      <c r="Q920" s="13" t="str">
        <f>VLOOKUP($B920,Deals_Demo!$H:$N,7,0)</f>
        <v>strategy_11_demo</v>
      </c>
      <c r="R920" s="13" t="str">
        <f t="shared" si="144"/>
        <v>Fri</v>
      </c>
      <c r="S920" s="14">
        <f>VLOOKUP($B920,Deals_Demo!$H:$S,8,0)</f>
        <v>45919.377766203703</v>
      </c>
      <c r="T920" s="14">
        <f>VLOOKUP($B920,Deals_Demo!$H:$S,9,0)</f>
        <v>45919.586099537039</v>
      </c>
      <c r="U920" s="15" t="str">
        <f t="shared" si="145"/>
        <v>2025-09-19</v>
      </c>
      <c r="V920" s="13" t="str">
        <f>VLOOKUP($B920,Deals_Demo!$H:$S,11,0)</f>
        <v>14</v>
      </c>
      <c r="W920" s="13" t="str">
        <f>VLOOKUP($B920,Deals_Demo!$H:$S,12,0)</f>
        <v>Fri</v>
      </c>
      <c r="X920" s="13">
        <f t="shared" si="138"/>
        <v>0.32400000000000007</v>
      </c>
      <c r="Y920" s="13">
        <f t="shared" si="139"/>
        <v>0.64800000000000013</v>
      </c>
      <c r="Z920" s="13">
        <f t="shared" si="140"/>
        <v>0.97199999999999998</v>
      </c>
      <c r="AA920" s="13">
        <f t="shared" si="146"/>
        <v>3.24</v>
      </c>
    </row>
    <row r="921" spans="1:27" x14ac:dyDescent="0.25">
      <c r="A921" s="60">
        <v>45919.378217592595</v>
      </c>
      <c r="B921" s="61">
        <v>443678833</v>
      </c>
      <c r="C921" s="37" t="s">
        <v>36</v>
      </c>
      <c r="D921" s="37" t="s">
        <v>38</v>
      </c>
      <c r="E921" s="37" t="s">
        <v>120</v>
      </c>
      <c r="F921" s="36">
        <v>3652.55</v>
      </c>
      <c r="G921" s="36">
        <v>3651.27</v>
      </c>
      <c r="H921" s="36">
        <v>3649.05</v>
      </c>
      <c r="I921" s="37" t="s">
        <v>671</v>
      </c>
      <c r="J921" s="36">
        <v>3649.05</v>
      </c>
      <c r="K921" s="36">
        <v>0</v>
      </c>
      <c r="L921" s="36">
        <v>0</v>
      </c>
      <c r="M921" s="36">
        <v>3.5</v>
      </c>
      <c r="N921" s="10" t="str">
        <f t="shared" si="141"/>
        <v>W</v>
      </c>
      <c r="O921" s="11">
        <f t="shared" si="142"/>
        <v>45919</v>
      </c>
      <c r="P921" s="12" t="str">
        <f t="shared" si="143"/>
        <v>09</v>
      </c>
      <c r="Q921" s="13" t="str">
        <f>VLOOKUP($B921,Deals_Demo!$H:$N,7,0)</f>
        <v>strategy_08_demo</v>
      </c>
      <c r="R921" s="13" t="str">
        <f t="shared" si="144"/>
        <v>Fri</v>
      </c>
      <c r="S921" s="14">
        <f>VLOOKUP($B921,Deals_Demo!$H:$S,8,0)</f>
        <v>45919.378217592595</v>
      </c>
      <c r="T921" s="14">
        <f>VLOOKUP($B921,Deals_Demo!$H:$S,9,0)</f>
        <v>45919.586550925931</v>
      </c>
      <c r="U921" s="15" t="str">
        <f t="shared" si="145"/>
        <v>2025-09-19</v>
      </c>
      <c r="V921" s="13" t="str">
        <f>VLOOKUP($B921,Deals_Demo!$H:$S,11,0)</f>
        <v>14</v>
      </c>
      <c r="W921" s="13" t="str">
        <f>VLOOKUP($B921,Deals_Demo!$H:$S,12,0)</f>
        <v>Fri</v>
      </c>
      <c r="X921" s="13">
        <f t="shared" si="138"/>
        <v>0.35000000000000003</v>
      </c>
      <c r="Y921" s="13">
        <f t="shared" si="139"/>
        <v>0.70000000000000007</v>
      </c>
      <c r="Z921" s="13">
        <f t="shared" si="140"/>
        <v>1.05</v>
      </c>
      <c r="AA921" s="13">
        <f t="shared" si="146"/>
        <v>3.5</v>
      </c>
    </row>
    <row r="922" spans="1:27" x14ac:dyDescent="0.25">
      <c r="A922" s="58">
        <v>45919.378217592595</v>
      </c>
      <c r="B922" s="59">
        <v>443678834</v>
      </c>
      <c r="C922" s="38" t="s">
        <v>36</v>
      </c>
      <c r="D922" s="38" t="s">
        <v>38</v>
      </c>
      <c r="E922" s="38" t="s">
        <v>120</v>
      </c>
      <c r="F922" s="35">
        <v>3652.55</v>
      </c>
      <c r="G922" s="35">
        <v>3651.28</v>
      </c>
      <c r="H922" s="35">
        <v>3649.05</v>
      </c>
      <c r="I922" s="38" t="s">
        <v>671</v>
      </c>
      <c r="J922" s="35">
        <v>3649.05</v>
      </c>
      <c r="K922" s="35">
        <v>0</v>
      </c>
      <c r="L922" s="35">
        <v>0</v>
      </c>
      <c r="M922" s="35">
        <v>3.5</v>
      </c>
      <c r="N922" s="10" t="str">
        <f t="shared" si="141"/>
        <v>W</v>
      </c>
      <c r="O922" s="11">
        <f t="shared" si="142"/>
        <v>45919</v>
      </c>
      <c r="P922" s="12" t="str">
        <f t="shared" si="143"/>
        <v>09</v>
      </c>
      <c r="Q922" s="13" t="str">
        <f>VLOOKUP($B922,Deals_Demo!$H:$N,7,0)</f>
        <v>strategy_07_demo</v>
      </c>
      <c r="R922" s="13" t="str">
        <f t="shared" si="144"/>
        <v>Fri</v>
      </c>
      <c r="S922" s="14">
        <f>VLOOKUP($B922,Deals_Demo!$H:$S,8,0)</f>
        <v>45919.378217592595</v>
      </c>
      <c r="T922" s="14">
        <f>VLOOKUP($B922,Deals_Demo!$H:$S,9,0)</f>
        <v>45919.586550925931</v>
      </c>
      <c r="U922" s="15" t="str">
        <f t="shared" si="145"/>
        <v>2025-09-19</v>
      </c>
      <c r="V922" s="13" t="str">
        <f>VLOOKUP($B922,Deals_Demo!$H:$S,11,0)</f>
        <v>14</v>
      </c>
      <c r="W922" s="13" t="str">
        <f>VLOOKUP($B922,Deals_Demo!$H:$S,12,0)</f>
        <v>Fri</v>
      </c>
      <c r="X922" s="13">
        <f t="shared" si="138"/>
        <v>0.35000000000000003</v>
      </c>
      <c r="Y922" s="13">
        <f t="shared" si="139"/>
        <v>0.70000000000000007</v>
      </c>
      <c r="Z922" s="13">
        <f t="shared" si="140"/>
        <v>1.05</v>
      </c>
      <c r="AA922" s="13">
        <f t="shared" si="146"/>
        <v>3.5</v>
      </c>
    </row>
    <row r="923" spans="1:27" x14ac:dyDescent="0.25">
      <c r="A923" s="60">
        <v>45919.387013888889</v>
      </c>
      <c r="B923" s="61">
        <v>443682714</v>
      </c>
      <c r="C923" s="37" t="s">
        <v>36</v>
      </c>
      <c r="D923" s="37" t="s">
        <v>38</v>
      </c>
      <c r="E923" s="37" t="s">
        <v>120</v>
      </c>
      <c r="F923" s="36">
        <v>3651.51</v>
      </c>
      <c r="G923" s="36">
        <v>3647.82</v>
      </c>
      <c r="H923" s="37"/>
      <c r="I923" s="37" t="s">
        <v>672</v>
      </c>
      <c r="J923" s="36">
        <v>3647.82</v>
      </c>
      <c r="K923" s="36">
        <v>0</v>
      </c>
      <c r="L923" s="36">
        <v>0</v>
      </c>
      <c r="M923" s="36">
        <v>3.69</v>
      </c>
      <c r="N923" s="10" t="str">
        <f t="shared" si="141"/>
        <v>W</v>
      </c>
      <c r="O923" s="11">
        <f t="shared" si="142"/>
        <v>45919</v>
      </c>
      <c r="P923" s="12" t="str">
        <f t="shared" si="143"/>
        <v>09</v>
      </c>
      <c r="Q923" s="13" t="str">
        <f>VLOOKUP($B923,Deals_Demo!$H:$N,7,0)</f>
        <v>strategy_18_demo</v>
      </c>
      <c r="R923" s="13" t="str">
        <f t="shared" si="144"/>
        <v>Fri</v>
      </c>
      <c r="S923" s="14">
        <f>VLOOKUP($B923,Deals_Demo!$H:$S,8,0)</f>
        <v>45919.387013888889</v>
      </c>
      <c r="T923" s="14">
        <f>VLOOKUP($B923,Deals_Demo!$H:$S,9,0)</f>
        <v>45919.595347222225</v>
      </c>
      <c r="U923" s="15" t="str">
        <f t="shared" si="145"/>
        <v>2025-09-19</v>
      </c>
      <c r="V923" s="13" t="str">
        <f>VLOOKUP($B923,Deals_Demo!$H:$S,11,0)</f>
        <v>14</v>
      </c>
      <c r="W923" s="13" t="str">
        <f>VLOOKUP($B923,Deals_Demo!$H:$S,12,0)</f>
        <v>Fri</v>
      </c>
      <c r="X923" s="13">
        <f t="shared" si="138"/>
        <v>0.36899999999999999</v>
      </c>
      <c r="Y923" s="13">
        <f t="shared" si="139"/>
        <v>0.73799999999999999</v>
      </c>
      <c r="Z923" s="13">
        <f t="shared" si="140"/>
        <v>1.107</v>
      </c>
      <c r="AA923" s="13">
        <f t="shared" si="146"/>
        <v>3.69</v>
      </c>
    </row>
    <row r="924" spans="1:27" x14ac:dyDescent="0.25">
      <c r="A924" s="58">
        <v>45919.390486111108</v>
      </c>
      <c r="B924" s="59">
        <v>443684931</v>
      </c>
      <c r="C924" s="38" t="s">
        <v>36</v>
      </c>
      <c r="D924" s="38" t="s">
        <v>38</v>
      </c>
      <c r="E924" s="38" t="s">
        <v>120</v>
      </c>
      <c r="F924" s="35">
        <v>3647.87</v>
      </c>
      <c r="G924" s="35">
        <v>3650.88</v>
      </c>
      <c r="H924" s="35">
        <v>3644.38</v>
      </c>
      <c r="I924" s="38" t="s">
        <v>673</v>
      </c>
      <c r="J924" s="35">
        <v>3650.95</v>
      </c>
      <c r="K924" s="35">
        <v>0</v>
      </c>
      <c r="L924" s="35">
        <v>0</v>
      </c>
      <c r="M924" s="35">
        <v>-3.08</v>
      </c>
      <c r="N924" s="10" t="str">
        <f t="shared" si="141"/>
        <v>L</v>
      </c>
      <c r="O924" s="11">
        <f t="shared" si="142"/>
        <v>45919</v>
      </c>
      <c r="P924" s="12" t="str">
        <f t="shared" si="143"/>
        <v>09</v>
      </c>
      <c r="Q924" s="13" t="str">
        <f>VLOOKUP($B924,Deals_Demo!$H:$N,7,0)</f>
        <v>strategy_17_demo</v>
      </c>
      <c r="R924" s="13" t="str">
        <f t="shared" si="144"/>
        <v>Fri</v>
      </c>
      <c r="S924" s="14">
        <f>VLOOKUP($B924,Deals_Demo!$H:$S,8,0)</f>
        <v>45919.390486111108</v>
      </c>
      <c r="T924" s="14">
        <f>VLOOKUP($B924,Deals_Demo!$H:$S,9,0)</f>
        <v>45919.598819444444</v>
      </c>
      <c r="U924" s="15" t="str">
        <f t="shared" si="145"/>
        <v>2025-09-19</v>
      </c>
      <c r="V924" s="13" t="str">
        <f>VLOOKUP($B924,Deals_Demo!$H:$S,11,0)</f>
        <v>14</v>
      </c>
      <c r="W924" s="13" t="str">
        <f>VLOOKUP($B924,Deals_Demo!$H:$S,12,0)</f>
        <v>Fri</v>
      </c>
      <c r="X924" s="13">
        <f t="shared" si="138"/>
        <v>-0.30800000000000005</v>
      </c>
      <c r="Y924" s="13">
        <f t="shared" si="139"/>
        <v>-0.6160000000000001</v>
      </c>
      <c r="Z924" s="13">
        <f t="shared" si="140"/>
        <v>-0.92399999999999993</v>
      </c>
      <c r="AA924" s="13">
        <f t="shared" si="146"/>
        <v>-3</v>
      </c>
    </row>
    <row r="925" spans="1:27" x14ac:dyDescent="0.25">
      <c r="A925" s="60">
        <v>45919.390833333331</v>
      </c>
      <c r="B925" s="61">
        <v>443685446</v>
      </c>
      <c r="C925" s="37" t="s">
        <v>36</v>
      </c>
      <c r="D925" s="37" t="s">
        <v>38</v>
      </c>
      <c r="E925" s="37" t="s">
        <v>120</v>
      </c>
      <c r="F925" s="36">
        <v>3647.9</v>
      </c>
      <c r="G925" s="36">
        <v>3651</v>
      </c>
      <c r="H925" s="37"/>
      <c r="I925" s="37" t="s">
        <v>674</v>
      </c>
      <c r="J925" s="36">
        <v>3651.02</v>
      </c>
      <c r="K925" s="36">
        <v>0</v>
      </c>
      <c r="L925" s="36">
        <v>0</v>
      </c>
      <c r="M925" s="36">
        <v>-3.12</v>
      </c>
      <c r="N925" s="10" t="str">
        <f t="shared" si="141"/>
        <v>L</v>
      </c>
      <c r="O925" s="11">
        <f t="shared" si="142"/>
        <v>45919</v>
      </c>
      <c r="P925" s="12" t="str">
        <f t="shared" si="143"/>
        <v>09</v>
      </c>
      <c r="Q925" s="13" t="str">
        <f>VLOOKUP($B925,Deals_Demo!$H:$N,7,0)</f>
        <v>strategy_19_demo</v>
      </c>
      <c r="R925" s="13" t="str">
        <f t="shared" si="144"/>
        <v>Fri</v>
      </c>
      <c r="S925" s="14">
        <f>VLOOKUP($B925,Deals_Demo!$H:$S,8,0)</f>
        <v>45919.390833333331</v>
      </c>
      <c r="T925" s="14">
        <f>VLOOKUP($B925,Deals_Demo!$H:$S,9,0)</f>
        <v>45919.599166666667</v>
      </c>
      <c r="U925" s="15" t="str">
        <f t="shared" si="145"/>
        <v>2025-09-19</v>
      </c>
      <c r="V925" s="13" t="str">
        <f>VLOOKUP($B925,Deals_Demo!$H:$S,11,0)</f>
        <v>14</v>
      </c>
      <c r="W925" s="13" t="str">
        <f>VLOOKUP($B925,Deals_Demo!$H:$S,12,0)</f>
        <v>Fri</v>
      </c>
      <c r="X925" s="13">
        <f t="shared" si="138"/>
        <v>-0.31200000000000006</v>
      </c>
      <c r="Y925" s="13">
        <f t="shared" si="139"/>
        <v>-0.62400000000000011</v>
      </c>
      <c r="Z925" s="13">
        <f t="shared" si="140"/>
        <v>-0.93599999999999994</v>
      </c>
      <c r="AA925" s="13">
        <f t="shared" si="146"/>
        <v>-3</v>
      </c>
    </row>
    <row r="926" spans="1:27" x14ac:dyDescent="0.25">
      <c r="A926" s="58">
        <v>45919.390833333331</v>
      </c>
      <c r="B926" s="59">
        <v>443685448</v>
      </c>
      <c r="C926" s="38" t="s">
        <v>36</v>
      </c>
      <c r="D926" s="38" t="s">
        <v>38</v>
      </c>
      <c r="E926" s="38" t="s">
        <v>120</v>
      </c>
      <c r="F926" s="35">
        <v>3647.77</v>
      </c>
      <c r="G926" s="35">
        <v>3650.9</v>
      </c>
      <c r="H926" s="38"/>
      <c r="I926" s="38" t="s">
        <v>673</v>
      </c>
      <c r="J926" s="35">
        <v>3650.95</v>
      </c>
      <c r="K926" s="35">
        <v>0</v>
      </c>
      <c r="L926" s="35">
        <v>0</v>
      </c>
      <c r="M926" s="35">
        <v>-3.18</v>
      </c>
      <c r="N926" s="10" t="str">
        <f t="shared" si="141"/>
        <v>L</v>
      </c>
      <c r="O926" s="11">
        <f t="shared" si="142"/>
        <v>45919</v>
      </c>
      <c r="P926" s="12" t="str">
        <f t="shared" si="143"/>
        <v>09</v>
      </c>
      <c r="Q926" s="13" t="str">
        <f>VLOOKUP($B926,Deals_Demo!$H:$N,7,0)</f>
        <v>strategy_18_demo</v>
      </c>
      <c r="R926" s="13" t="str">
        <f t="shared" si="144"/>
        <v>Fri</v>
      </c>
      <c r="S926" s="14">
        <f>VLOOKUP($B926,Deals_Demo!$H:$S,8,0)</f>
        <v>45919.390833333331</v>
      </c>
      <c r="T926" s="14">
        <f>VLOOKUP($B926,Deals_Demo!$H:$S,9,0)</f>
        <v>45919.599166666667</v>
      </c>
      <c r="U926" s="15" t="str">
        <f t="shared" si="145"/>
        <v>2025-09-19</v>
      </c>
      <c r="V926" s="13" t="str">
        <f>VLOOKUP($B926,Deals_Demo!$H:$S,11,0)</f>
        <v>14</v>
      </c>
      <c r="W926" s="13" t="str">
        <f>VLOOKUP($B926,Deals_Demo!$H:$S,12,0)</f>
        <v>Fri</v>
      </c>
      <c r="X926" s="13">
        <f t="shared" si="138"/>
        <v>-0.31800000000000006</v>
      </c>
      <c r="Y926" s="13">
        <f t="shared" si="139"/>
        <v>-0.63600000000000012</v>
      </c>
      <c r="Z926" s="13">
        <f t="shared" si="140"/>
        <v>-0.95399999999999996</v>
      </c>
      <c r="AA926" s="13">
        <f t="shared" si="146"/>
        <v>-3</v>
      </c>
    </row>
    <row r="927" spans="1:27" x14ac:dyDescent="0.25">
      <c r="A927" s="60">
        <v>45919.391875000001</v>
      </c>
      <c r="B927" s="61">
        <v>443685819</v>
      </c>
      <c r="C927" s="37" t="s">
        <v>36</v>
      </c>
      <c r="D927" s="37" t="s">
        <v>38</v>
      </c>
      <c r="E927" s="37" t="s">
        <v>120</v>
      </c>
      <c r="F927" s="36">
        <v>3648.58</v>
      </c>
      <c r="G927" s="36">
        <v>3649.69</v>
      </c>
      <c r="H927" s="36">
        <v>3647.08</v>
      </c>
      <c r="I927" s="37" t="s">
        <v>675</v>
      </c>
      <c r="J927" s="36">
        <v>3646.99</v>
      </c>
      <c r="K927" s="36">
        <v>0</v>
      </c>
      <c r="L927" s="36">
        <v>0</v>
      </c>
      <c r="M927" s="36">
        <v>1.59</v>
      </c>
      <c r="N927" s="10" t="str">
        <f t="shared" si="141"/>
        <v>W</v>
      </c>
      <c r="O927" s="11">
        <f t="shared" si="142"/>
        <v>45919</v>
      </c>
      <c r="P927" s="12" t="str">
        <f t="shared" si="143"/>
        <v>09</v>
      </c>
      <c r="Q927" s="13" t="str">
        <f>VLOOKUP($B927,Deals_Demo!$H:$N,7,0)</f>
        <v>strategy_12_demo</v>
      </c>
      <c r="R927" s="13" t="str">
        <f t="shared" si="144"/>
        <v>Fri</v>
      </c>
      <c r="S927" s="14">
        <f>VLOOKUP($B927,Deals_Demo!$H:$S,8,0)</f>
        <v>45919.391875000001</v>
      </c>
      <c r="T927" s="14">
        <f>VLOOKUP($B927,Deals_Demo!$H:$S,9,0)</f>
        <v>45919.600208333337</v>
      </c>
      <c r="U927" s="15" t="str">
        <f t="shared" si="145"/>
        <v>2025-09-19</v>
      </c>
      <c r="V927" s="13" t="str">
        <f>VLOOKUP($B927,Deals_Demo!$H:$S,11,0)</f>
        <v>14</v>
      </c>
      <c r="W927" s="13" t="str">
        <f>VLOOKUP($B927,Deals_Demo!$H:$S,12,0)</f>
        <v>Fri</v>
      </c>
      <c r="X927" s="13">
        <f t="shared" si="138"/>
        <v>0.15900000000000003</v>
      </c>
      <c r="Y927" s="13">
        <f t="shared" si="139"/>
        <v>0.31800000000000006</v>
      </c>
      <c r="Z927" s="13">
        <f t="shared" si="140"/>
        <v>0.47699999999999998</v>
      </c>
      <c r="AA927" s="13">
        <f t="shared" si="146"/>
        <v>-3</v>
      </c>
    </row>
    <row r="928" spans="1:27" x14ac:dyDescent="0.25">
      <c r="A928" s="58">
        <v>45919.391875000001</v>
      </c>
      <c r="B928" s="59">
        <v>443685821</v>
      </c>
      <c r="C928" s="38" t="s">
        <v>36</v>
      </c>
      <c r="D928" s="38" t="s">
        <v>38</v>
      </c>
      <c r="E928" s="38" t="s">
        <v>120</v>
      </c>
      <c r="F928" s="35">
        <v>3648.58</v>
      </c>
      <c r="G928" s="35">
        <v>3650.08</v>
      </c>
      <c r="H928" s="35">
        <v>3647.08</v>
      </c>
      <c r="I928" s="38" t="s">
        <v>676</v>
      </c>
      <c r="J928" s="35">
        <v>3650.09</v>
      </c>
      <c r="K928" s="35">
        <v>0</v>
      </c>
      <c r="L928" s="35">
        <v>0</v>
      </c>
      <c r="M928" s="35">
        <v>-1.51</v>
      </c>
      <c r="N928" s="10" t="str">
        <f t="shared" si="141"/>
        <v>L</v>
      </c>
      <c r="O928" s="11">
        <f t="shared" si="142"/>
        <v>45919</v>
      </c>
      <c r="P928" s="12" t="str">
        <f t="shared" si="143"/>
        <v>09</v>
      </c>
      <c r="Q928" s="13" t="str">
        <f>VLOOKUP($B928,Deals_Demo!$H:$N,7,0)</f>
        <v>strategy_15_demo</v>
      </c>
      <c r="R928" s="13" t="str">
        <f t="shared" si="144"/>
        <v>Fri</v>
      </c>
      <c r="S928" s="14">
        <f>VLOOKUP($B928,Deals_Demo!$H:$S,8,0)</f>
        <v>45919.391875000001</v>
      </c>
      <c r="T928" s="14">
        <f>VLOOKUP($B928,Deals_Demo!$H:$S,9,0)</f>
        <v>45919.600208333337</v>
      </c>
      <c r="U928" s="15" t="str">
        <f t="shared" si="145"/>
        <v>2025-09-19</v>
      </c>
      <c r="V928" s="13" t="str">
        <f>VLOOKUP($B928,Deals_Demo!$H:$S,11,0)</f>
        <v>14</v>
      </c>
      <c r="W928" s="13" t="str">
        <f>VLOOKUP($B928,Deals_Demo!$H:$S,12,0)</f>
        <v>Fri</v>
      </c>
      <c r="X928" s="13">
        <f t="shared" si="138"/>
        <v>-0.15100000000000002</v>
      </c>
      <c r="Y928" s="13">
        <f t="shared" si="139"/>
        <v>-0.30200000000000005</v>
      </c>
      <c r="Z928" s="13">
        <f t="shared" si="140"/>
        <v>-0.45299999999999996</v>
      </c>
      <c r="AA928" s="13">
        <f t="shared" si="146"/>
        <v>-3</v>
      </c>
    </row>
    <row r="929" spans="1:27" x14ac:dyDescent="0.25">
      <c r="A929" s="60">
        <v>45919.391875000001</v>
      </c>
      <c r="B929" s="61">
        <v>443685824</v>
      </c>
      <c r="C929" s="37" t="s">
        <v>36</v>
      </c>
      <c r="D929" s="37" t="s">
        <v>38</v>
      </c>
      <c r="E929" s="37" t="s">
        <v>120</v>
      </c>
      <c r="F929" s="36">
        <v>3648.58</v>
      </c>
      <c r="G929" s="36">
        <v>3651.58</v>
      </c>
      <c r="H929" s="36">
        <v>3645.08</v>
      </c>
      <c r="I929" s="37" t="s">
        <v>677</v>
      </c>
      <c r="J929" s="36">
        <v>3645.07</v>
      </c>
      <c r="K929" s="36">
        <v>0</v>
      </c>
      <c r="L929" s="36">
        <v>0</v>
      </c>
      <c r="M929" s="36">
        <v>3.51</v>
      </c>
      <c r="N929" s="10" t="str">
        <f t="shared" si="141"/>
        <v>W</v>
      </c>
      <c r="O929" s="11">
        <f t="shared" si="142"/>
        <v>45919</v>
      </c>
      <c r="P929" s="12" t="str">
        <f t="shared" si="143"/>
        <v>09</v>
      </c>
      <c r="Q929" s="13" t="str">
        <f>VLOOKUP($B929,Deals_Demo!$H:$N,7,0)</f>
        <v>strategy_16_demo</v>
      </c>
      <c r="R929" s="13" t="str">
        <f t="shared" si="144"/>
        <v>Fri</v>
      </c>
      <c r="S929" s="14">
        <f>VLOOKUP($B929,Deals_Demo!$H:$S,8,0)</f>
        <v>45919.391875000001</v>
      </c>
      <c r="T929" s="14">
        <f>VLOOKUP($B929,Deals_Demo!$H:$S,9,0)</f>
        <v>45919.600208333337</v>
      </c>
      <c r="U929" s="15" t="str">
        <f t="shared" si="145"/>
        <v>2025-09-19</v>
      </c>
      <c r="V929" s="13" t="str">
        <f>VLOOKUP($B929,Deals_Demo!$H:$S,11,0)</f>
        <v>14</v>
      </c>
      <c r="W929" s="13" t="str">
        <f>VLOOKUP($B929,Deals_Demo!$H:$S,12,0)</f>
        <v>Fri</v>
      </c>
      <c r="X929" s="13">
        <f t="shared" si="138"/>
        <v>0.35099999999999998</v>
      </c>
      <c r="Y929" s="13">
        <f t="shared" si="139"/>
        <v>0.70199999999999996</v>
      </c>
      <c r="Z929" s="13">
        <f t="shared" si="140"/>
        <v>1.0529999999999999</v>
      </c>
      <c r="AA929" s="13">
        <f t="shared" si="146"/>
        <v>3.51</v>
      </c>
    </row>
    <row r="930" spans="1:27" x14ac:dyDescent="0.25">
      <c r="A930" s="58">
        <v>45919.391886574071</v>
      </c>
      <c r="B930" s="59">
        <v>443685826</v>
      </c>
      <c r="C930" s="38" t="s">
        <v>36</v>
      </c>
      <c r="D930" s="38" t="s">
        <v>38</v>
      </c>
      <c r="E930" s="38" t="s">
        <v>120</v>
      </c>
      <c r="F930" s="35">
        <v>3648.52</v>
      </c>
      <c r="G930" s="35">
        <v>3651.08</v>
      </c>
      <c r="H930" s="35">
        <v>3645.58</v>
      </c>
      <c r="I930" s="38" t="s">
        <v>678</v>
      </c>
      <c r="J930" s="35">
        <v>3651.11</v>
      </c>
      <c r="K930" s="35">
        <v>0</v>
      </c>
      <c r="L930" s="35">
        <v>0</v>
      </c>
      <c r="M930" s="35">
        <v>-2.59</v>
      </c>
      <c r="N930" s="10" t="str">
        <f t="shared" si="141"/>
        <v>L</v>
      </c>
      <c r="O930" s="11">
        <f t="shared" si="142"/>
        <v>45919</v>
      </c>
      <c r="P930" s="12" t="str">
        <f t="shared" si="143"/>
        <v>09</v>
      </c>
      <c r="Q930" s="13" t="str">
        <f>VLOOKUP($B930,Deals_Demo!$H:$N,7,0)</f>
        <v>strategy_10_demo</v>
      </c>
      <c r="R930" s="13" t="str">
        <f t="shared" si="144"/>
        <v>Fri</v>
      </c>
      <c r="S930" s="14">
        <f>VLOOKUP($B930,Deals_Demo!$H:$S,8,0)</f>
        <v>45919.391886574071</v>
      </c>
      <c r="T930" s="14">
        <f>VLOOKUP($B930,Deals_Demo!$H:$S,9,0)</f>
        <v>45919.600219907406</v>
      </c>
      <c r="U930" s="15" t="str">
        <f t="shared" si="145"/>
        <v>2025-09-19</v>
      </c>
      <c r="V930" s="13" t="str">
        <f>VLOOKUP($B930,Deals_Demo!$H:$S,11,0)</f>
        <v>14</v>
      </c>
      <c r="W930" s="13" t="str">
        <f>VLOOKUP($B930,Deals_Demo!$H:$S,12,0)</f>
        <v>Fri</v>
      </c>
      <c r="X930" s="13">
        <f t="shared" si="138"/>
        <v>-0.25900000000000001</v>
      </c>
      <c r="Y930" s="13">
        <f t="shared" si="139"/>
        <v>-0.51800000000000002</v>
      </c>
      <c r="Z930" s="13">
        <f t="shared" si="140"/>
        <v>-0.77699999999999991</v>
      </c>
      <c r="AA930" s="13">
        <f t="shared" si="146"/>
        <v>-3</v>
      </c>
    </row>
    <row r="931" spans="1:27" x14ac:dyDescent="0.25">
      <c r="A931" s="60">
        <v>45919.391886574071</v>
      </c>
      <c r="B931" s="61">
        <v>443685827</v>
      </c>
      <c r="C931" s="37" t="s">
        <v>36</v>
      </c>
      <c r="D931" s="37" t="s">
        <v>38</v>
      </c>
      <c r="E931" s="37" t="s">
        <v>120</v>
      </c>
      <c r="F931" s="36">
        <v>3648.44</v>
      </c>
      <c r="G931" s="36">
        <v>3647.8</v>
      </c>
      <c r="H931" s="36">
        <v>3645.08</v>
      </c>
      <c r="I931" s="37" t="s">
        <v>677</v>
      </c>
      <c r="J931" s="36">
        <v>3645.07</v>
      </c>
      <c r="K931" s="36">
        <v>0</v>
      </c>
      <c r="L931" s="36">
        <v>0</v>
      </c>
      <c r="M931" s="36">
        <v>3.37</v>
      </c>
      <c r="N931" s="10" t="str">
        <f t="shared" si="141"/>
        <v>W</v>
      </c>
      <c r="O931" s="11">
        <f t="shared" si="142"/>
        <v>45919</v>
      </c>
      <c r="P931" s="12" t="str">
        <f t="shared" si="143"/>
        <v>09</v>
      </c>
      <c r="Q931" s="13" t="str">
        <f>VLOOKUP($B931,Deals_Demo!$H:$N,7,0)</f>
        <v>strategy_11_demo</v>
      </c>
      <c r="R931" s="13" t="str">
        <f t="shared" si="144"/>
        <v>Fri</v>
      </c>
      <c r="S931" s="14">
        <f>VLOOKUP($B931,Deals_Demo!$H:$S,8,0)</f>
        <v>45919.391886574071</v>
      </c>
      <c r="T931" s="14">
        <f>VLOOKUP($B931,Deals_Demo!$H:$S,9,0)</f>
        <v>45919.600219907406</v>
      </c>
      <c r="U931" s="15" t="str">
        <f t="shared" si="145"/>
        <v>2025-09-19</v>
      </c>
      <c r="V931" s="13" t="str">
        <f>VLOOKUP($B931,Deals_Demo!$H:$S,11,0)</f>
        <v>14</v>
      </c>
      <c r="W931" s="13" t="str">
        <f>VLOOKUP($B931,Deals_Demo!$H:$S,12,0)</f>
        <v>Fri</v>
      </c>
      <c r="X931" s="13">
        <f t="shared" si="138"/>
        <v>0.33700000000000002</v>
      </c>
      <c r="Y931" s="13">
        <f t="shared" si="139"/>
        <v>0.67400000000000004</v>
      </c>
      <c r="Z931" s="13">
        <f t="shared" si="140"/>
        <v>1.0109999999999999</v>
      </c>
      <c r="AA931" s="13">
        <f t="shared" si="146"/>
        <v>3.37</v>
      </c>
    </row>
    <row r="932" spans="1:27" x14ac:dyDescent="0.25">
      <c r="A932" s="58">
        <v>45919.391886574071</v>
      </c>
      <c r="B932" s="59">
        <v>443685828</v>
      </c>
      <c r="C932" s="38" t="s">
        <v>36</v>
      </c>
      <c r="D932" s="38" t="s">
        <v>38</v>
      </c>
      <c r="E932" s="38" t="s">
        <v>120</v>
      </c>
      <c r="F932" s="35">
        <v>3648.51</v>
      </c>
      <c r="G932" s="35">
        <v>3649.69</v>
      </c>
      <c r="H932" s="35">
        <v>3647.08</v>
      </c>
      <c r="I932" s="38" t="s">
        <v>675</v>
      </c>
      <c r="J932" s="35">
        <v>3646.99</v>
      </c>
      <c r="K932" s="35">
        <v>0</v>
      </c>
      <c r="L932" s="35">
        <v>0</v>
      </c>
      <c r="M932" s="35">
        <v>1.52</v>
      </c>
      <c r="N932" s="10" t="str">
        <f t="shared" si="141"/>
        <v>W</v>
      </c>
      <c r="O932" s="11">
        <f t="shared" si="142"/>
        <v>45919</v>
      </c>
      <c r="P932" s="12" t="str">
        <f t="shared" si="143"/>
        <v>09</v>
      </c>
      <c r="Q932" s="13" t="str">
        <f>VLOOKUP($B932,Deals_Demo!$H:$N,7,0)</f>
        <v>strategy_14_demo</v>
      </c>
      <c r="R932" s="13" t="str">
        <f t="shared" si="144"/>
        <v>Fri</v>
      </c>
      <c r="S932" s="14">
        <f>VLOOKUP($B932,Deals_Demo!$H:$S,8,0)</f>
        <v>45919.391886574071</v>
      </c>
      <c r="T932" s="14">
        <f>VLOOKUP($B932,Deals_Demo!$H:$S,9,0)</f>
        <v>45919.600219907406</v>
      </c>
      <c r="U932" s="15" t="str">
        <f t="shared" si="145"/>
        <v>2025-09-19</v>
      </c>
      <c r="V932" s="13" t="str">
        <f>VLOOKUP($B932,Deals_Demo!$H:$S,11,0)</f>
        <v>14</v>
      </c>
      <c r="W932" s="13" t="str">
        <f>VLOOKUP($B932,Deals_Demo!$H:$S,12,0)</f>
        <v>Fri</v>
      </c>
      <c r="X932" s="13">
        <f t="shared" si="138"/>
        <v>0.15200000000000002</v>
      </c>
      <c r="Y932" s="13">
        <f t="shared" si="139"/>
        <v>0.30400000000000005</v>
      </c>
      <c r="Z932" s="13">
        <f t="shared" si="140"/>
        <v>0.45599999999999996</v>
      </c>
      <c r="AA932" s="13">
        <f t="shared" si="146"/>
        <v>-3</v>
      </c>
    </row>
    <row r="933" spans="1:27" x14ac:dyDescent="0.25">
      <c r="A933" s="60">
        <v>45919.391886574071</v>
      </c>
      <c r="B933" s="61">
        <v>443685829</v>
      </c>
      <c r="C933" s="37" t="s">
        <v>36</v>
      </c>
      <c r="D933" s="37" t="s">
        <v>38</v>
      </c>
      <c r="E933" s="37" t="s">
        <v>120</v>
      </c>
      <c r="F933" s="36">
        <v>3648.56</v>
      </c>
      <c r="G933" s="36">
        <v>3648.62</v>
      </c>
      <c r="H933" s="36">
        <v>3645.58</v>
      </c>
      <c r="I933" s="37" t="s">
        <v>679</v>
      </c>
      <c r="J933" s="36">
        <v>3645.52</v>
      </c>
      <c r="K933" s="36">
        <v>0</v>
      </c>
      <c r="L933" s="36">
        <v>0</v>
      </c>
      <c r="M933" s="36">
        <v>3.04</v>
      </c>
      <c r="N933" s="10" t="str">
        <f t="shared" si="141"/>
        <v>W</v>
      </c>
      <c r="O933" s="11">
        <f t="shared" si="142"/>
        <v>45919</v>
      </c>
      <c r="P933" s="12" t="str">
        <f t="shared" si="143"/>
        <v>09</v>
      </c>
      <c r="Q933" s="13" t="str">
        <f>VLOOKUP($B933,Deals_Demo!$H:$N,7,0)</f>
        <v>strategy_09_demo</v>
      </c>
      <c r="R933" s="13" t="str">
        <f t="shared" si="144"/>
        <v>Fri</v>
      </c>
      <c r="S933" s="14">
        <f>VLOOKUP($B933,Deals_Demo!$H:$S,8,0)</f>
        <v>45919.391886574071</v>
      </c>
      <c r="T933" s="14">
        <f>VLOOKUP($B933,Deals_Demo!$H:$S,9,0)</f>
        <v>45919.600219907406</v>
      </c>
      <c r="U933" s="15" t="str">
        <f t="shared" si="145"/>
        <v>2025-09-19</v>
      </c>
      <c r="V933" s="13" t="str">
        <f>VLOOKUP($B933,Deals_Demo!$H:$S,11,0)</f>
        <v>14</v>
      </c>
      <c r="W933" s="13" t="str">
        <f>VLOOKUP($B933,Deals_Demo!$H:$S,12,0)</f>
        <v>Fri</v>
      </c>
      <c r="X933" s="13">
        <f t="shared" si="138"/>
        <v>0.30400000000000005</v>
      </c>
      <c r="Y933" s="13">
        <f t="shared" si="139"/>
        <v>0.6080000000000001</v>
      </c>
      <c r="Z933" s="13">
        <f t="shared" si="140"/>
        <v>0.91199999999999992</v>
      </c>
      <c r="AA933" s="13">
        <f t="shared" si="146"/>
        <v>3.04</v>
      </c>
    </row>
    <row r="934" spans="1:27" x14ac:dyDescent="0.25">
      <c r="A934" s="58">
        <v>45919.392337962963</v>
      </c>
      <c r="B934" s="59">
        <v>443686027</v>
      </c>
      <c r="C934" s="38" t="s">
        <v>36</v>
      </c>
      <c r="D934" s="38" t="s">
        <v>38</v>
      </c>
      <c r="E934" s="38" t="s">
        <v>120</v>
      </c>
      <c r="F934" s="35">
        <v>3649.5</v>
      </c>
      <c r="G934" s="35">
        <v>3649.74</v>
      </c>
      <c r="H934" s="35">
        <v>3646</v>
      </c>
      <c r="I934" s="38" t="s">
        <v>680</v>
      </c>
      <c r="J934" s="35">
        <v>3646</v>
      </c>
      <c r="K934" s="35">
        <v>0</v>
      </c>
      <c r="L934" s="35">
        <v>0</v>
      </c>
      <c r="M934" s="35">
        <v>3.5</v>
      </c>
      <c r="N934" s="10" t="str">
        <f t="shared" si="141"/>
        <v>W</v>
      </c>
      <c r="O934" s="11">
        <f t="shared" si="142"/>
        <v>45919</v>
      </c>
      <c r="P934" s="12" t="str">
        <f t="shared" si="143"/>
        <v>09</v>
      </c>
      <c r="Q934" s="13" t="str">
        <f>VLOOKUP($B934,Deals_Demo!$H:$N,7,0)</f>
        <v>strategy_08_demo</v>
      </c>
      <c r="R934" s="13" t="str">
        <f t="shared" si="144"/>
        <v>Fri</v>
      </c>
      <c r="S934" s="14">
        <f>VLOOKUP($B934,Deals_Demo!$H:$S,8,0)</f>
        <v>45919.392337962963</v>
      </c>
      <c r="T934" s="14">
        <f>VLOOKUP($B934,Deals_Demo!$H:$S,9,0)</f>
        <v>45919.600671296299</v>
      </c>
      <c r="U934" s="15" t="str">
        <f t="shared" si="145"/>
        <v>2025-09-19</v>
      </c>
      <c r="V934" s="13" t="str">
        <f>VLOOKUP($B934,Deals_Demo!$H:$S,11,0)</f>
        <v>14</v>
      </c>
      <c r="W934" s="13" t="str">
        <f>VLOOKUP($B934,Deals_Demo!$H:$S,12,0)</f>
        <v>Fri</v>
      </c>
      <c r="X934" s="13">
        <f t="shared" si="138"/>
        <v>0.35000000000000003</v>
      </c>
      <c r="Y934" s="13">
        <f t="shared" si="139"/>
        <v>0.70000000000000007</v>
      </c>
      <c r="Z934" s="13">
        <f t="shared" si="140"/>
        <v>1.05</v>
      </c>
      <c r="AA934" s="13">
        <f t="shared" si="146"/>
        <v>3.5</v>
      </c>
    </row>
    <row r="935" spans="1:27" x14ac:dyDescent="0.25">
      <c r="A935" s="60">
        <v>45919.392337962963</v>
      </c>
      <c r="B935" s="61">
        <v>443686028</v>
      </c>
      <c r="C935" s="37" t="s">
        <v>36</v>
      </c>
      <c r="D935" s="37" t="s">
        <v>38</v>
      </c>
      <c r="E935" s="37" t="s">
        <v>120</v>
      </c>
      <c r="F935" s="36">
        <v>3649.5</v>
      </c>
      <c r="G935" s="36">
        <v>3649.74</v>
      </c>
      <c r="H935" s="36">
        <v>3646</v>
      </c>
      <c r="I935" s="37" t="s">
        <v>680</v>
      </c>
      <c r="J935" s="36">
        <v>3646</v>
      </c>
      <c r="K935" s="36">
        <v>0</v>
      </c>
      <c r="L935" s="36">
        <v>0</v>
      </c>
      <c r="M935" s="36">
        <v>3.5</v>
      </c>
      <c r="N935" s="10" t="str">
        <f t="shared" si="141"/>
        <v>W</v>
      </c>
      <c r="O935" s="11">
        <f t="shared" si="142"/>
        <v>45919</v>
      </c>
      <c r="P935" s="12" t="str">
        <f t="shared" si="143"/>
        <v>09</v>
      </c>
      <c r="Q935" s="13" t="str">
        <f>VLOOKUP($B935,Deals_Demo!$H:$N,7,0)</f>
        <v>strategy_07_demo</v>
      </c>
      <c r="R935" s="13" t="str">
        <f t="shared" si="144"/>
        <v>Fri</v>
      </c>
      <c r="S935" s="14">
        <f>VLOOKUP($B935,Deals_Demo!$H:$S,8,0)</f>
        <v>45919.392337962963</v>
      </c>
      <c r="T935" s="14">
        <f>VLOOKUP($B935,Deals_Demo!$H:$S,9,0)</f>
        <v>45919.600671296299</v>
      </c>
      <c r="U935" s="15" t="str">
        <f t="shared" si="145"/>
        <v>2025-09-19</v>
      </c>
      <c r="V935" s="13" t="str">
        <f>VLOOKUP($B935,Deals_Demo!$H:$S,11,0)</f>
        <v>14</v>
      </c>
      <c r="W935" s="13" t="str">
        <f>VLOOKUP($B935,Deals_Demo!$H:$S,12,0)</f>
        <v>Fri</v>
      </c>
      <c r="X935" s="13">
        <f t="shared" si="138"/>
        <v>0.35000000000000003</v>
      </c>
      <c r="Y935" s="13">
        <f t="shared" si="139"/>
        <v>0.70000000000000007</v>
      </c>
      <c r="Z935" s="13">
        <f t="shared" si="140"/>
        <v>1.05</v>
      </c>
      <c r="AA935" s="13">
        <f t="shared" si="146"/>
        <v>3.5</v>
      </c>
    </row>
    <row r="936" spans="1:27" x14ac:dyDescent="0.25">
      <c r="A936" s="58">
        <v>45919.393958333334</v>
      </c>
      <c r="B936" s="59">
        <v>443686949</v>
      </c>
      <c r="C936" s="38" t="s">
        <v>36</v>
      </c>
      <c r="D936" s="38" t="s">
        <v>37</v>
      </c>
      <c r="E936" s="38" t="s">
        <v>120</v>
      </c>
      <c r="F936" s="35">
        <v>3650.88</v>
      </c>
      <c r="G936" s="35">
        <v>3647.88</v>
      </c>
      <c r="H936" s="38"/>
      <c r="I936" s="38" t="s">
        <v>681</v>
      </c>
      <c r="J936" s="35">
        <v>3647.72</v>
      </c>
      <c r="K936" s="35">
        <v>0</v>
      </c>
      <c r="L936" s="35">
        <v>0</v>
      </c>
      <c r="M936" s="35">
        <v>-3.16</v>
      </c>
      <c r="N936" s="10" t="str">
        <f t="shared" si="141"/>
        <v>L</v>
      </c>
      <c r="O936" s="11">
        <f t="shared" si="142"/>
        <v>45919</v>
      </c>
      <c r="P936" s="12" t="str">
        <f t="shared" si="143"/>
        <v>09</v>
      </c>
      <c r="Q936" s="13" t="str">
        <f>VLOOKUP($B936,Deals_Demo!$H:$N,7,0)</f>
        <v>strategy_18_demo</v>
      </c>
      <c r="R936" s="13" t="str">
        <f t="shared" si="144"/>
        <v>Fri</v>
      </c>
      <c r="S936" s="14">
        <f>VLOOKUP($B936,Deals_Demo!$H:$S,8,0)</f>
        <v>45919.393958333334</v>
      </c>
      <c r="T936" s="14">
        <f>VLOOKUP($B936,Deals_Demo!$H:$S,9,0)</f>
        <v>45919.60229166667</v>
      </c>
      <c r="U936" s="15" t="str">
        <f t="shared" si="145"/>
        <v>2025-09-19</v>
      </c>
      <c r="V936" s="13" t="str">
        <f>VLOOKUP($B936,Deals_Demo!$H:$S,11,0)</f>
        <v>14</v>
      </c>
      <c r="W936" s="13" t="str">
        <f>VLOOKUP($B936,Deals_Demo!$H:$S,12,0)</f>
        <v>Fri</v>
      </c>
      <c r="X936" s="13">
        <f t="shared" si="138"/>
        <v>-0.31600000000000006</v>
      </c>
      <c r="Y936" s="13">
        <f t="shared" si="139"/>
        <v>-0.63200000000000012</v>
      </c>
      <c r="Z936" s="13">
        <f t="shared" si="140"/>
        <v>-0.94799999999999995</v>
      </c>
      <c r="AA936" s="13">
        <f t="shared" si="146"/>
        <v>-3</v>
      </c>
    </row>
    <row r="937" spans="1:27" x14ac:dyDescent="0.25">
      <c r="A937" s="60">
        <v>45919.393958333334</v>
      </c>
      <c r="B937" s="61">
        <v>443686951</v>
      </c>
      <c r="C937" s="37" t="s">
        <v>36</v>
      </c>
      <c r="D937" s="37" t="s">
        <v>37</v>
      </c>
      <c r="E937" s="37" t="s">
        <v>120</v>
      </c>
      <c r="F937" s="36">
        <v>3650.91</v>
      </c>
      <c r="G937" s="36">
        <v>3647.88</v>
      </c>
      <c r="H937" s="36">
        <v>3654.38</v>
      </c>
      <c r="I937" s="37" t="s">
        <v>681</v>
      </c>
      <c r="J937" s="36">
        <v>3647.72</v>
      </c>
      <c r="K937" s="36">
        <v>0</v>
      </c>
      <c r="L937" s="36">
        <v>0</v>
      </c>
      <c r="M937" s="36">
        <v>-3.19</v>
      </c>
      <c r="N937" s="10" t="str">
        <f t="shared" si="141"/>
        <v>L</v>
      </c>
      <c r="O937" s="11">
        <f t="shared" si="142"/>
        <v>45919</v>
      </c>
      <c r="P937" s="12" t="str">
        <f t="shared" si="143"/>
        <v>09</v>
      </c>
      <c r="Q937" s="13" t="str">
        <f>VLOOKUP($B937,Deals_Demo!$H:$N,7,0)</f>
        <v>strategy_17_demo</v>
      </c>
      <c r="R937" s="13" t="str">
        <f t="shared" si="144"/>
        <v>Fri</v>
      </c>
      <c r="S937" s="14">
        <f>VLOOKUP($B937,Deals_Demo!$H:$S,8,0)</f>
        <v>45919.393958333334</v>
      </c>
      <c r="T937" s="14">
        <f>VLOOKUP($B937,Deals_Demo!$H:$S,9,0)</f>
        <v>45919.60229166667</v>
      </c>
      <c r="U937" s="15" t="str">
        <f t="shared" si="145"/>
        <v>2025-09-19</v>
      </c>
      <c r="V937" s="13" t="str">
        <f>VLOOKUP($B937,Deals_Demo!$H:$S,11,0)</f>
        <v>14</v>
      </c>
      <c r="W937" s="13" t="str">
        <f>VLOOKUP($B937,Deals_Demo!$H:$S,12,0)</f>
        <v>Fri</v>
      </c>
      <c r="X937" s="13">
        <f t="shared" si="138"/>
        <v>-0.31900000000000001</v>
      </c>
      <c r="Y937" s="13">
        <f t="shared" si="139"/>
        <v>-0.63800000000000001</v>
      </c>
      <c r="Z937" s="13">
        <f t="shared" si="140"/>
        <v>-0.95699999999999996</v>
      </c>
      <c r="AA937" s="13">
        <f t="shared" si="146"/>
        <v>-3</v>
      </c>
    </row>
    <row r="938" spans="1:27" x14ac:dyDescent="0.25">
      <c r="A938" s="58">
        <v>45919.393958333334</v>
      </c>
      <c r="B938" s="59">
        <v>443686954</v>
      </c>
      <c r="C938" s="38" t="s">
        <v>36</v>
      </c>
      <c r="D938" s="38" t="s">
        <v>37</v>
      </c>
      <c r="E938" s="38" t="s">
        <v>120</v>
      </c>
      <c r="F938" s="35">
        <v>3650.91</v>
      </c>
      <c r="G938" s="35">
        <v>3647.88</v>
      </c>
      <c r="H938" s="38"/>
      <c r="I938" s="38" t="s">
        <v>681</v>
      </c>
      <c r="J938" s="35">
        <v>3647.72</v>
      </c>
      <c r="K938" s="35">
        <v>0</v>
      </c>
      <c r="L938" s="35">
        <v>0</v>
      </c>
      <c r="M938" s="35">
        <v>-3.19</v>
      </c>
      <c r="N938" s="10" t="str">
        <f t="shared" si="141"/>
        <v>L</v>
      </c>
      <c r="O938" s="11">
        <f t="shared" si="142"/>
        <v>45919</v>
      </c>
      <c r="P938" s="12" t="str">
        <f t="shared" si="143"/>
        <v>09</v>
      </c>
      <c r="Q938" s="13" t="str">
        <f>VLOOKUP($B938,Deals_Demo!$H:$N,7,0)</f>
        <v>strategy_19_demo</v>
      </c>
      <c r="R938" s="13" t="str">
        <f t="shared" si="144"/>
        <v>Fri</v>
      </c>
      <c r="S938" s="14">
        <f>VLOOKUP($B938,Deals_Demo!$H:$S,8,0)</f>
        <v>45919.393958333334</v>
      </c>
      <c r="T938" s="14">
        <f>VLOOKUP($B938,Deals_Demo!$H:$S,9,0)</f>
        <v>45919.60229166667</v>
      </c>
      <c r="U938" s="15" t="str">
        <f t="shared" si="145"/>
        <v>2025-09-19</v>
      </c>
      <c r="V938" s="13" t="str">
        <f>VLOOKUP($B938,Deals_Demo!$H:$S,11,0)</f>
        <v>14</v>
      </c>
      <c r="W938" s="13" t="str">
        <f>VLOOKUP($B938,Deals_Demo!$H:$S,12,0)</f>
        <v>Fri</v>
      </c>
      <c r="X938" s="13">
        <f t="shared" si="138"/>
        <v>-0.31900000000000001</v>
      </c>
      <c r="Y938" s="13">
        <f t="shared" si="139"/>
        <v>-0.63800000000000001</v>
      </c>
      <c r="Z938" s="13">
        <f t="shared" si="140"/>
        <v>-0.95699999999999996</v>
      </c>
      <c r="AA938" s="13">
        <f t="shared" si="146"/>
        <v>-3</v>
      </c>
    </row>
    <row r="939" spans="1:27" x14ac:dyDescent="0.25">
      <c r="A939" s="60">
        <v>45919.400902777779</v>
      </c>
      <c r="B939" s="61">
        <v>443691629</v>
      </c>
      <c r="C939" s="37" t="s">
        <v>36</v>
      </c>
      <c r="D939" s="37" t="s">
        <v>38</v>
      </c>
      <c r="E939" s="37" t="s">
        <v>120</v>
      </c>
      <c r="F939" s="36">
        <v>3645.73</v>
      </c>
      <c r="G939" s="36">
        <v>3648.74</v>
      </c>
      <c r="H939" s="37"/>
      <c r="I939" s="37" t="s">
        <v>682</v>
      </c>
      <c r="J939" s="36">
        <v>3648.8</v>
      </c>
      <c r="K939" s="36">
        <v>0</v>
      </c>
      <c r="L939" s="36">
        <v>0</v>
      </c>
      <c r="M939" s="36">
        <v>-3.07</v>
      </c>
      <c r="N939" s="10" t="str">
        <f t="shared" si="141"/>
        <v>L</v>
      </c>
      <c r="O939" s="11">
        <f t="shared" si="142"/>
        <v>45919</v>
      </c>
      <c r="P939" s="12" t="str">
        <f t="shared" si="143"/>
        <v>09</v>
      </c>
      <c r="Q939" s="13" t="str">
        <f>VLOOKUP($B939,Deals_Demo!$H:$N,7,0)</f>
        <v>strategy_19_demo</v>
      </c>
      <c r="R939" s="13" t="str">
        <f t="shared" si="144"/>
        <v>Fri</v>
      </c>
      <c r="S939" s="14">
        <f>VLOOKUP($B939,Deals_Demo!$H:$S,8,0)</f>
        <v>45919.400902777779</v>
      </c>
      <c r="T939" s="14">
        <f>VLOOKUP($B939,Deals_Demo!$H:$S,9,0)</f>
        <v>45919.609236111115</v>
      </c>
      <c r="U939" s="15" t="str">
        <f t="shared" si="145"/>
        <v>2025-09-19</v>
      </c>
      <c r="V939" s="13" t="str">
        <f>VLOOKUP($B939,Deals_Demo!$H:$S,11,0)</f>
        <v>14</v>
      </c>
      <c r="W939" s="13" t="str">
        <f>VLOOKUP($B939,Deals_Demo!$H:$S,12,0)</f>
        <v>Fri</v>
      </c>
      <c r="X939" s="13">
        <f t="shared" si="138"/>
        <v>-0.307</v>
      </c>
      <c r="Y939" s="13">
        <f t="shared" si="139"/>
        <v>-0.61399999999999999</v>
      </c>
      <c r="Z939" s="13">
        <f t="shared" si="140"/>
        <v>-0.92099999999999993</v>
      </c>
      <c r="AA939" s="13">
        <f t="shared" si="146"/>
        <v>-3</v>
      </c>
    </row>
    <row r="940" spans="1:27" x14ac:dyDescent="0.25">
      <c r="A940" s="58">
        <v>45919.400902777779</v>
      </c>
      <c r="B940" s="59">
        <v>443691632</v>
      </c>
      <c r="C940" s="38" t="s">
        <v>36</v>
      </c>
      <c r="D940" s="38" t="s">
        <v>38</v>
      </c>
      <c r="E940" s="38" t="s">
        <v>120</v>
      </c>
      <c r="F940" s="35">
        <v>3645.68</v>
      </c>
      <c r="G940" s="35">
        <v>3648.73</v>
      </c>
      <c r="H940" s="38"/>
      <c r="I940" s="38" t="s">
        <v>682</v>
      </c>
      <c r="J940" s="35">
        <v>3648.8</v>
      </c>
      <c r="K940" s="35">
        <v>0</v>
      </c>
      <c r="L940" s="35">
        <v>0</v>
      </c>
      <c r="M940" s="35">
        <v>-3.12</v>
      </c>
      <c r="N940" s="10" t="str">
        <f t="shared" si="141"/>
        <v>L</v>
      </c>
      <c r="O940" s="11">
        <f t="shared" si="142"/>
        <v>45919</v>
      </c>
      <c r="P940" s="12" t="str">
        <f t="shared" si="143"/>
        <v>09</v>
      </c>
      <c r="Q940" s="13" t="str">
        <f>VLOOKUP($B940,Deals_Demo!$H:$N,7,0)</f>
        <v>strategy_18_demo</v>
      </c>
      <c r="R940" s="13" t="str">
        <f t="shared" si="144"/>
        <v>Fri</v>
      </c>
      <c r="S940" s="14">
        <f>VLOOKUP($B940,Deals_Demo!$H:$S,8,0)</f>
        <v>45919.400902777779</v>
      </c>
      <c r="T940" s="14">
        <f>VLOOKUP($B940,Deals_Demo!$H:$S,9,0)</f>
        <v>45919.609236111115</v>
      </c>
      <c r="U940" s="15" t="str">
        <f t="shared" si="145"/>
        <v>2025-09-19</v>
      </c>
      <c r="V940" s="13" t="str">
        <f>VLOOKUP($B940,Deals_Demo!$H:$S,11,0)</f>
        <v>14</v>
      </c>
      <c r="W940" s="13" t="str">
        <f>VLOOKUP($B940,Deals_Demo!$H:$S,12,0)</f>
        <v>Fri</v>
      </c>
      <c r="X940" s="13">
        <f t="shared" si="138"/>
        <v>-0.31200000000000006</v>
      </c>
      <c r="Y940" s="13">
        <f t="shared" si="139"/>
        <v>-0.62400000000000011</v>
      </c>
      <c r="Z940" s="13">
        <f t="shared" si="140"/>
        <v>-0.93599999999999994</v>
      </c>
      <c r="AA940" s="13">
        <f t="shared" si="146"/>
        <v>-3</v>
      </c>
    </row>
    <row r="941" spans="1:27" x14ac:dyDescent="0.25">
      <c r="A941" s="60">
        <v>45919.400902777779</v>
      </c>
      <c r="B941" s="61">
        <v>443691634</v>
      </c>
      <c r="C941" s="37" t="s">
        <v>36</v>
      </c>
      <c r="D941" s="37" t="s">
        <v>38</v>
      </c>
      <c r="E941" s="37" t="s">
        <v>120</v>
      </c>
      <c r="F941" s="36">
        <v>3645.8</v>
      </c>
      <c r="G941" s="36">
        <v>3648.73</v>
      </c>
      <c r="H941" s="36">
        <v>3642.23</v>
      </c>
      <c r="I941" s="37" t="s">
        <v>682</v>
      </c>
      <c r="J941" s="36">
        <v>3648.8</v>
      </c>
      <c r="K941" s="36">
        <v>0</v>
      </c>
      <c r="L941" s="36">
        <v>0</v>
      </c>
      <c r="M941" s="36">
        <v>-3</v>
      </c>
      <c r="N941" s="10" t="str">
        <f t="shared" si="141"/>
        <v>L</v>
      </c>
      <c r="O941" s="11">
        <f t="shared" si="142"/>
        <v>45919</v>
      </c>
      <c r="P941" s="12" t="str">
        <f t="shared" si="143"/>
        <v>09</v>
      </c>
      <c r="Q941" s="13" t="str">
        <f>VLOOKUP($B941,Deals_Demo!$H:$N,7,0)</f>
        <v>strategy_17_demo</v>
      </c>
      <c r="R941" s="13" t="str">
        <f t="shared" si="144"/>
        <v>Fri</v>
      </c>
      <c r="S941" s="14">
        <f>VLOOKUP($B941,Deals_Demo!$H:$S,8,0)</f>
        <v>45919.400902777779</v>
      </c>
      <c r="T941" s="14">
        <f>VLOOKUP($B941,Deals_Demo!$H:$S,9,0)</f>
        <v>45919.609236111115</v>
      </c>
      <c r="U941" s="15" t="str">
        <f t="shared" si="145"/>
        <v>2025-09-19</v>
      </c>
      <c r="V941" s="13" t="str">
        <f>VLOOKUP($B941,Deals_Demo!$H:$S,11,0)</f>
        <v>14</v>
      </c>
      <c r="W941" s="13" t="str">
        <f>VLOOKUP($B941,Deals_Demo!$H:$S,12,0)</f>
        <v>Fri</v>
      </c>
      <c r="X941" s="13">
        <f t="shared" si="138"/>
        <v>-0.30000000000000004</v>
      </c>
      <c r="Y941" s="13">
        <f t="shared" si="139"/>
        <v>-0.60000000000000009</v>
      </c>
      <c r="Z941" s="13">
        <f t="shared" si="140"/>
        <v>-0.89999999999999991</v>
      </c>
      <c r="AA941" s="13">
        <f t="shared" si="146"/>
        <v>-3</v>
      </c>
    </row>
    <row r="942" spans="1:27" x14ac:dyDescent="0.25">
      <c r="A942" s="58">
        <v>45919.40148148148</v>
      </c>
      <c r="B942" s="59">
        <v>443691953</v>
      </c>
      <c r="C942" s="38" t="s">
        <v>36</v>
      </c>
      <c r="D942" s="38" t="s">
        <v>38</v>
      </c>
      <c r="E942" s="38" t="s">
        <v>120</v>
      </c>
      <c r="F942" s="35">
        <v>3646.71</v>
      </c>
      <c r="G942" s="35">
        <v>3649.72</v>
      </c>
      <c r="H942" s="35">
        <v>3645.22</v>
      </c>
      <c r="I942" s="38" t="s">
        <v>683</v>
      </c>
      <c r="J942" s="35">
        <v>3645.22</v>
      </c>
      <c r="K942" s="35">
        <v>0</v>
      </c>
      <c r="L942" s="35">
        <v>0</v>
      </c>
      <c r="M942" s="35">
        <v>1.49</v>
      </c>
      <c r="N942" s="10" t="str">
        <f t="shared" si="141"/>
        <v>W</v>
      </c>
      <c r="O942" s="11">
        <f t="shared" si="142"/>
        <v>45919</v>
      </c>
      <c r="P942" s="12" t="str">
        <f t="shared" si="143"/>
        <v>09</v>
      </c>
      <c r="Q942" s="13" t="str">
        <f>VLOOKUP($B942,Deals_Demo!$H:$N,7,0)</f>
        <v>strategy_12_demo</v>
      </c>
      <c r="R942" s="13" t="str">
        <f t="shared" si="144"/>
        <v>Fri</v>
      </c>
      <c r="S942" s="14">
        <f>VLOOKUP($B942,Deals_Demo!$H:$S,8,0)</f>
        <v>45919.40148148148</v>
      </c>
      <c r="T942" s="14">
        <f>VLOOKUP($B942,Deals_Demo!$H:$S,9,0)</f>
        <v>45919.609814814816</v>
      </c>
      <c r="U942" s="15" t="str">
        <f t="shared" si="145"/>
        <v>2025-09-19</v>
      </c>
      <c r="V942" s="13" t="str">
        <f>VLOOKUP($B942,Deals_Demo!$H:$S,11,0)</f>
        <v>14</v>
      </c>
      <c r="W942" s="13" t="str">
        <f>VLOOKUP($B942,Deals_Demo!$H:$S,12,0)</f>
        <v>Fri</v>
      </c>
      <c r="X942" s="13">
        <f t="shared" si="138"/>
        <v>0.14899999999999999</v>
      </c>
      <c r="Y942" s="13">
        <f t="shared" si="139"/>
        <v>0.29799999999999999</v>
      </c>
      <c r="Z942" s="13">
        <f t="shared" si="140"/>
        <v>0.44700000000000001</v>
      </c>
      <c r="AA942" s="13">
        <f t="shared" si="146"/>
        <v>-3</v>
      </c>
    </row>
    <row r="943" spans="1:27" x14ac:dyDescent="0.25">
      <c r="A943" s="60">
        <v>45919.40148148148</v>
      </c>
      <c r="B943" s="61">
        <v>443691955</v>
      </c>
      <c r="C943" s="37" t="s">
        <v>36</v>
      </c>
      <c r="D943" s="37" t="s">
        <v>38</v>
      </c>
      <c r="E943" s="37" t="s">
        <v>120</v>
      </c>
      <c r="F943" s="36">
        <v>3646.72</v>
      </c>
      <c r="G943" s="36">
        <v>3647.16</v>
      </c>
      <c r="H943" s="36">
        <v>3645.21</v>
      </c>
      <c r="I943" s="37" t="s">
        <v>684</v>
      </c>
      <c r="J943" s="36">
        <v>3645.19</v>
      </c>
      <c r="K943" s="36">
        <v>0</v>
      </c>
      <c r="L943" s="36">
        <v>0</v>
      </c>
      <c r="M943" s="36">
        <v>1.53</v>
      </c>
      <c r="N943" s="10" t="str">
        <f t="shared" si="141"/>
        <v>W</v>
      </c>
      <c r="O943" s="11">
        <f t="shared" si="142"/>
        <v>45919</v>
      </c>
      <c r="P943" s="12" t="str">
        <f t="shared" si="143"/>
        <v>09</v>
      </c>
      <c r="Q943" s="13" t="str">
        <f>VLOOKUP($B943,Deals_Demo!$H:$N,7,0)</f>
        <v>strategy_14_demo</v>
      </c>
      <c r="R943" s="13" t="str">
        <f t="shared" si="144"/>
        <v>Fri</v>
      </c>
      <c r="S943" s="14">
        <f>VLOOKUP($B943,Deals_Demo!$H:$S,8,0)</f>
        <v>45919.40148148148</v>
      </c>
      <c r="T943" s="14">
        <f>VLOOKUP($B943,Deals_Demo!$H:$S,9,0)</f>
        <v>45919.609814814816</v>
      </c>
      <c r="U943" s="15" t="str">
        <f t="shared" si="145"/>
        <v>2025-09-19</v>
      </c>
      <c r="V943" s="13" t="str">
        <f>VLOOKUP($B943,Deals_Demo!$H:$S,11,0)</f>
        <v>14</v>
      </c>
      <c r="W943" s="13" t="str">
        <f>VLOOKUP($B943,Deals_Demo!$H:$S,12,0)</f>
        <v>Fri</v>
      </c>
      <c r="X943" s="13">
        <f t="shared" si="138"/>
        <v>0.15300000000000002</v>
      </c>
      <c r="Y943" s="13">
        <f t="shared" si="139"/>
        <v>0.30600000000000005</v>
      </c>
      <c r="Z943" s="13">
        <f t="shared" si="140"/>
        <v>0.45899999999999996</v>
      </c>
      <c r="AA943" s="13">
        <f t="shared" si="146"/>
        <v>-3</v>
      </c>
    </row>
    <row r="944" spans="1:27" x14ac:dyDescent="0.25">
      <c r="A944" s="58">
        <v>45919.40148148148</v>
      </c>
      <c r="B944" s="59">
        <v>443691960</v>
      </c>
      <c r="C944" s="38" t="s">
        <v>36</v>
      </c>
      <c r="D944" s="38" t="s">
        <v>38</v>
      </c>
      <c r="E944" s="38" t="s">
        <v>120</v>
      </c>
      <c r="F944" s="35">
        <v>3646.81</v>
      </c>
      <c r="G944" s="35">
        <v>3648.21</v>
      </c>
      <c r="H944" s="35">
        <v>3645.21</v>
      </c>
      <c r="I944" s="38" t="s">
        <v>685</v>
      </c>
      <c r="J944" s="35">
        <v>3648.23</v>
      </c>
      <c r="K944" s="35">
        <v>0</v>
      </c>
      <c r="L944" s="35">
        <v>0</v>
      </c>
      <c r="M944" s="35">
        <v>-1.42</v>
      </c>
      <c r="N944" s="10" t="str">
        <f t="shared" si="141"/>
        <v>L</v>
      </c>
      <c r="O944" s="11">
        <f t="shared" si="142"/>
        <v>45919</v>
      </c>
      <c r="P944" s="12" t="str">
        <f t="shared" si="143"/>
        <v>09</v>
      </c>
      <c r="Q944" s="13" t="str">
        <f>VLOOKUP($B944,Deals_Demo!$H:$N,7,0)</f>
        <v>strategy_15_demo</v>
      </c>
      <c r="R944" s="13" t="str">
        <f t="shared" si="144"/>
        <v>Fri</v>
      </c>
      <c r="S944" s="14">
        <f>VLOOKUP($B944,Deals_Demo!$H:$S,8,0)</f>
        <v>45919.40148148148</v>
      </c>
      <c r="T944" s="14">
        <f>VLOOKUP($B944,Deals_Demo!$H:$S,9,0)</f>
        <v>45919.609814814816</v>
      </c>
      <c r="U944" s="15" t="str">
        <f t="shared" si="145"/>
        <v>2025-09-19</v>
      </c>
      <c r="V944" s="13" t="str">
        <f>VLOOKUP($B944,Deals_Demo!$H:$S,11,0)</f>
        <v>14</v>
      </c>
      <c r="W944" s="13" t="str">
        <f>VLOOKUP($B944,Deals_Demo!$H:$S,12,0)</f>
        <v>Fri</v>
      </c>
      <c r="X944" s="13">
        <f t="shared" si="138"/>
        <v>-0.14199999999999999</v>
      </c>
      <c r="Y944" s="13">
        <f t="shared" si="139"/>
        <v>-0.28399999999999997</v>
      </c>
      <c r="Z944" s="13">
        <f t="shared" si="140"/>
        <v>-0.42599999999999999</v>
      </c>
      <c r="AA944" s="13">
        <f t="shared" si="146"/>
        <v>-3</v>
      </c>
    </row>
    <row r="945" spans="1:27" x14ac:dyDescent="0.25">
      <c r="A945" s="60">
        <v>45919.401493055557</v>
      </c>
      <c r="B945" s="61">
        <v>443691962</v>
      </c>
      <c r="C945" s="37" t="s">
        <v>36</v>
      </c>
      <c r="D945" s="37" t="s">
        <v>38</v>
      </c>
      <c r="E945" s="37" t="s">
        <v>120</v>
      </c>
      <c r="F945" s="36">
        <v>3646.82</v>
      </c>
      <c r="G945" s="36">
        <v>3649.71</v>
      </c>
      <c r="H945" s="36">
        <v>3643.21</v>
      </c>
      <c r="I945" s="37" t="s">
        <v>686</v>
      </c>
      <c r="J945" s="36">
        <v>3649.74</v>
      </c>
      <c r="K945" s="36">
        <v>0</v>
      </c>
      <c r="L945" s="36">
        <v>0</v>
      </c>
      <c r="M945" s="36">
        <v>-2.92</v>
      </c>
      <c r="N945" s="10" t="str">
        <f t="shared" si="141"/>
        <v>L</v>
      </c>
      <c r="O945" s="11">
        <f t="shared" si="142"/>
        <v>45919</v>
      </c>
      <c r="P945" s="12" t="str">
        <f t="shared" si="143"/>
        <v>09</v>
      </c>
      <c r="Q945" s="13" t="str">
        <f>VLOOKUP($B945,Deals_Demo!$H:$N,7,0)</f>
        <v>strategy_16_demo</v>
      </c>
      <c r="R945" s="13" t="str">
        <f t="shared" si="144"/>
        <v>Fri</v>
      </c>
      <c r="S945" s="14">
        <f>VLOOKUP($B945,Deals_Demo!$H:$S,8,0)</f>
        <v>45919.401493055557</v>
      </c>
      <c r="T945" s="14">
        <f>VLOOKUP($B945,Deals_Demo!$H:$S,9,0)</f>
        <v>45919.609826388893</v>
      </c>
      <c r="U945" s="15" t="str">
        <f t="shared" si="145"/>
        <v>2025-09-19</v>
      </c>
      <c r="V945" s="13" t="str">
        <f>VLOOKUP($B945,Deals_Demo!$H:$S,11,0)</f>
        <v>14</v>
      </c>
      <c r="W945" s="13" t="str">
        <f>VLOOKUP($B945,Deals_Demo!$H:$S,12,0)</f>
        <v>Fri</v>
      </c>
      <c r="X945" s="13">
        <f t="shared" si="138"/>
        <v>-0.29199999999999998</v>
      </c>
      <c r="Y945" s="13">
        <f t="shared" si="139"/>
        <v>-0.58399999999999996</v>
      </c>
      <c r="Z945" s="13">
        <f t="shared" si="140"/>
        <v>-0.876</v>
      </c>
      <c r="AA945" s="13">
        <f t="shared" si="146"/>
        <v>-3</v>
      </c>
    </row>
    <row r="946" spans="1:27" x14ac:dyDescent="0.25">
      <c r="A946" s="58">
        <v>45919.401493055557</v>
      </c>
      <c r="B946" s="59">
        <v>443691964</v>
      </c>
      <c r="C946" s="38" t="s">
        <v>36</v>
      </c>
      <c r="D946" s="38" t="s">
        <v>38</v>
      </c>
      <c r="E946" s="38" t="s">
        <v>120</v>
      </c>
      <c r="F946" s="35">
        <v>3646.74</v>
      </c>
      <c r="G946" s="35">
        <v>3646.65</v>
      </c>
      <c r="H946" s="35">
        <v>3643.71</v>
      </c>
      <c r="I946" s="38" t="s">
        <v>687</v>
      </c>
      <c r="J946" s="35">
        <v>3646.66</v>
      </c>
      <c r="K946" s="35">
        <v>0</v>
      </c>
      <c r="L946" s="35">
        <v>0</v>
      </c>
      <c r="M946" s="35">
        <v>0.08</v>
      </c>
      <c r="N946" s="10" t="str">
        <f t="shared" si="141"/>
        <v>W</v>
      </c>
      <c r="O946" s="11">
        <f t="shared" si="142"/>
        <v>45919</v>
      </c>
      <c r="P946" s="12" t="str">
        <f t="shared" si="143"/>
        <v>09</v>
      </c>
      <c r="Q946" s="13" t="str">
        <f>VLOOKUP($B946,Deals_Demo!$H:$N,7,0)</f>
        <v>strategy_09_demo</v>
      </c>
      <c r="R946" s="13" t="str">
        <f t="shared" si="144"/>
        <v>Fri</v>
      </c>
      <c r="S946" s="14">
        <f>VLOOKUP($B946,Deals_Demo!$H:$S,8,0)</f>
        <v>45919.401493055557</v>
      </c>
      <c r="T946" s="14">
        <f>VLOOKUP($B946,Deals_Demo!$H:$S,9,0)</f>
        <v>45919.609826388893</v>
      </c>
      <c r="U946" s="15" t="str">
        <f t="shared" si="145"/>
        <v>2025-09-19</v>
      </c>
      <c r="V946" s="13" t="str">
        <f>VLOOKUP($B946,Deals_Demo!$H:$S,11,0)</f>
        <v>14</v>
      </c>
      <c r="W946" s="13" t="str">
        <f>VLOOKUP($B946,Deals_Demo!$H:$S,12,0)</f>
        <v>Fri</v>
      </c>
      <c r="X946" s="13">
        <f t="shared" si="138"/>
        <v>8.0000000000000002E-3</v>
      </c>
      <c r="Y946" s="13">
        <f t="shared" si="139"/>
        <v>1.6E-2</v>
      </c>
      <c r="Z946" s="13">
        <f t="shared" si="140"/>
        <v>2.4E-2</v>
      </c>
      <c r="AA946" s="13">
        <f t="shared" si="146"/>
        <v>-3</v>
      </c>
    </row>
    <row r="947" spans="1:27" x14ac:dyDescent="0.25">
      <c r="A947" s="60">
        <v>45919.401493055557</v>
      </c>
      <c r="B947" s="61">
        <v>443691967</v>
      </c>
      <c r="C947" s="37" t="s">
        <v>36</v>
      </c>
      <c r="D947" s="37" t="s">
        <v>38</v>
      </c>
      <c r="E947" s="37" t="s">
        <v>120</v>
      </c>
      <c r="F947" s="36">
        <v>3646.72</v>
      </c>
      <c r="G947" s="36">
        <v>3646.65</v>
      </c>
      <c r="H947" s="36">
        <v>3643.21</v>
      </c>
      <c r="I947" s="37" t="s">
        <v>687</v>
      </c>
      <c r="J947" s="36">
        <v>3646.66</v>
      </c>
      <c r="K947" s="36">
        <v>0</v>
      </c>
      <c r="L947" s="36">
        <v>0</v>
      </c>
      <c r="M947" s="36">
        <v>0.06</v>
      </c>
      <c r="N947" s="10" t="str">
        <f t="shared" si="141"/>
        <v>W</v>
      </c>
      <c r="O947" s="11">
        <f t="shared" si="142"/>
        <v>45919</v>
      </c>
      <c r="P947" s="12" t="str">
        <f t="shared" si="143"/>
        <v>09</v>
      </c>
      <c r="Q947" s="13" t="str">
        <f>VLOOKUP($B947,Deals_Demo!$H:$N,7,0)</f>
        <v>strategy_11_demo</v>
      </c>
      <c r="R947" s="13" t="str">
        <f t="shared" si="144"/>
        <v>Fri</v>
      </c>
      <c r="S947" s="14">
        <f>VLOOKUP($B947,Deals_Demo!$H:$S,8,0)</f>
        <v>45919.401493055557</v>
      </c>
      <c r="T947" s="14">
        <f>VLOOKUP($B947,Deals_Demo!$H:$S,9,0)</f>
        <v>45919.609826388893</v>
      </c>
      <c r="U947" s="15" t="str">
        <f t="shared" si="145"/>
        <v>2025-09-19</v>
      </c>
      <c r="V947" s="13" t="str">
        <f>VLOOKUP($B947,Deals_Demo!$H:$S,11,0)</f>
        <v>14</v>
      </c>
      <c r="W947" s="13" t="str">
        <f>VLOOKUP($B947,Deals_Demo!$H:$S,12,0)</f>
        <v>Fri</v>
      </c>
      <c r="X947" s="13">
        <f t="shared" si="138"/>
        <v>6.0000000000000001E-3</v>
      </c>
      <c r="Y947" s="13">
        <f t="shared" si="139"/>
        <v>1.2E-2</v>
      </c>
      <c r="Z947" s="13">
        <f t="shared" si="140"/>
        <v>1.7999999999999999E-2</v>
      </c>
      <c r="AA947" s="13">
        <f t="shared" si="146"/>
        <v>-3</v>
      </c>
    </row>
    <row r="948" spans="1:27" x14ac:dyDescent="0.25">
      <c r="A948" s="58">
        <v>45919.401493055557</v>
      </c>
      <c r="B948" s="59">
        <v>443691970</v>
      </c>
      <c r="C948" s="38" t="s">
        <v>36</v>
      </c>
      <c r="D948" s="38" t="s">
        <v>38</v>
      </c>
      <c r="E948" s="38" t="s">
        <v>120</v>
      </c>
      <c r="F948" s="35">
        <v>3646.71</v>
      </c>
      <c r="G948" s="35">
        <v>3646.62</v>
      </c>
      <c r="H948" s="35">
        <v>3643.71</v>
      </c>
      <c r="I948" s="38" t="s">
        <v>687</v>
      </c>
      <c r="J948" s="35">
        <v>3646.63</v>
      </c>
      <c r="K948" s="35">
        <v>0</v>
      </c>
      <c r="L948" s="35">
        <v>0</v>
      </c>
      <c r="M948" s="35">
        <v>0.08</v>
      </c>
      <c r="N948" s="10" t="str">
        <f t="shared" si="141"/>
        <v>W</v>
      </c>
      <c r="O948" s="11">
        <f t="shared" si="142"/>
        <v>45919</v>
      </c>
      <c r="P948" s="12" t="str">
        <f t="shared" si="143"/>
        <v>09</v>
      </c>
      <c r="Q948" s="13" t="str">
        <f>VLOOKUP($B948,Deals_Demo!$H:$N,7,0)</f>
        <v>strategy_10_demo</v>
      </c>
      <c r="R948" s="13" t="str">
        <f t="shared" si="144"/>
        <v>Fri</v>
      </c>
      <c r="S948" s="14">
        <f>VLOOKUP($B948,Deals_Demo!$H:$S,8,0)</f>
        <v>45919.401493055557</v>
      </c>
      <c r="T948" s="14">
        <f>VLOOKUP($B948,Deals_Demo!$H:$S,9,0)</f>
        <v>45919.609826388893</v>
      </c>
      <c r="U948" s="15" t="str">
        <f t="shared" si="145"/>
        <v>2025-09-19</v>
      </c>
      <c r="V948" s="13" t="str">
        <f>VLOOKUP($B948,Deals_Demo!$H:$S,11,0)</f>
        <v>14</v>
      </c>
      <c r="W948" s="13" t="str">
        <f>VLOOKUP($B948,Deals_Demo!$H:$S,12,0)</f>
        <v>Fri</v>
      </c>
      <c r="X948" s="13">
        <f t="shared" si="138"/>
        <v>8.0000000000000002E-3</v>
      </c>
      <c r="Y948" s="13">
        <f t="shared" si="139"/>
        <v>1.6E-2</v>
      </c>
      <c r="Z948" s="13">
        <f t="shared" si="140"/>
        <v>2.4E-2</v>
      </c>
      <c r="AA948" s="13">
        <f t="shared" si="146"/>
        <v>-3</v>
      </c>
    </row>
    <row r="949" spans="1:27" x14ac:dyDescent="0.25">
      <c r="A949" s="60">
        <v>45919.401828703703</v>
      </c>
      <c r="B949" s="61">
        <v>443692259</v>
      </c>
      <c r="C949" s="37" t="s">
        <v>36</v>
      </c>
      <c r="D949" s="37" t="s">
        <v>38</v>
      </c>
      <c r="E949" s="37" t="s">
        <v>120</v>
      </c>
      <c r="F949" s="36">
        <v>3647.37</v>
      </c>
      <c r="G949" s="36">
        <v>3650.33</v>
      </c>
      <c r="H949" s="36">
        <v>3643.83</v>
      </c>
      <c r="I949" s="37" t="s">
        <v>688</v>
      </c>
      <c r="J949" s="36">
        <v>3650.33</v>
      </c>
      <c r="K949" s="36">
        <v>0</v>
      </c>
      <c r="L949" s="36">
        <v>0</v>
      </c>
      <c r="M949" s="36">
        <v>-2.96</v>
      </c>
      <c r="N949" s="10" t="str">
        <f t="shared" si="141"/>
        <v>L</v>
      </c>
      <c r="O949" s="11">
        <f t="shared" si="142"/>
        <v>45919</v>
      </c>
      <c r="P949" s="12" t="str">
        <f t="shared" si="143"/>
        <v>09</v>
      </c>
      <c r="Q949" s="13" t="str">
        <f>VLOOKUP($B949,Deals_Demo!$H:$N,7,0)</f>
        <v>strategy_08_demo</v>
      </c>
      <c r="R949" s="13" t="str">
        <f t="shared" si="144"/>
        <v>Fri</v>
      </c>
      <c r="S949" s="14">
        <f>VLOOKUP($B949,Deals_Demo!$H:$S,8,0)</f>
        <v>45919.401828703703</v>
      </c>
      <c r="T949" s="14">
        <f>VLOOKUP($B949,Deals_Demo!$H:$S,9,0)</f>
        <v>45919.610162037039</v>
      </c>
      <c r="U949" s="15" t="str">
        <f t="shared" si="145"/>
        <v>2025-09-19</v>
      </c>
      <c r="V949" s="13" t="str">
        <f>VLOOKUP($B949,Deals_Demo!$H:$S,11,0)</f>
        <v>14</v>
      </c>
      <c r="W949" s="13" t="str">
        <f>VLOOKUP($B949,Deals_Demo!$H:$S,12,0)</f>
        <v>Fri</v>
      </c>
      <c r="X949" s="13">
        <f t="shared" si="138"/>
        <v>-0.29599999999999999</v>
      </c>
      <c r="Y949" s="13">
        <f t="shared" si="139"/>
        <v>-0.59199999999999997</v>
      </c>
      <c r="Z949" s="13">
        <f t="shared" si="140"/>
        <v>-0.88800000000000001</v>
      </c>
      <c r="AA949" s="13">
        <f t="shared" si="146"/>
        <v>-3</v>
      </c>
    </row>
    <row r="950" spans="1:27" x14ac:dyDescent="0.25">
      <c r="A950" s="58">
        <v>45919.401828703703</v>
      </c>
      <c r="B950" s="59">
        <v>443692260</v>
      </c>
      <c r="C950" s="38" t="s">
        <v>36</v>
      </c>
      <c r="D950" s="38" t="s">
        <v>38</v>
      </c>
      <c r="E950" s="38" t="s">
        <v>120</v>
      </c>
      <c r="F950" s="35">
        <v>3647.37</v>
      </c>
      <c r="G950" s="35">
        <v>3650.37</v>
      </c>
      <c r="H950" s="35">
        <v>3643.87</v>
      </c>
      <c r="I950" s="38" t="s">
        <v>688</v>
      </c>
      <c r="J950" s="35">
        <v>3650.37</v>
      </c>
      <c r="K950" s="35">
        <v>0</v>
      </c>
      <c r="L950" s="35">
        <v>0</v>
      </c>
      <c r="M950" s="35">
        <v>-3</v>
      </c>
      <c r="N950" s="10" t="str">
        <f t="shared" si="141"/>
        <v>L</v>
      </c>
      <c r="O950" s="11">
        <f t="shared" si="142"/>
        <v>45919</v>
      </c>
      <c r="P950" s="12" t="str">
        <f t="shared" si="143"/>
        <v>09</v>
      </c>
      <c r="Q950" s="13" t="str">
        <f>VLOOKUP($B950,Deals_Demo!$H:$N,7,0)</f>
        <v>strategy_07_demo</v>
      </c>
      <c r="R950" s="13" t="str">
        <f t="shared" si="144"/>
        <v>Fri</v>
      </c>
      <c r="S950" s="14">
        <f>VLOOKUP($B950,Deals_Demo!$H:$S,8,0)</f>
        <v>45919.401828703703</v>
      </c>
      <c r="T950" s="14">
        <f>VLOOKUP($B950,Deals_Demo!$H:$S,9,0)</f>
        <v>45919.610162037039</v>
      </c>
      <c r="U950" s="15" t="str">
        <f t="shared" si="145"/>
        <v>2025-09-19</v>
      </c>
      <c r="V950" s="13" t="str">
        <f>VLOOKUP($B950,Deals_Demo!$H:$S,11,0)</f>
        <v>14</v>
      </c>
      <c r="W950" s="13" t="str">
        <f>VLOOKUP($B950,Deals_Demo!$H:$S,12,0)</f>
        <v>Fri</v>
      </c>
      <c r="X950" s="13">
        <f t="shared" si="138"/>
        <v>-0.30000000000000004</v>
      </c>
      <c r="Y950" s="13">
        <f t="shared" si="139"/>
        <v>-0.60000000000000009</v>
      </c>
      <c r="Z950" s="13">
        <f t="shared" si="140"/>
        <v>-0.89999999999999991</v>
      </c>
      <c r="AA950" s="13">
        <f t="shared" si="146"/>
        <v>-3</v>
      </c>
    </row>
    <row r="951" spans="1:27" x14ac:dyDescent="0.25">
      <c r="A951" s="60">
        <v>45919.411435185182</v>
      </c>
      <c r="B951" s="61">
        <v>443696785</v>
      </c>
      <c r="C951" s="37" t="s">
        <v>36</v>
      </c>
      <c r="D951" s="37" t="s">
        <v>38</v>
      </c>
      <c r="E951" s="37" t="s">
        <v>120</v>
      </c>
      <c r="F951" s="36">
        <v>3646.43</v>
      </c>
      <c r="G951" s="36">
        <v>3649.46</v>
      </c>
      <c r="H951" s="36">
        <v>3644.96</v>
      </c>
      <c r="I951" s="37" t="s">
        <v>686</v>
      </c>
      <c r="J951" s="36">
        <v>3649.54</v>
      </c>
      <c r="K951" s="36">
        <v>0</v>
      </c>
      <c r="L951" s="36">
        <v>0</v>
      </c>
      <c r="M951" s="36">
        <v>-3.11</v>
      </c>
      <c r="N951" s="10" t="str">
        <f t="shared" si="141"/>
        <v>L</v>
      </c>
      <c r="O951" s="11">
        <f t="shared" si="142"/>
        <v>45919</v>
      </c>
      <c r="P951" s="12" t="str">
        <f t="shared" si="143"/>
        <v>09</v>
      </c>
      <c r="Q951" s="13" t="str">
        <f>VLOOKUP($B951,Deals_Demo!$H:$N,7,0)</f>
        <v>strategy_12_demo</v>
      </c>
      <c r="R951" s="13" t="str">
        <f t="shared" si="144"/>
        <v>Fri</v>
      </c>
      <c r="S951" s="14">
        <f>VLOOKUP($B951,Deals_Demo!$H:$S,8,0)</f>
        <v>45919.411435185182</v>
      </c>
      <c r="T951" s="14">
        <f>VLOOKUP($B951,Deals_Demo!$H:$S,9,0)</f>
        <v>45919.619768518518</v>
      </c>
      <c r="U951" s="15" t="str">
        <f t="shared" si="145"/>
        <v>2025-09-19</v>
      </c>
      <c r="V951" s="13" t="str">
        <f>VLOOKUP($B951,Deals_Demo!$H:$S,11,0)</f>
        <v>14</v>
      </c>
      <c r="W951" s="13" t="str">
        <f>VLOOKUP($B951,Deals_Demo!$H:$S,12,0)</f>
        <v>Fri</v>
      </c>
      <c r="X951" s="13">
        <f t="shared" si="138"/>
        <v>-0.311</v>
      </c>
      <c r="Y951" s="13">
        <f t="shared" si="139"/>
        <v>-0.622</v>
      </c>
      <c r="Z951" s="13">
        <f t="shared" si="140"/>
        <v>-0.93299999999999994</v>
      </c>
      <c r="AA951" s="13">
        <f t="shared" si="146"/>
        <v>-3</v>
      </c>
    </row>
    <row r="952" spans="1:27" x14ac:dyDescent="0.25">
      <c r="A952" s="58">
        <v>45919.411435185182</v>
      </c>
      <c r="B952" s="59">
        <v>443696788</v>
      </c>
      <c r="C952" s="38" t="s">
        <v>36</v>
      </c>
      <c r="D952" s="38" t="s">
        <v>38</v>
      </c>
      <c r="E952" s="38" t="s">
        <v>120</v>
      </c>
      <c r="F952" s="35">
        <v>3646.43</v>
      </c>
      <c r="G952" s="35">
        <v>3649.43</v>
      </c>
      <c r="H952" s="35">
        <v>3642.93</v>
      </c>
      <c r="I952" s="38" t="s">
        <v>686</v>
      </c>
      <c r="J952" s="35">
        <v>3649.44</v>
      </c>
      <c r="K952" s="35">
        <v>0</v>
      </c>
      <c r="L952" s="35">
        <v>0</v>
      </c>
      <c r="M952" s="35">
        <v>-3.01</v>
      </c>
      <c r="N952" s="10" t="str">
        <f t="shared" si="141"/>
        <v>L</v>
      </c>
      <c r="O952" s="11">
        <f t="shared" si="142"/>
        <v>45919</v>
      </c>
      <c r="P952" s="12" t="str">
        <f t="shared" si="143"/>
        <v>09</v>
      </c>
      <c r="Q952" s="13" t="str">
        <f>VLOOKUP($B952,Deals_Demo!$H:$N,7,0)</f>
        <v>strategy_11_demo</v>
      </c>
      <c r="R952" s="13" t="str">
        <f t="shared" si="144"/>
        <v>Fri</v>
      </c>
      <c r="S952" s="14">
        <f>VLOOKUP($B952,Deals_Demo!$H:$S,8,0)</f>
        <v>45919.411435185182</v>
      </c>
      <c r="T952" s="14">
        <f>VLOOKUP($B952,Deals_Demo!$H:$S,9,0)</f>
        <v>45919.619768518518</v>
      </c>
      <c r="U952" s="15" t="str">
        <f t="shared" si="145"/>
        <v>2025-09-19</v>
      </c>
      <c r="V952" s="13" t="str">
        <f>VLOOKUP($B952,Deals_Demo!$H:$S,11,0)</f>
        <v>14</v>
      </c>
      <c r="W952" s="13" t="str">
        <f>VLOOKUP($B952,Deals_Demo!$H:$S,12,0)</f>
        <v>Fri</v>
      </c>
      <c r="X952" s="13">
        <f t="shared" si="138"/>
        <v>-0.30099999999999999</v>
      </c>
      <c r="Y952" s="13">
        <f t="shared" si="139"/>
        <v>-0.60199999999999998</v>
      </c>
      <c r="Z952" s="13">
        <f t="shared" si="140"/>
        <v>-0.90299999999999991</v>
      </c>
      <c r="AA952" s="13">
        <f t="shared" si="146"/>
        <v>-3</v>
      </c>
    </row>
    <row r="953" spans="1:27" x14ac:dyDescent="0.25">
      <c r="A953" s="60">
        <v>45919.411435185182</v>
      </c>
      <c r="B953" s="61">
        <v>443696792</v>
      </c>
      <c r="C953" s="37" t="s">
        <v>36</v>
      </c>
      <c r="D953" s="37" t="s">
        <v>38</v>
      </c>
      <c r="E953" s="37" t="s">
        <v>120</v>
      </c>
      <c r="F953" s="36">
        <v>3646.44</v>
      </c>
      <c r="G953" s="36">
        <v>3649.43</v>
      </c>
      <c r="H953" s="36">
        <v>3643.43</v>
      </c>
      <c r="I953" s="37" t="s">
        <v>686</v>
      </c>
      <c r="J953" s="36">
        <v>3649.44</v>
      </c>
      <c r="K953" s="36">
        <v>0</v>
      </c>
      <c r="L953" s="36">
        <v>0</v>
      </c>
      <c r="M953" s="36">
        <v>-3</v>
      </c>
      <c r="N953" s="10" t="str">
        <f t="shared" si="141"/>
        <v>L</v>
      </c>
      <c r="O953" s="11">
        <f t="shared" si="142"/>
        <v>45919</v>
      </c>
      <c r="P953" s="12" t="str">
        <f t="shared" si="143"/>
        <v>09</v>
      </c>
      <c r="Q953" s="13" t="str">
        <f>VLOOKUP($B953,Deals_Demo!$H:$N,7,0)</f>
        <v>strategy_09_demo</v>
      </c>
      <c r="R953" s="13" t="str">
        <f t="shared" si="144"/>
        <v>Fri</v>
      </c>
      <c r="S953" s="14">
        <f>VLOOKUP($B953,Deals_Demo!$H:$S,8,0)</f>
        <v>45919.411435185182</v>
      </c>
      <c r="T953" s="14">
        <f>VLOOKUP($B953,Deals_Demo!$H:$S,9,0)</f>
        <v>45919.619768518518</v>
      </c>
      <c r="U953" s="15" t="str">
        <f t="shared" si="145"/>
        <v>2025-09-19</v>
      </c>
      <c r="V953" s="13" t="str">
        <f>VLOOKUP($B953,Deals_Demo!$H:$S,11,0)</f>
        <v>14</v>
      </c>
      <c r="W953" s="13" t="str">
        <f>VLOOKUP($B953,Deals_Demo!$H:$S,12,0)</f>
        <v>Fri</v>
      </c>
      <c r="X953" s="13">
        <f t="shared" si="138"/>
        <v>-0.30000000000000004</v>
      </c>
      <c r="Y953" s="13">
        <f t="shared" si="139"/>
        <v>-0.60000000000000009</v>
      </c>
      <c r="Z953" s="13">
        <f t="shared" si="140"/>
        <v>-0.89999999999999991</v>
      </c>
      <c r="AA953" s="13">
        <f t="shared" si="146"/>
        <v>-3</v>
      </c>
    </row>
    <row r="954" spans="1:27" x14ac:dyDescent="0.25">
      <c r="A954" s="58">
        <v>45919.411446759259</v>
      </c>
      <c r="B954" s="59">
        <v>443696793</v>
      </c>
      <c r="C954" s="38" t="s">
        <v>36</v>
      </c>
      <c r="D954" s="38" t="s">
        <v>38</v>
      </c>
      <c r="E954" s="38" t="s">
        <v>120</v>
      </c>
      <c r="F954" s="35">
        <v>3646.53</v>
      </c>
      <c r="G954" s="35">
        <v>3648.93</v>
      </c>
      <c r="H954" s="35">
        <v>3643.43</v>
      </c>
      <c r="I954" s="38" t="s">
        <v>689</v>
      </c>
      <c r="J954" s="35">
        <v>3649.02</v>
      </c>
      <c r="K954" s="35">
        <v>0</v>
      </c>
      <c r="L954" s="35">
        <v>0</v>
      </c>
      <c r="M954" s="35">
        <v>-2.4900000000000002</v>
      </c>
      <c r="N954" s="10" t="str">
        <f t="shared" si="141"/>
        <v>L</v>
      </c>
      <c r="O954" s="11">
        <f t="shared" si="142"/>
        <v>45919</v>
      </c>
      <c r="P954" s="12" t="str">
        <f t="shared" si="143"/>
        <v>09</v>
      </c>
      <c r="Q954" s="13" t="str">
        <f>VLOOKUP($B954,Deals_Demo!$H:$N,7,0)</f>
        <v>strategy_10_demo</v>
      </c>
      <c r="R954" s="13" t="str">
        <f t="shared" si="144"/>
        <v>Fri</v>
      </c>
      <c r="S954" s="14">
        <f>VLOOKUP($B954,Deals_Demo!$H:$S,8,0)</f>
        <v>45919.411446759259</v>
      </c>
      <c r="T954" s="14">
        <f>VLOOKUP($B954,Deals_Demo!$H:$S,9,0)</f>
        <v>45919.619780092595</v>
      </c>
      <c r="U954" s="15" t="str">
        <f t="shared" si="145"/>
        <v>2025-09-19</v>
      </c>
      <c r="V954" s="13" t="str">
        <f>VLOOKUP($B954,Deals_Demo!$H:$S,11,0)</f>
        <v>14</v>
      </c>
      <c r="W954" s="13" t="str">
        <f>VLOOKUP($B954,Deals_Demo!$H:$S,12,0)</f>
        <v>Fri</v>
      </c>
      <c r="X954" s="13">
        <f t="shared" si="138"/>
        <v>-0.24900000000000003</v>
      </c>
      <c r="Y954" s="13">
        <f t="shared" si="139"/>
        <v>-0.49800000000000005</v>
      </c>
      <c r="Z954" s="13">
        <f t="shared" si="140"/>
        <v>-0.747</v>
      </c>
      <c r="AA954" s="13">
        <f t="shared" si="146"/>
        <v>-3</v>
      </c>
    </row>
    <row r="955" spans="1:27" x14ac:dyDescent="0.25">
      <c r="A955" s="60">
        <v>45919.411550925928</v>
      </c>
      <c r="B955" s="61">
        <v>443696858</v>
      </c>
      <c r="C955" s="37" t="s">
        <v>36</v>
      </c>
      <c r="D955" s="37" t="s">
        <v>38</v>
      </c>
      <c r="E955" s="37" t="s">
        <v>120</v>
      </c>
      <c r="F955" s="36">
        <v>3646.36</v>
      </c>
      <c r="G955" s="36">
        <v>3649.3</v>
      </c>
      <c r="H955" s="36">
        <v>3642.8</v>
      </c>
      <c r="I955" s="37" t="s">
        <v>686</v>
      </c>
      <c r="J955" s="36">
        <v>3649.41</v>
      </c>
      <c r="K955" s="36">
        <v>0</v>
      </c>
      <c r="L955" s="36">
        <v>0</v>
      </c>
      <c r="M955" s="36">
        <v>-3.05</v>
      </c>
      <c r="N955" s="10" t="str">
        <f t="shared" si="141"/>
        <v>L</v>
      </c>
      <c r="O955" s="11">
        <f t="shared" si="142"/>
        <v>45919</v>
      </c>
      <c r="P955" s="12" t="str">
        <f t="shared" si="143"/>
        <v>09</v>
      </c>
      <c r="Q955" s="13" t="str">
        <f>VLOOKUP($B955,Deals_Demo!$H:$N,7,0)</f>
        <v>strategy_17_demo</v>
      </c>
      <c r="R955" s="13" t="str">
        <f t="shared" si="144"/>
        <v>Fri</v>
      </c>
      <c r="S955" s="14">
        <f>VLOOKUP($B955,Deals_Demo!$H:$S,8,0)</f>
        <v>45919.411550925928</v>
      </c>
      <c r="T955" s="14">
        <f>VLOOKUP($B955,Deals_Demo!$H:$S,9,0)</f>
        <v>45919.619884259264</v>
      </c>
      <c r="U955" s="15" t="str">
        <f t="shared" si="145"/>
        <v>2025-09-19</v>
      </c>
      <c r="V955" s="13" t="str">
        <f>VLOOKUP($B955,Deals_Demo!$H:$S,11,0)</f>
        <v>14</v>
      </c>
      <c r="W955" s="13" t="str">
        <f>VLOOKUP($B955,Deals_Demo!$H:$S,12,0)</f>
        <v>Fri</v>
      </c>
      <c r="X955" s="13">
        <f t="shared" si="138"/>
        <v>-0.30499999999999999</v>
      </c>
      <c r="Y955" s="13">
        <f t="shared" si="139"/>
        <v>-0.61</v>
      </c>
      <c r="Z955" s="13">
        <f t="shared" si="140"/>
        <v>-0.91499999999999992</v>
      </c>
      <c r="AA955" s="13">
        <f t="shared" si="146"/>
        <v>-3</v>
      </c>
    </row>
    <row r="956" spans="1:27" x14ac:dyDescent="0.25">
      <c r="A956" s="58">
        <v>45919.411550925928</v>
      </c>
      <c r="B956" s="59">
        <v>443696861</v>
      </c>
      <c r="C956" s="38" t="s">
        <v>36</v>
      </c>
      <c r="D956" s="38" t="s">
        <v>38</v>
      </c>
      <c r="E956" s="38" t="s">
        <v>120</v>
      </c>
      <c r="F956" s="35">
        <v>3646.36</v>
      </c>
      <c r="G956" s="35">
        <v>3649.36</v>
      </c>
      <c r="H956" s="38"/>
      <c r="I956" s="38" t="s">
        <v>686</v>
      </c>
      <c r="J956" s="35">
        <v>3649.41</v>
      </c>
      <c r="K956" s="35">
        <v>0</v>
      </c>
      <c r="L956" s="35">
        <v>0</v>
      </c>
      <c r="M956" s="35">
        <v>-3.05</v>
      </c>
      <c r="N956" s="10" t="str">
        <f t="shared" si="141"/>
        <v>L</v>
      </c>
      <c r="O956" s="11">
        <f t="shared" si="142"/>
        <v>45919</v>
      </c>
      <c r="P956" s="12" t="str">
        <f t="shared" si="143"/>
        <v>09</v>
      </c>
      <c r="Q956" s="13" t="str">
        <f>VLOOKUP($B956,Deals_Demo!$H:$N,7,0)</f>
        <v>strategy_18_demo</v>
      </c>
      <c r="R956" s="13" t="str">
        <f t="shared" si="144"/>
        <v>Fri</v>
      </c>
      <c r="S956" s="14">
        <f>VLOOKUP($B956,Deals_Demo!$H:$S,8,0)</f>
        <v>45919.411550925928</v>
      </c>
      <c r="T956" s="14">
        <f>VLOOKUP($B956,Deals_Demo!$H:$S,9,0)</f>
        <v>45919.619884259264</v>
      </c>
      <c r="U956" s="15" t="str">
        <f t="shared" si="145"/>
        <v>2025-09-19</v>
      </c>
      <c r="V956" s="13" t="str">
        <f>VLOOKUP($B956,Deals_Demo!$H:$S,11,0)</f>
        <v>14</v>
      </c>
      <c r="W956" s="13" t="str">
        <f>VLOOKUP($B956,Deals_Demo!$H:$S,12,0)</f>
        <v>Fri</v>
      </c>
      <c r="X956" s="13">
        <f t="shared" si="138"/>
        <v>-0.30499999999999999</v>
      </c>
      <c r="Y956" s="13">
        <f t="shared" si="139"/>
        <v>-0.61</v>
      </c>
      <c r="Z956" s="13">
        <f t="shared" si="140"/>
        <v>-0.91499999999999992</v>
      </c>
      <c r="AA956" s="13">
        <f t="shared" si="146"/>
        <v>-3</v>
      </c>
    </row>
    <row r="957" spans="1:27" x14ac:dyDescent="0.25">
      <c r="A957" s="60">
        <v>45919.411550925928</v>
      </c>
      <c r="B957" s="61">
        <v>443696864</v>
      </c>
      <c r="C957" s="37" t="s">
        <v>36</v>
      </c>
      <c r="D957" s="37" t="s">
        <v>38</v>
      </c>
      <c r="E957" s="37" t="s">
        <v>120</v>
      </c>
      <c r="F957" s="36">
        <v>3646.38</v>
      </c>
      <c r="G957" s="36">
        <v>3649.36</v>
      </c>
      <c r="H957" s="37"/>
      <c r="I957" s="37" t="s">
        <v>686</v>
      </c>
      <c r="J957" s="36">
        <v>3649.41</v>
      </c>
      <c r="K957" s="36">
        <v>0</v>
      </c>
      <c r="L957" s="36">
        <v>0</v>
      </c>
      <c r="M957" s="36">
        <v>-3.03</v>
      </c>
      <c r="N957" s="10" t="str">
        <f t="shared" si="141"/>
        <v>L</v>
      </c>
      <c r="O957" s="11">
        <f t="shared" si="142"/>
        <v>45919</v>
      </c>
      <c r="P957" s="12" t="str">
        <f t="shared" si="143"/>
        <v>09</v>
      </c>
      <c r="Q957" s="13" t="str">
        <f>VLOOKUP($B957,Deals_Demo!$H:$N,7,0)</f>
        <v>strategy_19_demo</v>
      </c>
      <c r="R957" s="13" t="str">
        <f t="shared" si="144"/>
        <v>Fri</v>
      </c>
      <c r="S957" s="14">
        <f>VLOOKUP($B957,Deals_Demo!$H:$S,8,0)</f>
        <v>45919.411550925928</v>
      </c>
      <c r="T957" s="14">
        <f>VLOOKUP($B957,Deals_Demo!$H:$S,9,0)</f>
        <v>45919.619884259264</v>
      </c>
      <c r="U957" s="15" t="str">
        <f t="shared" si="145"/>
        <v>2025-09-19</v>
      </c>
      <c r="V957" s="13" t="str">
        <f>VLOOKUP($B957,Deals_Demo!$H:$S,11,0)</f>
        <v>14</v>
      </c>
      <c r="W957" s="13" t="str">
        <f>VLOOKUP($B957,Deals_Demo!$H:$S,12,0)</f>
        <v>Fri</v>
      </c>
      <c r="X957" s="13">
        <f t="shared" si="138"/>
        <v>-0.30299999999999999</v>
      </c>
      <c r="Y957" s="13">
        <f t="shared" si="139"/>
        <v>-0.60599999999999998</v>
      </c>
      <c r="Z957" s="13">
        <f t="shared" si="140"/>
        <v>-0.90899999999999992</v>
      </c>
      <c r="AA957" s="13">
        <f t="shared" si="146"/>
        <v>-3</v>
      </c>
    </row>
    <row r="958" spans="1:27" x14ac:dyDescent="0.25">
      <c r="A958" s="58">
        <v>45919.413981481484</v>
      </c>
      <c r="B958" s="59">
        <v>443698059</v>
      </c>
      <c r="C958" s="38" t="s">
        <v>36</v>
      </c>
      <c r="D958" s="38" t="s">
        <v>38</v>
      </c>
      <c r="E958" s="38" t="s">
        <v>120</v>
      </c>
      <c r="F958" s="35">
        <v>3647.17</v>
      </c>
      <c r="G958" s="35">
        <v>3650.21</v>
      </c>
      <c r="H958" s="35">
        <v>3643.71</v>
      </c>
      <c r="I958" s="38" t="s">
        <v>688</v>
      </c>
      <c r="J958" s="35">
        <v>3650.3</v>
      </c>
      <c r="K958" s="35">
        <v>0</v>
      </c>
      <c r="L958" s="35">
        <v>0</v>
      </c>
      <c r="M958" s="35">
        <v>-3.13</v>
      </c>
      <c r="N958" s="10" t="str">
        <f t="shared" si="141"/>
        <v>L</v>
      </c>
      <c r="O958" s="11">
        <f t="shared" si="142"/>
        <v>45919</v>
      </c>
      <c r="P958" s="12" t="str">
        <f t="shared" si="143"/>
        <v>09</v>
      </c>
      <c r="Q958" s="13" t="str">
        <f>VLOOKUP($B958,Deals_Demo!$H:$N,7,0)</f>
        <v>strategy_13_demo</v>
      </c>
      <c r="R958" s="13" t="str">
        <f t="shared" si="144"/>
        <v>Fri</v>
      </c>
      <c r="S958" s="14">
        <f>VLOOKUP($B958,Deals_Demo!$H:$S,8,0)</f>
        <v>45919.413981481484</v>
      </c>
      <c r="T958" s="14">
        <f>VLOOKUP($B958,Deals_Demo!$H:$S,9,0)</f>
        <v>45919.62231481482</v>
      </c>
      <c r="U958" s="15" t="str">
        <f t="shared" si="145"/>
        <v>2025-09-19</v>
      </c>
      <c r="V958" s="13" t="str">
        <f>VLOOKUP($B958,Deals_Demo!$H:$S,11,0)</f>
        <v>14</v>
      </c>
      <c r="W958" s="13" t="str">
        <f>VLOOKUP($B958,Deals_Demo!$H:$S,12,0)</f>
        <v>Fri</v>
      </c>
      <c r="X958" s="13">
        <f t="shared" si="138"/>
        <v>-0.313</v>
      </c>
      <c r="Y958" s="13">
        <f t="shared" si="139"/>
        <v>-0.626</v>
      </c>
      <c r="Z958" s="13">
        <f t="shared" si="140"/>
        <v>-0.93899999999999995</v>
      </c>
      <c r="AA958" s="13">
        <f t="shared" si="146"/>
        <v>-3</v>
      </c>
    </row>
    <row r="959" spans="1:27" x14ac:dyDescent="0.25">
      <c r="A959" s="60">
        <v>45919.415370370371</v>
      </c>
      <c r="B959" s="61">
        <v>443698881</v>
      </c>
      <c r="C959" s="37" t="s">
        <v>36</v>
      </c>
      <c r="D959" s="37" t="s">
        <v>38</v>
      </c>
      <c r="E959" s="37" t="s">
        <v>120</v>
      </c>
      <c r="F959" s="36">
        <v>3646.53</v>
      </c>
      <c r="G959" s="36">
        <v>3649.33</v>
      </c>
      <c r="H959" s="37"/>
      <c r="I959" s="37" t="s">
        <v>686</v>
      </c>
      <c r="J959" s="36">
        <v>3649.41</v>
      </c>
      <c r="K959" s="36">
        <v>0</v>
      </c>
      <c r="L959" s="36">
        <v>0</v>
      </c>
      <c r="M959" s="36">
        <v>-2.88</v>
      </c>
      <c r="N959" s="10" t="str">
        <f t="shared" si="141"/>
        <v>L</v>
      </c>
      <c r="O959" s="11">
        <f t="shared" si="142"/>
        <v>45919</v>
      </c>
      <c r="P959" s="12" t="str">
        <f t="shared" si="143"/>
        <v>09</v>
      </c>
      <c r="Q959" s="13" t="str">
        <f>VLOOKUP($B959,Deals_Demo!$H:$N,7,0)</f>
        <v>strategy_20_demo</v>
      </c>
      <c r="R959" s="13" t="str">
        <f t="shared" si="144"/>
        <v>Fri</v>
      </c>
      <c r="S959" s="14">
        <f>VLOOKUP($B959,Deals_Demo!$H:$S,8,0)</f>
        <v>45919.415370370371</v>
      </c>
      <c r="T959" s="14">
        <f>VLOOKUP($B959,Deals_Demo!$H:$S,9,0)</f>
        <v>45919.623703703706</v>
      </c>
      <c r="U959" s="15" t="str">
        <f t="shared" si="145"/>
        <v>2025-09-19</v>
      </c>
      <c r="V959" s="13" t="str">
        <f>VLOOKUP($B959,Deals_Demo!$H:$S,11,0)</f>
        <v>14</v>
      </c>
      <c r="W959" s="13" t="str">
        <f>VLOOKUP($B959,Deals_Demo!$H:$S,12,0)</f>
        <v>Fri</v>
      </c>
      <c r="X959" s="13">
        <f t="shared" si="138"/>
        <v>-0.28799999999999998</v>
      </c>
      <c r="Y959" s="13">
        <f t="shared" si="139"/>
        <v>-0.57599999999999996</v>
      </c>
      <c r="Z959" s="13">
        <f t="shared" si="140"/>
        <v>-0.86399999999999999</v>
      </c>
      <c r="AA959" s="13">
        <f t="shared" si="146"/>
        <v>-3</v>
      </c>
    </row>
    <row r="960" spans="1:27" x14ac:dyDescent="0.25">
      <c r="A960" s="58">
        <v>45919.41814814815</v>
      </c>
      <c r="B960" s="59">
        <v>443701628</v>
      </c>
      <c r="C960" s="38" t="s">
        <v>36</v>
      </c>
      <c r="D960" s="38" t="s">
        <v>37</v>
      </c>
      <c r="E960" s="38" t="s">
        <v>120</v>
      </c>
      <c r="F960" s="35">
        <v>3648.93</v>
      </c>
      <c r="G960" s="35">
        <v>3645.93</v>
      </c>
      <c r="H960" s="38"/>
      <c r="I960" s="38" t="s">
        <v>690</v>
      </c>
      <c r="J960" s="35">
        <v>3645.91</v>
      </c>
      <c r="K960" s="35">
        <v>0</v>
      </c>
      <c r="L960" s="35">
        <v>0</v>
      </c>
      <c r="M960" s="35">
        <v>-3.02</v>
      </c>
      <c r="N960" s="10" t="str">
        <f t="shared" si="141"/>
        <v>L</v>
      </c>
      <c r="O960" s="11">
        <f t="shared" si="142"/>
        <v>45919</v>
      </c>
      <c r="P960" s="12" t="str">
        <f t="shared" si="143"/>
        <v>10</v>
      </c>
      <c r="Q960" s="13" t="str">
        <f>VLOOKUP($B960,Deals_Demo!$H:$N,7,0)</f>
        <v>strategy_19_demo</v>
      </c>
      <c r="R960" s="13" t="str">
        <f t="shared" si="144"/>
        <v>Fri</v>
      </c>
      <c r="S960" s="14">
        <f>VLOOKUP($B960,Deals_Demo!$H:$S,8,0)</f>
        <v>45919.41814814815</v>
      </c>
      <c r="T960" s="14">
        <f>VLOOKUP($B960,Deals_Demo!$H:$S,9,0)</f>
        <v>45919.626481481486</v>
      </c>
      <c r="U960" s="15" t="str">
        <f t="shared" si="145"/>
        <v>2025-09-19</v>
      </c>
      <c r="V960" s="13" t="str">
        <f>VLOOKUP($B960,Deals_Demo!$H:$S,11,0)</f>
        <v>15</v>
      </c>
      <c r="W960" s="13" t="str">
        <f>VLOOKUP($B960,Deals_Demo!$H:$S,12,0)</f>
        <v>Fri</v>
      </c>
      <c r="X960" s="13">
        <f t="shared" si="138"/>
        <v>-0.30200000000000005</v>
      </c>
      <c r="Y960" s="13">
        <f t="shared" si="139"/>
        <v>-0.60400000000000009</v>
      </c>
      <c r="Z960" s="13">
        <f t="shared" si="140"/>
        <v>-0.90599999999999992</v>
      </c>
      <c r="AA960" s="13">
        <f t="shared" si="146"/>
        <v>-3</v>
      </c>
    </row>
    <row r="961" spans="1:27" x14ac:dyDescent="0.25">
      <c r="A961" s="60">
        <v>45919.41814814815</v>
      </c>
      <c r="B961" s="61">
        <v>443701629</v>
      </c>
      <c r="C961" s="37" t="s">
        <v>36</v>
      </c>
      <c r="D961" s="37" t="s">
        <v>37</v>
      </c>
      <c r="E961" s="37" t="s">
        <v>120</v>
      </c>
      <c r="F961" s="36">
        <v>3648.94</v>
      </c>
      <c r="G961" s="36">
        <v>3645.93</v>
      </c>
      <c r="H961" s="37"/>
      <c r="I961" s="37" t="s">
        <v>690</v>
      </c>
      <c r="J961" s="36">
        <v>3645.91</v>
      </c>
      <c r="K961" s="36">
        <v>0</v>
      </c>
      <c r="L961" s="36">
        <v>0</v>
      </c>
      <c r="M961" s="36">
        <v>-3.03</v>
      </c>
      <c r="N961" s="10" t="str">
        <f t="shared" si="141"/>
        <v>L</v>
      </c>
      <c r="O961" s="11">
        <f t="shared" si="142"/>
        <v>45919</v>
      </c>
      <c r="P961" s="12" t="str">
        <f t="shared" si="143"/>
        <v>10</v>
      </c>
      <c r="Q961" s="13" t="str">
        <f>VLOOKUP($B961,Deals_Demo!$H:$N,7,0)</f>
        <v>strategy_18_demo</v>
      </c>
      <c r="R961" s="13" t="str">
        <f t="shared" si="144"/>
        <v>Fri</v>
      </c>
      <c r="S961" s="14">
        <f>VLOOKUP($B961,Deals_Demo!$H:$S,8,0)</f>
        <v>45919.41814814815</v>
      </c>
      <c r="T961" s="14">
        <f>VLOOKUP($B961,Deals_Demo!$H:$S,9,0)</f>
        <v>45919.626481481486</v>
      </c>
      <c r="U961" s="15" t="str">
        <f t="shared" si="145"/>
        <v>2025-09-19</v>
      </c>
      <c r="V961" s="13" t="str">
        <f>VLOOKUP($B961,Deals_Demo!$H:$S,11,0)</f>
        <v>15</v>
      </c>
      <c r="W961" s="13" t="str">
        <f>VLOOKUP($B961,Deals_Demo!$H:$S,12,0)</f>
        <v>Fri</v>
      </c>
      <c r="X961" s="13">
        <f t="shared" si="138"/>
        <v>-0.30299999999999999</v>
      </c>
      <c r="Y961" s="13">
        <f t="shared" si="139"/>
        <v>-0.60599999999999998</v>
      </c>
      <c r="Z961" s="13">
        <f t="shared" si="140"/>
        <v>-0.90899999999999992</v>
      </c>
      <c r="AA961" s="13">
        <f t="shared" si="146"/>
        <v>-3</v>
      </c>
    </row>
    <row r="962" spans="1:27" x14ac:dyDescent="0.25">
      <c r="A962" s="58">
        <v>45919.41814814815</v>
      </c>
      <c r="B962" s="59">
        <v>443701631</v>
      </c>
      <c r="C962" s="38" t="s">
        <v>36</v>
      </c>
      <c r="D962" s="38" t="s">
        <v>37</v>
      </c>
      <c r="E962" s="38" t="s">
        <v>120</v>
      </c>
      <c r="F962" s="35">
        <v>3649.02</v>
      </c>
      <c r="G962" s="35">
        <v>3645.93</v>
      </c>
      <c r="H962" s="35">
        <v>3652.43</v>
      </c>
      <c r="I962" s="38" t="s">
        <v>690</v>
      </c>
      <c r="J962" s="35">
        <v>3645.91</v>
      </c>
      <c r="K962" s="35">
        <v>0</v>
      </c>
      <c r="L962" s="35">
        <v>0</v>
      </c>
      <c r="M962" s="35">
        <v>-3.11</v>
      </c>
      <c r="N962" s="10" t="str">
        <f t="shared" si="141"/>
        <v>L</v>
      </c>
      <c r="O962" s="11">
        <f t="shared" si="142"/>
        <v>45919</v>
      </c>
      <c r="P962" s="12" t="str">
        <f t="shared" si="143"/>
        <v>10</v>
      </c>
      <c r="Q962" s="13" t="str">
        <f>VLOOKUP($B962,Deals_Demo!$H:$N,7,0)</f>
        <v>strategy_17_demo</v>
      </c>
      <c r="R962" s="13" t="str">
        <f t="shared" si="144"/>
        <v>Fri</v>
      </c>
      <c r="S962" s="14">
        <f>VLOOKUP($B962,Deals_Demo!$H:$S,8,0)</f>
        <v>45919.41814814815</v>
      </c>
      <c r="T962" s="14">
        <f>VLOOKUP($B962,Deals_Demo!$H:$S,9,0)</f>
        <v>45919.626481481486</v>
      </c>
      <c r="U962" s="15" t="str">
        <f t="shared" si="145"/>
        <v>2025-09-19</v>
      </c>
      <c r="V962" s="13" t="str">
        <f>VLOOKUP($B962,Deals_Demo!$H:$S,11,0)</f>
        <v>15</v>
      </c>
      <c r="W962" s="13" t="str">
        <f>VLOOKUP($B962,Deals_Demo!$H:$S,12,0)</f>
        <v>Fri</v>
      </c>
      <c r="X962" s="13">
        <f t="shared" si="138"/>
        <v>-0.311</v>
      </c>
      <c r="Y962" s="13">
        <f t="shared" si="139"/>
        <v>-0.622</v>
      </c>
      <c r="Z962" s="13">
        <f t="shared" si="140"/>
        <v>-0.93299999999999994</v>
      </c>
      <c r="AA962" s="13">
        <f t="shared" si="146"/>
        <v>-3</v>
      </c>
    </row>
    <row r="963" spans="1:27" x14ac:dyDescent="0.25">
      <c r="A963" s="60">
        <v>45919.418842592589</v>
      </c>
      <c r="B963" s="61">
        <v>443702120</v>
      </c>
      <c r="C963" s="37" t="s">
        <v>36</v>
      </c>
      <c r="D963" s="37" t="s">
        <v>38</v>
      </c>
      <c r="E963" s="37" t="s">
        <v>120</v>
      </c>
      <c r="F963" s="36">
        <v>3647.37</v>
      </c>
      <c r="G963" s="36">
        <v>3650.36</v>
      </c>
      <c r="H963" s="36">
        <v>3643.86</v>
      </c>
      <c r="I963" s="37" t="s">
        <v>691</v>
      </c>
      <c r="J963" s="36">
        <v>3650.37</v>
      </c>
      <c r="K963" s="36">
        <v>0</v>
      </c>
      <c r="L963" s="36">
        <v>0</v>
      </c>
      <c r="M963" s="36">
        <v>-3</v>
      </c>
      <c r="N963" s="10" t="str">
        <f t="shared" si="141"/>
        <v>L</v>
      </c>
      <c r="O963" s="11">
        <f t="shared" si="142"/>
        <v>45919</v>
      </c>
      <c r="P963" s="12" t="str">
        <f t="shared" si="143"/>
        <v>10</v>
      </c>
      <c r="Q963" s="13" t="str">
        <f>VLOOKUP($B963,Deals_Demo!$H:$N,7,0)</f>
        <v>strategy_13_demo</v>
      </c>
      <c r="R963" s="13" t="str">
        <f t="shared" si="144"/>
        <v>Fri</v>
      </c>
      <c r="S963" s="14">
        <f>VLOOKUP($B963,Deals_Demo!$H:$S,8,0)</f>
        <v>45919.418842592589</v>
      </c>
      <c r="T963" s="14">
        <f>VLOOKUP($B963,Deals_Demo!$H:$S,9,0)</f>
        <v>45919.627175925925</v>
      </c>
      <c r="U963" s="15" t="str">
        <f t="shared" si="145"/>
        <v>2025-09-19</v>
      </c>
      <c r="V963" s="13" t="str">
        <f>VLOOKUP($B963,Deals_Demo!$H:$S,11,0)</f>
        <v>15</v>
      </c>
      <c r="W963" s="13" t="str">
        <f>VLOOKUP($B963,Deals_Demo!$H:$S,12,0)</f>
        <v>Fri</v>
      </c>
      <c r="X963" s="13">
        <f t="shared" ref="X963:X1026" si="147">$M963*0.1</f>
        <v>-0.30000000000000004</v>
      </c>
      <c r="Y963" s="13">
        <f t="shared" ref="Y963:Y1026" si="148">$M963*0.2</f>
        <v>-0.60000000000000009</v>
      </c>
      <c r="Z963" s="13">
        <f t="shared" ref="Z963:Z1026" si="149">$M963*0.3</f>
        <v>-0.89999999999999991</v>
      </c>
      <c r="AA963" s="13">
        <f t="shared" si="146"/>
        <v>-3</v>
      </c>
    </row>
    <row r="964" spans="1:27" x14ac:dyDescent="0.25">
      <c r="A964" s="58">
        <v>45919.418842592589</v>
      </c>
      <c r="B964" s="59">
        <v>443702122</v>
      </c>
      <c r="C964" s="38" t="s">
        <v>36</v>
      </c>
      <c r="D964" s="38" t="s">
        <v>38</v>
      </c>
      <c r="E964" s="38" t="s">
        <v>120</v>
      </c>
      <c r="F964" s="35">
        <v>3647.37</v>
      </c>
      <c r="G964" s="35">
        <v>3650.37</v>
      </c>
      <c r="H964" s="35">
        <v>3643.87</v>
      </c>
      <c r="I964" s="38" t="s">
        <v>691</v>
      </c>
      <c r="J964" s="35">
        <v>3650.37</v>
      </c>
      <c r="K964" s="35">
        <v>0</v>
      </c>
      <c r="L964" s="35">
        <v>0</v>
      </c>
      <c r="M964" s="35">
        <v>-3</v>
      </c>
      <c r="N964" s="10" t="str">
        <f t="shared" si="141"/>
        <v>L</v>
      </c>
      <c r="O964" s="11">
        <f t="shared" si="142"/>
        <v>45919</v>
      </c>
      <c r="P964" s="12" t="str">
        <f t="shared" si="143"/>
        <v>10</v>
      </c>
      <c r="Q964" s="13" t="str">
        <f>VLOOKUP($B964,Deals_Demo!$H:$N,7,0)</f>
        <v>strategy_08_demo</v>
      </c>
      <c r="R964" s="13" t="str">
        <f t="shared" si="144"/>
        <v>Fri</v>
      </c>
      <c r="S964" s="14">
        <f>VLOOKUP($B964,Deals_Demo!$H:$S,8,0)</f>
        <v>45919.418842592589</v>
      </c>
      <c r="T964" s="14">
        <f>VLOOKUP($B964,Deals_Demo!$H:$S,9,0)</f>
        <v>45919.627175925925</v>
      </c>
      <c r="U964" s="15" t="str">
        <f t="shared" si="145"/>
        <v>2025-09-19</v>
      </c>
      <c r="V964" s="13" t="str">
        <f>VLOOKUP($B964,Deals_Demo!$H:$S,11,0)</f>
        <v>15</v>
      </c>
      <c r="W964" s="13" t="str">
        <f>VLOOKUP($B964,Deals_Demo!$H:$S,12,0)</f>
        <v>Fri</v>
      </c>
      <c r="X964" s="13">
        <f t="shared" si="147"/>
        <v>-0.30000000000000004</v>
      </c>
      <c r="Y964" s="13">
        <f t="shared" si="148"/>
        <v>-0.60000000000000009</v>
      </c>
      <c r="Z964" s="13">
        <f t="shared" si="149"/>
        <v>-0.89999999999999991</v>
      </c>
      <c r="AA964" s="13">
        <f t="shared" si="146"/>
        <v>-3</v>
      </c>
    </row>
    <row r="965" spans="1:27" x14ac:dyDescent="0.25">
      <c r="A965" s="60">
        <v>45919.418842592589</v>
      </c>
      <c r="B965" s="61">
        <v>443702123</v>
      </c>
      <c r="C965" s="37" t="s">
        <v>36</v>
      </c>
      <c r="D965" s="37" t="s">
        <v>38</v>
      </c>
      <c r="E965" s="37" t="s">
        <v>120</v>
      </c>
      <c r="F965" s="36">
        <v>3647.36</v>
      </c>
      <c r="G965" s="36">
        <v>3650.37</v>
      </c>
      <c r="H965" s="36">
        <v>3643.87</v>
      </c>
      <c r="I965" s="37" t="s">
        <v>691</v>
      </c>
      <c r="J965" s="36">
        <v>3650.37</v>
      </c>
      <c r="K965" s="36">
        <v>0</v>
      </c>
      <c r="L965" s="36">
        <v>0</v>
      </c>
      <c r="M965" s="36">
        <v>-3.01</v>
      </c>
      <c r="N965" s="10" t="str">
        <f t="shared" si="141"/>
        <v>L</v>
      </c>
      <c r="O965" s="11">
        <f t="shared" si="142"/>
        <v>45919</v>
      </c>
      <c r="P965" s="12" t="str">
        <f t="shared" si="143"/>
        <v>10</v>
      </c>
      <c r="Q965" s="13" t="str">
        <f>VLOOKUP($B965,Deals_Demo!$H:$N,7,0)</f>
        <v>strategy_07_demo</v>
      </c>
      <c r="R965" s="13" t="str">
        <f t="shared" si="144"/>
        <v>Fri</v>
      </c>
      <c r="S965" s="14">
        <f>VLOOKUP($B965,Deals_Demo!$H:$S,8,0)</f>
        <v>45919.418842592589</v>
      </c>
      <c r="T965" s="14">
        <f>VLOOKUP($B965,Deals_Demo!$H:$S,9,0)</f>
        <v>45919.627175925925</v>
      </c>
      <c r="U965" s="15" t="str">
        <f t="shared" si="145"/>
        <v>2025-09-19</v>
      </c>
      <c r="V965" s="13" t="str">
        <f>VLOOKUP($B965,Deals_Demo!$H:$S,11,0)</f>
        <v>15</v>
      </c>
      <c r="W965" s="13" t="str">
        <f>VLOOKUP($B965,Deals_Demo!$H:$S,12,0)</f>
        <v>Fri</v>
      </c>
      <c r="X965" s="13">
        <f t="shared" si="147"/>
        <v>-0.30099999999999999</v>
      </c>
      <c r="Y965" s="13">
        <f t="shared" si="148"/>
        <v>-0.60199999999999998</v>
      </c>
      <c r="Z965" s="13">
        <f t="shared" si="149"/>
        <v>-0.90299999999999991</v>
      </c>
      <c r="AA965" s="13">
        <f t="shared" si="146"/>
        <v>-3</v>
      </c>
    </row>
    <row r="966" spans="1:27" x14ac:dyDescent="0.25">
      <c r="A966" s="58">
        <v>45919.421620370369</v>
      </c>
      <c r="B966" s="59">
        <v>443703988</v>
      </c>
      <c r="C966" s="38" t="s">
        <v>36</v>
      </c>
      <c r="D966" s="38" t="s">
        <v>38</v>
      </c>
      <c r="E966" s="38" t="s">
        <v>120</v>
      </c>
      <c r="F966" s="35">
        <v>3645.64</v>
      </c>
      <c r="G966" s="35">
        <v>3648.66</v>
      </c>
      <c r="H966" s="38"/>
      <c r="I966" s="38" t="s">
        <v>692</v>
      </c>
      <c r="J966" s="35">
        <v>3648.73</v>
      </c>
      <c r="K966" s="35">
        <v>0</v>
      </c>
      <c r="L966" s="35">
        <v>0</v>
      </c>
      <c r="M966" s="35">
        <v>-3.09</v>
      </c>
      <c r="N966" s="10" t="str">
        <f t="shared" si="141"/>
        <v>L</v>
      </c>
      <c r="O966" s="11">
        <f t="shared" si="142"/>
        <v>45919</v>
      </c>
      <c r="P966" s="12" t="str">
        <f t="shared" si="143"/>
        <v>10</v>
      </c>
      <c r="Q966" s="13" t="str">
        <f>VLOOKUP($B966,Deals_Demo!$H:$N,7,0)</f>
        <v>strategy_18_demo</v>
      </c>
      <c r="R966" s="13" t="str">
        <f t="shared" si="144"/>
        <v>Fri</v>
      </c>
      <c r="S966" s="14">
        <f>VLOOKUP($B966,Deals_Demo!$H:$S,8,0)</f>
        <v>45919.421620370369</v>
      </c>
      <c r="T966" s="14">
        <f>VLOOKUP($B966,Deals_Demo!$H:$S,9,0)</f>
        <v>45919.629953703705</v>
      </c>
      <c r="U966" s="15" t="str">
        <f t="shared" si="145"/>
        <v>2025-09-19</v>
      </c>
      <c r="V966" s="13" t="str">
        <f>VLOOKUP($B966,Deals_Demo!$H:$S,11,0)</f>
        <v>15</v>
      </c>
      <c r="W966" s="13" t="str">
        <f>VLOOKUP($B966,Deals_Demo!$H:$S,12,0)</f>
        <v>Fri</v>
      </c>
      <c r="X966" s="13">
        <f t="shared" si="147"/>
        <v>-0.309</v>
      </c>
      <c r="Y966" s="13">
        <f t="shared" si="148"/>
        <v>-0.61799999999999999</v>
      </c>
      <c r="Z966" s="13">
        <f t="shared" si="149"/>
        <v>-0.92699999999999994</v>
      </c>
      <c r="AA966" s="13">
        <f t="shared" si="146"/>
        <v>-3</v>
      </c>
    </row>
    <row r="967" spans="1:27" x14ac:dyDescent="0.25">
      <c r="A967" s="60">
        <v>45919.421620370369</v>
      </c>
      <c r="B967" s="61">
        <v>443703992</v>
      </c>
      <c r="C967" s="37" t="s">
        <v>36</v>
      </c>
      <c r="D967" s="37" t="s">
        <v>38</v>
      </c>
      <c r="E967" s="37" t="s">
        <v>120</v>
      </c>
      <c r="F967" s="36">
        <v>3645.6</v>
      </c>
      <c r="G967" s="36">
        <v>3648.64</v>
      </c>
      <c r="H967" s="37"/>
      <c r="I967" s="37" t="s">
        <v>692</v>
      </c>
      <c r="J967" s="36">
        <v>3648.65</v>
      </c>
      <c r="K967" s="36">
        <v>0</v>
      </c>
      <c r="L967" s="36">
        <v>0</v>
      </c>
      <c r="M967" s="36">
        <v>-3.05</v>
      </c>
      <c r="N967" s="10" t="str">
        <f t="shared" ref="N967:N1030" si="150">IF(M967&gt;0,"W",IF(M967&lt;0,"L","BE"))</f>
        <v>L</v>
      </c>
      <c r="O967" s="11">
        <f t="shared" ref="O967:O1030" si="151">INT(LEFT(A967,10))</f>
        <v>45919</v>
      </c>
      <c r="P967" s="12" t="str">
        <f t="shared" ref="P967:P1030" si="152">TEXT(A967,"hh")</f>
        <v>10</v>
      </c>
      <c r="Q967" s="13" t="str">
        <f>VLOOKUP($B967,Deals_Demo!$H:$N,7,0)</f>
        <v>strategy_20_demo</v>
      </c>
      <c r="R967" s="13" t="str">
        <f t="shared" ref="R967:R1030" si="153">TEXT(O967,"ddd")</f>
        <v>Fri</v>
      </c>
      <c r="S967" s="14">
        <f>VLOOKUP($B967,Deals_Demo!$H:$S,8,0)</f>
        <v>45919.421620370369</v>
      </c>
      <c r="T967" s="14">
        <f>VLOOKUP($B967,Deals_Demo!$H:$S,9,0)</f>
        <v>45919.629953703705</v>
      </c>
      <c r="U967" s="15" t="str">
        <f t="shared" ref="U967:U1030" si="154">TEXT(T967,"yyyy-mm-dd")</f>
        <v>2025-09-19</v>
      </c>
      <c r="V967" s="13" t="str">
        <f>VLOOKUP($B967,Deals_Demo!$H:$S,11,0)</f>
        <v>15</v>
      </c>
      <c r="W967" s="13" t="str">
        <f>VLOOKUP($B967,Deals_Demo!$H:$S,12,0)</f>
        <v>Fri</v>
      </c>
      <c r="X967" s="13">
        <f t="shared" si="147"/>
        <v>-0.30499999999999999</v>
      </c>
      <c r="Y967" s="13">
        <f t="shared" si="148"/>
        <v>-0.61</v>
      </c>
      <c r="Z967" s="13">
        <f t="shared" si="149"/>
        <v>-0.91499999999999992</v>
      </c>
      <c r="AA967" s="13">
        <f t="shared" ref="AA967:AA1030" si="155">IF(M967&lt;2.9,-3,M967)</f>
        <v>-3</v>
      </c>
    </row>
    <row r="968" spans="1:27" x14ac:dyDescent="0.25">
      <c r="A968" s="58">
        <v>45919.421620370369</v>
      </c>
      <c r="B968" s="59">
        <v>443703995</v>
      </c>
      <c r="C968" s="38" t="s">
        <v>36</v>
      </c>
      <c r="D968" s="38" t="s">
        <v>38</v>
      </c>
      <c r="E968" s="38" t="s">
        <v>120</v>
      </c>
      <c r="F968" s="35">
        <v>3645.6</v>
      </c>
      <c r="G968" s="35">
        <v>3648.64</v>
      </c>
      <c r="H968" s="35">
        <v>3642.14</v>
      </c>
      <c r="I968" s="38" t="s">
        <v>692</v>
      </c>
      <c r="J968" s="35">
        <v>3648.65</v>
      </c>
      <c r="K968" s="35">
        <v>0</v>
      </c>
      <c r="L968" s="35">
        <v>0</v>
      </c>
      <c r="M968" s="35">
        <v>-3.05</v>
      </c>
      <c r="N968" s="10" t="str">
        <f t="shared" si="150"/>
        <v>L</v>
      </c>
      <c r="O968" s="11">
        <f t="shared" si="151"/>
        <v>45919</v>
      </c>
      <c r="P968" s="12" t="str">
        <f t="shared" si="152"/>
        <v>10</v>
      </c>
      <c r="Q968" s="13" t="str">
        <f>VLOOKUP($B968,Deals_Demo!$H:$N,7,0)</f>
        <v>strategy_17_demo</v>
      </c>
      <c r="R968" s="13" t="str">
        <f t="shared" si="153"/>
        <v>Fri</v>
      </c>
      <c r="S968" s="14">
        <f>VLOOKUP($B968,Deals_Demo!$H:$S,8,0)</f>
        <v>45919.421620370369</v>
      </c>
      <c r="T968" s="14">
        <f>VLOOKUP($B968,Deals_Demo!$H:$S,9,0)</f>
        <v>45919.629953703705</v>
      </c>
      <c r="U968" s="15" t="str">
        <f t="shared" si="154"/>
        <v>2025-09-19</v>
      </c>
      <c r="V968" s="13" t="str">
        <f>VLOOKUP($B968,Deals_Demo!$H:$S,11,0)</f>
        <v>15</v>
      </c>
      <c r="W968" s="13" t="str">
        <f>VLOOKUP($B968,Deals_Demo!$H:$S,12,0)</f>
        <v>Fri</v>
      </c>
      <c r="X968" s="13">
        <f t="shared" si="147"/>
        <v>-0.30499999999999999</v>
      </c>
      <c r="Y968" s="13">
        <f t="shared" si="148"/>
        <v>-0.61</v>
      </c>
      <c r="Z968" s="13">
        <f t="shared" si="149"/>
        <v>-0.91499999999999992</v>
      </c>
      <c r="AA968" s="13">
        <f t="shared" si="155"/>
        <v>-3</v>
      </c>
    </row>
    <row r="969" spans="1:27" x14ac:dyDescent="0.25">
      <c r="A969" s="60">
        <v>45919.421620370369</v>
      </c>
      <c r="B969" s="61">
        <v>443703998</v>
      </c>
      <c r="C969" s="37" t="s">
        <v>36</v>
      </c>
      <c r="D969" s="37" t="s">
        <v>38</v>
      </c>
      <c r="E969" s="37" t="s">
        <v>120</v>
      </c>
      <c r="F969" s="36">
        <v>3645.57</v>
      </c>
      <c r="G969" s="36">
        <v>3648.64</v>
      </c>
      <c r="H969" s="37"/>
      <c r="I969" s="37" t="s">
        <v>692</v>
      </c>
      <c r="J969" s="36">
        <v>3648.65</v>
      </c>
      <c r="K969" s="36">
        <v>0</v>
      </c>
      <c r="L969" s="36">
        <v>0</v>
      </c>
      <c r="M969" s="36">
        <v>-3.08</v>
      </c>
      <c r="N969" s="10" t="str">
        <f t="shared" si="150"/>
        <v>L</v>
      </c>
      <c r="O969" s="11">
        <f t="shared" si="151"/>
        <v>45919</v>
      </c>
      <c r="P969" s="12" t="str">
        <f t="shared" si="152"/>
        <v>10</v>
      </c>
      <c r="Q969" s="13" t="str">
        <f>VLOOKUP($B969,Deals_Demo!$H:$N,7,0)</f>
        <v>strategy_19_demo</v>
      </c>
      <c r="R969" s="13" t="str">
        <f t="shared" si="153"/>
        <v>Fri</v>
      </c>
      <c r="S969" s="14">
        <f>VLOOKUP($B969,Deals_Demo!$H:$S,8,0)</f>
        <v>45919.421620370369</v>
      </c>
      <c r="T969" s="14">
        <f>VLOOKUP($B969,Deals_Demo!$H:$S,9,0)</f>
        <v>45919.629953703705</v>
      </c>
      <c r="U969" s="15" t="str">
        <f t="shared" si="154"/>
        <v>2025-09-19</v>
      </c>
      <c r="V969" s="13" t="str">
        <f>VLOOKUP($B969,Deals_Demo!$H:$S,11,0)</f>
        <v>15</v>
      </c>
      <c r="W969" s="13" t="str">
        <f>VLOOKUP($B969,Deals_Demo!$H:$S,12,0)</f>
        <v>Fri</v>
      </c>
      <c r="X969" s="13">
        <f t="shared" si="147"/>
        <v>-0.30800000000000005</v>
      </c>
      <c r="Y969" s="13">
        <f t="shared" si="148"/>
        <v>-0.6160000000000001</v>
      </c>
      <c r="Z969" s="13">
        <f t="shared" si="149"/>
        <v>-0.92399999999999993</v>
      </c>
      <c r="AA969" s="13">
        <f t="shared" si="155"/>
        <v>-3</v>
      </c>
    </row>
    <row r="970" spans="1:27" x14ac:dyDescent="0.25">
      <c r="A970" s="58">
        <v>45919.427060185182</v>
      </c>
      <c r="B970" s="59">
        <v>443706764</v>
      </c>
      <c r="C970" s="38" t="s">
        <v>36</v>
      </c>
      <c r="D970" s="38" t="s">
        <v>37</v>
      </c>
      <c r="E970" s="38" t="s">
        <v>120</v>
      </c>
      <c r="F970" s="35">
        <v>3649.16</v>
      </c>
      <c r="G970" s="35">
        <v>3651.34</v>
      </c>
      <c r="H970" s="35">
        <v>3652.66</v>
      </c>
      <c r="I970" s="38" t="s">
        <v>693</v>
      </c>
      <c r="J970" s="35">
        <v>3652.66</v>
      </c>
      <c r="K970" s="35">
        <v>0</v>
      </c>
      <c r="L970" s="35">
        <v>0</v>
      </c>
      <c r="M970" s="35">
        <v>3.5</v>
      </c>
      <c r="N970" s="10" t="str">
        <f t="shared" si="150"/>
        <v>W</v>
      </c>
      <c r="O970" s="11">
        <f t="shared" si="151"/>
        <v>45919</v>
      </c>
      <c r="P970" s="12" t="str">
        <f t="shared" si="152"/>
        <v>10</v>
      </c>
      <c r="Q970" s="13" t="str">
        <f>VLOOKUP($B970,Deals_Demo!$H:$N,7,0)</f>
        <v>strategy_17_demo</v>
      </c>
      <c r="R970" s="13" t="str">
        <f t="shared" si="153"/>
        <v>Fri</v>
      </c>
      <c r="S970" s="14">
        <f>VLOOKUP($B970,Deals_Demo!$H:$S,8,0)</f>
        <v>45919.427060185182</v>
      </c>
      <c r="T970" s="14">
        <f>VLOOKUP($B970,Deals_Demo!$H:$S,9,0)</f>
        <v>45919.635393518518</v>
      </c>
      <c r="U970" s="15" t="str">
        <f t="shared" si="154"/>
        <v>2025-09-19</v>
      </c>
      <c r="V970" s="13" t="str">
        <f>VLOOKUP($B970,Deals_Demo!$H:$S,11,0)</f>
        <v>15</v>
      </c>
      <c r="W970" s="13" t="str">
        <f>VLOOKUP($B970,Deals_Demo!$H:$S,12,0)</f>
        <v>Fri</v>
      </c>
      <c r="X970" s="13">
        <f t="shared" si="147"/>
        <v>0.35000000000000003</v>
      </c>
      <c r="Y970" s="13">
        <f t="shared" si="148"/>
        <v>0.70000000000000007</v>
      </c>
      <c r="Z970" s="13">
        <f t="shared" si="149"/>
        <v>1.05</v>
      </c>
      <c r="AA970" s="13">
        <f t="shared" si="155"/>
        <v>3.5</v>
      </c>
    </row>
    <row r="971" spans="1:27" x14ac:dyDescent="0.25">
      <c r="A971" s="60">
        <v>45919.427060185182</v>
      </c>
      <c r="B971" s="61">
        <v>443706766</v>
      </c>
      <c r="C971" s="37" t="s">
        <v>36</v>
      </c>
      <c r="D971" s="37" t="s">
        <v>37</v>
      </c>
      <c r="E971" s="37" t="s">
        <v>120</v>
      </c>
      <c r="F971" s="36">
        <v>3649.14</v>
      </c>
      <c r="G971" s="36">
        <v>3651.73</v>
      </c>
      <c r="H971" s="37"/>
      <c r="I971" s="37" t="s">
        <v>694</v>
      </c>
      <c r="J971" s="36">
        <v>3651.72</v>
      </c>
      <c r="K971" s="36">
        <v>0</v>
      </c>
      <c r="L971" s="36">
        <v>0</v>
      </c>
      <c r="M971" s="36">
        <v>2.58</v>
      </c>
      <c r="N971" s="10" t="str">
        <f t="shared" si="150"/>
        <v>W</v>
      </c>
      <c r="O971" s="11">
        <f t="shared" si="151"/>
        <v>45919</v>
      </c>
      <c r="P971" s="12" t="str">
        <f t="shared" si="152"/>
        <v>10</v>
      </c>
      <c r="Q971" s="13" t="str">
        <f>VLOOKUP($B971,Deals_Demo!$H:$N,7,0)</f>
        <v>strategy_19_demo</v>
      </c>
      <c r="R971" s="13" t="str">
        <f t="shared" si="153"/>
        <v>Fri</v>
      </c>
      <c r="S971" s="14">
        <f>VLOOKUP($B971,Deals_Demo!$H:$S,8,0)</f>
        <v>45919.427060185182</v>
      </c>
      <c r="T971" s="14">
        <f>VLOOKUP($B971,Deals_Demo!$H:$S,9,0)</f>
        <v>45919.635393518518</v>
      </c>
      <c r="U971" s="15" t="str">
        <f t="shared" si="154"/>
        <v>2025-09-19</v>
      </c>
      <c r="V971" s="13" t="str">
        <f>VLOOKUP($B971,Deals_Demo!$H:$S,11,0)</f>
        <v>15</v>
      </c>
      <c r="W971" s="13" t="str">
        <f>VLOOKUP($B971,Deals_Demo!$H:$S,12,0)</f>
        <v>Fri</v>
      </c>
      <c r="X971" s="13">
        <f t="shared" si="147"/>
        <v>0.25800000000000001</v>
      </c>
      <c r="Y971" s="13">
        <f t="shared" si="148"/>
        <v>0.51600000000000001</v>
      </c>
      <c r="Z971" s="13">
        <f t="shared" si="149"/>
        <v>0.77400000000000002</v>
      </c>
      <c r="AA971" s="13">
        <f t="shared" si="155"/>
        <v>-3</v>
      </c>
    </row>
    <row r="972" spans="1:27" x14ac:dyDescent="0.25">
      <c r="A972" s="58">
        <v>45919.427060185182</v>
      </c>
      <c r="B972" s="59">
        <v>443706767</v>
      </c>
      <c r="C972" s="38" t="s">
        <v>36</v>
      </c>
      <c r="D972" s="38" t="s">
        <v>37</v>
      </c>
      <c r="E972" s="38" t="s">
        <v>120</v>
      </c>
      <c r="F972" s="35">
        <v>3649.14</v>
      </c>
      <c r="G972" s="35">
        <v>3652.81</v>
      </c>
      <c r="H972" s="38"/>
      <c r="I972" s="38" t="s">
        <v>695</v>
      </c>
      <c r="J972" s="35">
        <v>3652.8</v>
      </c>
      <c r="K972" s="35">
        <v>0</v>
      </c>
      <c r="L972" s="35">
        <v>0</v>
      </c>
      <c r="M972" s="35">
        <v>3.66</v>
      </c>
      <c r="N972" s="10" t="str">
        <f t="shared" si="150"/>
        <v>W</v>
      </c>
      <c r="O972" s="11">
        <f t="shared" si="151"/>
        <v>45919</v>
      </c>
      <c r="P972" s="12" t="str">
        <f t="shared" si="152"/>
        <v>10</v>
      </c>
      <c r="Q972" s="13" t="str">
        <f>VLOOKUP($B972,Deals_Demo!$H:$N,7,0)</f>
        <v>strategy_18_demo</v>
      </c>
      <c r="R972" s="13" t="str">
        <f t="shared" si="153"/>
        <v>Fri</v>
      </c>
      <c r="S972" s="14">
        <f>VLOOKUP($B972,Deals_Demo!$H:$S,8,0)</f>
        <v>45919.427060185182</v>
      </c>
      <c r="T972" s="14">
        <f>VLOOKUP($B972,Deals_Demo!$H:$S,9,0)</f>
        <v>45919.635393518518</v>
      </c>
      <c r="U972" s="15" t="str">
        <f t="shared" si="154"/>
        <v>2025-09-19</v>
      </c>
      <c r="V972" s="13" t="str">
        <f>VLOOKUP($B972,Deals_Demo!$H:$S,11,0)</f>
        <v>15</v>
      </c>
      <c r="W972" s="13" t="str">
        <f>VLOOKUP($B972,Deals_Demo!$H:$S,12,0)</f>
        <v>Fri</v>
      </c>
      <c r="X972" s="13">
        <f t="shared" si="147"/>
        <v>0.36600000000000005</v>
      </c>
      <c r="Y972" s="13">
        <f t="shared" si="148"/>
        <v>0.7320000000000001</v>
      </c>
      <c r="Z972" s="13">
        <f t="shared" si="149"/>
        <v>1.0980000000000001</v>
      </c>
      <c r="AA972" s="13">
        <f t="shared" si="155"/>
        <v>3.66</v>
      </c>
    </row>
    <row r="973" spans="1:27" x14ac:dyDescent="0.25">
      <c r="A973" s="60">
        <v>45919.427870370368</v>
      </c>
      <c r="B973" s="61">
        <v>443707418</v>
      </c>
      <c r="C973" s="37" t="s">
        <v>36</v>
      </c>
      <c r="D973" s="37" t="s">
        <v>37</v>
      </c>
      <c r="E973" s="37" t="s">
        <v>120</v>
      </c>
      <c r="F973" s="36">
        <v>3649.75</v>
      </c>
      <c r="G973" s="36">
        <v>3652.8</v>
      </c>
      <c r="H973" s="37"/>
      <c r="I973" s="37" t="s">
        <v>695</v>
      </c>
      <c r="J973" s="36">
        <v>3652.8</v>
      </c>
      <c r="K973" s="36">
        <v>0</v>
      </c>
      <c r="L973" s="36">
        <v>0</v>
      </c>
      <c r="M973" s="36">
        <v>3.05</v>
      </c>
      <c r="N973" s="10" t="str">
        <f t="shared" si="150"/>
        <v>W</v>
      </c>
      <c r="O973" s="11">
        <f t="shared" si="151"/>
        <v>45919</v>
      </c>
      <c r="P973" s="12" t="str">
        <f t="shared" si="152"/>
        <v>10</v>
      </c>
      <c r="Q973" s="13" t="str">
        <f>VLOOKUP($B973,Deals_Demo!$H:$N,7,0)</f>
        <v>strategy_20_demo</v>
      </c>
      <c r="R973" s="13" t="str">
        <f t="shared" si="153"/>
        <v>Fri</v>
      </c>
      <c r="S973" s="14">
        <f>VLOOKUP($B973,Deals_Demo!$H:$S,8,0)</f>
        <v>45919.427870370368</v>
      </c>
      <c r="T973" s="14">
        <f>VLOOKUP($B973,Deals_Demo!$H:$S,9,0)</f>
        <v>45919.636203703703</v>
      </c>
      <c r="U973" s="15" t="str">
        <f t="shared" si="154"/>
        <v>2025-09-19</v>
      </c>
      <c r="V973" s="13" t="str">
        <f>VLOOKUP($B973,Deals_Demo!$H:$S,11,0)</f>
        <v>15</v>
      </c>
      <c r="W973" s="13" t="str">
        <f>VLOOKUP($B973,Deals_Demo!$H:$S,12,0)</f>
        <v>Fri</v>
      </c>
      <c r="X973" s="13">
        <f t="shared" si="147"/>
        <v>0.30499999999999999</v>
      </c>
      <c r="Y973" s="13">
        <f t="shared" si="148"/>
        <v>0.61</v>
      </c>
      <c r="Z973" s="13">
        <f t="shared" si="149"/>
        <v>0.91499999999999992</v>
      </c>
      <c r="AA973" s="13">
        <f t="shared" si="155"/>
        <v>3.05</v>
      </c>
    </row>
    <row r="974" spans="1:27" x14ac:dyDescent="0.25">
      <c r="A974" s="58">
        <v>45919.430879629632</v>
      </c>
      <c r="B974" s="59">
        <v>443709667</v>
      </c>
      <c r="C974" s="38" t="s">
        <v>36</v>
      </c>
      <c r="D974" s="38" t="s">
        <v>37</v>
      </c>
      <c r="E974" s="38" t="s">
        <v>120</v>
      </c>
      <c r="F974" s="35">
        <v>3652.14</v>
      </c>
      <c r="G974" s="35">
        <v>3649.28</v>
      </c>
      <c r="H974" s="35">
        <v>3655.78</v>
      </c>
      <c r="I974" s="38" t="s">
        <v>696</v>
      </c>
      <c r="J974" s="35">
        <v>3655.79</v>
      </c>
      <c r="K974" s="35">
        <v>0</v>
      </c>
      <c r="L974" s="35">
        <v>0</v>
      </c>
      <c r="M974" s="35">
        <v>3.65</v>
      </c>
      <c r="N974" s="10" t="str">
        <f t="shared" si="150"/>
        <v>W</v>
      </c>
      <c r="O974" s="11">
        <f t="shared" si="151"/>
        <v>45919</v>
      </c>
      <c r="P974" s="12" t="str">
        <f t="shared" si="152"/>
        <v>10</v>
      </c>
      <c r="Q974" s="13" t="str">
        <f>VLOOKUP($B974,Deals_Demo!$H:$N,7,0)</f>
        <v>strategy_17_demo</v>
      </c>
      <c r="R974" s="13" t="str">
        <f t="shared" si="153"/>
        <v>Fri</v>
      </c>
      <c r="S974" s="14">
        <f>VLOOKUP($B974,Deals_Demo!$H:$S,8,0)</f>
        <v>45919.430879629632</v>
      </c>
      <c r="T974" s="14">
        <f>VLOOKUP($B974,Deals_Demo!$H:$S,9,0)</f>
        <v>45919.639212962968</v>
      </c>
      <c r="U974" s="15" t="str">
        <f t="shared" si="154"/>
        <v>2025-09-19</v>
      </c>
      <c r="V974" s="13" t="str">
        <f>VLOOKUP($B974,Deals_Demo!$H:$S,11,0)</f>
        <v>15</v>
      </c>
      <c r="W974" s="13" t="str">
        <f>VLOOKUP($B974,Deals_Demo!$H:$S,12,0)</f>
        <v>Fri</v>
      </c>
      <c r="X974" s="13">
        <f t="shared" si="147"/>
        <v>0.36499999999999999</v>
      </c>
      <c r="Y974" s="13">
        <f t="shared" si="148"/>
        <v>0.73</v>
      </c>
      <c r="Z974" s="13">
        <f t="shared" si="149"/>
        <v>1.095</v>
      </c>
      <c r="AA974" s="13">
        <f t="shared" si="155"/>
        <v>3.65</v>
      </c>
    </row>
    <row r="975" spans="1:27" x14ac:dyDescent="0.25">
      <c r="A975" s="60">
        <v>45919.431111111109</v>
      </c>
      <c r="B975" s="61">
        <v>443709741</v>
      </c>
      <c r="C975" s="37" t="s">
        <v>36</v>
      </c>
      <c r="D975" s="37" t="s">
        <v>37</v>
      </c>
      <c r="E975" s="37" t="s">
        <v>120</v>
      </c>
      <c r="F975" s="36">
        <v>3652.19</v>
      </c>
      <c r="G975" s="36">
        <v>3656.29</v>
      </c>
      <c r="H975" s="37"/>
      <c r="I975" s="37" t="s">
        <v>697</v>
      </c>
      <c r="J975" s="36">
        <v>3656.29</v>
      </c>
      <c r="K975" s="36">
        <v>0</v>
      </c>
      <c r="L975" s="36">
        <v>0</v>
      </c>
      <c r="M975" s="36">
        <v>4.0999999999999996</v>
      </c>
      <c r="N975" s="10" t="str">
        <f t="shared" si="150"/>
        <v>W</v>
      </c>
      <c r="O975" s="11">
        <f t="shared" si="151"/>
        <v>45919</v>
      </c>
      <c r="P975" s="12" t="str">
        <f t="shared" si="152"/>
        <v>10</v>
      </c>
      <c r="Q975" s="13" t="str">
        <f>VLOOKUP($B975,Deals_Demo!$H:$N,7,0)</f>
        <v>strategy_19_demo</v>
      </c>
      <c r="R975" s="13" t="str">
        <f t="shared" si="153"/>
        <v>Fri</v>
      </c>
      <c r="S975" s="14">
        <f>VLOOKUP($B975,Deals_Demo!$H:$S,8,0)</f>
        <v>45919.431111111109</v>
      </c>
      <c r="T975" s="14">
        <f>VLOOKUP($B975,Deals_Demo!$H:$S,9,0)</f>
        <v>45919.639444444445</v>
      </c>
      <c r="U975" s="15" t="str">
        <f t="shared" si="154"/>
        <v>2025-09-19</v>
      </c>
      <c r="V975" s="13" t="str">
        <f>VLOOKUP($B975,Deals_Demo!$H:$S,11,0)</f>
        <v>15</v>
      </c>
      <c r="W975" s="13" t="str">
        <f>VLOOKUP($B975,Deals_Demo!$H:$S,12,0)</f>
        <v>Fri</v>
      </c>
      <c r="X975" s="13">
        <f t="shared" si="147"/>
        <v>0.41</v>
      </c>
      <c r="Y975" s="13">
        <f t="shared" si="148"/>
        <v>0.82</v>
      </c>
      <c r="Z975" s="13">
        <f t="shared" si="149"/>
        <v>1.2299999999999998</v>
      </c>
      <c r="AA975" s="13">
        <f t="shared" si="155"/>
        <v>4.0999999999999996</v>
      </c>
    </row>
    <row r="976" spans="1:27" x14ac:dyDescent="0.25">
      <c r="A976" s="58">
        <v>45919.43377314815</v>
      </c>
      <c r="B976" s="59">
        <v>443710871</v>
      </c>
      <c r="C976" s="38" t="s">
        <v>36</v>
      </c>
      <c r="D976" s="38" t="s">
        <v>37</v>
      </c>
      <c r="E976" s="38" t="s">
        <v>120</v>
      </c>
      <c r="F976" s="35">
        <v>3653.45</v>
      </c>
      <c r="G976" s="35">
        <v>3656.29</v>
      </c>
      <c r="H976" s="38"/>
      <c r="I976" s="38" t="s">
        <v>697</v>
      </c>
      <c r="J976" s="35">
        <v>3656.29</v>
      </c>
      <c r="K976" s="35">
        <v>0</v>
      </c>
      <c r="L976" s="35">
        <v>0</v>
      </c>
      <c r="M976" s="35">
        <v>2.84</v>
      </c>
      <c r="N976" s="10" t="str">
        <f t="shared" si="150"/>
        <v>W</v>
      </c>
      <c r="O976" s="11">
        <f t="shared" si="151"/>
        <v>45919</v>
      </c>
      <c r="P976" s="12" t="str">
        <f t="shared" si="152"/>
        <v>10</v>
      </c>
      <c r="Q976" s="13" t="str">
        <f>VLOOKUP($B976,Deals_Demo!$H:$N,7,0)</f>
        <v>strategy_20_demo</v>
      </c>
      <c r="R976" s="13" t="str">
        <f t="shared" si="153"/>
        <v>Fri</v>
      </c>
      <c r="S976" s="14">
        <f>VLOOKUP($B976,Deals_Demo!$H:$S,8,0)</f>
        <v>45919.43377314815</v>
      </c>
      <c r="T976" s="14">
        <f>VLOOKUP($B976,Deals_Demo!$H:$S,9,0)</f>
        <v>45919.642106481486</v>
      </c>
      <c r="U976" s="15" t="str">
        <f t="shared" si="154"/>
        <v>2025-09-19</v>
      </c>
      <c r="V976" s="13" t="str">
        <f>VLOOKUP($B976,Deals_Demo!$H:$S,11,0)</f>
        <v>15</v>
      </c>
      <c r="W976" s="13" t="str">
        <f>VLOOKUP($B976,Deals_Demo!$H:$S,12,0)</f>
        <v>Fri</v>
      </c>
      <c r="X976" s="13">
        <f t="shared" si="147"/>
        <v>0.28399999999999997</v>
      </c>
      <c r="Y976" s="13">
        <f t="shared" si="148"/>
        <v>0.56799999999999995</v>
      </c>
      <c r="Z976" s="13">
        <f t="shared" si="149"/>
        <v>0.85199999999999998</v>
      </c>
      <c r="AA976" s="13">
        <f t="shared" si="155"/>
        <v>-3</v>
      </c>
    </row>
    <row r="977" spans="1:27" x14ac:dyDescent="0.25">
      <c r="A977" s="60">
        <v>45919.43377314815</v>
      </c>
      <c r="B977" s="61">
        <v>443710872</v>
      </c>
      <c r="C977" s="37" t="s">
        <v>36</v>
      </c>
      <c r="D977" s="37" t="s">
        <v>37</v>
      </c>
      <c r="E977" s="37" t="s">
        <v>120</v>
      </c>
      <c r="F977" s="36">
        <v>3653.45</v>
      </c>
      <c r="G977" s="36">
        <v>3656.29</v>
      </c>
      <c r="H977" s="37"/>
      <c r="I977" s="37" t="s">
        <v>697</v>
      </c>
      <c r="J977" s="36">
        <v>3656.29</v>
      </c>
      <c r="K977" s="36">
        <v>0</v>
      </c>
      <c r="L977" s="36">
        <v>0</v>
      </c>
      <c r="M977" s="36">
        <v>2.84</v>
      </c>
      <c r="N977" s="10" t="str">
        <f t="shared" si="150"/>
        <v>W</v>
      </c>
      <c r="O977" s="11">
        <f t="shared" si="151"/>
        <v>45919</v>
      </c>
      <c r="P977" s="12" t="str">
        <f t="shared" si="152"/>
        <v>10</v>
      </c>
      <c r="Q977" s="13" t="str">
        <f>VLOOKUP($B977,Deals_Demo!$H:$N,7,0)</f>
        <v>strategy_18_demo</v>
      </c>
      <c r="R977" s="13" t="str">
        <f t="shared" si="153"/>
        <v>Fri</v>
      </c>
      <c r="S977" s="14">
        <f>VLOOKUP($B977,Deals_Demo!$H:$S,8,0)</f>
        <v>45919.43377314815</v>
      </c>
      <c r="T977" s="14">
        <f>VLOOKUP($B977,Deals_Demo!$H:$S,9,0)</f>
        <v>45919.642106481486</v>
      </c>
      <c r="U977" s="15" t="str">
        <f t="shared" si="154"/>
        <v>2025-09-19</v>
      </c>
      <c r="V977" s="13" t="str">
        <f>VLOOKUP($B977,Deals_Demo!$H:$S,11,0)</f>
        <v>15</v>
      </c>
      <c r="W977" s="13" t="str">
        <f>VLOOKUP($B977,Deals_Demo!$H:$S,12,0)</f>
        <v>Fri</v>
      </c>
      <c r="X977" s="13">
        <f t="shared" si="147"/>
        <v>0.28399999999999997</v>
      </c>
      <c r="Y977" s="13">
        <f t="shared" si="148"/>
        <v>0.56799999999999995</v>
      </c>
      <c r="Z977" s="13">
        <f t="shared" si="149"/>
        <v>0.85199999999999998</v>
      </c>
      <c r="AA977" s="13">
        <f t="shared" si="155"/>
        <v>-3</v>
      </c>
    </row>
    <row r="978" spans="1:27" x14ac:dyDescent="0.25">
      <c r="A978" s="58">
        <v>45919.434814814813</v>
      </c>
      <c r="B978" s="59">
        <v>443711420</v>
      </c>
      <c r="C978" s="38" t="s">
        <v>36</v>
      </c>
      <c r="D978" s="38" t="s">
        <v>37</v>
      </c>
      <c r="E978" s="38" t="s">
        <v>120</v>
      </c>
      <c r="F978" s="35">
        <v>3652.92</v>
      </c>
      <c r="G978" s="35">
        <v>3653.94</v>
      </c>
      <c r="H978" s="35">
        <v>3656.41</v>
      </c>
      <c r="I978" s="38" t="s">
        <v>698</v>
      </c>
      <c r="J978" s="35">
        <v>3656.53</v>
      </c>
      <c r="K978" s="35">
        <v>0</v>
      </c>
      <c r="L978" s="35">
        <v>0</v>
      </c>
      <c r="M978" s="35">
        <v>3.61</v>
      </c>
      <c r="N978" s="10" t="str">
        <f t="shared" si="150"/>
        <v>W</v>
      </c>
      <c r="O978" s="11">
        <f t="shared" si="151"/>
        <v>45919</v>
      </c>
      <c r="P978" s="12" t="str">
        <f t="shared" si="152"/>
        <v>10</v>
      </c>
      <c r="Q978" s="13" t="str">
        <f>VLOOKUP($B978,Deals_Demo!$H:$N,7,0)</f>
        <v>strategy_11_demo</v>
      </c>
      <c r="R978" s="13" t="str">
        <f t="shared" si="153"/>
        <v>Fri</v>
      </c>
      <c r="S978" s="14">
        <f>VLOOKUP($B978,Deals_Demo!$H:$S,8,0)</f>
        <v>45919.434814814813</v>
      </c>
      <c r="T978" s="14">
        <f>VLOOKUP($B978,Deals_Demo!$H:$S,9,0)</f>
        <v>45919.643148148149</v>
      </c>
      <c r="U978" s="15" t="str">
        <f t="shared" si="154"/>
        <v>2025-09-19</v>
      </c>
      <c r="V978" s="13" t="str">
        <f>VLOOKUP($B978,Deals_Demo!$H:$S,11,0)</f>
        <v>15</v>
      </c>
      <c r="W978" s="13" t="str">
        <f>VLOOKUP($B978,Deals_Demo!$H:$S,12,0)</f>
        <v>Fri</v>
      </c>
      <c r="X978" s="13">
        <f t="shared" si="147"/>
        <v>0.36099999999999999</v>
      </c>
      <c r="Y978" s="13">
        <f t="shared" si="148"/>
        <v>0.72199999999999998</v>
      </c>
      <c r="Z978" s="13">
        <f t="shared" si="149"/>
        <v>1.083</v>
      </c>
      <c r="AA978" s="13">
        <f t="shared" si="155"/>
        <v>3.61</v>
      </c>
    </row>
    <row r="979" spans="1:27" x14ac:dyDescent="0.25">
      <c r="A979" s="60">
        <v>45919.434814814813</v>
      </c>
      <c r="B979" s="61">
        <v>443711422</v>
      </c>
      <c r="C979" s="37" t="s">
        <v>36</v>
      </c>
      <c r="D979" s="37" t="s">
        <v>37</v>
      </c>
      <c r="E979" s="37" t="s">
        <v>120</v>
      </c>
      <c r="F979" s="36">
        <v>3652.87</v>
      </c>
      <c r="G979" s="36">
        <v>3653.94</v>
      </c>
      <c r="H979" s="36">
        <v>3656.42</v>
      </c>
      <c r="I979" s="37" t="s">
        <v>698</v>
      </c>
      <c r="J979" s="36">
        <v>3656.53</v>
      </c>
      <c r="K979" s="36">
        <v>0</v>
      </c>
      <c r="L979" s="36">
        <v>0</v>
      </c>
      <c r="M979" s="36">
        <v>3.66</v>
      </c>
      <c r="N979" s="10" t="str">
        <f t="shared" si="150"/>
        <v>W</v>
      </c>
      <c r="O979" s="11">
        <f t="shared" si="151"/>
        <v>45919</v>
      </c>
      <c r="P979" s="12" t="str">
        <f t="shared" si="152"/>
        <v>10</v>
      </c>
      <c r="Q979" s="13" t="str">
        <f>VLOOKUP($B979,Deals_Demo!$H:$N,7,0)</f>
        <v>strategy_16_demo</v>
      </c>
      <c r="R979" s="13" t="str">
        <f t="shared" si="153"/>
        <v>Fri</v>
      </c>
      <c r="S979" s="14">
        <f>VLOOKUP($B979,Deals_Demo!$H:$S,8,0)</f>
        <v>45919.434814814813</v>
      </c>
      <c r="T979" s="14">
        <f>VLOOKUP($B979,Deals_Demo!$H:$S,9,0)</f>
        <v>45919.643148148149</v>
      </c>
      <c r="U979" s="15" t="str">
        <f t="shared" si="154"/>
        <v>2025-09-19</v>
      </c>
      <c r="V979" s="13" t="str">
        <f>VLOOKUP($B979,Deals_Demo!$H:$S,11,0)</f>
        <v>15</v>
      </c>
      <c r="W979" s="13" t="str">
        <f>VLOOKUP($B979,Deals_Demo!$H:$S,12,0)</f>
        <v>Fri</v>
      </c>
      <c r="X979" s="13">
        <f t="shared" si="147"/>
        <v>0.36600000000000005</v>
      </c>
      <c r="Y979" s="13">
        <f t="shared" si="148"/>
        <v>0.7320000000000001</v>
      </c>
      <c r="Z979" s="13">
        <f t="shared" si="149"/>
        <v>1.0980000000000001</v>
      </c>
      <c r="AA979" s="13">
        <f t="shared" si="155"/>
        <v>3.66</v>
      </c>
    </row>
    <row r="980" spans="1:27" x14ac:dyDescent="0.25">
      <c r="A980" s="58">
        <v>45919.434814814813</v>
      </c>
      <c r="B980" s="59">
        <v>443711424</v>
      </c>
      <c r="C980" s="38" t="s">
        <v>36</v>
      </c>
      <c r="D980" s="38" t="s">
        <v>37</v>
      </c>
      <c r="E980" s="38" t="s">
        <v>120</v>
      </c>
      <c r="F980" s="35">
        <v>3652.87</v>
      </c>
      <c r="G980" s="35">
        <v>3651.42</v>
      </c>
      <c r="H980" s="35">
        <v>3654.42</v>
      </c>
      <c r="I980" s="38" t="s">
        <v>699</v>
      </c>
      <c r="J980" s="35">
        <v>3651.33</v>
      </c>
      <c r="K980" s="35">
        <v>0</v>
      </c>
      <c r="L980" s="35">
        <v>0</v>
      </c>
      <c r="M980" s="35">
        <v>-1.54</v>
      </c>
      <c r="N980" s="10" t="str">
        <f t="shared" si="150"/>
        <v>L</v>
      </c>
      <c r="O980" s="11">
        <f t="shared" si="151"/>
        <v>45919</v>
      </c>
      <c r="P980" s="12" t="str">
        <f t="shared" si="152"/>
        <v>10</v>
      </c>
      <c r="Q980" s="13" t="str">
        <f>VLOOKUP($B980,Deals_Demo!$H:$N,7,0)</f>
        <v>strategy_15_demo</v>
      </c>
      <c r="R980" s="13" t="str">
        <f t="shared" si="153"/>
        <v>Fri</v>
      </c>
      <c r="S980" s="14">
        <f>VLOOKUP($B980,Deals_Demo!$H:$S,8,0)</f>
        <v>45919.434814814813</v>
      </c>
      <c r="T980" s="14">
        <f>VLOOKUP($B980,Deals_Demo!$H:$S,9,0)</f>
        <v>45919.643148148149</v>
      </c>
      <c r="U980" s="15" t="str">
        <f t="shared" si="154"/>
        <v>2025-09-19</v>
      </c>
      <c r="V980" s="13" t="str">
        <f>VLOOKUP($B980,Deals_Demo!$H:$S,11,0)</f>
        <v>15</v>
      </c>
      <c r="W980" s="13" t="str">
        <f>VLOOKUP($B980,Deals_Demo!$H:$S,12,0)</f>
        <v>Fri</v>
      </c>
      <c r="X980" s="13">
        <f t="shared" si="147"/>
        <v>-0.15400000000000003</v>
      </c>
      <c r="Y980" s="13">
        <f t="shared" si="148"/>
        <v>-0.30800000000000005</v>
      </c>
      <c r="Z980" s="13">
        <f t="shared" si="149"/>
        <v>-0.46199999999999997</v>
      </c>
      <c r="AA980" s="13">
        <f t="shared" si="155"/>
        <v>-3</v>
      </c>
    </row>
    <row r="981" spans="1:27" x14ac:dyDescent="0.25">
      <c r="A981" s="60">
        <v>45919.434814814813</v>
      </c>
      <c r="B981" s="61">
        <v>443711426</v>
      </c>
      <c r="C981" s="37" t="s">
        <v>36</v>
      </c>
      <c r="D981" s="37" t="s">
        <v>37</v>
      </c>
      <c r="E981" s="37" t="s">
        <v>120</v>
      </c>
      <c r="F981" s="36">
        <v>3652.87</v>
      </c>
      <c r="G981" s="36">
        <v>3653.83</v>
      </c>
      <c r="H981" s="36">
        <v>3655.92</v>
      </c>
      <c r="I981" s="37" t="s">
        <v>700</v>
      </c>
      <c r="J981" s="36">
        <v>3655.95</v>
      </c>
      <c r="K981" s="36">
        <v>0</v>
      </c>
      <c r="L981" s="36">
        <v>0</v>
      </c>
      <c r="M981" s="36">
        <v>3.08</v>
      </c>
      <c r="N981" s="10" t="str">
        <f t="shared" si="150"/>
        <v>W</v>
      </c>
      <c r="O981" s="11">
        <f t="shared" si="151"/>
        <v>45919</v>
      </c>
      <c r="P981" s="12" t="str">
        <f t="shared" si="152"/>
        <v>10</v>
      </c>
      <c r="Q981" s="13" t="str">
        <f>VLOOKUP($B981,Deals_Demo!$H:$N,7,0)</f>
        <v>strategy_10_demo</v>
      </c>
      <c r="R981" s="13" t="str">
        <f t="shared" si="153"/>
        <v>Fri</v>
      </c>
      <c r="S981" s="14">
        <f>VLOOKUP($B981,Deals_Demo!$H:$S,8,0)</f>
        <v>45919.434814814813</v>
      </c>
      <c r="T981" s="14">
        <f>VLOOKUP($B981,Deals_Demo!$H:$S,9,0)</f>
        <v>45919.643148148149</v>
      </c>
      <c r="U981" s="15" t="str">
        <f t="shared" si="154"/>
        <v>2025-09-19</v>
      </c>
      <c r="V981" s="13" t="str">
        <f>VLOOKUP($B981,Deals_Demo!$H:$S,11,0)</f>
        <v>15</v>
      </c>
      <c r="W981" s="13" t="str">
        <f>VLOOKUP($B981,Deals_Demo!$H:$S,12,0)</f>
        <v>Fri</v>
      </c>
      <c r="X981" s="13">
        <f t="shared" si="147"/>
        <v>0.30800000000000005</v>
      </c>
      <c r="Y981" s="13">
        <f t="shared" si="148"/>
        <v>0.6160000000000001</v>
      </c>
      <c r="Z981" s="13">
        <f t="shared" si="149"/>
        <v>0.92399999999999993</v>
      </c>
      <c r="AA981" s="13">
        <f t="shared" si="155"/>
        <v>3.08</v>
      </c>
    </row>
    <row r="982" spans="1:27" x14ac:dyDescent="0.25">
      <c r="A982" s="58">
        <v>45919.43482638889</v>
      </c>
      <c r="B982" s="59">
        <v>443711427</v>
      </c>
      <c r="C982" s="38" t="s">
        <v>36</v>
      </c>
      <c r="D982" s="38" t="s">
        <v>37</v>
      </c>
      <c r="E982" s="38" t="s">
        <v>120</v>
      </c>
      <c r="F982" s="35">
        <v>3652.87</v>
      </c>
      <c r="G982" s="35">
        <v>3649.92</v>
      </c>
      <c r="H982" s="35">
        <v>3654.42</v>
      </c>
      <c r="I982" s="38" t="s">
        <v>701</v>
      </c>
      <c r="J982" s="35">
        <v>3654.46</v>
      </c>
      <c r="K982" s="35">
        <v>0</v>
      </c>
      <c r="L982" s="35">
        <v>0</v>
      </c>
      <c r="M982" s="35">
        <v>1.59</v>
      </c>
      <c r="N982" s="10" t="str">
        <f t="shared" si="150"/>
        <v>W</v>
      </c>
      <c r="O982" s="11">
        <f t="shared" si="151"/>
        <v>45919</v>
      </c>
      <c r="P982" s="12" t="str">
        <f t="shared" si="152"/>
        <v>10</v>
      </c>
      <c r="Q982" s="13" t="str">
        <f>VLOOKUP($B982,Deals_Demo!$H:$N,7,0)</f>
        <v>strategy_14_demo</v>
      </c>
      <c r="R982" s="13" t="str">
        <f t="shared" si="153"/>
        <v>Fri</v>
      </c>
      <c r="S982" s="14">
        <f>VLOOKUP($B982,Deals_Demo!$H:$S,8,0)</f>
        <v>45919.43482638889</v>
      </c>
      <c r="T982" s="14">
        <f>VLOOKUP($B982,Deals_Demo!$H:$S,9,0)</f>
        <v>45919.643159722225</v>
      </c>
      <c r="U982" s="15" t="str">
        <f t="shared" si="154"/>
        <v>2025-09-19</v>
      </c>
      <c r="V982" s="13" t="str">
        <f>VLOOKUP($B982,Deals_Demo!$H:$S,11,0)</f>
        <v>15</v>
      </c>
      <c r="W982" s="13" t="str">
        <f>VLOOKUP($B982,Deals_Demo!$H:$S,12,0)</f>
        <v>Fri</v>
      </c>
      <c r="X982" s="13">
        <f t="shared" si="147"/>
        <v>0.15900000000000003</v>
      </c>
      <c r="Y982" s="13">
        <f t="shared" si="148"/>
        <v>0.31800000000000006</v>
      </c>
      <c r="Z982" s="13">
        <f t="shared" si="149"/>
        <v>0.47699999999999998</v>
      </c>
      <c r="AA982" s="13">
        <f t="shared" si="155"/>
        <v>-3</v>
      </c>
    </row>
    <row r="983" spans="1:27" x14ac:dyDescent="0.25">
      <c r="A983" s="60">
        <v>45919.43482638889</v>
      </c>
      <c r="B983" s="61">
        <v>443711428</v>
      </c>
      <c r="C983" s="37" t="s">
        <v>36</v>
      </c>
      <c r="D983" s="37" t="s">
        <v>37</v>
      </c>
      <c r="E983" s="37" t="s">
        <v>120</v>
      </c>
      <c r="F983" s="36">
        <v>3652.84</v>
      </c>
      <c r="G983" s="36">
        <v>3653.83</v>
      </c>
      <c r="H983" s="36">
        <v>3655.92</v>
      </c>
      <c r="I983" s="37" t="s">
        <v>700</v>
      </c>
      <c r="J983" s="36">
        <v>3655.95</v>
      </c>
      <c r="K983" s="36">
        <v>0</v>
      </c>
      <c r="L983" s="36">
        <v>0</v>
      </c>
      <c r="M983" s="36">
        <v>3.11</v>
      </c>
      <c r="N983" s="10" t="str">
        <f t="shared" si="150"/>
        <v>W</v>
      </c>
      <c r="O983" s="11">
        <f t="shared" si="151"/>
        <v>45919</v>
      </c>
      <c r="P983" s="12" t="str">
        <f t="shared" si="152"/>
        <v>10</v>
      </c>
      <c r="Q983" s="13" t="str">
        <f>VLOOKUP($B983,Deals_Demo!$H:$N,7,0)</f>
        <v>strategy_09_demo</v>
      </c>
      <c r="R983" s="13" t="str">
        <f t="shared" si="153"/>
        <v>Fri</v>
      </c>
      <c r="S983" s="14">
        <f>VLOOKUP($B983,Deals_Demo!$H:$S,8,0)</f>
        <v>45919.43482638889</v>
      </c>
      <c r="T983" s="14">
        <f>VLOOKUP($B983,Deals_Demo!$H:$S,9,0)</f>
        <v>45919.643159722225</v>
      </c>
      <c r="U983" s="15" t="str">
        <f t="shared" si="154"/>
        <v>2025-09-19</v>
      </c>
      <c r="V983" s="13" t="str">
        <f>VLOOKUP($B983,Deals_Demo!$H:$S,11,0)</f>
        <v>15</v>
      </c>
      <c r="W983" s="13" t="str">
        <f>VLOOKUP($B983,Deals_Demo!$H:$S,12,0)</f>
        <v>Fri</v>
      </c>
      <c r="X983" s="13">
        <f t="shared" si="147"/>
        <v>0.311</v>
      </c>
      <c r="Y983" s="13">
        <f t="shared" si="148"/>
        <v>0.622</v>
      </c>
      <c r="Z983" s="13">
        <f t="shared" si="149"/>
        <v>0.93299999999999994</v>
      </c>
      <c r="AA983" s="13">
        <f t="shared" si="155"/>
        <v>3.11</v>
      </c>
    </row>
    <row r="984" spans="1:27" x14ac:dyDescent="0.25">
      <c r="A984" s="58">
        <v>45919.43482638889</v>
      </c>
      <c r="B984" s="59">
        <v>443711429</v>
      </c>
      <c r="C984" s="38" t="s">
        <v>36</v>
      </c>
      <c r="D984" s="38" t="s">
        <v>37</v>
      </c>
      <c r="E984" s="38" t="s">
        <v>120</v>
      </c>
      <c r="F984" s="35">
        <v>3652.84</v>
      </c>
      <c r="G984" s="35">
        <v>3649.92</v>
      </c>
      <c r="H984" s="35">
        <v>3654.42</v>
      </c>
      <c r="I984" s="38" t="s">
        <v>701</v>
      </c>
      <c r="J984" s="35">
        <v>3654.46</v>
      </c>
      <c r="K984" s="35">
        <v>0</v>
      </c>
      <c r="L984" s="35">
        <v>0</v>
      </c>
      <c r="M984" s="35">
        <v>1.62</v>
      </c>
      <c r="N984" s="10" t="str">
        <f t="shared" si="150"/>
        <v>W</v>
      </c>
      <c r="O984" s="11">
        <f t="shared" si="151"/>
        <v>45919</v>
      </c>
      <c r="P984" s="12" t="str">
        <f t="shared" si="152"/>
        <v>10</v>
      </c>
      <c r="Q984" s="13" t="str">
        <f>VLOOKUP($B984,Deals_Demo!$H:$N,7,0)</f>
        <v>strategy_12_demo</v>
      </c>
      <c r="R984" s="13" t="str">
        <f t="shared" si="153"/>
        <v>Fri</v>
      </c>
      <c r="S984" s="14">
        <f>VLOOKUP($B984,Deals_Demo!$H:$S,8,0)</f>
        <v>45919.43482638889</v>
      </c>
      <c r="T984" s="14">
        <f>VLOOKUP($B984,Deals_Demo!$H:$S,9,0)</f>
        <v>45919.643159722225</v>
      </c>
      <c r="U984" s="15" t="str">
        <f t="shared" si="154"/>
        <v>2025-09-19</v>
      </c>
      <c r="V984" s="13" t="str">
        <f>VLOOKUP($B984,Deals_Demo!$H:$S,11,0)</f>
        <v>15</v>
      </c>
      <c r="W984" s="13" t="str">
        <f>VLOOKUP($B984,Deals_Demo!$H:$S,12,0)</f>
        <v>Fri</v>
      </c>
      <c r="X984" s="13">
        <f t="shared" si="147"/>
        <v>0.16200000000000003</v>
      </c>
      <c r="Y984" s="13">
        <f t="shared" si="148"/>
        <v>0.32400000000000007</v>
      </c>
      <c r="Z984" s="13">
        <f t="shared" si="149"/>
        <v>0.48599999999999999</v>
      </c>
      <c r="AA984" s="13">
        <f t="shared" si="155"/>
        <v>-3</v>
      </c>
    </row>
    <row r="985" spans="1:27" x14ac:dyDescent="0.25">
      <c r="A985" s="60">
        <v>45919.453333333331</v>
      </c>
      <c r="B985" s="61">
        <v>443721685</v>
      </c>
      <c r="C985" s="37" t="s">
        <v>36</v>
      </c>
      <c r="D985" s="37" t="s">
        <v>37</v>
      </c>
      <c r="E985" s="37" t="s">
        <v>120</v>
      </c>
      <c r="F985" s="36">
        <v>3656.54</v>
      </c>
      <c r="G985" s="36">
        <v>3653.62</v>
      </c>
      <c r="H985" s="36">
        <v>3660.12</v>
      </c>
      <c r="I985" s="37" t="s">
        <v>702</v>
      </c>
      <c r="J985" s="36">
        <v>3653.53</v>
      </c>
      <c r="K985" s="36">
        <v>0</v>
      </c>
      <c r="L985" s="36">
        <v>0</v>
      </c>
      <c r="M985" s="36">
        <v>-3.01</v>
      </c>
      <c r="N985" s="10" t="str">
        <f t="shared" si="150"/>
        <v>L</v>
      </c>
      <c r="O985" s="11">
        <f t="shared" si="151"/>
        <v>45919</v>
      </c>
      <c r="P985" s="12" t="str">
        <f t="shared" si="152"/>
        <v>10</v>
      </c>
      <c r="Q985" s="13" t="str">
        <f>VLOOKUP($B985,Deals_Demo!$H:$N,7,0)</f>
        <v>strategy_17_demo</v>
      </c>
      <c r="R985" s="13" t="str">
        <f t="shared" si="153"/>
        <v>Fri</v>
      </c>
      <c r="S985" s="14">
        <f>VLOOKUP($B985,Deals_Demo!$H:$S,8,0)</f>
        <v>45919.453333333331</v>
      </c>
      <c r="T985" s="14">
        <f>VLOOKUP($B985,Deals_Demo!$H:$S,9,0)</f>
        <v>45919.661666666667</v>
      </c>
      <c r="U985" s="15" t="str">
        <f t="shared" si="154"/>
        <v>2025-09-19</v>
      </c>
      <c r="V985" s="13" t="str">
        <f>VLOOKUP($B985,Deals_Demo!$H:$S,11,0)</f>
        <v>15</v>
      </c>
      <c r="W985" s="13" t="str">
        <f>VLOOKUP($B985,Deals_Demo!$H:$S,12,0)</f>
        <v>Fri</v>
      </c>
      <c r="X985" s="13">
        <f t="shared" si="147"/>
        <v>-0.30099999999999999</v>
      </c>
      <c r="Y985" s="13">
        <f t="shared" si="148"/>
        <v>-0.60199999999999998</v>
      </c>
      <c r="Z985" s="13">
        <f t="shared" si="149"/>
        <v>-0.90299999999999991</v>
      </c>
      <c r="AA985" s="13">
        <f t="shared" si="155"/>
        <v>-3</v>
      </c>
    </row>
    <row r="986" spans="1:27" x14ac:dyDescent="0.25">
      <c r="A986" s="58">
        <v>45919.453449074077</v>
      </c>
      <c r="B986" s="59">
        <v>443721777</v>
      </c>
      <c r="C986" s="38" t="s">
        <v>36</v>
      </c>
      <c r="D986" s="38" t="s">
        <v>37</v>
      </c>
      <c r="E986" s="38" t="s">
        <v>120</v>
      </c>
      <c r="F986" s="35">
        <v>3656.07</v>
      </c>
      <c r="G986" s="35">
        <v>3653.07</v>
      </c>
      <c r="H986" s="38"/>
      <c r="I986" s="38" t="s">
        <v>703</v>
      </c>
      <c r="J986" s="35">
        <v>3653.05</v>
      </c>
      <c r="K986" s="35">
        <v>0</v>
      </c>
      <c r="L986" s="35">
        <v>0</v>
      </c>
      <c r="M986" s="35">
        <v>-3.02</v>
      </c>
      <c r="N986" s="10" t="str">
        <f t="shared" si="150"/>
        <v>L</v>
      </c>
      <c r="O986" s="11">
        <f t="shared" si="151"/>
        <v>45919</v>
      </c>
      <c r="P986" s="12" t="str">
        <f t="shared" si="152"/>
        <v>10</v>
      </c>
      <c r="Q986" s="13" t="str">
        <f>VLOOKUP($B986,Deals_Demo!$H:$N,7,0)</f>
        <v>strategy_20_demo</v>
      </c>
      <c r="R986" s="13" t="str">
        <f t="shared" si="153"/>
        <v>Fri</v>
      </c>
      <c r="S986" s="14">
        <f>VLOOKUP($B986,Deals_Demo!$H:$S,8,0)</f>
        <v>45919.453449074077</v>
      </c>
      <c r="T986" s="14">
        <f>VLOOKUP($B986,Deals_Demo!$H:$S,9,0)</f>
        <v>45919.661782407413</v>
      </c>
      <c r="U986" s="15" t="str">
        <f t="shared" si="154"/>
        <v>2025-09-19</v>
      </c>
      <c r="V986" s="13" t="str">
        <f>VLOOKUP($B986,Deals_Demo!$H:$S,11,0)</f>
        <v>15</v>
      </c>
      <c r="W986" s="13" t="str">
        <f>VLOOKUP($B986,Deals_Demo!$H:$S,12,0)</f>
        <v>Fri</v>
      </c>
      <c r="X986" s="13">
        <f t="shared" si="147"/>
        <v>-0.30200000000000005</v>
      </c>
      <c r="Y986" s="13">
        <f t="shared" si="148"/>
        <v>-0.60400000000000009</v>
      </c>
      <c r="Z986" s="13">
        <f t="shared" si="149"/>
        <v>-0.90599999999999992</v>
      </c>
      <c r="AA986" s="13">
        <f t="shared" si="155"/>
        <v>-3</v>
      </c>
    </row>
    <row r="987" spans="1:27" x14ac:dyDescent="0.25">
      <c r="A987" s="60">
        <v>45919.453449074077</v>
      </c>
      <c r="B987" s="61">
        <v>443721781</v>
      </c>
      <c r="C987" s="37" t="s">
        <v>36</v>
      </c>
      <c r="D987" s="37" t="s">
        <v>37</v>
      </c>
      <c r="E987" s="37" t="s">
        <v>120</v>
      </c>
      <c r="F987" s="36">
        <v>3656.13</v>
      </c>
      <c r="G987" s="36">
        <v>3653.11</v>
      </c>
      <c r="H987" s="37"/>
      <c r="I987" s="37" t="s">
        <v>704</v>
      </c>
      <c r="J987" s="36">
        <v>3653.11</v>
      </c>
      <c r="K987" s="36">
        <v>0</v>
      </c>
      <c r="L987" s="36">
        <v>0</v>
      </c>
      <c r="M987" s="36">
        <v>-3.02</v>
      </c>
      <c r="N987" s="10" t="str">
        <f t="shared" si="150"/>
        <v>L</v>
      </c>
      <c r="O987" s="11">
        <f t="shared" si="151"/>
        <v>45919</v>
      </c>
      <c r="P987" s="12" t="str">
        <f t="shared" si="152"/>
        <v>10</v>
      </c>
      <c r="Q987" s="13" t="str">
        <f>VLOOKUP($B987,Deals_Demo!$H:$N,7,0)</f>
        <v>strategy_18_demo</v>
      </c>
      <c r="R987" s="13" t="str">
        <f t="shared" si="153"/>
        <v>Fri</v>
      </c>
      <c r="S987" s="14">
        <f>VLOOKUP($B987,Deals_Demo!$H:$S,8,0)</f>
        <v>45919.453449074077</v>
      </c>
      <c r="T987" s="14">
        <f>VLOOKUP($B987,Deals_Demo!$H:$S,9,0)</f>
        <v>45919.661782407413</v>
      </c>
      <c r="U987" s="15" t="str">
        <f t="shared" si="154"/>
        <v>2025-09-19</v>
      </c>
      <c r="V987" s="13" t="str">
        <f>VLOOKUP($B987,Deals_Demo!$H:$S,11,0)</f>
        <v>15</v>
      </c>
      <c r="W987" s="13" t="str">
        <f>VLOOKUP($B987,Deals_Demo!$H:$S,12,0)</f>
        <v>Fri</v>
      </c>
      <c r="X987" s="13">
        <f t="shared" si="147"/>
        <v>-0.30200000000000005</v>
      </c>
      <c r="Y987" s="13">
        <f t="shared" si="148"/>
        <v>-0.60400000000000009</v>
      </c>
      <c r="Z987" s="13">
        <f t="shared" si="149"/>
        <v>-0.90599999999999992</v>
      </c>
      <c r="AA987" s="13">
        <f t="shared" si="155"/>
        <v>-3</v>
      </c>
    </row>
    <row r="988" spans="1:27" x14ac:dyDescent="0.25">
      <c r="A988" s="58">
        <v>45919.453449074077</v>
      </c>
      <c r="B988" s="59">
        <v>443721786</v>
      </c>
      <c r="C988" s="38" t="s">
        <v>36</v>
      </c>
      <c r="D988" s="38" t="s">
        <v>37</v>
      </c>
      <c r="E988" s="38" t="s">
        <v>120</v>
      </c>
      <c r="F988" s="35">
        <v>3656.11</v>
      </c>
      <c r="G988" s="35">
        <v>3653.11</v>
      </c>
      <c r="H988" s="38"/>
      <c r="I988" s="38" t="s">
        <v>704</v>
      </c>
      <c r="J988" s="35">
        <v>3653.11</v>
      </c>
      <c r="K988" s="35">
        <v>0</v>
      </c>
      <c r="L988" s="35">
        <v>0</v>
      </c>
      <c r="M988" s="35">
        <v>-3</v>
      </c>
      <c r="N988" s="10" t="str">
        <f t="shared" si="150"/>
        <v>L</v>
      </c>
      <c r="O988" s="11">
        <f t="shared" si="151"/>
        <v>45919</v>
      </c>
      <c r="P988" s="12" t="str">
        <f t="shared" si="152"/>
        <v>10</v>
      </c>
      <c r="Q988" s="13" t="str">
        <f>VLOOKUP($B988,Deals_Demo!$H:$N,7,0)</f>
        <v>strategy_19_demo</v>
      </c>
      <c r="R988" s="13" t="str">
        <f t="shared" si="153"/>
        <v>Fri</v>
      </c>
      <c r="S988" s="14">
        <f>VLOOKUP($B988,Deals_Demo!$H:$S,8,0)</f>
        <v>45919.453449074077</v>
      </c>
      <c r="T988" s="14">
        <f>VLOOKUP($B988,Deals_Demo!$H:$S,9,0)</f>
        <v>45919.661782407413</v>
      </c>
      <c r="U988" s="15" t="str">
        <f t="shared" si="154"/>
        <v>2025-09-19</v>
      </c>
      <c r="V988" s="13" t="str">
        <f>VLOOKUP($B988,Deals_Demo!$H:$S,11,0)</f>
        <v>15</v>
      </c>
      <c r="W988" s="13" t="str">
        <f>VLOOKUP($B988,Deals_Demo!$H:$S,12,0)</f>
        <v>Fri</v>
      </c>
      <c r="X988" s="13">
        <f t="shared" si="147"/>
        <v>-0.30000000000000004</v>
      </c>
      <c r="Y988" s="13">
        <f t="shared" si="148"/>
        <v>-0.60000000000000009</v>
      </c>
      <c r="Z988" s="13">
        <f t="shared" si="149"/>
        <v>-0.89999999999999991</v>
      </c>
      <c r="AA988" s="13">
        <f t="shared" si="155"/>
        <v>-3</v>
      </c>
    </row>
    <row r="989" spans="1:27" x14ac:dyDescent="0.25">
      <c r="A989" s="60">
        <v>45919.453796296293</v>
      </c>
      <c r="B989" s="61">
        <v>443722132</v>
      </c>
      <c r="C989" s="37" t="s">
        <v>36</v>
      </c>
      <c r="D989" s="37" t="s">
        <v>37</v>
      </c>
      <c r="E989" s="37" t="s">
        <v>120</v>
      </c>
      <c r="F989" s="36">
        <v>3655.66</v>
      </c>
      <c r="G989" s="36">
        <v>3653.13</v>
      </c>
      <c r="H989" s="36">
        <v>3658.63</v>
      </c>
      <c r="I989" s="37" t="s">
        <v>704</v>
      </c>
      <c r="J989" s="36">
        <v>3653.11</v>
      </c>
      <c r="K989" s="36">
        <v>0</v>
      </c>
      <c r="L989" s="36">
        <v>0</v>
      </c>
      <c r="M989" s="36">
        <v>-2.5499999999999998</v>
      </c>
      <c r="N989" s="10" t="str">
        <f t="shared" si="150"/>
        <v>L</v>
      </c>
      <c r="O989" s="11">
        <f t="shared" si="151"/>
        <v>45919</v>
      </c>
      <c r="P989" s="12" t="str">
        <f t="shared" si="152"/>
        <v>10</v>
      </c>
      <c r="Q989" s="13" t="str">
        <f>VLOOKUP($B989,Deals_Demo!$H:$N,7,0)</f>
        <v>strategy_10_demo</v>
      </c>
      <c r="R989" s="13" t="str">
        <f t="shared" si="153"/>
        <v>Fri</v>
      </c>
      <c r="S989" s="14">
        <f>VLOOKUP($B989,Deals_Demo!$H:$S,8,0)</f>
        <v>45919.453796296293</v>
      </c>
      <c r="T989" s="14">
        <f>VLOOKUP($B989,Deals_Demo!$H:$S,9,0)</f>
        <v>45919.662129629629</v>
      </c>
      <c r="U989" s="15" t="str">
        <f t="shared" si="154"/>
        <v>2025-09-19</v>
      </c>
      <c r="V989" s="13" t="str">
        <f>VLOOKUP($B989,Deals_Demo!$H:$S,11,0)</f>
        <v>15</v>
      </c>
      <c r="W989" s="13" t="str">
        <f>VLOOKUP($B989,Deals_Demo!$H:$S,12,0)</f>
        <v>Fri</v>
      </c>
      <c r="X989" s="13">
        <f t="shared" si="147"/>
        <v>-0.255</v>
      </c>
      <c r="Y989" s="13">
        <f t="shared" si="148"/>
        <v>-0.51</v>
      </c>
      <c r="Z989" s="13">
        <f t="shared" si="149"/>
        <v>-0.7649999999999999</v>
      </c>
      <c r="AA989" s="13">
        <f t="shared" si="155"/>
        <v>-3</v>
      </c>
    </row>
    <row r="990" spans="1:27" x14ac:dyDescent="0.25">
      <c r="A990" s="58">
        <v>45919.453796296293</v>
      </c>
      <c r="B990" s="59">
        <v>443722134</v>
      </c>
      <c r="C990" s="38" t="s">
        <v>36</v>
      </c>
      <c r="D990" s="38" t="s">
        <v>37</v>
      </c>
      <c r="E990" s="38" t="s">
        <v>120</v>
      </c>
      <c r="F990" s="35">
        <v>3655.66</v>
      </c>
      <c r="G990" s="35">
        <v>3654.16</v>
      </c>
      <c r="H990" s="35">
        <v>3657.16</v>
      </c>
      <c r="I990" s="38" t="s">
        <v>705</v>
      </c>
      <c r="J990" s="35">
        <v>3654.15</v>
      </c>
      <c r="K990" s="35">
        <v>0</v>
      </c>
      <c r="L990" s="35">
        <v>0</v>
      </c>
      <c r="M990" s="35">
        <v>-1.51</v>
      </c>
      <c r="N990" s="10" t="str">
        <f t="shared" si="150"/>
        <v>L</v>
      </c>
      <c r="O990" s="11">
        <f t="shared" si="151"/>
        <v>45919</v>
      </c>
      <c r="P990" s="12" t="str">
        <f t="shared" si="152"/>
        <v>10</v>
      </c>
      <c r="Q990" s="13" t="str">
        <f>VLOOKUP($B990,Deals_Demo!$H:$N,7,0)</f>
        <v>strategy_15_demo</v>
      </c>
      <c r="R990" s="13" t="str">
        <f t="shared" si="153"/>
        <v>Fri</v>
      </c>
      <c r="S990" s="14">
        <f>VLOOKUP($B990,Deals_Demo!$H:$S,8,0)</f>
        <v>45919.453796296293</v>
      </c>
      <c r="T990" s="14">
        <f>VLOOKUP($B990,Deals_Demo!$H:$S,9,0)</f>
        <v>45919.662129629629</v>
      </c>
      <c r="U990" s="15" t="str">
        <f t="shared" si="154"/>
        <v>2025-09-19</v>
      </c>
      <c r="V990" s="13" t="str">
        <f>VLOOKUP($B990,Deals_Demo!$H:$S,11,0)</f>
        <v>15</v>
      </c>
      <c r="W990" s="13" t="str">
        <f>VLOOKUP($B990,Deals_Demo!$H:$S,12,0)</f>
        <v>Fri</v>
      </c>
      <c r="X990" s="13">
        <f t="shared" si="147"/>
        <v>-0.15100000000000002</v>
      </c>
      <c r="Y990" s="13">
        <f t="shared" si="148"/>
        <v>-0.30200000000000005</v>
      </c>
      <c r="Z990" s="13">
        <f t="shared" si="149"/>
        <v>-0.45299999999999996</v>
      </c>
      <c r="AA990" s="13">
        <f t="shared" si="155"/>
        <v>-3</v>
      </c>
    </row>
    <row r="991" spans="1:27" x14ac:dyDescent="0.25">
      <c r="A991" s="60">
        <v>45919.453796296293</v>
      </c>
      <c r="B991" s="61">
        <v>443722137</v>
      </c>
      <c r="C991" s="37" t="s">
        <v>36</v>
      </c>
      <c r="D991" s="37" t="s">
        <v>37</v>
      </c>
      <c r="E991" s="37" t="s">
        <v>120</v>
      </c>
      <c r="F991" s="36">
        <v>3655.66</v>
      </c>
      <c r="G991" s="36">
        <v>3652.66</v>
      </c>
      <c r="H991" s="36">
        <v>3658.66</v>
      </c>
      <c r="I991" s="37" t="s">
        <v>706</v>
      </c>
      <c r="J991" s="36">
        <v>3652.65</v>
      </c>
      <c r="K991" s="36">
        <v>0</v>
      </c>
      <c r="L991" s="36">
        <v>0</v>
      </c>
      <c r="M991" s="36">
        <v>-3.01</v>
      </c>
      <c r="N991" s="10" t="str">
        <f t="shared" si="150"/>
        <v>L</v>
      </c>
      <c r="O991" s="11">
        <f t="shared" si="151"/>
        <v>45919</v>
      </c>
      <c r="P991" s="12" t="str">
        <f t="shared" si="152"/>
        <v>10</v>
      </c>
      <c r="Q991" s="13" t="str">
        <f>VLOOKUP($B991,Deals_Demo!$H:$N,7,0)</f>
        <v>strategy_09_demo</v>
      </c>
      <c r="R991" s="13" t="str">
        <f t="shared" si="153"/>
        <v>Fri</v>
      </c>
      <c r="S991" s="14">
        <f>VLOOKUP($B991,Deals_Demo!$H:$S,8,0)</f>
        <v>45919.453796296293</v>
      </c>
      <c r="T991" s="14">
        <f>VLOOKUP($B991,Deals_Demo!$H:$S,9,0)</f>
        <v>45919.662129629629</v>
      </c>
      <c r="U991" s="15" t="str">
        <f t="shared" si="154"/>
        <v>2025-09-19</v>
      </c>
      <c r="V991" s="13" t="str">
        <f>VLOOKUP($B991,Deals_Demo!$H:$S,11,0)</f>
        <v>15</v>
      </c>
      <c r="W991" s="13" t="str">
        <f>VLOOKUP($B991,Deals_Demo!$H:$S,12,0)</f>
        <v>Fri</v>
      </c>
      <c r="X991" s="13">
        <f t="shared" si="147"/>
        <v>-0.30099999999999999</v>
      </c>
      <c r="Y991" s="13">
        <f t="shared" si="148"/>
        <v>-0.60199999999999998</v>
      </c>
      <c r="Z991" s="13">
        <f t="shared" si="149"/>
        <v>-0.90299999999999991</v>
      </c>
      <c r="AA991" s="13">
        <f t="shared" si="155"/>
        <v>-3</v>
      </c>
    </row>
    <row r="992" spans="1:27" x14ac:dyDescent="0.25">
      <c r="A992" s="58">
        <v>45919.453796296293</v>
      </c>
      <c r="B992" s="59">
        <v>443722142</v>
      </c>
      <c r="C992" s="38" t="s">
        <v>36</v>
      </c>
      <c r="D992" s="38" t="s">
        <v>37</v>
      </c>
      <c r="E992" s="38" t="s">
        <v>120</v>
      </c>
      <c r="F992" s="35">
        <v>3655.66</v>
      </c>
      <c r="G992" s="35">
        <v>3652.66</v>
      </c>
      <c r="H992" s="35">
        <v>3659.16</v>
      </c>
      <c r="I992" s="38" t="s">
        <v>706</v>
      </c>
      <c r="J992" s="35">
        <v>3652.65</v>
      </c>
      <c r="K992" s="35">
        <v>0</v>
      </c>
      <c r="L992" s="35">
        <v>0</v>
      </c>
      <c r="M992" s="35">
        <v>-3.01</v>
      </c>
      <c r="N992" s="10" t="str">
        <f t="shared" si="150"/>
        <v>L</v>
      </c>
      <c r="O992" s="11">
        <f t="shared" si="151"/>
        <v>45919</v>
      </c>
      <c r="P992" s="12" t="str">
        <f t="shared" si="152"/>
        <v>10</v>
      </c>
      <c r="Q992" s="13" t="str">
        <f>VLOOKUP($B992,Deals_Demo!$H:$N,7,0)</f>
        <v>strategy_16_demo</v>
      </c>
      <c r="R992" s="13" t="str">
        <f t="shared" si="153"/>
        <v>Fri</v>
      </c>
      <c r="S992" s="14">
        <f>VLOOKUP($B992,Deals_Demo!$H:$S,8,0)</f>
        <v>45919.453796296293</v>
      </c>
      <c r="T992" s="14">
        <f>VLOOKUP($B992,Deals_Demo!$H:$S,9,0)</f>
        <v>45919.662129629629</v>
      </c>
      <c r="U992" s="15" t="str">
        <f t="shared" si="154"/>
        <v>2025-09-19</v>
      </c>
      <c r="V992" s="13" t="str">
        <f>VLOOKUP($B992,Deals_Demo!$H:$S,11,0)</f>
        <v>15</v>
      </c>
      <c r="W992" s="13" t="str">
        <f>VLOOKUP($B992,Deals_Demo!$H:$S,12,0)</f>
        <v>Fri</v>
      </c>
      <c r="X992" s="13">
        <f t="shared" si="147"/>
        <v>-0.30099999999999999</v>
      </c>
      <c r="Y992" s="13">
        <f t="shared" si="148"/>
        <v>-0.60199999999999998</v>
      </c>
      <c r="Z992" s="13">
        <f t="shared" si="149"/>
        <v>-0.90299999999999991</v>
      </c>
      <c r="AA992" s="13">
        <f t="shared" si="155"/>
        <v>-3</v>
      </c>
    </row>
    <row r="993" spans="1:27" x14ac:dyDescent="0.25">
      <c r="A993" s="60">
        <v>45919.45380787037</v>
      </c>
      <c r="B993" s="61">
        <v>443722145</v>
      </c>
      <c r="C993" s="37" t="s">
        <v>36</v>
      </c>
      <c r="D993" s="37" t="s">
        <v>37</v>
      </c>
      <c r="E993" s="37" t="s">
        <v>120</v>
      </c>
      <c r="F993" s="36">
        <v>3655.69</v>
      </c>
      <c r="G993" s="36">
        <v>3652.66</v>
      </c>
      <c r="H993" s="36">
        <v>3659.16</v>
      </c>
      <c r="I993" s="37" t="s">
        <v>706</v>
      </c>
      <c r="J993" s="36">
        <v>3652.65</v>
      </c>
      <c r="K993" s="36">
        <v>0</v>
      </c>
      <c r="L993" s="36">
        <v>0</v>
      </c>
      <c r="M993" s="36">
        <v>-3.04</v>
      </c>
      <c r="N993" s="10" t="str">
        <f t="shared" si="150"/>
        <v>L</v>
      </c>
      <c r="O993" s="11">
        <f t="shared" si="151"/>
        <v>45919</v>
      </c>
      <c r="P993" s="12" t="str">
        <f t="shared" si="152"/>
        <v>10</v>
      </c>
      <c r="Q993" s="13" t="str">
        <f>VLOOKUP($B993,Deals_Demo!$H:$N,7,0)</f>
        <v>strategy_11_demo</v>
      </c>
      <c r="R993" s="13" t="str">
        <f t="shared" si="153"/>
        <v>Fri</v>
      </c>
      <c r="S993" s="14">
        <f>VLOOKUP($B993,Deals_Demo!$H:$S,8,0)</f>
        <v>45919.45380787037</v>
      </c>
      <c r="T993" s="14">
        <f>VLOOKUP($B993,Deals_Demo!$H:$S,9,0)</f>
        <v>45919.662141203706</v>
      </c>
      <c r="U993" s="15" t="str">
        <f t="shared" si="154"/>
        <v>2025-09-19</v>
      </c>
      <c r="V993" s="13" t="str">
        <f>VLOOKUP($B993,Deals_Demo!$H:$S,11,0)</f>
        <v>15</v>
      </c>
      <c r="W993" s="13" t="str">
        <f>VLOOKUP($B993,Deals_Demo!$H:$S,12,0)</f>
        <v>Fri</v>
      </c>
      <c r="X993" s="13">
        <f t="shared" si="147"/>
        <v>-0.30400000000000005</v>
      </c>
      <c r="Y993" s="13">
        <f t="shared" si="148"/>
        <v>-0.6080000000000001</v>
      </c>
      <c r="Z993" s="13">
        <f t="shared" si="149"/>
        <v>-0.91199999999999992</v>
      </c>
      <c r="AA993" s="13">
        <f t="shared" si="155"/>
        <v>-3</v>
      </c>
    </row>
    <row r="994" spans="1:27" x14ac:dyDescent="0.25">
      <c r="A994" s="58">
        <v>45919.45380787037</v>
      </c>
      <c r="B994" s="59">
        <v>443722149</v>
      </c>
      <c r="C994" s="38" t="s">
        <v>36</v>
      </c>
      <c r="D994" s="38" t="s">
        <v>37</v>
      </c>
      <c r="E994" s="38" t="s">
        <v>120</v>
      </c>
      <c r="F994" s="35">
        <v>3655.69</v>
      </c>
      <c r="G994" s="35">
        <v>3652.66</v>
      </c>
      <c r="H994" s="35">
        <v>3657.16</v>
      </c>
      <c r="I994" s="38" t="s">
        <v>706</v>
      </c>
      <c r="J994" s="35">
        <v>3652.65</v>
      </c>
      <c r="K994" s="35">
        <v>0</v>
      </c>
      <c r="L994" s="35">
        <v>0</v>
      </c>
      <c r="M994" s="35">
        <v>-3.04</v>
      </c>
      <c r="N994" s="10" t="str">
        <f t="shared" si="150"/>
        <v>L</v>
      </c>
      <c r="O994" s="11">
        <f t="shared" si="151"/>
        <v>45919</v>
      </c>
      <c r="P994" s="12" t="str">
        <f t="shared" si="152"/>
        <v>10</v>
      </c>
      <c r="Q994" s="13" t="str">
        <f>VLOOKUP($B994,Deals_Demo!$H:$N,7,0)</f>
        <v>strategy_12_demo</v>
      </c>
      <c r="R994" s="13" t="str">
        <f t="shared" si="153"/>
        <v>Fri</v>
      </c>
      <c r="S994" s="14">
        <f>VLOOKUP($B994,Deals_Demo!$H:$S,8,0)</f>
        <v>45919.45380787037</v>
      </c>
      <c r="T994" s="14">
        <f>VLOOKUP($B994,Deals_Demo!$H:$S,9,0)</f>
        <v>45919.662141203706</v>
      </c>
      <c r="U994" s="15" t="str">
        <f t="shared" si="154"/>
        <v>2025-09-19</v>
      </c>
      <c r="V994" s="13" t="str">
        <f>VLOOKUP($B994,Deals_Demo!$H:$S,11,0)</f>
        <v>15</v>
      </c>
      <c r="W994" s="13" t="str">
        <f>VLOOKUP($B994,Deals_Demo!$H:$S,12,0)</f>
        <v>Fri</v>
      </c>
      <c r="X994" s="13">
        <f t="shared" si="147"/>
        <v>-0.30400000000000005</v>
      </c>
      <c r="Y994" s="13">
        <f t="shared" si="148"/>
        <v>-0.6080000000000001</v>
      </c>
      <c r="Z994" s="13">
        <f t="shared" si="149"/>
        <v>-0.91199999999999992</v>
      </c>
      <c r="AA994" s="13">
        <f t="shared" si="155"/>
        <v>-3</v>
      </c>
    </row>
    <row r="995" spans="1:27" x14ac:dyDescent="0.25">
      <c r="A995" s="60">
        <v>45919.45380787037</v>
      </c>
      <c r="B995" s="61">
        <v>443722154</v>
      </c>
      <c r="C995" s="37" t="s">
        <v>36</v>
      </c>
      <c r="D995" s="37" t="s">
        <v>37</v>
      </c>
      <c r="E995" s="37" t="s">
        <v>120</v>
      </c>
      <c r="F995" s="36">
        <v>3655.69</v>
      </c>
      <c r="G995" s="36">
        <v>3652.66</v>
      </c>
      <c r="H995" s="36">
        <v>3657.16</v>
      </c>
      <c r="I995" s="37" t="s">
        <v>706</v>
      </c>
      <c r="J995" s="36">
        <v>3652.65</v>
      </c>
      <c r="K995" s="36">
        <v>0</v>
      </c>
      <c r="L995" s="36">
        <v>0</v>
      </c>
      <c r="M995" s="36">
        <v>-3.04</v>
      </c>
      <c r="N995" s="10" t="str">
        <f t="shared" si="150"/>
        <v>L</v>
      </c>
      <c r="O995" s="11">
        <f t="shared" si="151"/>
        <v>45919</v>
      </c>
      <c r="P995" s="12" t="str">
        <f t="shared" si="152"/>
        <v>10</v>
      </c>
      <c r="Q995" s="13" t="str">
        <f>VLOOKUP($B995,Deals_Demo!$H:$N,7,0)</f>
        <v>strategy_14_demo</v>
      </c>
      <c r="R995" s="13" t="str">
        <f t="shared" si="153"/>
        <v>Fri</v>
      </c>
      <c r="S995" s="14">
        <f>VLOOKUP($B995,Deals_Demo!$H:$S,8,0)</f>
        <v>45919.45380787037</v>
      </c>
      <c r="T995" s="14">
        <f>VLOOKUP($B995,Deals_Demo!$H:$S,9,0)</f>
        <v>45919.662141203706</v>
      </c>
      <c r="U995" s="15" t="str">
        <f t="shared" si="154"/>
        <v>2025-09-19</v>
      </c>
      <c r="V995" s="13" t="str">
        <f>VLOOKUP($B995,Deals_Demo!$H:$S,11,0)</f>
        <v>15</v>
      </c>
      <c r="W995" s="13" t="str">
        <f>VLOOKUP($B995,Deals_Demo!$H:$S,12,0)</f>
        <v>Fri</v>
      </c>
      <c r="X995" s="13">
        <f t="shared" si="147"/>
        <v>-0.30400000000000005</v>
      </c>
      <c r="Y995" s="13">
        <f t="shared" si="148"/>
        <v>-0.6080000000000001</v>
      </c>
      <c r="Z995" s="13">
        <f t="shared" si="149"/>
        <v>-0.91199999999999992</v>
      </c>
      <c r="AA995" s="13">
        <f t="shared" si="155"/>
        <v>-3</v>
      </c>
    </row>
    <row r="996" spans="1:27" x14ac:dyDescent="0.25">
      <c r="A996" s="58">
        <v>45919.455648148149</v>
      </c>
      <c r="B996" s="59">
        <v>443722679</v>
      </c>
      <c r="C996" s="38" t="s">
        <v>36</v>
      </c>
      <c r="D996" s="38" t="s">
        <v>37</v>
      </c>
      <c r="E996" s="38" t="s">
        <v>120</v>
      </c>
      <c r="F996" s="35">
        <v>3655.06</v>
      </c>
      <c r="G996" s="35">
        <v>3652.06</v>
      </c>
      <c r="H996" s="35">
        <v>3658.56</v>
      </c>
      <c r="I996" s="38" t="s">
        <v>707</v>
      </c>
      <c r="J996" s="35">
        <v>3652.05</v>
      </c>
      <c r="K996" s="35">
        <v>0</v>
      </c>
      <c r="L996" s="35">
        <v>0</v>
      </c>
      <c r="M996" s="35">
        <v>-3.01</v>
      </c>
      <c r="N996" s="10" t="str">
        <f t="shared" si="150"/>
        <v>L</v>
      </c>
      <c r="O996" s="11">
        <f t="shared" si="151"/>
        <v>45919</v>
      </c>
      <c r="P996" s="12" t="str">
        <f t="shared" si="152"/>
        <v>10</v>
      </c>
      <c r="Q996" s="13" t="str">
        <f>VLOOKUP($B996,Deals_Demo!$H:$N,7,0)</f>
        <v>strategy_08_demo</v>
      </c>
      <c r="R996" s="13" t="str">
        <f t="shared" si="153"/>
        <v>Fri</v>
      </c>
      <c r="S996" s="14">
        <f>VLOOKUP($B996,Deals_Demo!$H:$S,8,0)</f>
        <v>45919.455648148149</v>
      </c>
      <c r="T996" s="14">
        <f>VLOOKUP($B996,Deals_Demo!$H:$S,9,0)</f>
        <v>45919.663981481484</v>
      </c>
      <c r="U996" s="15" t="str">
        <f t="shared" si="154"/>
        <v>2025-09-19</v>
      </c>
      <c r="V996" s="13" t="str">
        <f>VLOOKUP($B996,Deals_Demo!$H:$S,11,0)</f>
        <v>15</v>
      </c>
      <c r="W996" s="13" t="str">
        <f>VLOOKUP($B996,Deals_Demo!$H:$S,12,0)</f>
        <v>Fri</v>
      </c>
      <c r="X996" s="13">
        <f t="shared" si="147"/>
        <v>-0.30099999999999999</v>
      </c>
      <c r="Y996" s="13">
        <f t="shared" si="148"/>
        <v>-0.60199999999999998</v>
      </c>
      <c r="Z996" s="13">
        <f t="shared" si="149"/>
        <v>-0.90299999999999991</v>
      </c>
      <c r="AA996" s="13">
        <f t="shared" si="155"/>
        <v>-3</v>
      </c>
    </row>
    <row r="997" spans="1:27" x14ac:dyDescent="0.25">
      <c r="A997" s="60">
        <v>45919.459120370368</v>
      </c>
      <c r="B997" s="61">
        <v>443724047</v>
      </c>
      <c r="C997" s="37" t="s">
        <v>36</v>
      </c>
      <c r="D997" s="37" t="s">
        <v>38</v>
      </c>
      <c r="E997" s="37" t="s">
        <v>120</v>
      </c>
      <c r="F997" s="36">
        <v>3653.56</v>
      </c>
      <c r="G997" s="36">
        <v>3650.9</v>
      </c>
      <c r="H997" s="36">
        <v>3650.06</v>
      </c>
      <c r="I997" s="37" t="s">
        <v>708</v>
      </c>
      <c r="J997" s="36">
        <v>3650.02</v>
      </c>
      <c r="K997" s="36">
        <v>0</v>
      </c>
      <c r="L997" s="36">
        <v>0</v>
      </c>
      <c r="M997" s="36">
        <v>3.54</v>
      </c>
      <c r="N997" s="10" t="str">
        <f t="shared" si="150"/>
        <v>W</v>
      </c>
      <c r="O997" s="11">
        <f t="shared" si="151"/>
        <v>45919</v>
      </c>
      <c r="P997" s="12" t="str">
        <f t="shared" si="152"/>
        <v>11</v>
      </c>
      <c r="Q997" s="13" t="str">
        <f>VLOOKUP($B997,Deals_Demo!$H:$N,7,0)</f>
        <v>strategy_17_demo</v>
      </c>
      <c r="R997" s="13" t="str">
        <f t="shared" si="153"/>
        <v>Fri</v>
      </c>
      <c r="S997" s="14">
        <f>VLOOKUP($B997,Deals_Demo!$H:$S,8,0)</f>
        <v>45919.459120370368</v>
      </c>
      <c r="T997" s="14">
        <f>VLOOKUP($B997,Deals_Demo!$H:$S,9,0)</f>
        <v>45919.667453703703</v>
      </c>
      <c r="U997" s="15" t="str">
        <f t="shared" si="154"/>
        <v>2025-09-19</v>
      </c>
      <c r="V997" s="13" t="str">
        <f>VLOOKUP($B997,Deals_Demo!$H:$S,11,0)</f>
        <v>16</v>
      </c>
      <c r="W997" s="13" t="str">
        <f>VLOOKUP($B997,Deals_Demo!$H:$S,12,0)</f>
        <v>Fri</v>
      </c>
      <c r="X997" s="13">
        <f t="shared" si="147"/>
        <v>0.35400000000000004</v>
      </c>
      <c r="Y997" s="13">
        <f t="shared" si="148"/>
        <v>0.70800000000000007</v>
      </c>
      <c r="Z997" s="13">
        <f t="shared" si="149"/>
        <v>1.0620000000000001</v>
      </c>
      <c r="AA997" s="13">
        <f t="shared" si="155"/>
        <v>3.54</v>
      </c>
    </row>
    <row r="998" spans="1:27" x14ac:dyDescent="0.25">
      <c r="A998" s="58">
        <v>45919.459814814814</v>
      </c>
      <c r="B998" s="59">
        <v>443724299</v>
      </c>
      <c r="C998" s="38" t="s">
        <v>36</v>
      </c>
      <c r="D998" s="38" t="s">
        <v>38</v>
      </c>
      <c r="E998" s="38" t="s">
        <v>120</v>
      </c>
      <c r="F998" s="35">
        <v>3653.44</v>
      </c>
      <c r="G998" s="35">
        <v>3650.74</v>
      </c>
      <c r="H998" s="38"/>
      <c r="I998" s="38" t="s">
        <v>709</v>
      </c>
      <c r="J998" s="35">
        <v>3650.81</v>
      </c>
      <c r="K998" s="35">
        <v>0</v>
      </c>
      <c r="L998" s="35">
        <v>0</v>
      </c>
      <c r="M998" s="35">
        <v>2.63</v>
      </c>
      <c r="N998" s="10" t="str">
        <f t="shared" si="150"/>
        <v>W</v>
      </c>
      <c r="O998" s="11">
        <f t="shared" si="151"/>
        <v>45919</v>
      </c>
      <c r="P998" s="12" t="str">
        <f t="shared" si="152"/>
        <v>11</v>
      </c>
      <c r="Q998" s="13" t="str">
        <f>VLOOKUP($B998,Deals_Demo!$H:$N,7,0)</f>
        <v>strategy_19_demo</v>
      </c>
      <c r="R998" s="13" t="str">
        <f t="shared" si="153"/>
        <v>Fri</v>
      </c>
      <c r="S998" s="14">
        <f>VLOOKUP($B998,Deals_Demo!$H:$S,8,0)</f>
        <v>45919.459814814814</v>
      </c>
      <c r="T998" s="14">
        <f>VLOOKUP($B998,Deals_Demo!$H:$S,9,0)</f>
        <v>45919.66814814815</v>
      </c>
      <c r="U998" s="15" t="str">
        <f t="shared" si="154"/>
        <v>2025-09-19</v>
      </c>
      <c r="V998" s="13" t="str">
        <f>VLOOKUP($B998,Deals_Demo!$H:$S,11,0)</f>
        <v>16</v>
      </c>
      <c r="W998" s="13" t="str">
        <f>VLOOKUP($B998,Deals_Demo!$H:$S,12,0)</f>
        <v>Fri</v>
      </c>
      <c r="X998" s="13">
        <f t="shared" si="147"/>
        <v>0.26300000000000001</v>
      </c>
      <c r="Y998" s="13">
        <f t="shared" si="148"/>
        <v>0.52600000000000002</v>
      </c>
      <c r="Z998" s="13">
        <f t="shared" si="149"/>
        <v>0.78899999999999992</v>
      </c>
      <c r="AA998" s="13">
        <f t="shared" si="155"/>
        <v>-3</v>
      </c>
    </row>
    <row r="999" spans="1:27" x14ac:dyDescent="0.25">
      <c r="A999" s="60">
        <v>45919.459814814814</v>
      </c>
      <c r="B999" s="61">
        <v>443724301</v>
      </c>
      <c r="C999" s="37" t="s">
        <v>36</v>
      </c>
      <c r="D999" s="37" t="s">
        <v>38</v>
      </c>
      <c r="E999" s="37" t="s">
        <v>120</v>
      </c>
      <c r="F999" s="36">
        <v>3653.43</v>
      </c>
      <c r="G999" s="36">
        <v>3651.28</v>
      </c>
      <c r="H999" s="37"/>
      <c r="I999" s="37" t="s">
        <v>710</v>
      </c>
      <c r="J999" s="36">
        <v>3651.36</v>
      </c>
      <c r="K999" s="36">
        <v>0</v>
      </c>
      <c r="L999" s="36">
        <v>0</v>
      </c>
      <c r="M999" s="36">
        <v>2.0699999999999998</v>
      </c>
      <c r="N999" s="10" t="str">
        <f t="shared" si="150"/>
        <v>W</v>
      </c>
      <c r="O999" s="11">
        <f t="shared" si="151"/>
        <v>45919</v>
      </c>
      <c r="P999" s="12" t="str">
        <f t="shared" si="152"/>
        <v>11</v>
      </c>
      <c r="Q999" s="13" t="str">
        <f>VLOOKUP($B999,Deals_Demo!$H:$N,7,0)</f>
        <v>strategy_18_demo</v>
      </c>
      <c r="R999" s="13" t="str">
        <f t="shared" si="153"/>
        <v>Fri</v>
      </c>
      <c r="S999" s="14">
        <f>VLOOKUP($B999,Deals_Demo!$H:$S,8,0)</f>
        <v>45919.459814814814</v>
      </c>
      <c r="T999" s="14">
        <f>VLOOKUP($B999,Deals_Demo!$H:$S,9,0)</f>
        <v>45919.66814814815</v>
      </c>
      <c r="U999" s="15" t="str">
        <f t="shared" si="154"/>
        <v>2025-09-19</v>
      </c>
      <c r="V999" s="13" t="str">
        <f>VLOOKUP($B999,Deals_Demo!$H:$S,11,0)</f>
        <v>16</v>
      </c>
      <c r="W999" s="13" t="str">
        <f>VLOOKUP($B999,Deals_Demo!$H:$S,12,0)</f>
        <v>Fri</v>
      </c>
      <c r="X999" s="13">
        <f t="shared" si="147"/>
        <v>0.20699999999999999</v>
      </c>
      <c r="Y999" s="13">
        <f t="shared" si="148"/>
        <v>0.41399999999999998</v>
      </c>
      <c r="Z999" s="13">
        <f t="shared" si="149"/>
        <v>0.62099999999999989</v>
      </c>
      <c r="AA999" s="13">
        <f t="shared" si="155"/>
        <v>-3</v>
      </c>
    </row>
    <row r="1000" spans="1:27" x14ac:dyDescent="0.25">
      <c r="A1000" s="58">
        <v>45919.460625</v>
      </c>
      <c r="B1000" s="59">
        <v>443724814</v>
      </c>
      <c r="C1000" s="38" t="s">
        <v>36</v>
      </c>
      <c r="D1000" s="38" t="s">
        <v>37</v>
      </c>
      <c r="E1000" s="38" t="s">
        <v>120</v>
      </c>
      <c r="F1000" s="35">
        <v>3654.41</v>
      </c>
      <c r="G1000" s="35">
        <v>3651.43</v>
      </c>
      <c r="H1000" s="35">
        <v>3657.93</v>
      </c>
      <c r="I1000" s="38" t="s">
        <v>711</v>
      </c>
      <c r="J1000" s="35">
        <v>3651.42</v>
      </c>
      <c r="K1000" s="35">
        <v>0</v>
      </c>
      <c r="L1000" s="35">
        <v>0</v>
      </c>
      <c r="M1000" s="35">
        <v>-2.99</v>
      </c>
      <c r="N1000" s="10" t="str">
        <f t="shared" si="150"/>
        <v>L</v>
      </c>
      <c r="O1000" s="11">
        <f t="shared" si="151"/>
        <v>45919</v>
      </c>
      <c r="P1000" s="12" t="str">
        <f t="shared" si="152"/>
        <v>11</v>
      </c>
      <c r="Q1000" s="13" t="str">
        <f>VLOOKUP($B1000,Deals_Demo!$H:$N,7,0)</f>
        <v>strategy_07_demo</v>
      </c>
      <c r="R1000" s="13" t="str">
        <f t="shared" si="153"/>
        <v>Fri</v>
      </c>
      <c r="S1000" s="14">
        <f>VLOOKUP($B1000,Deals_Demo!$H:$S,8,0)</f>
        <v>45919.460625</v>
      </c>
      <c r="T1000" s="14">
        <f>VLOOKUP($B1000,Deals_Demo!$H:$S,9,0)</f>
        <v>45919.668958333335</v>
      </c>
      <c r="U1000" s="15" t="str">
        <f t="shared" si="154"/>
        <v>2025-09-19</v>
      </c>
      <c r="V1000" s="13" t="str">
        <f>VLOOKUP($B1000,Deals_Demo!$H:$S,11,0)</f>
        <v>16</v>
      </c>
      <c r="W1000" s="13" t="str">
        <f>VLOOKUP($B1000,Deals_Demo!$H:$S,12,0)</f>
        <v>Fri</v>
      </c>
      <c r="X1000" s="13">
        <f t="shared" si="147"/>
        <v>-0.29900000000000004</v>
      </c>
      <c r="Y1000" s="13">
        <f t="shared" si="148"/>
        <v>-0.59800000000000009</v>
      </c>
      <c r="Z1000" s="13">
        <f t="shared" si="149"/>
        <v>-0.89700000000000002</v>
      </c>
      <c r="AA1000" s="13">
        <f t="shared" si="155"/>
        <v>-3</v>
      </c>
    </row>
    <row r="1001" spans="1:27" x14ac:dyDescent="0.25">
      <c r="A1001" s="60">
        <v>45919.460625</v>
      </c>
      <c r="B1001" s="61">
        <v>443724815</v>
      </c>
      <c r="C1001" s="37" t="s">
        <v>36</v>
      </c>
      <c r="D1001" s="37" t="s">
        <v>37</v>
      </c>
      <c r="E1001" s="37" t="s">
        <v>120</v>
      </c>
      <c r="F1001" s="36">
        <v>3654.45</v>
      </c>
      <c r="G1001" s="36">
        <v>3651.41</v>
      </c>
      <c r="H1001" s="36">
        <v>3657.91</v>
      </c>
      <c r="I1001" s="37" t="s">
        <v>712</v>
      </c>
      <c r="J1001" s="36">
        <v>3651.4</v>
      </c>
      <c r="K1001" s="36">
        <v>0</v>
      </c>
      <c r="L1001" s="36">
        <v>0</v>
      </c>
      <c r="M1001" s="36">
        <v>-3.05</v>
      </c>
      <c r="N1001" s="10" t="str">
        <f t="shared" si="150"/>
        <v>L</v>
      </c>
      <c r="O1001" s="11">
        <f t="shared" si="151"/>
        <v>45919</v>
      </c>
      <c r="P1001" s="12" t="str">
        <f t="shared" si="152"/>
        <v>11</v>
      </c>
      <c r="Q1001" s="13" t="str">
        <f>VLOOKUP($B1001,Deals_Demo!$H:$N,7,0)</f>
        <v>strategy_13_demo</v>
      </c>
      <c r="R1001" s="13" t="str">
        <f t="shared" si="153"/>
        <v>Fri</v>
      </c>
      <c r="S1001" s="14">
        <f>VLOOKUP($B1001,Deals_Demo!$H:$S,8,0)</f>
        <v>45919.460625</v>
      </c>
      <c r="T1001" s="14">
        <f>VLOOKUP($B1001,Deals_Demo!$H:$S,9,0)</f>
        <v>45919.668958333335</v>
      </c>
      <c r="U1001" s="15" t="str">
        <f t="shared" si="154"/>
        <v>2025-09-19</v>
      </c>
      <c r="V1001" s="13" t="str">
        <f>VLOOKUP($B1001,Deals_Demo!$H:$S,11,0)</f>
        <v>16</v>
      </c>
      <c r="W1001" s="13" t="str">
        <f>VLOOKUP($B1001,Deals_Demo!$H:$S,12,0)</f>
        <v>Fri</v>
      </c>
      <c r="X1001" s="13">
        <f t="shared" si="147"/>
        <v>-0.30499999999999999</v>
      </c>
      <c r="Y1001" s="13">
        <f t="shared" si="148"/>
        <v>-0.61</v>
      </c>
      <c r="Z1001" s="13">
        <f t="shared" si="149"/>
        <v>-0.91499999999999992</v>
      </c>
      <c r="AA1001" s="13">
        <f t="shared" si="155"/>
        <v>-3</v>
      </c>
    </row>
    <row r="1002" spans="1:27" x14ac:dyDescent="0.25">
      <c r="A1002" s="58">
        <v>45919.466990740744</v>
      </c>
      <c r="B1002" s="59">
        <v>443727153</v>
      </c>
      <c r="C1002" s="38" t="s">
        <v>36</v>
      </c>
      <c r="D1002" s="38" t="s">
        <v>38</v>
      </c>
      <c r="E1002" s="38" t="s">
        <v>120</v>
      </c>
      <c r="F1002" s="35">
        <v>3653.07</v>
      </c>
      <c r="G1002" s="35">
        <v>3652.08</v>
      </c>
      <c r="H1002" s="35">
        <v>3649.57</v>
      </c>
      <c r="I1002" s="38" t="s">
        <v>713</v>
      </c>
      <c r="J1002" s="35">
        <v>3652.16</v>
      </c>
      <c r="K1002" s="35">
        <v>0</v>
      </c>
      <c r="L1002" s="35">
        <v>0</v>
      </c>
      <c r="M1002" s="35">
        <v>0.91</v>
      </c>
      <c r="N1002" s="10" t="str">
        <f t="shared" si="150"/>
        <v>W</v>
      </c>
      <c r="O1002" s="11">
        <f t="shared" si="151"/>
        <v>45919</v>
      </c>
      <c r="P1002" s="12" t="str">
        <f t="shared" si="152"/>
        <v>11</v>
      </c>
      <c r="Q1002" s="13" t="str">
        <f>VLOOKUP($B1002,Deals_Demo!$H:$N,7,0)</f>
        <v>strategy_11_demo</v>
      </c>
      <c r="R1002" s="13" t="str">
        <f t="shared" si="153"/>
        <v>Fri</v>
      </c>
      <c r="S1002" s="14">
        <f>VLOOKUP($B1002,Deals_Demo!$H:$S,8,0)</f>
        <v>45919.466990740744</v>
      </c>
      <c r="T1002" s="14">
        <f>VLOOKUP($B1002,Deals_Demo!$H:$S,9,0)</f>
        <v>45919.67532407408</v>
      </c>
      <c r="U1002" s="15" t="str">
        <f t="shared" si="154"/>
        <v>2025-09-19</v>
      </c>
      <c r="V1002" s="13" t="str">
        <f>VLOOKUP($B1002,Deals_Demo!$H:$S,11,0)</f>
        <v>16</v>
      </c>
      <c r="W1002" s="13" t="str">
        <f>VLOOKUP($B1002,Deals_Demo!$H:$S,12,0)</f>
        <v>Fri</v>
      </c>
      <c r="X1002" s="13">
        <f t="shared" si="147"/>
        <v>9.1000000000000011E-2</v>
      </c>
      <c r="Y1002" s="13">
        <f t="shared" si="148"/>
        <v>0.18200000000000002</v>
      </c>
      <c r="Z1002" s="13">
        <f t="shared" si="149"/>
        <v>0.27300000000000002</v>
      </c>
      <c r="AA1002" s="13">
        <f t="shared" si="155"/>
        <v>-3</v>
      </c>
    </row>
    <row r="1003" spans="1:27" x14ac:dyDescent="0.25">
      <c r="A1003" s="60">
        <v>45919.466990740744</v>
      </c>
      <c r="B1003" s="61">
        <v>443727154</v>
      </c>
      <c r="C1003" s="37" t="s">
        <v>36</v>
      </c>
      <c r="D1003" s="37" t="s">
        <v>38</v>
      </c>
      <c r="E1003" s="37" t="s">
        <v>120</v>
      </c>
      <c r="F1003" s="36">
        <v>3653.07</v>
      </c>
      <c r="G1003" s="36">
        <v>3652.08</v>
      </c>
      <c r="H1003" s="36">
        <v>3650.07</v>
      </c>
      <c r="I1003" s="37" t="s">
        <v>713</v>
      </c>
      <c r="J1003" s="36">
        <v>3652.16</v>
      </c>
      <c r="K1003" s="36">
        <v>0</v>
      </c>
      <c r="L1003" s="36">
        <v>0</v>
      </c>
      <c r="M1003" s="36">
        <v>0.91</v>
      </c>
      <c r="N1003" s="10" t="str">
        <f t="shared" si="150"/>
        <v>W</v>
      </c>
      <c r="O1003" s="11">
        <f t="shared" si="151"/>
        <v>45919</v>
      </c>
      <c r="P1003" s="12" t="str">
        <f t="shared" si="152"/>
        <v>11</v>
      </c>
      <c r="Q1003" s="13" t="str">
        <f>VLOOKUP($B1003,Deals_Demo!$H:$N,7,0)</f>
        <v>strategy_09_demo</v>
      </c>
      <c r="R1003" s="13" t="str">
        <f t="shared" si="153"/>
        <v>Fri</v>
      </c>
      <c r="S1003" s="14">
        <f>VLOOKUP($B1003,Deals_Demo!$H:$S,8,0)</f>
        <v>45919.466990740744</v>
      </c>
      <c r="T1003" s="14">
        <f>VLOOKUP($B1003,Deals_Demo!$H:$S,9,0)</f>
        <v>45919.67532407408</v>
      </c>
      <c r="U1003" s="15" t="str">
        <f t="shared" si="154"/>
        <v>2025-09-19</v>
      </c>
      <c r="V1003" s="13" t="str">
        <f>VLOOKUP($B1003,Deals_Demo!$H:$S,11,0)</f>
        <v>16</v>
      </c>
      <c r="W1003" s="13" t="str">
        <f>VLOOKUP($B1003,Deals_Demo!$H:$S,12,0)</f>
        <v>Fri</v>
      </c>
      <c r="X1003" s="13">
        <f t="shared" si="147"/>
        <v>9.1000000000000011E-2</v>
      </c>
      <c r="Y1003" s="13">
        <f t="shared" si="148"/>
        <v>0.18200000000000002</v>
      </c>
      <c r="Z1003" s="13">
        <f t="shared" si="149"/>
        <v>0.27300000000000002</v>
      </c>
      <c r="AA1003" s="13">
        <f t="shared" si="155"/>
        <v>-3</v>
      </c>
    </row>
    <row r="1004" spans="1:27" x14ac:dyDescent="0.25">
      <c r="A1004" s="58">
        <v>45919.466990740744</v>
      </c>
      <c r="B1004" s="59">
        <v>443727155</v>
      </c>
      <c r="C1004" s="38" t="s">
        <v>36</v>
      </c>
      <c r="D1004" s="38" t="s">
        <v>38</v>
      </c>
      <c r="E1004" s="38" t="s">
        <v>120</v>
      </c>
      <c r="F1004" s="35">
        <v>3653.07</v>
      </c>
      <c r="G1004" s="35">
        <v>3652.08</v>
      </c>
      <c r="H1004" s="35">
        <v>3650.07</v>
      </c>
      <c r="I1004" s="38" t="s">
        <v>713</v>
      </c>
      <c r="J1004" s="35">
        <v>3652.16</v>
      </c>
      <c r="K1004" s="35">
        <v>0</v>
      </c>
      <c r="L1004" s="35">
        <v>0</v>
      </c>
      <c r="M1004" s="35">
        <v>0.91</v>
      </c>
      <c r="N1004" s="10" t="str">
        <f t="shared" si="150"/>
        <v>W</v>
      </c>
      <c r="O1004" s="11">
        <f t="shared" si="151"/>
        <v>45919</v>
      </c>
      <c r="P1004" s="12" t="str">
        <f t="shared" si="152"/>
        <v>11</v>
      </c>
      <c r="Q1004" s="13" t="str">
        <f>VLOOKUP($B1004,Deals_Demo!$H:$N,7,0)</f>
        <v>strategy_10_demo</v>
      </c>
      <c r="R1004" s="13" t="str">
        <f t="shared" si="153"/>
        <v>Fri</v>
      </c>
      <c r="S1004" s="14">
        <f>VLOOKUP($B1004,Deals_Demo!$H:$S,8,0)</f>
        <v>45919.466990740744</v>
      </c>
      <c r="T1004" s="14">
        <f>VLOOKUP($B1004,Deals_Demo!$H:$S,9,0)</f>
        <v>45919.67532407408</v>
      </c>
      <c r="U1004" s="15" t="str">
        <f t="shared" si="154"/>
        <v>2025-09-19</v>
      </c>
      <c r="V1004" s="13" t="str">
        <f>VLOOKUP($B1004,Deals_Demo!$H:$S,11,0)</f>
        <v>16</v>
      </c>
      <c r="W1004" s="13" t="str">
        <f>VLOOKUP($B1004,Deals_Demo!$H:$S,12,0)</f>
        <v>Fri</v>
      </c>
      <c r="X1004" s="13">
        <f t="shared" si="147"/>
        <v>9.1000000000000011E-2</v>
      </c>
      <c r="Y1004" s="13">
        <f t="shared" si="148"/>
        <v>0.18200000000000002</v>
      </c>
      <c r="Z1004" s="13">
        <f t="shared" si="149"/>
        <v>0.27300000000000002</v>
      </c>
      <c r="AA1004" s="13">
        <f t="shared" si="155"/>
        <v>-3</v>
      </c>
    </row>
    <row r="1005" spans="1:27" x14ac:dyDescent="0.25">
      <c r="A1005" s="60">
        <v>45919.466990740744</v>
      </c>
      <c r="B1005" s="61">
        <v>443727156</v>
      </c>
      <c r="C1005" s="37" t="s">
        <v>36</v>
      </c>
      <c r="D1005" s="37" t="s">
        <v>38</v>
      </c>
      <c r="E1005" s="37" t="s">
        <v>120</v>
      </c>
      <c r="F1005" s="36">
        <v>3653.07</v>
      </c>
      <c r="G1005" s="36">
        <v>3652.99</v>
      </c>
      <c r="H1005" s="36">
        <v>3651.57</v>
      </c>
      <c r="I1005" s="37" t="s">
        <v>714</v>
      </c>
      <c r="J1005" s="36">
        <v>3651.56</v>
      </c>
      <c r="K1005" s="36">
        <v>0</v>
      </c>
      <c r="L1005" s="36">
        <v>0</v>
      </c>
      <c r="M1005" s="36">
        <v>1.51</v>
      </c>
      <c r="N1005" s="10" t="str">
        <f t="shared" si="150"/>
        <v>W</v>
      </c>
      <c r="O1005" s="11">
        <f t="shared" si="151"/>
        <v>45919</v>
      </c>
      <c r="P1005" s="12" t="str">
        <f t="shared" si="152"/>
        <v>11</v>
      </c>
      <c r="Q1005" s="13" t="str">
        <f>VLOOKUP($B1005,Deals_Demo!$H:$N,7,0)</f>
        <v>strategy_15_demo</v>
      </c>
      <c r="R1005" s="13" t="str">
        <f t="shared" si="153"/>
        <v>Fri</v>
      </c>
      <c r="S1005" s="14">
        <f>VLOOKUP($B1005,Deals_Demo!$H:$S,8,0)</f>
        <v>45919.466990740744</v>
      </c>
      <c r="T1005" s="14">
        <f>VLOOKUP($B1005,Deals_Demo!$H:$S,9,0)</f>
        <v>45919.67532407408</v>
      </c>
      <c r="U1005" s="15" t="str">
        <f t="shared" si="154"/>
        <v>2025-09-19</v>
      </c>
      <c r="V1005" s="13" t="str">
        <f>VLOOKUP($B1005,Deals_Demo!$H:$S,11,0)</f>
        <v>16</v>
      </c>
      <c r="W1005" s="13" t="str">
        <f>VLOOKUP($B1005,Deals_Demo!$H:$S,12,0)</f>
        <v>Fri</v>
      </c>
      <c r="X1005" s="13">
        <f t="shared" si="147"/>
        <v>0.15100000000000002</v>
      </c>
      <c r="Y1005" s="13">
        <f t="shared" si="148"/>
        <v>0.30200000000000005</v>
      </c>
      <c r="Z1005" s="13">
        <f t="shared" si="149"/>
        <v>0.45299999999999996</v>
      </c>
      <c r="AA1005" s="13">
        <f t="shared" si="155"/>
        <v>-3</v>
      </c>
    </row>
    <row r="1006" spans="1:27" x14ac:dyDescent="0.25">
      <c r="A1006" s="58">
        <v>45919.467002314814</v>
      </c>
      <c r="B1006" s="59">
        <v>443727158</v>
      </c>
      <c r="C1006" s="38" t="s">
        <v>36</v>
      </c>
      <c r="D1006" s="38" t="s">
        <v>38</v>
      </c>
      <c r="E1006" s="38" t="s">
        <v>120</v>
      </c>
      <c r="F1006" s="35">
        <v>3653.07</v>
      </c>
      <c r="G1006" s="35">
        <v>3652.99</v>
      </c>
      <c r="H1006" s="35">
        <v>3651.57</v>
      </c>
      <c r="I1006" s="38" t="s">
        <v>714</v>
      </c>
      <c r="J1006" s="35">
        <v>3651.56</v>
      </c>
      <c r="K1006" s="35">
        <v>0</v>
      </c>
      <c r="L1006" s="35">
        <v>0</v>
      </c>
      <c r="M1006" s="35">
        <v>1.51</v>
      </c>
      <c r="N1006" s="10" t="str">
        <f t="shared" si="150"/>
        <v>W</v>
      </c>
      <c r="O1006" s="11">
        <f t="shared" si="151"/>
        <v>45919</v>
      </c>
      <c r="P1006" s="12" t="str">
        <f t="shared" si="152"/>
        <v>11</v>
      </c>
      <c r="Q1006" s="13" t="str">
        <f>VLOOKUP($B1006,Deals_Demo!$H:$N,7,0)</f>
        <v>strategy_12_demo</v>
      </c>
      <c r="R1006" s="13" t="str">
        <f t="shared" si="153"/>
        <v>Fri</v>
      </c>
      <c r="S1006" s="14">
        <f>VLOOKUP($B1006,Deals_Demo!$H:$S,8,0)</f>
        <v>45919.467002314814</v>
      </c>
      <c r="T1006" s="14">
        <f>VLOOKUP($B1006,Deals_Demo!$H:$S,9,0)</f>
        <v>45919.675335648149</v>
      </c>
      <c r="U1006" s="15" t="str">
        <f t="shared" si="154"/>
        <v>2025-09-19</v>
      </c>
      <c r="V1006" s="13" t="str">
        <f>VLOOKUP($B1006,Deals_Demo!$H:$S,11,0)</f>
        <v>16</v>
      </c>
      <c r="W1006" s="13" t="str">
        <f>VLOOKUP($B1006,Deals_Demo!$H:$S,12,0)</f>
        <v>Fri</v>
      </c>
      <c r="X1006" s="13">
        <f t="shared" si="147"/>
        <v>0.15100000000000002</v>
      </c>
      <c r="Y1006" s="13">
        <f t="shared" si="148"/>
        <v>0.30200000000000005</v>
      </c>
      <c r="Z1006" s="13">
        <f t="shared" si="149"/>
        <v>0.45299999999999996</v>
      </c>
      <c r="AA1006" s="13">
        <f t="shared" si="155"/>
        <v>-3</v>
      </c>
    </row>
    <row r="1007" spans="1:27" x14ac:dyDescent="0.25">
      <c r="A1007" s="60">
        <v>45919.467002314814</v>
      </c>
      <c r="B1007" s="61">
        <v>443727160</v>
      </c>
      <c r="C1007" s="37" t="s">
        <v>36</v>
      </c>
      <c r="D1007" s="37" t="s">
        <v>38</v>
      </c>
      <c r="E1007" s="37" t="s">
        <v>120</v>
      </c>
      <c r="F1007" s="36">
        <v>3653.07</v>
      </c>
      <c r="G1007" s="36">
        <v>3651.52</v>
      </c>
      <c r="H1007" s="36">
        <v>3649.57</v>
      </c>
      <c r="I1007" s="37" t="s">
        <v>715</v>
      </c>
      <c r="J1007" s="36">
        <v>3651.54</v>
      </c>
      <c r="K1007" s="36">
        <v>0</v>
      </c>
      <c r="L1007" s="36">
        <v>0</v>
      </c>
      <c r="M1007" s="36">
        <v>1.53</v>
      </c>
      <c r="N1007" s="10" t="str">
        <f t="shared" si="150"/>
        <v>W</v>
      </c>
      <c r="O1007" s="11">
        <f t="shared" si="151"/>
        <v>45919</v>
      </c>
      <c r="P1007" s="12" t="str">
        <f t="shared" si="152"/>
        <v>11</v>
      </c>
      <c r="Q1007" s="13" t="str">
        <f>VLOOKUP($B1007,Deals_Demo!$H:$N,7,0)</f>
        <v>strategy_16_demo</v>
      </c>
      <c r="R1007" s="13" t="str">
        <f t="shared" si="153"/>
        <v>Fri</v>
      </c>
      <c r="S1007" s="14">
        <f>VLOOKUP($B1007,Deals_Demo!$H:$S,8,0)</f>
        <v>45919.467002314814</v>
      </c>
      <c r="T1007" s="14">
        <f>VLOOKUP($B1007,Deals_Demo!$H:$S,9,0)</f>
        <v>45919.675335648149</v>
      </c>
      <c r="U1007" s="15" t="str">
        <f t="shared" si="154"/>
        <v>2025-09-19</v>
      </c>
      <c r="V1007" s="13" t="str">
        <f>VLOOKUP($B1007,Deals_Demo!$H:$S,11,0)</f>
        <v>16</v>
      </c>
      <c r="W1007" s="13" t="str">
        <f>VLOOKUP($B1007,Deals_Demo!$H:$S,12,0)</f>
        <v>Fri</v>
      </c>
      <c r="X1007" s="13">
        <f t="shared" si="147"/>
        <v>0.15300000000000002</v>
      </c>
      <c r="Y1007" s="13">
        <f t="shared" si="148"/>
        <v>0.30600000000000005</v>
      </c>
      <c r="Z1007" s="13">
        <f t="shared" si="149"/>
        <v>0.45899999999999996</v>
      </c>
      <c r="AA1007" s="13">
        <f t="shared" si="155"/>
        <v>-3</v>
      </c>
    </row>
    <row r="1008" spans="1:27" x14ac:dyDescent="0.25">
      <c r="A1008" s="58">
        <v>45919.467002314814</v>
      </c>
      <c r="B1008" s="59">
        <v>443727161</v>
      </c>
      <c r="C1008" s="38" t="s">
        <v>36</v>
      </c>
      <c r="D1008" s="38" t="s">
        <v>38</v>
      </c>
      <c r="E1008" s="38" t="s">
        <v>120</v>
      </c>
      <c r="F1008" s="35">
        <v>3653.03</v>
      </c>
      <c r="G1008" s="35">
        <v>3652.99</v>
      </c>
      <c r="H1008" s="35">
        <v>3651.57</v>
      </c>
      <c r="I1008" s="38" t="s">
        <v>714</v>
      </c>
      <c r="J1008" s="35">
        <v>3651.56</v>
      </c>
      <c r="K1008" s="35">
        <v>0</v>
      </c>
      <c r="L1008" s="35">
        <v>0</v>
      </c>
      <c r="M1008" s="35">
        <v>1.47</v>
      </c>
      <c r="N1008" s="10" t="str">
        <f t="shared" si="150"/>
        <v>W</v>
      </c>
      <c r="O1008" s="11">
        <f t="shared" si="151"/>
        <v>45919</v>
      </c>
      <c r="P1008" s="12" t="str">
        <f t="shared" si="152"/>
        <v>11</v>
      </c>
      <c r="Q1008" s="13" t="str">
        <f>VLOOKUP($B1008,Deals_Demo!$H:$N,7,0)</f>
        <v>strategy_14_demo</v>
      </c>
      <c r="R1008" s="13" t="str">
        <f t="shared" si="153"/>
        <v>Fri</v>
      </c>
      <c r="S1008" s="14">
        <f>VLOOKUP($B1008,Deals_Demo!$H:$S,8,0)</f>
        <v>45919.467002314814</v>
      </c>
      <c r="T1008" s="14">
        <f>VLOOKUP($B1008,Deals_Demo!$H:$S,9,0)</f>
        <v>45919.675335648149</v>
      </c>
      <c r="U1008" s="15" t="str">
        <f t="shared" si="154"/>
        <v>2025-09-19</v>
      </c>
      <c r="V1008" s="13" t="str">
        <f>VLOOKUP($B1008,Deals_Demo!$H:$S,11,0)</f>
        <v>16</v>
      </c>
      <c r="W1008" s="13" t="str">
        <f>VLOOKUP($B1008,Deals_Demo!$H:$S,12,0)</f>
        <v>Fri</v>
      </c>
      <c r="X1008" s="13">
        <f t="shared" si="147"/>
        <v>0.14699999999999999</v>
      </c>
      <c r="Y1008" s="13">
        <f t="shared" si="148"/>
        <v>0.29399999999999998</v>
      </c>
      <c r="Z1008" s="13">
        <f t="shared" si="149"/>
        <v>0.441</v>
      </c>
      <c r="AA1008" s="13">
        <f t="shared" si="155"/>
        <v>-3</v>
      </c>
    </row>
    <row r="1009" spans="1:27" x14ac:dyDescent="0.25">
      <c r="A1009" s="60">
        <v>45919.469537037039</v>
      </c>
      <c r="B1009" s="61">
        <v>443728307</v>
      </c>
      <c r="C1009" s="37" t="s">
        <v>36</v>
      </c>
      <c r="D1009" s="37" t="s">
        <v>38</v>
      </c>
      <c r="E1009" s="37" t="s">
        <v>120</v>
      </c>
      <c r="F1009" s="36">
        <v>3651.01</v>
      </c>
      <c r="G1009" s="36">
        <v>3654.01</v>
      </c>
      <c r="H1009" s="37"/>
      <c r="I1009" s="37" t="s">
        <v>716</v>
      </c>
      <c r="J1009" s="36">
        <v>3654.16</v>
      </c>
      <c r="K1009" s="36">
        <v>0</v>
      </c>
      <c r="L1009" s="36">
        <v>0</v>
      </c>
      <c r="M1009" s="36">
        <v>-3.15</v>
      </c>
      <c r="N1009" s="10" t="str">
        <f t="shared" si="150"/>
        <v>L</v>
      </c>
      <c r="O1009" s="11">
        <f t="shared" si="151"/>
        <v>45919</v>
      </c>
      <c r="P1009" s="12" t="str">
        <f t="shared" si="152"/>
        <v>11</v>
      </c>
      <c r="Q1009" s="13" t="str">
        <f>VLOOKUP($B1009,Deals_Demo!$H:$N,7,0)</f>
        <v>strategy_20_demo</v>
      </c>
      <c r="R1009" s="13" t="str">
        <f t="shared" si="153"/>
        <v>Fri</v>
      </c>
      <c r="S1009" s="14">
        <f>VLOOKUP($B1009,Deals_Demo!$H:$S,8,0)</f>
        <v>45919.469537037039</v>
      </c>
      <c r="T1009" s="14">
        <f>VLOOKUP($B1009,Deals_Demo!$H:$S,9,0)</f>
        <v>45919.677870370375</v>
      </c>
      <c r="U1009" s="15" t="str">
        <f t="shared" si="154"/>
        <v>2025-09-19</v>
      </c>
      <c r="V1009" s="13" t="str">
        <f>VLOOKUP($B1009,Deals_Demo!$H:$S,11,0)</f>
        <v>16</v>
      </c>
      <c r="W1009" s="13" t="str">
        <f>VLOOKUP($B1009,Deals_Demo!$H:$S,12,0)</f>
        <v>Fri</v>
      </c>
      <c r="X1009" s="13">
        <f t="shared" si="147"/>
        <v>-0.315</v>
      </c>
      <c r="Y1009" s="13">
        <f t="shared" si="148"/>
        <v>-0.63</v>
      </c>
      <c r="Z1009" s="13">
        <f t="shared" si="149"/>
        <v>-0.94499999999999995</v>
      </c>
      <c r="AA1009" s="13">
        <f t="shared" si="155"/>
        <v>-3</v>
      </c>
    </row>
    <row r="1010" spans="1:27" x14ac:dyDescent="0.25">
      <c r="A1010" s="58">
        <v>45919.469537037039</v>
      </c>
      <c r="B1010" s="59">
        <v>443728309</v>
      </c>
      <c r="C1010" s="38" t="s">
        <v>36</v>
      </c>
      <c r="D1010" s="38" t="s">
        <v>38</v>
      </c>
      <c r="E1010" s="38" t="s">
        <v>120</v>
      </c>
      <c r="F1010" s="35">
        <v>3650.89</v>
      </c>
      <c r="G1010" s="35">
        <v>3654.01</v>
      </c>
      <c r="H1010" s="38"/>
      <c r="I1010" s="38" t="s">
        <v>716</v>
      </c>
      <c r="J1010" s="35">
        <v>3654.16</v>
      </c>
      <c r="K1010" s="35">
        <v>0</v>
      </c>
      <c r="L1010" s="35">
        <v>0</v>
      </c>
      <c r="M1010" s="35">
        <v>-3.27</v>
      </c>
      <c r="N1010" s="10" t="str">
        <f t="shared" si="150"/>
        <v>L</v>
      </c>
      <c r="O1010" s="11">
        <f t="shared" si="151"/>
        <v>45919</v>
      </c>
      <c r="P1010" s="12" t="str">
        <f t="shared" si="152"/>
        <v>11</v>
      </c>
      <c r="Q1010" s="13" t="str">
        <f>VLOOKUP($B1010,Deals_Demo!$H:$N,7,0)</f>
        <v>strategy_18_demo</v>
      </c>
      <c r="R1010" s="13" t="str">
        <f t="shared" si="153"/>
        <v>Fri</v>
      </c>
      <c r="S1010" s="14">
        <f>VLOOKUP($B1010,Deals_Demo!$H:$S,8,0)</f>
        <v>45919.469537037039</v>
      </c>
      <c r="T1010" s="14">
        <f>VLOOKUP($B1010,Deals_Demo!$H:$S,9,0)</f>
        <v>45919.677870370375</v>
      </c>
      <c r="U1010" s="15" t="str">
        <f t="shared" si="154"/>
        <v>2025-09-19</v>
      </c>
      <c r="V1010" s="13" t="str">
        <f>VLOOKUP($B1010,Deals_Demo!$H:$S,11,0)</f>
        <v>16</v>
      </c>
      <c r="W1010" s="13" t="str">
        <f>VLOOKUP($B1010,Deals_Demo!$H:$S,12,0)</f>
        <v>Fri</v>
      </c>
      <c r="X1010" s="13">
        <f t="shared" si="147"/>
        <v>-0.32700000000000001</v>
      </c>
      <c r="Y1010" s="13">
        <f t="shared" si="148"/>
        <v>-0.65400000000000003</v>
      </c>
      <c r="Z1010" s="13">
        <f t="shared" si="149"/>
        <v>-0.98099999999999998</v>
      </c>
      <c r="AA1010" s="13">
        <f t="shared" si="155"/>
        <v>-3</v>
      </c>
    </row>
    <row r="1011" spans="1:27" x14ac:dyDescent="0.25">
      <c r="A1011" s="60">
        <v>45919.469768518517</v>
      </c>
      <c r="B1011" s="61">
        <v>443728474</v>
      </c>
      <c r="C1011" s="37" t="s">
        <v>36</v>
      </c>
      <c r="D1011" s="37" t="s">
        <v>38</v>
      </c>
      <c r="E1011" s="37" t="s">
        <v>120</v>
      </c>
      <c r="F1011" s="36">
        <v>3651.83</v>
      </c>
      <c r="G1011" s="36">
        <v>3654.83</v>
      </c>
      <c r="H1011" s="36">
        <v>3650.33</v>
      </c>
      <c r="I1011" s="37" t="s">
        <v>717</v>
      </c>
      <c r="J1011" s="36">
        <v>3650.26</v>
      </c>
      <c r="K1011" s="36">
        <v>0</v>
      </c>
      <c r="L1011" s="36">
        <v>0</v>
      </c>
      <c r="M1011" s="36">
        <v>1.57</v>
      </c>
      <c r="N1011" s="10" t="str">
        <f t="shared" si="150"/>
        <v>W</v>
      </c>
      <c r="O1011" s="11">
        <f t="shared" si="151"/>
        <v>45919</v>
      </c>
      <c r="P1011" s="12" t="str">
        <f t="shared" si="152"/>
        <v>11</v>
      </c>
      <c r="Q1011" s="13" t="str">
        <f>VLOOKUP($B1011,Deals_Demo!$H:$N,7,0)</f>
        <v>strategy_12_demo</v>
      </c>
      <c r="R1011" s="13" t="str">
        <f t="shared" si="153"/>
        <v>Fri</v>
      </c>
      <c r="S1011" s="14">
        <f>VLOOKUP($B1011,Deals_Demo!$H:$S,8,0)</f>
        <v>45919.469768518517</v>
      </c>
      <c r="T1011" s="14">
        <f>VLOOKUP($B1011,Deals_Demo!$H:$S,9,0)</f>
        <v>45919.678101851852</v>
      </c>
      <c r="U1011" s="15" t="str">
        <f t="shared" si="154"/>
        <v>2025-09-19</v>
      </c>
      <c r="V1011" s="13" t="str">
        <f>VLOOKUP($B1011,Deals_Demo!$H:$S,11,0)</f>
        <v>16</v>
      </c>
      <c r="W1011" s="13" t="str">
        <f>VLOOKUP($B1011,Deals_Demo!$H:$S,12,0)</f>
        <v>Fri</v>
      </c>
      <c r="X1011" s="13">
        <f t="shared" si="147"/>
        <v>0.15700000000000003</v>
      </c>
      <c r="Y1011" s="13">
        <f t="shared" si="148"/>
        <v>0.31400000000000006</v>
      </c>
      <c r="Z1011" s="13">
        <f t="shared" si="149"/>
        <v>0.47099999999999997</v>
      </c>
      <c r="AA1011" s="13">
        <f t="shared" si="155"/>
        <v>-3</v>
      </c>
    </row>
    <row r="1012" spans="1:27" x14ac:dyDescent="0.25">
      <c r="A1012" s="58">
        <v>45919.469768518517</v>
      </c>
      <c r="B1012" s="59">
        <v>443728476</v>
      </c>
      <c r="C1012" s="38" t="s">
        <v>36</v>
      </c>
      <c r="D1012" s="38" t="s">
        <v>38</v>
      </c>
      <c r="E1012" s="38" t="s">
        <v>120</v>
      </c>
      <c r="F1012" s="35">
        <v>3651.83</v>
      </c>
      <c r="G1012" s="35">
        <v>3653.33</v>
      </c>
      <c r="H1012" s="35">
        <v>3650.33</v>
      </c>
      <c r="I1012" s="38" t="s">
        <v>717</v>
      </c>
      <c r="J1012" s="35">
        <v>3650.26</v>
      </c>
      <c r="K1012" s="35">
        <v>0</v>
      </c>
      <c r="L1012" s="35">
        <v>0</v>
      </c>
      <c r="M1012" s="35">
        <v>1.57</v>
      </c>
      <c r="N1012" s="10" t="str">
        <f t="shared" si="150"/>
        <v>W</v>
      </c>
      <c r="O1012" s="11">
        <f t="shared" si="151"/>
        <v>45919</v>
      </c>
      <c r="P1012" s="12" t="str">
        <f t="shared" si="152"/>
        <v>11</v>
      </c>
      <c r="Q1012" s="13" t="str">
        <f>VLOOKUP($B1012,Deals_Demo!$H:$N,7,0)</f>
        <v>strategy_15_demo</v>
      </c>
      <c r="R1012" s="13" t="str">
        <f t="shared" si="153"/>
        <v>Fri</v>
      </c>
      <c r="S1012" s="14">
        <f>VLOOKUP($B1012,Deals_Demo!$H:$S,8,0)</f>
        <v>45919.469768518517</v>
      </c>
      <c r="T1012" s="14">
        <f>VLOOKUP($B1012,Deals_Demo!$H:$S,9,0)</f>
        <v>45919.678101851852</v>
      </c>
      <c r="U1012" s="15" t="str">
        <f t="shared" si="154"/>
        <v>2025-09-19</v>
      </c>
      <c r="V1012" s="13" t="str">
        <f>VLOOKUP($B1012,Deals_Demo!$H:$S,11,0)</f>
        <v>16</v>
      </c>
      <c r="W1012" s="13" t="str">
        <f>VLOOKUP($B1012,Deals_Demo!$H:$S,12,0)</f>
        <v>Fri</v>
      </c>
      <c r="X1012" s="13">
        <f t="shared" si="147"/>
        <v>0.15700000000000003</v>
      </c>
      <c r="Y1012" s="13">
        <f t="shared" si="148"/>
        <v>0.31400000000000006</v>
      </c>
      <c r="Z1012" s="13">
        <f t="shared" si="149"/>
        <v>0.47099999999999997</v>
      </c>
      <c r="AA1012" s="13">
        <f t="shared" si="155"/>
        <v>-3</v>
      </c>
    </row>
    <row r="1013" spans="1:27" x14ac:dyDescent="0.25">
      <c r="A1013" s="60">
        <v>45919.469768518517</v>
      </c>
      <c r="B1013" s="61">
        <v>443728480</v>
      </c>
      <c r="C1013" s="37" t="s">
        <v>36</v>
      </c>
      <c r="D1013" s="37" t="s">
        <v>38</v>
      </c>
      <c r="E1013" s="37" t="s">
        <v>120</v>
      </c>
      <c r="F1013" s="36">
        <v>3651.83</v>
      </c>
      <c r="G1013" s="36">
        <v>3654.83</v>
      </c>
      <c r="H1013" s="36">
        <v>3650.33</v>
      </c>
      <c r="I1013" s="37" t="s">
        <v>717</v>
      </c>
      <c r="J1013" s="36">
        <v>3650.26</v>
      </c>
      <c r="K1013" s="36">
        <v>0</v>
      </c>
      <c r="L1013" s="36">
        <v>0</v>
      </c>
      <c r="M1013" s="36">
        <v>1.57</v>
      </c>
      <c r="N1013" s="10" t="str">
        <f t="shared" si="150"/>
        <v>W</v>
      </c>
      <c r="O1013" s="11">
        <f t="shared" si="151"/>
        <v>45919</v>
      </c>
      <c r="P1013" s="12" t="str">
        <f t="shared" si="152"/>
        <v>11</v>
      </c>
      <c r="Q1013" s="13" t="str">
        <f>VLOOKUP($B1013,Deals_Demo!$H:$N,7,0)</f>
        <v>strategy_14_demo</v>
      </c>
      <c r="R1013" s="13" t="str">
        <f t="shared" si="153"/>
        <v>Fri</v>
      </c>
      <c r="S1013" s="14">
        <f>VLOOKUP($B1013,Deals_Demo!$H:$S,8,0)</f>
        <v>45919.469768518517</v>
      </c>
      <c r="T1013" s="14">
        <f>VLOOKUP($B1013,Deals_Demo!$H:$S,9,0)</f>
        <v>45919.678101851852</v>
      </c>
      <c r="U1013" s="15" t="str">
        <f t="shared" si="154"/>
        <v>2025-09-19</v>
      </c>
      <c r="V1013" s="13" t="str">
        <f>VLOOKUP($B1013,Deals_Demo!$H:$S,11,0)</f>
        <v>16</v>
      </c>
      <c r="W1013" s="13" t="str">
        <f>VLOOKUP($B1013,Deals_Demo!$H:$S,12,0)</f>
        <v>Fri</v>
      </c>
      <c r="X1013" s="13">
        <f t="shared" si="147"/>
        <v>0.15700000000000003</v>
      </c>
      <c r="Y1013" s="13">
        <f t="shared" si="148"/>
        <v>0.31400000000000006</v>
      </c>
      <c r="Z1013" s="13">
        <f t="shared" si="149"/>
        <v>0.47099999999999997</v>
      </c>
      <c r="AA1013" s="13">
        <f t="shared" si="155"/>
        <v>-3</v>
      </c>
    </row>
    <row r="1014" spans="1:27" x14ac:dyDescent="0.25">
      <c r="A1014" s="58">
        <v>45919.471620370372</v>
      </c>
      <c r="B1014" s="59">
        <v>443729618</v>
      </c>
      <c r="C1014" s="38" t="s">
        <v>36</v>
      </c>
      <c r="D1014" s="38" t="s">
        <v>38</v>
      </c>
      <c r="E1014" s="38" t="s">
        <v>120</v>
      </c>
      <c r="F1014" s="35">
        <v>3650.3</v>
      </c>
      <c r="G1014" s="35">
        <v>3653.3</v>
      </c>
      <c r="H1014" s="35">
        <v>3646.8</v>
      </c>
      <c r="I1014" s="38" t="s">
        <v>718</v>
      </c>
      <c r="J1014" s="35">
        <v>3653.34</v>
      </c>
      <c r="K1014" s="35">
        <v>0</v>
      </c>
      <c r="L1014" s="35">
        <v>0</v>
      </c>
      <c r="M1014" s="35">
        <v>-3.04</v>
      </c>
      <c r="N1014" s="10" t="str">
        <f t="shared" si="150"/>
        <v>L</v>
      </c>
      <c r="O1014" s="11">
        <f t="shared" si="151"/>
        <v>45919</v>
      </c>
      <c r="P1014" s="12" t="str">
        <f t="shared" si="152"/>
        <v>11</v>
      </c>
      <c r="Q1014" s="13" t="str">
        <f>VLOOKUP($B1014,Deals_Demo!$H:$N,7,0)</f>
        <v>strategy_17_demo</v>
      </c>
      <c r="R1014" s="13" t="str">
        <f t="shared" si="153"/>
        <v>Fri</v>
      </c>
      <c r="S1014" s="14">
        <f>VLOOKUP($B1014,Deals_Demo!$H:$S,8,0)</f>
        <v>45919.471620370372</v>
      </c>
      <c r="T1014" s="14">
        <f>VLOOKUP($B1014,Deals_Demo!$H:$S,9,0)</f>
        <v>45919.679953703708</v>
      </c>
      <c r="U1014" s="15" t="str">
        <f t="shared" si="154"/>
        <v>2025-09-19</v>
      </c>
      <c r="V1014" s="13" t="str">
        <f>VLOOKUP($B1014,Deals_Demo!$H:$S,11,0)</f>
        <v>16</v>
      </c>
      <c r="W1014" s="13" t="str">
        <f>VLOOKUP($B1014,Deals_Demo!$H:$S,12,0)</f>
        <v>Fri</v>
      </c>
      <c r="X1014" s="13">
        <f t="shared" si="147"/>
        <v>-0.30400000000000005</v>
      </c>
      <c r="Y1014" s="13">
        <f t="shared" si="148"/>
        <v>-0.6080000000000001</v>
      </c>
      <c r="Z1014" s="13">
        <f t="shared" si="149"/>
        <v>-0.91199999999999992</v>
      </c>
      <c r="AA1014" s="13">
        <f t="shared" si="155"/>
        <v>-3</v>
      </c>
    </row>
    <row r="1015" spans="1:27" x14ac:dyDescent="0.25">
      <c r="A1015" s="60">
        <v>45919.471620370372</v>
      </c>
      <c r="B1015" s="61">
        <v>443729620</v>
      </c>
      <c r="C1015" s="37" t="s">
        <v>36</v>
      </c>
      <c r="D1015" s="37" t="s">
        <v>38</v>
      </c>
      <c r="E1015" s="37" t="s">
        <v>120</v>
      </c>
      <c r="F1015" s="36">
        <v>3650.3</v>
      </c>
      <c r="G1015" s="36">
        <v>3653.3</v>
      </c>
      <c r="H1015" s="37"/>
      <c r="I1015" s="37" t="s">
        <v>718</v>
      </c>
      <c r="J1015" s="36">
        <v>3653.34</v>
      </c>
      <c r="K1015" s="36">
        <v>0</v>
      </c>
      <c r="L1015" s="36">
        <v>0</v>
      </c>
      <c r="M1015" s="36">
        <v>-3.04</v>
      </c>
      <c r="N1015" s="10" t="str">
        <f t="shared" si="150"/>
        <v>L</v>
      </c>
      <c r="O1015" s="11">
        <f t="shared" si="151"/>
        <v>45919</v>
      </c>
      <c r="P1015" s="12" t="str">
        <f t="shared" si="152"/>
        <v>11</v>
      </c>
      <c r="Q1015" s="13" t="str">
        <f>VLOOKUP($B1015,Deals_Demo!$H:$N,7,0)</f>
        <v>strategy_19_demo</v>
      </c>
      <c r="R1015" s="13" t="str">
        <f t="shared" si="153"/>
        <v>Fri</v>
      </c>
      <c r="S1015" s="14">
        <f>VLOOKUP($B1015,Deals_Demo!$H:$S,8,0)</f>
        <v>45919.471620370372</v>
      </c>
      <c r="T1015" s="14">
        <f>VLOOKUP($B1015,Deals_Demo!$H:$S,9,0)</f>
        <v>45919.679953703708</v>
      </c>
      <c r="U1015" s="15" t="str">
        <f t="shared" si="154"/>
        <v>2025-09-19</v>
      </c>
      <c r="V1015" s="13" t="str">
        <f>VLOOKUP($B1015,Deals_Demo!$H:$S,11,0)</f>
        <v>16</v>
      </c>
      <c r="W1015" s="13" t="str">
        <f>VLOOKUP($B1015,Deals_Demo!$H:$S,12,0)</f>
        <v>Fri</v>
      </c>
      <c r="X1015" s="13">
        <f t="shared" si="147"/>
        <v>-0.30400000000000005</v>
      </c>
      <c r="Y1015" s="13">
        <f t="shared" si="148"/>
        <v>-0.6080000000000001</v>
      </c>
      <c r="Z1015" s="13">
        <f t="shared" si="149"/>
        <v>-0.91199999999999992</v>
      </c>
      <c r="AA1015" s="13">
        <f t="shared" si="155"/>
        <v>-3</v>
      </c>
    </row>
    <row r="1016" spans="1:27" x14ac:dyDescent="0.25">
      <c r="A1016" s="58">
        <v>45919.473819444444</v>
      </c>
      <c r="B1016" s="59">
        <v>443730957</v>
      </c>
      <c r="C1016" s="38" t="s">
        <v>36</v>
      </c>
      <c r="D1016" s="38" t="s">
        <v>37</v>
      </c>
      <c r="E1016" s="38" t="s">
        <v>120</v>
      </c>
      <c r="F1016" s="35">
        <v>3653.15</v>
      </c>
      <c r="G1016" s="35">
        <v>3655.57</v>
      </c>
      <c r="H1016" s="38"/>
      <c r="I1016" s="38" t="s">
        <v>719</v>
      </c>
      <c r="J1016" s="35">
        <v>3655.57</v>
      </c>
      <c r="K1016" s="35">
        <v>0</v>
      </c>
      <c r="L1016" s="35">
        <v>0</v>
      </c>
      <c r="M1016" s="35">
        <v>2.42</v>
      </c>
      <c r="N1016" s="10" t="str">
        <f t="shared" si="150"/>
        <v>W</v>
      </c>
      <c r="O1016" s="11">
        <f t="shared" si="151"/>
        <v>45919</v>
      </c>
      <c r="P1016" s="12" t="str">
        <f t="shared" si="152"/>
        <v>11</v>
      </c>
      <c r="Q1016" s="13" t="str">
        <f>VLOOKUP($B1016,Deals_Demo!$H:$N,7,0)</f>
        <v>strategy_19_demo</v>
      </c>
      <c r="R1016" s="13" t="str">
        <f t="shared" si="153"/>
        <v>Fri</v>
      </c>
      <c r="S1016" s="14">
        <f>VLOOKUP($B1016,Deals_Demo!$H:$S,8,0)</f>
        <v>45919.473819444444</v>
      </c>
      <c r="T1016" s="14">
        <f>VLOOKUP($B1016,Deals_Demo!$H:$S,9,0)</f>
        <v>45919.682152777779</v>
      </c>
      <c r="U1016" s="15" t="str">
        <f t="shared" si="154"/>
        <v>2025-09-19</v>
      </c>
      <c r="V1016" s="13" t="str">
        <f>VLOOKUP($B1016,Deals_Demo!$H:$S,11,0)</f>
        <v>16</v>
      </c>
      <c r="W1016" s="13" t="str">
        <f>VLOOKUP($B1016,Deals_Demo!$H:$S,12,0)</f>
        <v>Fri</v>
      </c>
      <c r="X1016" s="13">
        <f t="shared" si="147"/>
        <v>0.24199999999999999</v>
      </c>
      <c r="Y1016" s="13">
        <f t="shared" si="148"/>
        <v>0.48399999999999999</v>
      </c>
      <c r="Z1016" s="13">
        <f t="shared" si="149"/>
        <v>0.72599999999999998</v>
      </c>
      <c r="AA1016" s="13">
        <f t="shared" si="155"/>
        <v>-3</v>
      </c>
    </row>
    <row r="1017" spans="1:27" x14ac:dyDescent="0.25">
      <c r="A1017" s="60">
        <v>45919.473819444444</v>
      </c>
      <c r="B1017" s="61">
        <v>443730958</v>
      </c>
      <c r="C1017" s="37" t="s">
        <v>36</v>
      </c>
      <c r="D1017" s="37" t="s">
        <v>37</v>
      </c>
      <c r="E1017" s="37" t="s">
        <v>120</v>
      </c>
      <c r="F1017" s="36">
        <v>3653.12</v>
      </c>
      <c r="G1017" s="36">
        <v>3655.61</v>
      </c>
      <c r="H1017" s="36">
        <v>3656.65</v>
      </c>
      <c r="I1017" s="37" t="s">
        <v>719</v>
      </c>
      <c r="J1017" s="36">
        <v>3655.57</v>
      </c>
      <c r="K1017" s="36">
        <v>0</v>
      </c>
      <c r="L1017" s="36">
        <v>0</v>
      </c>
      <c r="M1017" s="36">
        <v>2.4500000000000002</v>
      </c>
      <c r="N1017" s="10" t="str">
        <f t="shared" si="150"/>
        <v>W</v>
      </c>
      <c r="O1017" s="11">
        <f t="shared" si="151"/>
        <v>45919</v>
      </c>
      <c r="P1017" s="12" t="str">
        <f t="shared" si="152"/>
        <v>11</v>
      </c>
      <c r="Q1017" s="13" t="str">
        <f>VLOOKUP($B1017,Deals_Demo!$H:$N,7,0)</f>
        <v>strategy_17_demo</v>
      </c>
      <c r="R1017" s="13" t="str">
        <f t="shared" si="153"/>
        <v>Fri</v>
      </c>
      <c r="S1017" s="14">
        <f>VLOOKUP($B1017,Deals_Demo!$H:$S,8,0)</f>
        <v>45919.473819444444</v>
      </c>
      <c r="T1017" s="14">
        <f>VLOOKUP($B1017,Deals_Demo!$H:$S,9,0)</f>
        <v>45919.682152777779</v>
      </c>
      <c r="U1017" s="15" t="str">
        <f t="shared" si="154"/>
        <v>2025-09-19</v>
      </c>
      <c r="V1017" s="13" t="str">
        <f>VLOOKUP($B1017,Deals_Demo!$H:$S,11,0)</f>
        <v>16</v>
      </c>
      <c r="W1017" s="13" t="str">
        <f>VLOOKUP($B1017,Deals_Demo!$H:$S,12,0)</f>
        <v>Fri</v>
      </c>
      <c r="X1017" s="13">
        <f t="shared" si="147"/>
        <v>0.24500000000000002</v>
      </c>
      <c r="Y1017" s="13">
        <f t="shared" si="148"/>
        <v>0.49000000000000005</v>
      </c>
      <c r="Z1017" s="13">
        <f t="shared" si="149"/>
        <v>0.73499999999999999</v>
      </c>
      <c r="AA1017" s="13">
        <f t="shared" si="155"/>
        <v>-3</v>
      </c>
    </row>
    <row r="1018" spans="1:27" x14ac:dyDescent="0.25">
      <c r="A1018" s="58">
        <v>45919.480763888889</v>
      </c>
      <c r="B1018" s="59">
        <v>443733026</v>
      </c>
      <c r="C1018" s="38" t="s">
        <v>36</v>
      </c>
      <c r="D1018" s="38" t="s">
        <v>37</v>
      </c>
      <c r="E1018" s="38" t="s">
        <v>120</v>
      </c>
      <c r="F1018" s="35">
        <v>3654.11</v>
      </c>
      <c r="G1018" s="35">
        <v>3655.03</v>
      </c>
      <c r="H1018" s="38"/>
      <c r="I1018" s="38" t="s">
        <v>720</v>
      </c>
      <c r="J1018" s="35">
        <v>3655.03</v>
      </c>
      <c r="K1018" s="35">
        <v>0</v>
      </c>
      <c r="L1018" s="35">
        <v>0</v>
      </c>
      <c r="M1018" s="35">
        <v>0.92</v>
      </c>
      <c r="N1018" s="10" t="str">
        <f t="shared" si="150"/>
        <v>W</v>
      </c>
      <c r="O1018" s="11">
        <f t="shared" si="151"/>
        <v>45919</v>
      </c>
      <c r="P1018" s="12" t="str">
        <f t="shared" si="152"/>
        <v>11</v>
      </c>
      <c r="Q1018" s="13" t="str">
        <f>VLOOKUP($B1018,Deals_Demo!$H:$N,7,0)</f>
        <v>strategy_20_demo</v>
      </c>
      <c r="R1018" s="13" t="str">
        <f t="shared" si="153"/>
        <v>Fri</v>
      </c>
      <c r="S1018" s="14">
        <f>VLOOKUP($B1018,Deals_Demo!$H:$S,8,0)</f>
        <v>45919.480763888889</v>
      </c>
      <c r="T1018" s="14">
        <f>VLOOKUP($B1018,Deals_Demo!$H:$S,9,0)</f>
        <v>45919.689097222225</v>
      </c>
      <c r="U1018" s="15" t="str">
        <f t="shared" si="154"/>
        <v>2025-09-19</v>
      </c>
      <c r="V1018" s="13" t="str">
        <f>VLOOKUP($B1018,Deals_Demo!$H:$S,11,0)</f>
        <v>16</v>
      </c>
      <c r="W1018" s="13" t="str">
        <f>VLOOKUP($B1018,Deals_Demo!$H:$S,12,0)</f>
        <v>Fri</v>
      </c>
      <c r="X1018" s="13">
        <f t="shared" si="147"/>
        <v>9.2000000000000012E-2</v>
      </c>
      <c r="Y1018" s="13">
        <f t="shared" si="148"/>
        <v>0.18400000000000002</v>
      </c>
      <c r="Z1018" s="13">
        <f t="shared" si="149"/>
        <v>0.27600000000000002</v>
      </c>
      <c r="AA1018" s="13">
        <f t="shared" si="155"/>
        <v>-3</v>
      </c>
    </row>
    <row r="1019" spans="1:27" x14ac:dyDescent="0.25">
      <c r="A1019" s="60">
        <v>45919.480763888889</v>
      </c>
      <c r="B1019" s="61">
        <v>443733027</v>
      </c>
      <c r="C1019" s="37" t="s">
        <v>36</v>
      </c>
      <c r="D1019" s="37" t="s">
        <v>37</v>
      </c>
      <c r="E1019" s="37" t="s">
        <v>120</v>
      </c>
      <c r="F1019" s="36">
        <v>3654.08</v>
      </c>
      <c r="G1019" s="36">
        <v>3655.03</v>
      </c>
      <c r="H1019" s="37"/>
      <c r="I1019" s="37" t="s">
        <v>720</v>
      </c>
      <c r="J1019" s="36">
        <v>3655.03</v>
      </c>
      <c r="K1019" s="36">
        <v>0</v>
      </c>
      <c r="L1019" s="36">
        <v>0</v>
      </c>
      <c r="M1019" s="36">
        <v>0.95</v>
      </c>
      <c r="N1019" s="10" t="str">
        <f t="shared" si="150"/>
        <v>W</v>
      </c>
      <c r="O1019" s="11">
        <f t="shared" si="151"/>
        <v>45919</v>
      </c>
      <c r="P1019" s="12" t="str">
        <f t="shared" si="152"/>
        <v>11</v>
      </c>
      <c r="Q1019" s="13" t="str">
        <f>VLOOKUP($B1019,Deals_Demo!$H:$N,7,0)</f>
        <v>strategy_18_demo</v>
      </c>
      <c r="R1019" s="13" t="str">
        <f t="shared" si="153"/>
        <v>Fri</v>
      </c>
      <c r="S1019" s="14">
        <f>VLOOKUP($B1019,Deals_Demo!$H:$S,8,0)</f>
        <v>45919.480763888889</v>
      </c>
      <c r="T1019" s="14">
        <f>VLOOKUP($B1019,Deals_Demo!$H:$S,9,0)</f>
        <v>45919.689097222225</v>
      </c>
      <c r="U1019" s="15" t="str">
        <f t="shared" si="154"/>
        <v>2025-09-19</v>
      </c>
      <c r="V1019" s="13" t="str">
        <f>VLOOKUP($B1019,Deals_Demo!$H:$S,11,0)</f>
        <v>16</v>
      </c>
      <c r="W1019" s="13" t="str">
        <f>VLOOKUP($B1019,Deals_Demo!$H:$S,12,0)</f>
        <v>Fri</v>
      </c>
      <c r="X1019" s="13">
        <f t="shared" si="147"/>
        <v>9.5000000000000001E-2</v>
      </c>
      <c r="Y1019" s="13">
        <f t="shared" si="148"/>
        <v>0.19</v>
      </c>
      <c r="Z1019" s="13">
        <f t="shared" si="149"/>
        <v>0.28499999999999998</v>
      </c>
      <c r="AA1019" s="13">
        <f t="shared" si="155"/>
        <v>-3</v>
      </c>
    </row>
    <row r="1020" spans="1:27" x14ac:dyDescent="0.25">
      <c r="A1020" s="58">
        <v>45919.484467592592</v>
      </c>
      <c r="B1020" s="59">
        <v>443735421</v>
      </c>
      <c r="C1020" s="38" t="s">
        <v>36</v>
      </c>
      <c r="D1020" s="38" t="s">
        <v>37</v>
      </c>
      <c r="E1020" s="38" t="s">
        <v>120</v>
      </c>
      <c r="F1020" s="35">
        <v>3655.17</v>
      </c>
      <c r="G1020" s="35">
        <v>3653.67</v>
      </c>
      <c r="H1020" s="35">
        <v>3656.67</v>
      </c>
      <c r="I1020" s="38" t="s">
        <v>721</v>
      </c>
      <c r="J1020" s="35">
        <v>3653.53</v>
      </c>
      <c r="K1020" s="35">
        <v>0</v>
      </c>
      <c r="L1020" s="35">
        <v>0</v>
      </c>
      <c r="M1020" s="35">
        <v>-1.64</v>
      </c>
      <c r="N1020" s="10" t="str">
        <f t="shared" si="150"/>
        <v>L</v>
      </c>
      <c r="O1020" s="11">
        <f t="shared" si="151"/>
        <v>45919</v>
      </c>
      <c r="P1020" s="12" t="str">
        <f t="shared" si="152"/>
        <v>11</v>
      </c>
      <c r="Q1020" s="13" t="str">
        <f>VLOOKUP($B1020,Deals_Demo!$H:$N,7,0)</f>
        <v>strategy_15_demo</v>
      </c>
      <c r="R1020" s="13" t="str">
        <f t="shared" si="153"/>
        <v>Fri</v>
      </c>
      <c r="S1020" s="14">
        <f>VLOOKUP($B1020,Deals_Demo!$H:$S,8,0)</f>
        <v>45919.484467592592</v>
      </c>
      <c r="T1020" s="14">
        <f>VLOOKUP($B1020,Deals_Demo!$H:$S,9,0)</f>
        <v>45919.692800925928</v>
      </c>
      <c r="U1020" s="15" t="str">
        <f t="shared" si="154"/>
        <v>2025-09-19</v>
      </c>
      <c r="V1020" s="13" t="str">
        <f>VLOOKUP($B1020,Deals_Demo!$H:$S,11,0)</f>
        <v>16</v>
      </c>
      <c r="W1020" s="13" t="str">
        <f>VLOOKUP($B1020,Deals_Demo!$H:$S,12,0)</f>
        <v>Fri</v>
      </c>
      <c r="X1020" s="13">
        <f t="shared" si="147"/>
        <v>-0.16400000000000001</v>
      </c>
      <c r="Y1020" s="13">
        <f t="shared" si="148"/>
        <v>-0.32800000000000001</v>
      </c>
      <c r="Z1020" s="13">
        <f t="shared" si="149"/>
        <v>-0.49199999999999994</v>
      </c>
      <c r="AA1020" s="13">
        <f t="shared" si="155"/>
        <v>-3</v>
      </c>
    </row>
    <row r="1021" spans="1:27" x14ac:dyDescent="0.25">
      <c r="A1021" s="60">
        <v>45919.484467592592</v>
      </c>
      <c r="B1021" s="61">
        <v>443735424</v>
      </c>
      <c r="C1021" s="37" t="s">
        <v>36</v>
      </c>
      <c r="D1021" s="37" t="s">
        <v>37</v>
      </c>
      <c r="E1021" s="37" t="s">
        <v>120</v>
      </c>
      <c r="F1021" s="36">
        <v>3655.17</v>
      </c>
      <c r="G1021" s="36">
        <v>3656.76</v>
      </c>
      <c r="H1021" s="36">
        <v>3658.67</v>
      </c>
      <c r="I1021" s="37" t="s">
        <v>722</v>
      </c>
      <c r="J1021" s="36">
        <v>3656.75</v>
      </c>
      <c r="K1021" s="36">
        <v>0</v>
      </c>
      <c r="L1021" s="36">
        <v>0</v>
      </c>
      <c r="M1021" s="36">
        <v>1.58</v>
      </c>
      <c r="N1021" s="10" t="str">
        <f t="shared" si="150"/>
        <v>W</v>
      </c>
      <c r="O1021" s="11">
        <f t="shared" si="151"/>
        <v>45919</v>
      </c>
      <c r="P1021" s="12" t="str">
        <f t="shared" si="152"/>
        <v>11</v>
      </c>
      <c r="Q1021" s="13" t="str">
        <f>VLOOKUP($B1021,Deals_Demo!$H:$N,7,0)</f>
        <v>strategy_11_demo</v>
      </c>
      <c r="R1021" s="13" t="str">
        <f t="shared" si="153"/>
        <v>Fri</v>
      </c>
      <c r="S1021" s="14">
        <f>VLOOKUP($B1021,Deals_Demo!$H:$S,8,0)</f>
        <v>45919.484467592592</v>
      </c>
      <c r="T1021" s="14">
        <f>VLOOKUP($B1021,Deals_Demo!$H:$S,9,0)</f>
        <v>45919.692800925928</v>
      </c>
      <c r="U1021" s="15" t="str">
        <f t="shared" si="154"/>
        <v>2025-09-19</v>
      </c>
      <c r="V1021" s="13" t="str">
        <f>VLOOKUP($B1021,Deals_Demo!$H:$S,11,0)</f>
        <v>16</v>
      </c>
      <c r="W1021" s="13" t="str">
        <f>VLOOKUP($B1021,Deals_Demo!$H:$S,12,0)</f>
        <v>Fri</v>
      </c>
      <c r="X1021" s="13">
        <f t="shared" si="147"/>
        <v>0.15800000000000003</v>
      </c>
      <c r="Y1021" s="13">
        <f t="shared" si="148"/>
        <v>0.31600000000000006</v>
      </c>
      <c r="Z1021" s="13">
        <f t="shared" si="149"/>
        <v>0.47399999999999998</v>
      </c>
      <c r="AA1021" s="13">
        <f t="shared" si="155"/>
        <v>-3</v>
      </c>
    </row>
    <row r="1022" spans="1:27" x14ac:dyDescent="0.25">
      <c r="A1022" s="58">
        <v>45919.484467592592</v>
      </c>
      <c r="B1022" s="59">
        <v>443735425</v>
      </c>
      <c r="C1022" s="38" t="s">
        <v>36</v>
      </c>
      <c r="D1022" s="38" t="s">
        <v>37</v>
      </c>
      <c r="E1022" s="38" t="s">
        <v>120</v>
      </c>
      <c r="F1022" s="35">
        <v>3655.17</v>
      </c>
      <c r="G1022" s="35">
        <v>3652.17</v>
      </c>
      <c r="H1022" s="35">
        <v>3656.67</v>
      </c>
      <c r="I1022" s="38" t="s">
        <v>723</v>
      </c>
      <c r="J1022" s="35">
        <v>3656.75</v>
      </c>
      <c r="K1022" s="35">
        <v>0</v>
      </c>
      <c r="L1022" s="35">
        <v>0</v>
      </c>
      <c r="M1022" s="35">
        <v>1.58</v>
      </c>
      <c r="N1022" s="10" t="str">
        <f t="shared" si="150"/>
        <v>W</v>
      </c>
      <c r="O1022" s="11">
        <f t="shared" si="151"/>
        <v>45919</v>
      </c>
      <c r="P1022" s="12" t="str">
        <f t="shared" si="152"/>
        <v>11</v>
      </c>
      <c r="Q1022" s="13" t="str">
        <f>VLOOKUP($B1022,Deals_Demo!$H:$N,7,0)</f>
        <v>strategy_14_demo</v>
      </c>
      <c r="R1022" s="13" t="str">
        <f t="shared" si="153"/>
        <v>Fri</v>
      </c>
      <c r="S1022" s="14">
        <f>VLOOKUP($B1022,Deals_Demo!$H:$S,8,0)</f>
        <v>45919.484467592592</v>
      </c>
      <c r="T1022" s="14">
        <f>VLOOKUP($B1022,Deals_Demo!$H:$S,9,0)</f>
        <v>45919.692800925928</v>
      </c>
      <c r="U1022" s="15" t="str">
        <f t="shared" si="154"/>
        <v>2025-09-19</v>
      </c>
      <c r="V1022" s="13" t="str">
        <f>VLOOKUP($B1022,Deals_Demo!$H:$S,11,0)</f>
        <v>16</v>
      </c>
      <c r="W1022" s="13" t="str">
        <f>VLOOKUP($B1022,Deals_Demo!$H:$S,12,0)</f>
        <v>Fri</v>
      </c>
      <c r="X1022" s="13">
        <f t="shared" si="147"/>
        <v>0.15800000000000003</v>
      </c>
      <c r="Y1022" s="13">
        <f t="shared" si="148"/>
        <v>0.31600000000000006</v>
      </c>
      <c r="Z1022" s="13">
        <f t="shared" si="149"/>
        <v>0.47399999999999998</v>
      </c>
      <c r="AA1022" s="13">
        <f t="shared" si="155"/>
        <v>-3</v>
      </c>
    </row>
    <row r="1023" spans="1:27" x14ac:dyDescent="0.25">
      <c r="A1023" s="60">
        <v>45919.484467592592</v>
      </c>
      <c r="B1023" s="61">
        <v>443735427</v>
      </c>
      <c r="C1023" s="37" t="s">
        <v>36</v>
      </c>
      <c r="D1023" s="37" t="s">
        <v>37</v>
      </c>
      <c r="E1023" s="37" t="s">
        <v>120</v>
      </c>
      <c r="F1023" s="36">
        <v>3655.17</v>
      </c>
      <c r="G1023" s="36">
        <v>3657.75</v>
      </c>
      <c r="H1023" s="36">
        <v>3658.67</v>
      </c>
      <c r="I1023" s="37" t="s">
        <v>724</v>
      </c>
      <c r="J1023" s="36">
        <v>3657.65</v>
      </c>
      <c r="K1023" s="36">
        <v>0</v>
      </c>
      <c r="L1023" s="36">
        <v>0</v>
      </c>
      <c r="M1023" s="36">
        <v>2.48</v>
      </c>
      <c r="N1023" s="10" t="str">
        <f t="shared" si="150"/>
        <v>W</v>
      </c>
      <c r="O1023" s="11">
        <f t="shared" si="151"/>
        <v>45919</v>
      </c>
      <c r="P1023" s="12" t="str">
        <f t="shared" si="152"/>
        <v>11</v>
      </c>
      <c r="Q1023" s="13" t="str">
        <f>VLOOKUP($B1023,Deals_Demo!$H:$N,7,0)</f>
        <v>strategy_16_demo</v>
      </c>
      <c r="R1023" s="13" t="str">
        <f t="shared" si="153"/>
        <v>Fri</v>
      </c>
      <c r="S1023" s="14">
        <f>VLOOKUP($B1023,Deals_Demo!$H:$S,8,0)</f>
        <v>45919.484467592592</v>
      </c>
      <c r="T1023" s="14">
        <f>VLOOKUP($B1023,Deals_Demo!$H:$S,9,0)</f>
        <v>45919.692800925928</v>
      </c>
      <c r="U1023" s="15" t="str">
        <f t="shared" si="154"/>
        <v>2025-09-19</v>
      </c>
      <c r="V1023" s="13" t="str">
        <f>VLOOKUP($B1023,Deals_Demo!$H:$S,11,0)</f>
        <v>16</v>
      </c>
      <c r="W1023" s="13" t="str">
        <f>VLOOKUP($B1023,Deals_Demo!$H:$S,12,0)</f>
        <v>Fri</v>
      </c>
      <c r="X1023" s="13">
        <f t="shared" si="147"/>
        <v>0.248</v>
      </c>
      <c r="Y1023" s="13">
        <f t="shared" si="148"/>
        <v>0.496</v>
      </c>
      <c r="Z1023" s="13">
        <f t="shared" si="149"/>
        <v>0.74399999999999999</v>
      </c>
      <c r="AA1023" s="13">
        <f t="shared" si="155"/>
        <v>-3</v>
      </c>
    </row>
    <row r="1024" spans="1:27" x14ac:dyDescent="0.25">
      <c r="A1024" s="58">
        <v>45919.484479166669</v>
      </c>
      <c r="B1024" s="59">
        <v>443735428</v>
      </c>
      <c r="C1024" s="38" t="s">
        <v>36</v>
      </c>
      <c r="D1024" s="38" t="s">
        <v>37</v>
      </c>
      <c r="E1024" s="38" t="s">
        <v>120</v>
      </c>
      <c r="F1024" s="35">
        <v>3655.17</v>
      </c>
      <c r="G1024" s="35">
        <v>3656.8</v>
      </c>
      <c r="H1024" s="38"/>
      <c r="I1024" s="38" t="s">
        <v>725</v>
      </c>
      <c r="J1024" s="35">
        <v>3656.78</v>
      </c>
      <c r="K1024" s="35">
        <v>0</v>
      </c>
      <c r="L1024" s="35">
        <v>0</v>
      </c>
      <c r="M1024" s="35">
        <v>1.61</v>
      </c>
      <c r="N1024" s="10" t="str">
        <f t="shared" si="150"/>
        <v>W</v>
      </c>
      <c r="O1024" s="11">
        <f t="shared" si="151"/>
        <v>45919</v>
      </c>
      <c r="P1024" s="12" t="str">
        <f t="shared" si="152"/>
        <v>11</v>
      </c>
      <c r="Q1024" s="13" t="str">
        <f>VLOOKUP($B1024,Deals_Demo!$H:$N,7,0)</f>
        <v>strategy_18_demo</v>
      </c>
      <c r="R1024" s="13" t="str">
        <f t="shared" si="153"/>
        <v>Fri</v>
      </c>
      <c r="S1024" s="14">
        <f>VLOOKUP($B1024,Deals_Demo!$H:$S,8,0)</f>
        <v>45919.484479166669</v>
      </c>
      <c r="T1024" s="14">
        <f>VLOOKUP($B1024,Deals_Demo!$H:$S,9,0)</f>
        <v>45919.692812500005</v>
      </c>
      <c r="U1024" s="15" t="str">
        <f t="shared" si="154"/>
        <v>2025-09-19</v>
      </c>
      <c r="V1024" s="13" t="str">
        <f>VLOOKUP($B1024,Deals_Demo!$H:$S,11,0)</f>
        <v>16</v>
      </c>
      <c r="W1024" s="13" t="str">
        <f>VLOOKUP($B1024,Deals_Demo!$H:$S,12,0)</f>
        <v>Fri</v>
      </c>
      <c r="X1024" s="13">
        <f t="shared" si="147"/>
        <v>0.16100000000000003</v>
      </c>
      <c r="Y1024" s="13">
        <f t="shared" si="148"/>
        <v>0.32200000000000006</v>
      </c>
      <c r="Z1024" s="13">
        <f t="shared" si="149"/>
        <v>0.48299999999999998</v>
      </c>
      <c r="AA1024" s="13">
        <f t="shared" si="155"/>
        <v>-3</v>
      </c>
    </row>
    <row r="1025" spans="1:27" x14ac:dyDescent="0.25">
      <c r="A1025" s="60">
        <v>45919.484479166669</v>
      </c>
      <c r="B1025" s="61">
        <v>443735429</v>
      </c>
      <c r="C1025" s="37" t="s">
        <v>36</v>
      </c>
      <c r="D1025" s="37" t="s">
        <v>37</v>
      </c>
      <c r="E1025" s="37" t="s">
        <v>120</v>
      </c>
      <c r="F1025" s="36">
        <v>3655.17</v>
      </c>
      <c r="G1025" s="36">
        <v>3656.8</v>
      </c>
      <c r="H1025" s="37"/>
      <c r="I1025" s="37" t="s">
        <v>725</v>
      </c>
      <c r="J1025" s="36">
        <v>3656.78</v>
      </c>
      <c r="K1025" s="36">
        <v>0</v>
      </c>
      <c r="L1025" s="36">
        <v>0</v>
      </c>
      <c r="M1025" s="36">
        <v>1.61</v>
      </c>
      <c r="N1025" s="10" t="str">
        <f t="shared" si="150"/>
        <v>W</v>
      </c>
      <c r="O1025" s="11">
        <f t="shared" si="151"/>
        <v>45919</v>
      </c>
      <c r="P1025" s="12" t="str">
        <f t="shared" si="152"/>
        <v>11</v>
      </c>
      <c r="Q1025" s="13" t="str">
        <f>VLOOKUP($B1025,Deals_Demo!$H:$N,7,0)</f>
        <v>strategy_20_demo</v>
      </c>
      <c r="R1025" s="13" t="str">
        <f t="shared" si="153"/>
        <v>Fri</v>
      </c>
      <c r="S1025" s="14">
        <f>VLOOKUP($B1025,Deals_Demo!$H:$S,8,0)</f>
        <v>45919.484479166669</v>
      </c>
      <c r="T1025" s="14">
        <f>VLOOKUP($B1025,Deals_Demo!$H:$S,9,0)</f>
        <v>45919.692812500005</v>
      </c>
      <c r="U1025" s="15" t="str">
        <f t="shared" si="154"/>
        <v>2025-09-19</v>
      </c>
      <c r="V1025" s="13" t="str">
        <f>VLOOKUP($B1025,Deals_Demo!$H:$S,11,0)</f>
        <v>16</v>
      </c>
      <c r="W1025" s="13" t="str">
        <f>VLOOKUP($B1025,Deals_Demo!$H:$S,12,0)</f>
        <v>Fri</v>
      </c>
      <c r="X1025" s="13">
        <f t="shared" si="147"/>
        <v>0.16100000000000003</v>
      </c>
      <c r="Y1025" s="13">
        <f t="shared" si="148"/>
        <v>0.32200000000000006</v>
      </c>
      <c r="Z1025" s="13">
        <f t="shared" si="149"/>
        <v>0.48299999999999998</v>
      </c>
      <c r="AA1025" s="13">
        <f t="shared" si="155"/>
        <v>-3</v>
      </c>
    </row>
    <row r="1026" spans="1:27" x14ac:dyDescent="0.25">
      <c r="A1026" s="58">
        <v>45919.484479166669</v>
      </c>
      <c r="B1026" s="59">
        <v>443735432</v>
      </c>
      <c r="C1026" s="38" t="s">
        <v>36</v>
      </c>
      <c r="D1026" s="38" t="s">
        <v>37</v>
      </c>
      <c r="E1026" s="38" t="s">
        <v>120</v>
      </c>
      <c r="F1026" s="35">
        <v>3655.17</v>
      </c>
      <c r="G1026" s="35">
        <v>3656.76</v>
      </c>
      <c r="H1026" s="35">
        <v>3658.17</v>
      </c>
      <c r="I1026" s="38" t="s">
        <v>722</v>
      </c>
      <c r="J1026" s="35">
        <v>3656.75</v>
      </c>
      <c r="K1026" s="35">
        <v>0</v>
      </c>
      <c r="L1026" s="35">
        <v>0</v>
      </c>
      <c r="M1026" s="35">
        <v>1.58</v>
      </c>
      <c r="N1026" s="10" t="str">
        <f t="shared" si="150"/>
        <v>W</v>
      </c>
      <c r="O1026" s="11">
        <f t="shared" si="151"/>
        <v>45919</v>
      </c>
      <c r="P1026" s="12" t="str">
        <f t="shared" si="152"/>
        <v>11</v>
      </c>
      <c r="Q1026" s="13" t="str">
        <f>VLOOKUP($B1026,Deals_Demo!$H:$N,7,0)</f>
        <v>strategy_10_demo</v>
      </c>
      <c r="R1026" s="13" t="str">
        <f t="shared" si="153"/>
        <v>Fri</v>
      </c>
      <c r="S1026" s="14">
        <f>VLOOKUP($B1026,Deals_Demo!$H:$S,8,0)</f>
        <v>45919.484479166669</v>
      </c>
      <c r="T1026" s="14">
        <f>VLOOKUP($B1026,Deals_Demo!$H:$S,9,0)</f>
        <v>45919.692812500005</v>
      </c>
      <c r="U1026" s="15" t="str">
        <f t="shared" si="154"/>
        <v>2025-09-19</v>
      </c>
      <c r="V1026" s="13" t="str">
        <f>VLOOKUP($B1026,Deals_Demo!$H:$S,11,0)</f>
        <v>16</v>
      </c>
      <c r="W1026" s="13" t="str">
        <f>VLOOKUP($B1026,Deals_Demo!$H:$S,12,0)</f>
        <v>Fri</v>
      </c>
      <c r="X1026" s="13">
        <f t="shared" si="147"/>
        <v>0.15800000000000003</v>
      </c>
      <c r="Y1026" s="13">
        <f t="shared" si="148"/>
        <v>0.31600000000000006</v>
      </c>
      <c r="Z1026" s="13">
        <f t="shared" si="149"/>
        <v>0.47399999999999998</v>
      </c>
      <c r="AA1026" s="13">
        <f t="shared" si="155"/>
        <v>-3</v>
      </c>
    </row>
    <row r="1027" spans="1:27" x14ac:dyDescent="0.25">
      <c r="A1027" s="60">
        <v>45919.484479166669</v>
      </c>
      <c r="B1027" s="61">
        <v>443735436</v>
      </c>
      <c r="C1027" s="37" t="s">
        <v>36</v>
      </c>
      <c r="D1027" s="37" t="s">
        <v>37</v>
      </c>
      <c r="E1027" s="37" t="s">
        <v>120</v>
      </c>
      <c r="F1027" s="36">
        <v>3655.15</v>
      </c>
      <c r="G1027" s="36">
        <v>3656.77</v>
      </c>
      <c r="H1027" s="36">
        <v>3658.17</v>
      </c>
      <c r="I1027" s="37" t="s">
        <v>722</v>
      </c>
      <c r="J1027" s="36">
        <v>3656.75</v>
      </c>
      <c r="K1027" s="36">
        <v>0</v>
      </c>
      <c r="L1027" s="36">
        <v>0</v>
      </c>
      <c r="M1027" s="36">
        <v>1.6</v>
      </c>
      <c r="N1027" s="10" t="str">
        <f t="shared" si="150"/>
        <v>W</v>
      </c>
      <c r="O1027" s="11">
        <f t="shared" si="151"/>
        <v>45919</v>
      </c>
      <c r="P1027" s="12" t="str">
        <f t="shared" si="152"/>
        <v>11</v>
      </c>
      <c r="Q1027" s="13" t="str">
        <f>VLOOKUP($B1027,Deals_Demo!$H:$N,7,0)</f>
        <v>strategy_09_demo</v>
      </c>
      <c r="R1027" s="13" t="str">
        <f t="shared" si="153"/>
        <v>Fri</v>
      </c>
      <c r="S1027" s="14">
        <f>VLOOKUP($B1027,Deals_Demo!$H:$S,8,0)</f>
        <v>45919.484479166669</v>
      </c>
      <c r="T1027" s="14">
        <f>VLOOKUP($B1027,Deals_Demo!$H:$S,9,0)</f>
        <v>45919.692812500005</v>
      </c>
      <c r="U1027" s="15" t="str">
        <f t="shared" si="154"/>
        <v>2025-09-19</v>
      </c>
      <c r="V1027" s="13" t="str">
        <f>VLOOKUP($B1027,Deals_Demo!$H:$S,11,0)</f>
        <v>16</v>
      </c>
      <c r="W1027" s="13" t="str">
        <f>VLOOKUP($B1027,Deals_Demo!$H:$S,12,0)</f>
        <v>Fri</v>
      </c>
      <c r="X1027" s="13">
        <f t="shared" ref="X1027:X1090" si="156">$M1027*0.1</f>
        <v>0.16000000000000003</v>
      </c>
      <c r="Y1027" s="13">
        <f t="shared" ref="Y1027:Y1090" si="157">$M1027*0.2</f>
        <v>0.32000000000000006</v>
      </c>
      <c r="Z1027" s="13">
        <f t="shared" ref="Z1027:Z1090" si="158">$M1027*0.3</f>
        <v>0.48</v>
      </c>
      <c r="AA1027" s="13">
        <f t="shared" si="155"/>
        <v>-3</v>
      </c>
    </row>
    <row r="1028" spans="1:27" x14ac:dyDescent="0.25">
      <c r="A1028" s="58">
        <v>45919.484479166669</v>
      </c>
      <c r="B1028" s="59">
        <v>443735438</v>
      </c>
      <c r="C1028" s="38" t="s">
        <v>36</v>
      </c>
      <c r="D1028" s="38" t="s">
        <v>37</v>
      </c>
      <c r="E1028" s="38" t="s">
        <v>120</v>
      </c>
      <c r="F1028" s="35">
        <v>3655.15</v>
      </c>
      <c r="G1028" s="35">
        <v>3652.17</v>
      </c>
      <c r="H1028" s="35">
        <v>3656.67</v>
      </c>
      <c r="I1028" s="38" t="s">
        <v>723</v>
      </c>
      <c r="J1028" s="35">
        <v>3656.75</v>
      </c>
      <c r="K1028" s="35">
        <v>0</v>
      </c>
      <c r="L1028" s="35">
        <v>0</v>
      </c>
      <c r="M1028" s="35">
        <v>1.6</v>
      </c>
      <c r="N1028" s="10" t="str">
        <f t="shared" si="150"/>
        <v>W</v>
      </c>
      <c r="O1028" s="11">
        <f t="shared" si="151"/>
        <v>45919</v>
      </c>
      <c r="P1028" s="12" t="str">
        <f t="shared" si="152"/>
        <v>11</v>
      </c>
      <c r="Q1028" s="13" t="str">
        <f>VLOOKUP($B1028,Deals_Demo!$H:$N,7,0)</f>
        <v>strategy_12_demo</v>
      </c>
      <c r="R1028" s="13" t="str">
        <f t="shared" si="153"/>
        <v>Fri</v>
      </c>
      <c r="S1028" s="14">
        <f>VLOOKUP($B1028,Deals_Demo!$H:$S,8,0)</f>
        <v>45919.484479166669</v>
      </c>
      <c r="T1028" s="14">
        <f>VLOOKUP($B1028,Deals_Demo!$H:$S,9,0)</f>
        <v>45919.692812500005</v>
      </c>
      <c r="U1028" s="15" t="str">
        <f t="shared" si="154"/>
        <v>2025-09-19</v>
      </c>
      <c r="V1028" s="13" t="str">
        <f>VLOOKUP($B1028,Deals_Demo!$H:$S,11,0)</f>
        <v>16</v>
      </c>
      <c r="W1028" s="13" t="str">
        <f>VLOOKUP($B1028,Deals_Demo!$H:$S,12,0)</f>
        <v>Fri</v>
      </c>
      <c r="X1028" s="13">
        <f t="shared" si="156"/>
        <v>0.16000000000000003</v>
      </c>
      <c r="Y1028" s="13">
        <f t="shared" si="157"/>
        <v>0.32000000000000006</v>
      </c>
      <c r="Z1028" s="13">
        <f t="shared" si="158"/>
        <v>0.48</v>
      </c>
      <c r="AA1028" s="13">
        <f t="shared" si="155"/>
        <v>-3</v>
      </c>
    </row>
    <row r="1029" spans="1:27" x14ac:dyDescent="0.25">
      <c r="A1029" s="60">
        <v>45919.493483796294</v>
      </c>
      <c r="B1029" s="61">
        <v>443739011</v>
      </c>
      <c r="C1029" s="37" t="s">
        <v>36</v>
      </c>
      <c r="D1029" s="37" t="s">
        <v>37</v>
      </c>
      <c r="E1029" s="37" t="s">
        <v>120</v>
      </c>
      <c r="F1029" s="36">
        <v>3655.55</v>
      </c>
      <c r="G1029" s="36">
        <v>3654.05</v>
      </c>
      <c r="H1029" s="36">
        <v>3657.05</v>
      </c>
      <c r="I1029" s="37" t="s">
        <v>726</v>
      </c>
      <c r="J1029" s="36">
        <v>3657.22</v>
      </c>
      <c r="K1029" s="36">
        <v>0</v>
      </c>
      <c r="L1029" s="36">
        <v>0</v>
      </c>
      <c r="M1029" s="36">
        <v>1.67</v>
      </c>
      <c r="N1029" s="10" t="str">
        <f t="shared" si="150"/>
        <v>W</v>
      </c>
      <c r="O1029" s="11">
        <f t="shared" si="151"/>
        <v>45919</v>
      </c>
      <c r="P1029" s="12" t="str">
        <f t="shared" si="152"/>
        <v>11</v>
      </c>
      <c r="Q1029" s="13" t="str">
        <f>VLOOKUP($B1029,Deals_Demo!$H:$N,7,0)</f>
        <v>strategy_15_demo</v>
      </c>
      <c r="R1029" s="13" t="str">
        <f t="shared" si="153"/>
        <v>Fri</v>
      </c>
      <c r="S1029" s="14">
        <f>VLOOKUP($B1029,Deals_Demo!$H:$S,8,0)</f>
        <v>45919.493483796294</v>
      </c>
      <c r="T1029" s="14">
        <f>VLOOKUP($B1029,Deals_Demo!$H:$S,9,0)</f>
        <v>45919.701817129629</v>
      </c>
      <c r="U1029" s="15" t="str">
        <f t="shared" si="154"/>
        <v>2025-09-19</v>
      </c>
      <c r="V1029" s="13" t="str">
        <f>VLOOKUP($B1029,Deals_Demo!$H:$S,11,0)</f>
        <v>16</v>
      </c>
      <c r="W1029" s="13" t="str">
        <f>VLOOKUP($B1029,Deals_Demo!$H:$S,12,0)</f>
        <v>Fri</v>
      </c>
      <c r="X1029" s="13">
        <f t="shared" si="156"/>
        <v>0.16700000000000001</v>
      </c>
      <c r="Y1029" s="13">
        <f t="shared" si="157"/>
        <v>0.33400000000000002</v>
      </c>
      <c r="Z1029" s="13">
        <f t="shared" si="158"/>
        <v>0.501</v>
      </c>
      <c r="AA1029" s="13">
        <f t="shared" si="155"/>
        <v>-3</v>
      </c>
    </row>
    <row r="1030" spans="1:27" x14ac:dyDescent="0.25">
      <c r="A1030" s="58">
        <v>45919.495104166665</v>
      </c>
      <c r="B1030" s="59">
        <v>443739748</v>
      </c>
      <c r="C1030" s="38" t="s">
        <v>36</v>
      </c>
      <c r="D1030" s="38" t="s">
        <v>37</v>
      </c>
      <c r="E1030" s="38" t="s">
        <v>120</v>
      </c>
      <c r="F1030" s="35">
        <v>3655.85</v>
      </c>
      <c r="G1030" s="35">
        <v>3658.31</v>
      </c>
      <c r="H1030" s="35">
        <v>3659.41</v>
      </c>
      <c r="I1030" s="38" t="s">
        <v>1445</v>
      </c>
      <c r="J1030" s="35">
        <v>3658.17</v>
      </c>
      <c r="K1030" s="35">
        <v>0</v>
      </c>
      <c r="L1030" s="35">
        <v>0</v>
      </c>
      <c r="M1030" s="35">
        <v>2.3199999999999998</v>
      </c>
      <c r="N1030" s="10" t="str">
        <f t="shared" si="150"/>
        <v>W</v>
      </c>
      <c r="O1030" s="11">
        <f t="shared" si="151"/>
        <v>45919</v>
      </c>
      <c r="P1030" s="12" t="str">
        <f t="shared" si="152"/>
        <v>11</v>
      </c>
      <c r="Q1030" s="13" t="str">
        <f>VLOOKUP($B1030,Deals_Demo!$H:$N,7,0)</f>
        <v>strategy_17_demo</v>
      </c>
      <c r="R1030" s="13" t="str">
        <f t="shared" si="153"/>
        <v>Fri</v>
      </c>
      <c r="S1030" s="14">
        <f>VLOOKUP($B1030,Deals_Demo!$H:$S,8,0)</f>
        <v>45919.495104166665</v>
      </c>
      <c r="T1030" s="14">
        <f>VLOOKUP($B1030,Deals_Demo!$H:$S,9,0)</f>
        <v>45919.7034375</v>
      </c>
      <c r="U1030" s="15" t="str">
        <f t="shared" si="154"/>
        <v>2025-09-19</v>
      </c>
      <c r="V1030" s="13" t="str">
        <f>VLOOKUP($B1030,Deals_Demo!$H:$S,11,0)</f>
        <v>16</v>
      </c>
      <c r="W1030" s="13" t="str">
        <f>VLOOKUP($B1030,Deals_Demo!$H:$S,12,0)</f>
        <v>Fri</v>
      </c>
      <c r="X1030" s="13">
        <f t="shared" si="156"/>
        <v>0.23199999999999998</v>
      </c>
      <c r="Y1030" s="13">
        <f t="shared" si="157"/>
        <v>0.46399999999999997</v>
      </c>
      <c r="Z1030" s="13">
        <f t="shared" si="158"/>
        <v>0.69599999999999995</v>
      </c>
      <c r="AA1030" s="13">
        <f t="shared" si="155"/>
        <v>-3</v>
      </c>
    </row>
    <row r="1031" spans="1:27" x14ac:dyDescent="0.25">
      <c r="A1031" s="60">
        <v>45919.495115740741</v>
      </c>
      <c r="B1031" s="61">
        <v>443739749</v>
      </c>
      <c r="C1031" s="37" t="s">
        <v>36</v>
      </c>
      <c r="D1031" s="37" t="s">
        <v>37</v>
      </c>
      <c r="E1031" s="37" t="s">
        <v>120</v>
      </c>
      <c r="F1031" s="36">
        <v>3655.85</v>
      </c>
      <c r="G1031" s="36">
        <v>3658.31</v>
      </c>
      <c r="H1031" s="37"/>
      <c r="I1031" s="37" t="s">
        <v>1445</v>
      </c>
      <c r="J1031" s="36">
        <v>3658.17</v>
      </c>
      <c r="K1031" s="36">
        <v>0</v>
      </c>
      <c r="L1031" s="36">
        <v>0</v>
      </c>
      <c r="M1031" s="36">
        <v>2.3199999999999998</v>
      </c>
      <c r="N1031" s="10" t="str">
        <f t="shared" ref="N1031:N1037" si="159">IF(M1031&gt;0,"W",IF(M1031&lt;0,"L","BE"))</f>
        <v>W</v>
      </c>
      <c r="O1031" s="11">
        <f t="shared" ref="O1031:O1037" si="160">INT(LEFT(A1031,10))</f>
        <v>45919</v>
      </c>
      <c r="P1031" s="12" t="str">
        <f t="shared" ref="P1031:P1037" si="161">TEXT(A1031,"hh")</f>
        <v>11</v>
      </c>
      <c r="Q1031" s="13" t="str">
        <f>VLOOKUP($B1031,Deals_Demo!$H:$N,7,0)</f>
        <v>strategy_19_demo</v>
      </c>
      <c r="R1031" s="13" t="str">
        <f t="shared" ref="R1031:R1037" si="162">TEXT(O1031,"ddd")</f>
        <v>Fri</v>
      </c>
      <c r="S1031" s="14">
        <f>VLOOKUP($B1031,Deals_Demo!$H:$S,8,0)</f>
        <v>45919.495115740741</v>
      </c>
      <c r="T1031" s="14">
        <f>VLOOKUP($B1031,Deals_Demo!$H:$S,9,0)</f>
        <v>45919.703449074077</v>
      </c>
      <c r="U1031" s="15" t="str">
        <f t="shared" ref="U1031:U1037" si="163">TEXT(T1031,"yyyy-mm-dd")</f>
        <v>2025-09-19</v>
      </c>
      <c r="V1031" s="13" t="str">
        <f>VLOOKUP($B1031,Deals_Demo!$H:$S,11,0)</f>
        <v>16</v>
      </c>
      <c r="W1031" s="13" t="str">
        <f>VLOOKUP($B1031,Deals_Demo!$H:$S,12,0)</f>
        <v>Fri</v>
      </c>
      <c r="X1031" s="13">
        <f t="shared" si="156"/>
        <v>0.23199999999999998</v>
      </c>
      <c r="Y1031" s="13">
        <f t="shared" si="157"/>
        <v>0.46399999999999997</v>
      </c>
      <c r="Z1031" s="13">
        <f t="shared" si="158"/>
        <v>0.69599999999999995</v>
      </c>
      <c r="AA1031" s="13">
        <f t="shared" ref="AA1031:AA1037" si="164">IF(M1031&lt;2.9,-3,M1031)</f>
        <v>-3</v>
      </c>
    </row>
    <row r="1032" spans="1:27" x14ac:dyDescent="0.25">
      <c r="A1032" s="58">
        <v>45919.495451388888</v>
      </c>
      <c r="B1032" s="59">
        <v>443739806</v>
      </c>
      <c r="C1032" s="38" t="s">
        <v>36</v>
      </c>
      <c r="D1032" s="38" t="s">
        <v>37</v>
      </c>
      <c r="E1032" s="38" t="s">
        <v>120</v>
      </c>
      <c r="F1032" s="35">
        <v>3655.59</v>
      </c>
      <c r="G1032" s="35">
        <v>3657.05</v>
      </c>
      <c r="H1032" s="35">
        <v>3659.09</v>
      </c>
      <c r="I1032" s="38" t="s">
        <v>727</v>
      </c>
      <c r="J1032" s="35">
        <v>3657.04</v>
      </c>
      <c r="K1032" s="35">
        <v>0</v>
      </c>
      <c r="L1032" s="35">
        <v>0</v>
      </c>
      <c r="M1032" s="35">
        <v>1.45</v>
      </c>
      <c r="N1032" s="10" t="str">
        <f t="shared" si="159"/>
        <v>W</v>
      </c>
      <c r="O1032" s="11">
        <f t="shared" si="160"/>
        <v>45919</v>
      </c>
      <c r="P1032" s="12" t="str">
        <f t="shared" si="161"/>
        <v>11</v>
      </c>
      <c r="Q1032" s="13" t="str">
        <f>VLOOKUP($B1032,Deals_Demo!$H:$N,7,0)</f>
        <v>strategy_08_demo</v>
      </c>
      <c r="R1032" s="13" t="str">
        <f t="shared" si="162"/>
        <v>Fri</v>
      </c>
      <c r="S1032" s="14">
        <f>VLOOKUP($B1032,Deals_Demo!$H:$S,8,0)</f>
        <v>45919.495451388888</v>
      </c>
      <c r="T1032" s="14">
        <f>VLOOKUP($B1032,Deals_Demo!$H:$S,9,0)</f>
        <v>45919.703784722224</v>
      </c>
      <c r="U1032" s="15" t="str">
        <f t="shared" si="163"/>
        <v>2025-09-19</v>
      </c>
      <c r="V1032" s="13" t="str">
        <f>VLOOKUP($B1032,Deals_Demo!$H:$S,11,0)</f>
        <v>16</v>
      </c>
      <c r="W1032" s="13" t="str">
        <f>VLOOKUP($B1032,Deals_Demo!$H:$S,12,0)</f>
        <v>Fri</v>
      </c>
      <c r="X1032" s="13">
        <f t="shared" si="156"/>
        <v>0.14499999999999999</v>
      </c>
      <c r="Y1032" s="13">
        <f t="shared" si="157"/>
        <v>0.28999999999999998</v>
      </c>
      <c r="Z1032" s="13">
        <f t="shared" si="158"/>
        <v>0.435</v>
      </c>
      <c r="AA1032" s="13">
        <f t="shared" si="164"/>
        <v>-3</v>
      </c>
    </row>
    <row r="1033" spans="1:27" x14ac:dyDescent="0.25">
      <c r="A1033" s="60">
        <v>45919.495462962965</v>
      </c>
      <c r="B1033" s="61">
        <v>443739807</v>
      </c>
      <c r="C1033" s="37" t="s">
        <v>36</v>
      </c>
      <c r="D1033" s="37" t="s">
        <v>37</v>
      </c>
      <c r="E1033" s="37" t="s">
        <v>120</v>
      </c>
      <c r="F1033" s="36">
        <v>3655.59</v>
      </c>
      <c r="G1033" s="36">
        <v>3657.05</v>
      </c>
      <c r="H1033" s="36">
        <v>3659.09</v>
      </c>
      <c r="I1033" s="37" t="s">
        <v>727</v>
      </c>
      <c r="J1033" s="36">
        <v>3657.04</v>
      </c>
      <c r="K1033" s="36">
        <v>0</v>
      </c>
      <c r="L1033" s="36">
        <v>0</v>
      </c>
      <c r="M1033" s="36">
        <v>1.45</v>
      </c>
      <c r="N1033" s="10" t="str">
        <f t="shared" si="159"/>
        <v>W</v>
      </c>
      <c r="O1033" s="11">
        <f t="shared" si="160"/>
        <v>45919</v>
      </c>
      <c r="P1033" s="12" t="str">
        <f t="shared" si="161"/>
        <v>11</v>
      </c>
      <c r="Q1033" s="13" t="str">
        <f>VLOOKUP($B1033,Deals_Demo!$H:$N,7,0)</f>
        <v>strategy_07_demo</v>
      </c>
      <c r="R1033" s="13" t="str">
        <f t="shared" si="162"/>
        <v>Fri</v>
      </c>
      <c r="S1033" s="14">
        <f>VLOOKUP($B1033,Deals_Demo!$H:$S,8,0)</f>
        <v>45919.495462962965</v>
      </c>
      <c r="T1033" s="14">
        <f>VLOOKUP($B1033,Deals_Demo!$H:$S,9,0)</f>
        <v>45919.7037962963</v>
      </c>
      <c r="U1033" s="15" t="str">
        <f t="shared" si="163"/>
        <v>2025-09-19</v>
      </c>
      <c r="V1033" s="13" t="str">
        <f>VLOOKUP($B1033,Deals_Demo!$H:$S,11,0)</f>
        <v>16</v>
      </c>
      <c r="W1033" s="13" t="str">
        <f>VLOOKUP($B1033,Deals_Demo!$H:$S,12,0)</f>
        <v>Fri</v>
      </c>
      <c r="X1033" s="13">
        <f t="shared" si="156"/>
        <v>0.14499999999999999</v>
      </c>
      <c r="Y1033" s="13">
        <f t="shared" si="157"/>
        <v>0.28999999999999998</v>
      </c>
      <c r="Z1033" s="13">
        <f t="shared" si="158"/>
        <v>0.435</v>
      </c>
      <c r="AA1033" s="13">
        <f t="shared" si="164"/>
        <v>-3</v>
      </c>
    </row>
    <row r="1034" spans="1:27" x14ac:dyDescent="0.25">
      <c r="A1034" s="58">
        <v>45919.496145833335</v>
      </c>
      <c r="B1034" s="59">
        <v>443739923</v>
      </c>
      <c r="C1034" s="38" t="s">
        <v>36</v>
      </c>
      <c r="D1034" s="38" t="s">
        <v>37</v>
      </c>
      <c r="E1034" s="38" t="s">
        <v>120</v>
      </c>
      <c r="F1034" s="35">
        <v>3655.74</v>
      </c>
      <c r="G1034" s="35">
        <v>3657.24</v>
      </c>
      <c r="H1034" s="35">
        <v>3659.23</v>
      </c>
      <c r="I1034" s="38" t="s">
        <v>1446</v>
      </c>
      <c r="J1034" s="35">
        <v>3657.23</v>
      </c>
      <c r="K1034" s="35">
        <v>0</v>
      </c>
      <c r="L1034" s="35">
        <v>0</v>
      </c>
      <c r="M1034" s="35">
        <v>1.49</v>
      </c>
      <c r="N1034" s="10" t="str">
        <f t="shared" si="159"/>
        <v>W</v>
      </c>
      <c r="O1034" s="11">
        <f t="shared" si="160"/>
        <v>45919</v>
      </c>
      <c r="P1034" s="12" t="str">
        <f t="shared" si="161"/>
        <v>11</v>
      </c>
      <c r="Q1034" s="13" t="str">
        <f>VLOOKUP($B1034,Deals_Demo!$H:$N,7,0)</f>
        <v>strategy_13_demo</v>
      </c>
      <c r="R1034" s="13" t="str">
        <f t="shared" si="162"/>
        <v>Fri</v>
      </c>
      <c r="S1034" s="14">
        <f>VLOOKUP($B1034,Deals_Demo!$H:$S,8,0)</f>
        <v>45919.496145833335</v>
      </c>
      <c r="T1034" s="14">
        <f>VLOOKUP($B1034,Deals_Demo!$H:$S,9,0)</f>
        <v>45919.70447916667</v>
      </c>
      <c r="U1034" s="15" t="str">
        <f t="shared" si="163"/>
        <v>2025-09-19</v>
      </c>
      <c r="V1034" s="13" t="str">
        <f>VLOOKUP($B1034,Deals_Demo!$H:$S,11,0)</f>
        <v>16</v>
      </c>
      <c r="W1034" s="13" t="str">
        <f>VLOOKUP($B1034,Deals_Demo!$H:$S,12,0)</f>
        <v>Fri</v>
      </c>
      <c r="X1034" s="13">
        <f t="shared" si="156"/>
        <v>0.14899999999999999</v>
      </c>
      <c r="Y1034" s="13">
        <f t="shared" si="157"/>
        <v>0.29799999999999999</v>
      </c>
      <c r="Z1034" s="13">
        <f t="shared" si="158"/>
        <v>0.44700000000000001</v>
      </c>
      <c r="AA1034" s="13">
        <f t="shared" si="164"/>
        <v>-3</v>
      </c>
    </row>
    <row r="1035" spans="1:27" x14ac:dyDescent="0.25">
      <c r="A1035" s="60">
        <v>45919.504826388889</v>
      </c>
      <c r="B1035" s="61">
        <v>443742514</v>
      </c>
      <c r="C1035" s="37" t="s">
        <v>36</v>
      </c>
      <c r="D1035" s="37" t="s">
        <v>37</v>
      </c>
      <c r="E1035" s="37" t="s">
        <v>120</v>
      </c>
      <c r="F1035" s="36">
        <v>3657.05</v>
      </c>
      <c r="G1035" s="36">
        <v>3657.91</v>
      </c>
      <c r="H1035" s="37"/>
      <c r="I1035" s="37" t="s">
        <v>728</v>
      </c>
      <c r="J1035" s="36">
        <v>3657.91</v>
      </c>
      <c r="K1035" s="36">
        <v>0</v>
      </c>
      <c r="L1035" s="36">
        <v>0</v>
      </c>
      <c r="M1035" s="36">
        <v>0.86</v>
      </c>
      <c r="N1035" s="10" t="str">
        <f t="shared" si="159"/>
        <v>W</v>
      </c>
      <c r="O1035" s="11">
        <f t="shared" si="160"/>
        <v>45919</v>
      </c>
      <c r="P1035" s="12" t="str">
        <f t="shared" si="161"/>
        <v>12</v>
      </c>
      <c r="Q1035" s="13" t="str">
        <f>VLOOKUP($B1035,Deals_Demo!$H:$N,7,0)</f>
        <v>strategy_18_demo</v>
      </c>
      <c r="R1035" s="13" t="str">
        <f t="shared" si="162"/>
        <v>Fri</v>
      </c>
      <c r="S1035" s="14">
        <f>VLOOKUP($B1035,Deals_Demo!$H:$S,8,0)</f>
        <v>45919.504826388889</v>
      </c>
      <c r="T1035" s="14">
        <f>VLOOKUP($B1035,Deals_Demo!$H:$S,9,0)</f>
        <v>45919.713159722225</v>
      </c>
      <c r="U1035" s="15" t="str">
        <f t="shared" si="163"/>
        <v>2025-09-19</v>
      </c>
      <c r="V1035" s="13" t="str">
        <f>VLOOKUP($B1035,Deals_Demo!$H:$S,11,0)</f>
        <v>17</v>
      </c>
      <c r="W1035" s="13" t="str">
        <f>VLOOKUP($B1035,Deals_Demo!$H:$S,12,0)</f>
        <v>Fri</v>
      </c>
      <c r="X1035" s="13">
        <f t="shared" si="156"/>
        <v>8.6000000000000007E-2</v>
      </c>
      <c r="Y1035" s="13">
        <f t="shared" si="157"/>
        <v>0.17200000000000001</v>
      </c>
      <c r="Z1035" s="13">
        <f t="shared" si="158"/>
        <v>0.25800000000000001</v>
      </c>
      <c r="AA1035" s="13">
        <f t="shared" si="164"/>
        <v>-3</v>
      </c>
    </row>
    <row r="1036" spans="1:27" x14ac:dyDescent="0.25">
      <c r="A1036" s="58">
        <v>45919.504837962966</v>
      </c>
      <c r="B1036" s="59">
        <v>443742516</v>
      </c>
      <c r="C1036" s="38" t="s">
        <v>36</v>
      </c>
      <c r="D1036" s="38" t="s">
        <v>37</v>
      </c>
      <c r="E1036" s="38" t="s">
        <v>120</v>
      </c>
      <c r="F1036" s="35">
        <v>3657.09</v>
      </c>
      <c r="G1036" s="35">
        <v>3657.91</v>
      </c>
      <c r="H1036" s="38"/>
      <c r="I1036" s="38" t="s">
        <v>728</v>
      </c>
      <c r="J1036" s="35">
        <v>3657.91</v>
      </c>
      <c r="K1036" s="35">
        <v>0</v>
      </c>
      <c r="L1036" s="35">
        <v>0</v>
      </c>
      <c r="M1036" s="35">
        <v>0.82</v>
      </c>
      <c r="N1036" s="10" t="str">
        <f t="shared" si="159"/>
        <v>W</v>
      </c>
      <c r="O1036" s="11">
        <f t="shared" si="160"/>
        <v>45919</v>
      </c>
      <c r="P1036" s="12" t="str">
        <f t="shared" si="161"/>
        <v>12</v>
      </c>
      <c r="Q1036" s="13" t="str">
        <f>VLOOKUP($B1036,Deals_Demo!$H:$N,7,0)</f>
        <v>strategy_20_demo</v>
      </c>
      <c r="R1036" s="13" t="str">
        <f t="shared" si="162"/>
        <v>Fri</v>
      </c>
      <c r="S1036" s="14">
        <f>VLOOKUP($B1036,Deals_Demo!$H:$S,8,0)</f>
        <v>45919.504837962966</v>
      </c>
      <c r="T1036" s="14">
        <f>VLOOKUP($B1036,Deals_Demo!$H:$S,9,0)</f>
        <v>45919.713171296302</v>
      </c>
      <c r="U1036" s="15" t="str">
        <f t="shared" si="163"/>
        <v>2025-09-19</v>
      </c>
      <c r="V1036" s="13" t="str">
        <f>VLOOKUP($B1036,Deals_Demo!$H:$S,11,0)</f>
        <v>17</v>
      </c>
      <c r="W1036" s="13" t="str">
        <f>VLOOKUP($B1036,Deals_Demo!$H:$S,12,0)</f>
        <v>Fri</v>
      </c>
      <c r="X1036" s="13">
        <f t="shared" si="156"/>
        <v>8.2000000000000003E-2</v>
      </c>
      <c r="Y1036" s="13">
        <f t="shared" si="157"/>
        <v>0.16400000000000001</v>
      </c>
      <c r="Z1036" s="13">
        <f t="shared" si="158"/>
        <v>0.24599999999999997</v>
      </c>
      <c r="AA1036" s="13">
        <f t="shared" si="164"/>
        <v>-3</v>
      </c>
    </row>
    <row r="1037" spans="1:27" x14ac:dyDescent="0.25">
      <c r="A1037" s="60">
        <v>45919.505752314813</v>
      </c>
      <c r="B1037" s="61">
        <v>443742699</v>
      </c>
      <c r="C1037" s="37" t="s">
        <v>36</v>
      </c>
      <c r="D1037" s="37" t="s">
        <v>37</v>
      </c>
      <c r="E1037" s="37" t="s">
        <v>120</v>
      </c>
      <c r="F1037" s="36">
        <v>3656.98</v>
      </c>
      <c r="G1037" s="36">
        <v>3657.74</v>
      </c>
      <c r="H1037" s="36">
        <v>3658.61</v>
      </c>
      <c r="I1037" s="37" t="s">
        <v>724</v>
      </c>
      <c r="J1037" s="36">
        <v>3657.65</v>
      </c>
      <c r="K1037" s="36">
        <v>0</v>
      </c>
      <c r="L1037" s="36">
        <v>0</v>
      </c>
      <c r="M1037" s="36">
        <v>0.67</v>
      </c>
      <c r="N1037" s="10" t="str">
        <f t="shared" si="159"/>
        <v>W</v>
      </c>
      <c r="O1037" s="11">
        <f t="shared" si="160"/>
        <v>45919</v>
      </c>
      <c r="P1037" s="12" t="str">
        <f t="shared" si="161"/>
        <v>12</v>
      </c>
      <c r="Q1037" s="13" t="str">
        <f>VLOOKUP($B1037,Deals_Demo!$H:$N,7,0)</f>
        <v>strategy_14_demo</v>
      </c>
      <c r="R1037" s="13" t="str">
        <f t="shared" si="162"/>
        <v>Fri</v>
      </c>
      <c r="S1037" s="14">
        <f>VLOOKUP($B1037,Deals_Demo!$H:$S,8,0)</f>
        <v>45919.505752314813</v>
      </c>
      <c r="T1037" s="14">
        <f>VLOOKUP($B1037,Deals_Demo!$H:$S,9,0)</f>
        <v>45919.714085648149</v>
      </c>
      <c r="U1037" s="15" t="str">
        <f t="shared" si="163"/>
        <v>2025-09-19</v>
      </c>
      <c r="V1037" s="13" t="str">
        <f>VLOOKUP($B1037,Deals_Demo!$H:$S,11,0)</f>
        <v>17</v>
      </c>
      <c r="W1037" s="13" t="str">
        <f>VLOOKUP($B1037,Deals_Demo!$H:$S,12,0)</f>
        <v>Fri</v>
      </c>
      <c r="X1037" s="13">
        <f t="shared" si="156"/>
        <v>6.7000000000000004E-2</v>
      </c>
      <c r="Y1037" s="13">
        <f t="shared" si="157"/>
        <v>0.13400000000000001</v>
      </c>
      <c r="Z1037" s="13">
        <f t="shared" si="158"/>
        <v>0.20100000000000001</v>
      </c>
      <c r="AA1037" s="13">
        <f t="shared" si="164"/>
        <v>-3</v>
      </c>
    </row>
    <row r="1038" spans="1:27" x14ac:dyDescent="0.25">
      <c r="A1038" s="58">
        <v>45919.50576388889</v>
      </c>
      <c r="B1038" s="59">
        <v>443742701</v>
      </c>
      <c r="C1038" s="38" t="s">
        <v>36</v>
      </c>
      <c r="D1038" s="38" t="s">
        <v>37</v>
      </c>
      <c r="E1038" s="38" t="s">
        <v>120</v>
      </c>
      <c r="F1038" s="35">
        <v>3656.97</v>
      </c>
      <c r="G1038" s="35">
        <v>3657.35</v>
      </c>
      <c r="H1038" s="35">
        <v>3658.48</v>
      </c>
      <c r="I1038" s="38" t="s">
        <v>729</v>
      </c>
      <c r="J1038" s="35">
        <v>3658.49</v>
      </c>
      <c r="K1038" s="35">
        <v>0</v>
      </c>
      <c r="L1038" s="35">
        <v>0</v>
      </c>
      <c r="M1038" s="35">
        <v>1.52</v>
      </c>
      <c r="N1038" s="10" t="str">
        <f t="shared" ref="N1038:N1101" si="165">IF(M1038&gt;0,"W",IF(M1038&lt;0,"L","BE"))</f>
        <v>W</v>
      </c>
      <c r="O1038" s="11">
        <f t="shared" ref="O1038:O1101" si="166">INT(LEFT(A1038,10))</f>
        <v>45919</v>
      </c>
      <c r="P1038" s="12" t="str">
        <f t="shared" ref="P1038:P1101" si="167">TEXT(A1038,"hh")</f>
        <v>12</v>
      </c>
      <c r="Q1038" s="13" t="str">
        <f>VLOOKUP($B1038,Deals_Demo!$H:$N,7,0)</f>
        <v>strategy_15_demo</v>
      </c>
      <c r="R1038" s="13" t="str">
        <f t="shared" ref="R1038:R1101" si="168">TEXT(O1038,"ddd")</f>
        <v>Fri</v>
      </c>
      <c r="S1038" s="14">
        <f>VLOOKUP($B1038,Deals_Demo!$H:$S,8,0)</f>
        <v>45919.50576388889</v>
      </c>
      <c r="T1038" s="14">
        <f>VLOOKUP($B1038,Deals_Demo!$H:$S,9,0)</f>
        <v>45919.714097222226</v>
      </c>
      <c r="U1038" s="15" t="str">
        <f t="shared" ref="U1038:U1101" si="169">TEXT(T1038,"yyyy-mm-dd")</f>
        <v>2025-09-19</v>
      </c>
      <c r="V1038" s="13" t="str">
        <f>VLOOKUP($B1038,Deals_Demo!$H:$S,11,0)</f>
        <v>17</v>
      </c>
      <c r="W1038" s="13" t="str">
        <f>VLOOKUP($B1038,Deals_Demo!$H:$S,12,0)</f>
        <v>Fri</v>
      </c>
      <c r="X1038" s="13">
        <f t="shared" si="156"/>
        <v>0.15200000000000002</v>
      </c>
      <c r="Y1038" s="13">
        <f t="shared" si="157"/>
        <v>0.30400000000000005</v>
      </c>
      <c r="Z1038" s="13">
        <f t="shared" si="158"/>
        <v>0.45599999999999996</v>
      </c>
      <c r="AA1038" s="13">
        <f t="shared" ref="AA1038:AA1101" si="170">IF(M1038&lt;2.9,-3,M1038)</f>
        <v>-3</v>
      </c>
    </row>
    <row r="1039" spans="1:27" x14ac:dyDescent="0.25">
      <c r="A1039" s="60">
        <v>45919.50576388889</v>
      </c>
      <c r="B1039" s="61">
        <v>443742702</v>
      </c>
      <c r="C1039" s="37" t="s">
        <v>36</v>
      </c>
      <c r="D1039" s="37" t="s">
        <v>37</v>
      </c>
      <c r="E1039" s="37" t="s">
        <v>120</v>
      </c>
      <c r="F1039" s="36">
        <v>3656.97</v>
      </c>
      <c r="G1039" s="36">
        <v>3657.35</v>
      </c>
      <c r="H1039" s="36">
        <v>3658.48</v>
      </c>
      <c r="I1039" s="37" t="s">
        <v>729</v>
      </c>
      <c r="J1039" s="36">
        <v>3658.49</v>
      </c>
      <c r="K1039" s="36">
        <v>0</v>
      </c>
      <c r="L1039" s="36">
        <v>0</v>
      </c>
      <c r="M1039" s="36">
        <v>1.52</v>
      </c>
      <c r="N1039" s="10" t="str">
        <f t="shared" si="165"/>
        <v>W</v>
      </c>
      <c r="O1039" s="11">
        <f t="shared" si="166"/>
        <v>45919</v>
      </c>
      <c r="P1039" s="12" t="str">
        <f t="shared" si="167"/>
        <v>12</v>
      </c>
      <c r="Q1039" s="13" t="str">
        <f>VLOOKUP($B1039,Deals_Demo!$H:$N,7,0)</f>
        <v>strategy_12_demo</v>
      </c>
      <c r="R1039" s="13" t="str">
        <f t="shared" si="168"/>
        <v>Fri</v>
      </c>
      <c r="S1039" s="14">
        <f>VLOOKUP($B1039,Deals_Demo!$H:$S,8,0)</f>
        <v>45919.50576388889</v>
      </c>
      <c r="T1039" s="14">
        <f>VLOOKUP($B1039,Deals_Demo!$H:$S,9,0)</f>
        <v>45919.714097222226</v>
      </c>
      <c r="U1039" s="15" t="str">
        <f t="shared" si="169"/>
        <v>2025-09-19</v>
      </c>
      <c r="V1039" s="13" t="str">
        <f>VLOOKUP($B1039,Deals_Demo!$H:$S,11,0)</f>
        <v>17</v>
      </c>
      <c r="W1039" s="13" t="str">
        <f>VLOOKUP($B1039,Deals_Demo!$H:$S,12,0)</f>
        <v>Fri</v>
      </c>
      <c r="X1039" s="13">
        <f t="shared" si="156"/>
        <v>0.15200000000000002</v>
      </c>
      <c r="Y1039" s="13">
        <f t="shared" si="157"/>
        <v>0.30400000000000005</v>
      </c>
      <c r="Z1039" s="13">
        <f t="shared" si="158"/>
        <v>0.45599999999999996</v>
      </c>
      <c r="AA1039" s="13">
        <f t="shared" si="170"/>
        <v>-3</v>
      </c>
    </row>
    <row r="1040" spans="1:27" x14ac:dyDescent="0.25">
      <c r="A1040" s="58">
        <v>45919.510497685187</v>
      </c>
      <c r="B1040" s="59">
        <v>443745029</v>
      </c>
      <c r="C1040" s="38" t="s">
        <v>36</v>
      </c>
      <c r="D1040" s="38" t="s">
        <v>37</v>
      </c>
      <c r="E1040" s="38" t="s">
        <v>120</v>
      </c>
      <c r="F1040" s="35">
        <v>3657.15</v>
      </c>
      <c r="G1040" s="35">
        <v>3657.69</v>
      </c>
      <c r="H1040" s="35">
        <v>3660.15</v>
      </c>
      <c r="I1040" s="38" t="s">
        <v>1447</v>
      </c>
      <c r="J1040" s="35">
        <v>3657.69</v>
      </c>
      <c r="K1040" s="35">
        <v>0</v>
      </c>
      <c r="L1040" s="35">
        <v>0</v>
      </c>
      <c r="M1040" s="35">
        <v>0.54</v>
      </c>
      <c r="N1040" s="10" t="str">
        <f t="shared" si="165"/>
        <v>W</v>
      </c>
      <c r="O1040" s="11">
        <f t="shared" si="166"/>
        <v>45919</v>
      </c>
      <c r="P1040" s="12" t="str">
        <f t="shared" si="167"/>
        <v>12</v>
      </c>
      <c r="Q1040" s="13" t="str">
        <f>VLOOKUP($B1040,Deals_Demo!$H:$N,7,0)</f>
        <v>strategy_10_demo</v>
      </c>
      <c r="R1040" s="13" t="str">
        <f t="shared" si="168"/>
        <v>Fri</v>
      </c>
      <c r="S1040" s="14">
        <f>VLOOKUP($B1040,Deals_Demo!$H:$S,8,0)</f>
        <v>45919.510497685187</v>
      </c>
      <c r="T1040" s="14">
        <f>VLOOKUP($B1040,Deals_Demo!$H:$S,9,0)</f>
        <v>45919.718831018523</v>
      </c>
      <c r="U1040" s="15" t="str">
        <f t="shared" si="169"/>
        <v>2025-09-19</v>
      </c>
      <c r="V1040" s="13" t="str">
        <f>VLOOKUP($B1040,Deals_Demo!$H:$S,11,0)</f>
        <v>17</v>
      </c>
      <c r="W1040" s="13" t="str">
        <f>VLOOKUP($B1040,Deals_Demo!$H:$S,12,0)</f>
        <v>Fri</v>
      </c>
      <c r="X1040" s="13">
        <f t="shared" si="156"/>
        <v>5.4000000000000006E-2</v>
      </c>
      <c r="Y1040" s="13">
        <f t="shared" si="157"/>
        <v>0.10800000000000001</v>
      </c>
      <c r="Z1040" s="13">
        <f t="shared" si="158"/>
        <v>0.16200000000000001</v>
      </c>
      <c r="AA1040" s="13">
        <f t="shared" si="170"/>
        <v>-3</v>
      </c>
    </row>
    <row r="1041" spans="1:27" x14ac:dyDescent="0.25">
      <c r="A1041" s="60">
        <v>45919.510509259257</v>
      </c>
      <c r="B1041" s="61">
        <v>443745031</v>
      </c>
      <c r="C1041" s="37" t="s">
        <v>36</v>
      </c>
      <c r="D1041" s="37" t="s">
        <v>37</v>
      </c>
      <c r="E1041" s="37" t="s">
        <v>120</v>
      </c>
      <c r="F1041" s="36">
        <v>3657.22</v>
      </c>
      <c r="G1041" s="36">
        <v>3657.54</v>
      </c>
      <c r="H1041" s="36">
        <v>3660.15</v>
      </c>
      <c r="I1041" s="37" t="s">
        <v>1448</v>
      </c>
      <c r="J1041" s="36">
        <v>3657.54</v>
      </c>
      <c r="K1041" s="36">
        <v>0</v>
      </c>
      <c r="L1041" s="36">
        <v>0</v>
      </c>
      <c r="M1041" s="36">
        <v>0.32</v>
      </c>
      <c r="N1041" s="10" t="str">
        <f t="shared" si="165"/>
        <v>W</v>
      </c>
      <c r="O1041" s="11">
        <f t="shared" si="166"/>
        <v>45919</v>
      </c>
      <c r="P1041" s="12" t="str">
        <f t="shared" si="167"/>
        <v>12</v>
      </c>
      <c r="Q1041" s="13" t="str">
        <f>VLOOKUP($B1041,Deals_Demo!$H:$N,7,0)</f>
        <v>strategy_09_demo</v>
      </c>
      <c r="R1041" s="13" t="str">
        <f t="shared" si="168"/>
        <v>Fri</v>
      </c>
      <c r="S1041" s="14">
        <f>VLOOKUP($B1041,Deals_Demo!$H:$S,8,0)</f>
        <v>45919.510509259257</v>
      </c>
      <c r="T1041" s="14">
        <f>VLOOKUP($B1041,Deals_Demo!$H:$S,9,0)</f>
        <v>45919.718842592592</v>
      </c>
      <c r="U1041" s="15" t="str">
        <f t="shared" si="169"/>
        <v>2025-09-19</v>
      </c>
      <c r="V1041" s="13" t="str">
        <f>VLOOKUP($B1041,Deals_Demo!$H:$S,11,0)</f>
        <v>17</v>
      </c>
      <c r="W1041" s="13" t="str">
        <f>VLOOKUP($B1041,Deals_Demo!$H:$S,12,0)</f>
        <v>Fri</v>
      </c>
      <c r="X1041" s="13">
        <f t="shared" si="156"/>
        <v>3.2000000000000001E-2</v>
      </c>
      <c r="Y1041" s="13">
        <f t="shared" si="157"/>
        <v>6.4000000000000001E-2</v>
      </c>
      <c r="Z1041" s="13">
        <f t="shared" si="158"/>
        <v>9.6000000000000002E-2</v>
      </c>
      <c r="AA1041" s="13">
        <f t="shared" si="170"/>
        <v>-3</v>
      </c>
    </row>
    <row r="1042" spans="1:27" x14ac:dyDescent="0.25">
      <c r="A1042" s="58">
        <v>45919.510509259257</v>
      </c>
      <c r="B1042" s="59">
        <v>443745034</v>
      </c>
      <c r="C1042" s="38" t="s">
        <v>36</v>
      </c>
      <c r="D1042" s="38" t="s">
        <v>37</v>
      </c>
      <c r="E1042" s="38" t="s">
        <v>120</v>
      </c>
      <c r="F1042" s="35">
        <v>3657.26</v>
      </c>
      <c r="G1042" s="35">
        <v>3657.54</v>
      </c>
      <c r="H1042" s="35">
        <v>3660.65</v>
      </c>
      <c r="I1042" s="38" t="s">
        <v>1448</v>
      </c>
      <c r="J1042" s="35">
        <v>3657.54</v>
      </c>
      <c r="K1042" s="35">
        <v>0</v>
      </c>
      <c r="L1042" s="35">
        <v>0</v>
      </c>
      <c r="M1042" s="35">
        <v>0.28000000000000003</v>
      </c>
      <c r="N1042" s="10" t="str">
        <f t="shared" si="165"/>
        <v>W</v>
      </c>
      <c r="O1042" s="11">
        <f t="shared" si="166"/>
        <v>45919</v>
      </c>
      <c r="P1042" s="12" t="str">
        <f t="shared" si="167"/>
        <v>12</v>
      </c>
      <c r="Q1042" s="13" t="str">
        <f>VLOOKUP($B1042,Deals_Demo!$H:$N,7,0)</f>
        <v>strategy_11_demo</v>
      </c>
      <c r="R1042" s="13" t="str">
        <f t="shared" si="168"/>
        <v>Fri</v>
      </c>
      <c r="S1042" s="14">
        <f>VLOOKUP($B1042,Deals_Demo!$H:$S,8,0)</f>
        <v>45919.510509259257</v>
      </c>
      <c r="T1042" s="14">
        <f>VLOOKUP($B1042,Deals_Demo!$H:$S,9,0)</f>
        <v>45919.718842592592</v>
      </c>
      <c r="U1042" s="15" t="str">
        <f t="shared" si="169"/>
        <v>2025-09-19</v>
      </c>
      <c r="V1042" s="13" t="str">
        <f>VLOOKUP($B1042,Deals_Demo!$H:$S,11,0)</f>
        <v>17</v>
      </c>
      <c r="W1042" s="13" t="str">
        <f>VLOOKUP($B1042,Deals_Demo!$H:$S,12,0)</f>
        <v>Fri</v>
      </c>
      <c r="X1042" s="13">
        <f t="shared" si="156"/>
        <v>2.8000000000000004E-2</v>
      </c>
      <c r="Y1042" s="13">
        <f t="shared" si="157"/>
        <v>5.6000000000000008E-2</v>
      </c>
      <c r="Z1042" s="13">
        <f t="shared" si="158"/>
        <v>8.4000000000000005E-2</v>
      </c>
      <c r="AA1042" s="13">
        <f t="shared" si="170"/>
        <v>-3</v>
      </c>
    </row>
    <row r="1043" spans="1:27" x14ac:dyDescent="0.25">
      <c r="A1043" s="60">
        <v>45919.514664351853</v>
      </c>
      <c r="B1043" s="61">
        <v>443747847</v>
      </c>
      <c r="C1043" s="37" t="s">
        <v>36</v>
      </c>
      <c r="D1043" s="37" t="s">
        <v>37</v>
      </c>
      <c r="E1043" s="37" t="s">
        <v>120</v>
      </c>
      <c r="F1043" s="36">
        <v>3658.33</v>
      </c>
      <c r="G1043" s="36">
        <v>3656.83</v>
      </c>
      <c r="H1043" s="36">
        <v>3659.83</v>
      </c>
      <c r="I1043" s="37" t="s">
        <v>730</v>
      </c>
      <c r="J1043" s="36">
        <v>3656.8</v>
      </c>
      <c r="K1043" s="36">
        <v>0</v>
      </c>
      <c r="L1043" s="36">
        <v>0</v>
      </c>
      <c r="M1043" s="36">
        <v>-1.53</v>
      </c>
      <c r="N1043" s="10" t="str">
        <f t="shared" si="165"/>
        <v>L</v>
      </c>
      <c r="O1043" s="11">
        <f t="shared" si="166"/>
        <v>45919</v>
      </c>
      <c r="P1043" s="12" t="str">
        <f t="shared" si="167"/>
        <v>12</v>
      </c>
      <c r="Q1043" s="13" t="str">
        <f>VLOOKUP($B1043,Deals_Demo!$H:$N,7,0)</f>
        <v>strategy_15_demo</v>
      </c>
      <c r="R1043" s="13" t="str">
        <f t="shared" si="168"/>
        <v>Fri</v>
      </c>
      <c r="S1043" s="14">
        <f>VLOOKUP($B1043,Deals_Demo!$H:$S,8,0)</f>
        <v>45919.514664351853</v>
      </c>
      <c r="T1043" s="14">
        <f>VLOOKUP($B1043,Deals_Demo!$H:$S,9,0)</f>
        <v>45919.722997685189</v>
      </c>
      <c r="U1043" s="15" t="str">
        <f t="shared" si="169"/>
        <v>2025-09-19</v>
      </c>
      <c r="V1043" s="13" t="str">
        <f>VLOOKUP($B1043,Deals_Demo!$H:$S,11,0)</f>
        <v>17</v>
      </c>
      <c r="W1043" s="13" t="str">
        <f>VLOOKUP($B1043,Deals_Demo!$H:$S,12,0)</f>
        <v>Fri</v>
      </c>
      <c r="X1043" s="13">
        <f t="shared" si="156"/>
        <v>-0.15300000000000002</v>
      </c>
      <c r="Y1043" s="13">
        <f t="shared" si="157"/>
        <v>-0.30600000000000005</v>
      </c>
      <c r="Z1043" s="13">
        <f t="shared" si="158"/>
        <v>-0.45899999999999996</v>
      </c>
      <c r="AA1043" s="13">
        <f t="shared" si="170"/>
        <v>-3</v>
      </c>
    </row>
    <row r="1044" spans="1:27" x14ac:dyDescent="0.25">
      <c r="A1044" s="58">
        <v>45919.514675925922</v>
      </c>
      <c r="B1044" s="59">
        <v>443747849</v>
      </c>
      <c r="C1044" s="38" t="s">
        <v>36</v>
      </c>
      <c r="D1044" s="38" t="s">
        <v>37</v>
      </c>
      <c r="E1044" s="38" t="s">
        <v>120</v>
      </c>
      <c r="F1044" s="35">
        <v>3658.34</v>
      </c>
      <c r="G1044" s="35">
        <v>3655.33</v>
      </c>
      <c r="H1044" s="35">
        <v>3659.83</v>
      </c>
      <c r="I1044" s="38" t="s">
        <v>1449</v>
      </c>
      <c r="J1044" s="35">
        <v>3655.33</v>
      </c>
      <c r="K1044" s="35">
        <v>0</v>
      </c>
      <c r="L1044" s="35">
        <v>0</v>
      </c>
      <c r="M1044" s="35">
        <v>-3.01</v>
      </c>
      <c r="N1044" s="10" t="str">
        <f t="shared" si="165"/>
        <v>L</v>
      </c>
      <c r="O1044" s="11">
        <f t="shared" si="166"/>
        <v>45919</v>
      </c>
      <c r="P1044" s="12" t="str">
        <f t="shared" si="167"/>
        <v>12</v>
      </c>
      <c r="Q1044" s="13" t="str">
        <f>VLOOKUP($B1044,Deals_Demo!$H:$N,7,0)</f>
        <v>strategy_12_demo</v>
      </c>
      <c r="R1044" s="13" t="str">
        <f t="shared" si="168"/>
        <v>Fri</v>
      </c>
      <c r="S1044" s="14">
        <f>VLOOKUP($B1044,Deals_Demo!$H:$S,8,0)</f>
        <v>45919.514675925922</v>
      </c>
      <c r="T1044" s="14">
        <f>VLOOKUP($B1044,Deals_Demo!$H:$S,9,0)</f>
        <v>45919.723009259258</v>
      </c>
      <c r="U1044" s="15" t="str">
        <f t="shared" si="169"/>
        <v>2025-09-19</v>
      </c>
      <c r="V1044" s="13" t="str">
        <f>VLOOKUP($B1044,Deals_Demo!$H:$S,11,0)</f>
        <v>17</v>
      </c>
      <c r="W1044" s="13" t="str">
        <f>VLOOKUP($B1044,Deals_Demo!$H:$S,12,0)</f>
        <v>Fri</v>
      </c>
      <c r="X1044" s="13">
        <f t="shared" si="156"/>
        <v>-0.30099999999999999</v>
      </c>
      <c r="Y1044" s="13">
        <f t="shared" si="157"/>
        <v>-0.60199999999999998</v>
      </c>
      <c r="Z1044" s="13">
        <f t="shared" si="158"/>
        <v>-0.90299999999999991</v>
      </c>
      <c r="AA1044" s="13">
        <f t="shared" si="170"/>
        <v>-3</v>
      </c>
    </row>
    <row r="1045" spans="1:27" x14ac:dyDescent="0.25">
      <c r="A1045" s="60">
        <v>45919.517210648148</v>
      </c>
      <c r="B1045" s="61">
        <v>443749030</v>
      </c>
      <c r="C1045" s="37" t="s">
        <v>36</v>
      </c>
      <c r="D1045" s="37" t="s">
        <v>37</v>
      </c>
      <c r="E1045" s="37" t="s">
        <v>120</v>
      </c>
      <c r="F1045" s="36">
        <v>3658.39</v>
      </c>
      <c r="G1045" s="36">
        <v>3655.43</v>
      </c>
      <c r="H1045" s="36">
        <v>3659.93</v>
      </c>
      <c r="I1045" s="37" t="s">
        <v>1450</v>
      </c>
      <c r="J1045" s="36">
        <v>3655.36</v>
      </c>
      <c r="K1045" s="36">
        <v>0</v>
      </c>
      <c r="L1045" s="36">
        <v>0</v>
      </c>
      <c r="M1045" s="36">
        <v>-3.03</v>
      </c>
      <c r="N1045" s="10" t="str">
        <f t="shared" si="165"/>
        <v>L</v>
      </c>
      <c r="O1045" s="11">
        <f t="shared" si="166"/>
        <v>45919</v>
      </c>
      <c r="P1045" s="12" t="str">
        <f t="shared" si="167"/>
        <v>12</v>
      </c>
      <c r="Q1045" s="13" t="str">
        <f>VLOOKUP($B1045,Deals_Demo!$H:$N,7,0)</f>
        <v>strategy_14_demo</v>
      </c>
      <c r="R1045" s="13" t="str">
        <f t="shared" si="168"/>
        <v>Fri</v>
      </c>
      <c r="S1045" s="14">
        <f>VLOOKUP($B1045,Deals_Demo!$H:$S,8,0)</f>
        <v>45919.517210648148</v>
      </c>
      <c r="T1045" s="14">
        <f>VLOOKUP($B1045,Deals_Demo!$H:$S,9,0)</f>
        <v>45919.725543981483</v>
      </c>
      <c r="U1045" s="15" t="str">
        <f t="shared" si="169"/>
        <v>2025-09-19</v>
      </c>
      <c r="V1045" s="13" t="str">
        <f>VLOOKUP($B1045,Deals_Demo!$H:$S,11,0)</f>
        <v>17</v>
      </c>
      <c r="W1045" s="13" t="str">
        <f>VLOOKUP($B1045,Deals_Demo!$H:$S,12,0)</f>
        <v>Fri</v>
      </c>
      <c r="X1045" s="13">
        <f t="shared" si="156"/>
        <v>-0.30299999999999999</v>
      </c>
      <c r="Y1045" s="13">
        <f t="shared" si="157"/>
        <v>-0.60599999999999998</v>
      </c>
      <c r="Z1045" s="13">
        <f t="shared" si="158"/>
        <v>-0.90899999999999992</v>
      </c>
      <c r="AA1045" s="13">
        <f t="shared" si="170"/>
        <v>-3</v>
      </c>
    </row>
    <row r="1046" spans="1:27" x14ac:dyDescent="0.25">
      <c r="A1046" s="58">
        <v>45919.517222222225</v>
      </c>
      <c r="B1046" s="59">
        <v>443749033</v>
      </c>
      <c r="C1046" s="38" t="s">
        <v>36</v>
      </c>
      <c r="D1046" s="38" t="s">
        <v>37</v>
      </c>
      <c r="E1046" s="38" t="s">
        <v>120</v>
      </c>
      <c r="F1046" s="35">
        <v>3658.41</v>
      </c>
      <c r="G1046" s="35">
        <v>3655.39</v>
      </c>
      <c r="H1046" s="35">
        <v>3661.89</v>
      </c>
      <c r="I1046" s="38" t="s">
        <v>1450</v>
      </c>
      <c r="J1046" s="35">
        <v>3655.36</v>
      </c>
      <c r="K1046" s="35">
        <v>0</v>
      </c>
      <c r="L1046" s="35">
        <v>0</v>
      </c>
      <c r="M1046" s="35">
        <v>-3.05</v>
      </c>
      <c r="N1046" s="10" t="str">
        <f t="shared" si="165"/>
        <v>L</v>
      </c>
      <c r="O1046" s="11">
        <f t="shared" si="166"/>
        <v>45919</v>
      </c>
      <c r="P1046" s="12" t="str">
        <f t="shared" si="167"/>
        <v>12</v>
      </c>
      <c r="Q1046" s="13" t="str">
        <f>VLOOKUP($B1046,Deals_Demo!$H:$N,7,0)</f>
        <v>strategy_16_demo</v>
      </c>
      <c r="R1046" s="13" t="str">
        <f t="shared" si="168"/>
        <v>Fri</v>
      </c>
      <c r="S1046" s="14">
        <f>VLOOKUP($B1046,Deals_Demo!$H:$S,8,0)</f>
        <v>45919.517222222225</v>
      </c>
      <c r="T1046" s="14">
        <f>VLOOKUP($B1046,Deals_Demo!$H:$S,9,0)</f>
        <v>45919.72555555556</v>
      </c>
      <c r="U1046" s="15" t="str">
        <f t="shared" si="169"/>
        <v>2025-09-19</v>
      </c>
      <c r="V1046" s="13" t="str">
        <f>VLOOKUP($B1046,Deals_Demo!$H:$S,11,0)</f>
        <v>17</v>
      </c>
      <c r="W1046" s="13" t="str">
        <f>VLOOKUP($B1046,Deals_Demo!$H:$S,12,0)</f>
        <v>Fri</v>
      </c>
      <c r="X1046" s="13">
        <f t="shared" si="156"/>
        <v>-0.30499999999999999</v>
      </c>
      <c r="Y1046" s="13">
        <f t="shared" si="157"/>
        <v>-0.61</v>
      </c>
      <c r="Z1046" s="13">
        <f t="shared" si="158"/>
        <v>-0.91499999999999992</v>
      </c>
      <c r="AA1046" s="13">
        <f t="shared" si="170"/>
        <v>-3</v>
      </c>
    </row>
    <row r="1047" spans="1:27" x14ac:dyDescent="0.25">
      <c r="A1047" s="60">
        <v>45919.517442129632</v>
      </c>
      <c r="B1047" s="61">
        <v>443749084</v>
      </c>
      <c r="C1047" s="37" t="s">
        <v>36</v>
      </c>
      <c r="D1047" s="37" t="s">
        <v>37</v>
      </c>
      <c r="E1047" s="37" t="s">
        <v>120</v>
      </c>
      <c r="F1047" s="36">
        <v>3658.27</v>
      </c>
      <c r="G1047" s="36">
        <v>3655.27</v>
      </c>
      <c r="H1047" s="37"/>
      <c r="I1047" s="37" t="s">
        <v>1451</v>
      </c>
      <c r="J1047" s="36">
        <v>3655.25</v>
      </c>
      <c r="K1047" s="36">
        <v>0</v>
      </c>
      <c r="L1047" s="36">
        <v>0</v>
      </c>
      <c r="M1047" s="36">
        <v>-3.02</v>
      </c>
      <c r="N1047" s="10" t="str">
        <f t="shared" si="165"/>
        <v>L</v>
      </c>
      <c r="O1047" s="11">
        <f t="shared" si="166"/>
        <v>45919</v>
      </c>
      <c r="P1047" s="12" t="str">
        <f t="shared" si="167"/>
        <v>12</v>
      </c>
      <c r="Q1047" s="13" t="str">
        <f>VLOOKUP($B1047,Deals_Demo!$H:$N,7,0)</f>
        <v>strategy_20_demo</v>
      </c>
      <c r="R1047" s="13" t="str">
        <f t="shared" si="168"/>
        <v>Fri</v>
      </c>
      <c r="S1047" s="14">
        <f>VLOOKUP($B1047,Deals_Demo!$H:$S,8,0)</f>
        <v>45919.517442129632</v>
      </c>
      <c r="T1047" s="14">
        <f>VLOOKUP($B1047,Deals_Demo!$H:$S,9,0)</f>
        <v>45919.725775462968</v>
      </c>
      <c r="U1047" s="15" t="str">
        <f t="shared" si="169"/>
        <v>2025-09-19</v>
      </c>
      <c r="V1047" s="13" t="str">
        <f>VLOOKUP($B1047,Deals_Demo!$H:$S,11,0)</f>
        <v>17</v>
      </c>
      <c r="W1047" s="13" t="str">
        <f>VLOOKUP($B1047,Deals_Demo!$H:$S,12,0)</f>
        <v>Fri</v>
      </c>
      <c r="X1047" s="13">
        <f t="shared" si="156"/>
        <v>-0.30200000000000005</v>
      </c>
      <c r="Y1047" s="13">
        <f t="shared" si="157"/>
        <v>-0.60400000000000009</v>
      </c>
      <c r="Z1047" s="13">
        <f t="shared" si="158"/>
        <v>-0.90599999999999992</v>
      </c>
      <c r="AA1047" s="13">
        <f t="shared" si="170"/>
        <v>-3</v>
      </c>
    </row>
    <row r="1048" spans="1:27" x14ac:dyDescent="0.25">
      <c r="A1048" s="58">
        <v>45919.517453703702</v>
      </c>
      <c r="B1048" s="59">
        <v>443749085</v>
      </c>
      <c r="C1048" s="38" t="s">
        <v>36</v>
      </c>
      <c r="D1048" s="38" t="s">
        <v>37</v>
      </c>
      <c r="E1048" s="38" t="s">
        <v>120</v>
      </c>
      <c r="F1048" s="35">
        <v>3658.25</v>
      </c>
      <c r="G1048" s="35">
        <v>3655.27</v>
      </c>
      <c r="H1048" s="38"/>
      <c r="I1048" s="38" t="s">
        <v>1451</v>
      </c>
      <c r="J1048" s="35">
        <v>3655.25</v>
      </c>
      <c r="K1048" s="35">
        <v>0</v>
      </c>
      <c r="L1048" s="35">
        <v>0</v>
      </c>
      <c r="M1048" s="35">
        <v>-3</v>
      </c>
      <c r="N1048" s="10" t="str">
        <f t="shared" si="165"/>
        <v>L</v>
      </c>
      <c r="O1048" s="11">
        <f t="shared" si="166"/>
        <v>45919</v>
      </c>
      <c r="P1048" s="12" t="str">
        <f t="shared" si="167"/>
        <v>12</v>
      </c>
      <c r="Q1048" s="13" t="str">
        <f>VLOOKUP($B1048,Deals_Demo!$H:$N,7,0)</f>
        <v>strategy_18_demo</v>
      </c>
      <c r="R1048" s="13" t="str">
        <f t="shared" si="168"/>
        <v>Fri</v>
      </c>
      <c r="S1048" s="14">
        <f>VLOOKUP($B1048,Deals_Demo!$H:$S,8,0)</f>
        <v>45919.517453703702</v>
      </c>
      <c r="T1048" s="14">
        <f>VLOOKUP($B1048,Deals_Demo!$H:$S,9,0)</f>
        <v>45919.725787037038</v>
      </c>
      <c r="U1048" s="15" t="str">
        <f t="shared" si="169"/>
        <v>2025-09-19</v>
      </c>
      <c r="V1048" s="13" t="str">
        <f>VLOOKUP($B1048,Deals_Demo!$H:$S,11,0)</f>
        <v>17</v>
      </c>
      <c r="W1048" s="13" t="str">
        <f>VLOOKUP($B1048,Deals_Demo!$H:$S,12,0)</f>
        <v>Fri</v>
      </c>
      <c r="X1048" s="13">
        <f t="shared" si="156"/>
        <v>-0.30000000000000004</v>
      </c>
      <c r="Y1048" s="13">
        <f t="shared" si="157"/>
        <v>-0.60000000000000009</v>
      </c>
      <c r="Z1048" s="13">
        <f t="shared" si="158"/>
        <v>-0.89999999999999991</v>
      </c>
      <c r="AA1048" s="13">
        <f t="shared" si="170"/>
        <v>-3</v>
      </c>
    </row>
    <row r="1049" spans="1:27" x14ac:dyDescent="0.25">
      <c r="A1049" s="60">
        <v>45919.521724537037</v>
      </c>
      <c r="B1049" s="61">
        <v>443751353</v>
      </c>
      <c r="C1049" s="37" t="s">
        <v>36</v>
      </c>
      <c r="D1049" s="37" t="s">
        <v>37</v>
      </c>
      <c r="E1049" s="37" t="s">
        <v>120</v>
      </c>
      <c r="F1049" s="36">
        <v>3657.55</v>
      </c>
      <c r="G1049" s="36">
        <v>3654.55</v>
      </c>
      <c r="H1049" s="36">
        <v>3661.05</v>
      </c>
      <c r="I1049" s="37" t="s">
        <v>1452</v>
      </c>
      <c r="J1049" s="36">
        <v>3654.5</v>
      </c>
      <c r="K1049" s="36">
        <v>0</v>
      </c>
      <c r="L1049" s="36">
        <v>0</v>
      </c>
      <c r="M1049" s="36">
        <v>-3.05</v>
      </c>
      <c r="N1049" s="10" t="str">
        <f t="shared" si="165"/>
        <v>L</v>
      </c>
      <c r="O1049" s="11">
        <f t="shared" si="166"/>
        <v>45919</v>
      </c>
      <c r="P1049" s="12" t="str">
        <f t="shared" si="167"/>
        <v>12</v>
      </c>
      <c r="Q1049" s="13" t="str">
        <f>VLOOKUP($B1049,Deals_Demo!$H:$N,7,0)</f>
        <v>strategy_08_demo</v>
      </c>
      <c r="R1049" s="13" t="str">
        <f t="shared" si="168"/>
        <v>Fri</v>
      </c>
      <c r="S1049" s="14">
        <f>VLOOKUP($B1049,Deals_Demo!$H:$S,8,0)</f>
        <v>45919.521724537037</v>
      </c>
      <c r="T1049" s="14">
        <f>VLOOKUP($B1049,Deals_Demo!$H:$S,9,0)</f>
        <v>45919.730057870373</v>
      </c>
      <c r="U1049" s="15" t="str">
        <f t="shared" si="169"/>
        <v>2025-09-19</v>
      </c>
      <c r="V1049" s="13" t="str">
        <f>VLOOKUP($B1049,Deals_Demo!$H:$S,11,0)</f>
        <v>17</v>
      </c>
      <c r="W1049" s="13" t="str">
        <f>VLOOKUP($B1049,Deals_Demo!$H:$S,12,0)</f>
        <v>Fri</v>
      </c>
      <c r="X1049" s="13">
        <f t="shared" si="156"/>
        <v>-0.30499999999999999</v>
      </c>
      <c r="Y1049" s="13">
        <f t="shared" si="157"/>
        <v>-0.61</v>
      </c>
      <c r="Z1049" s="13">
        <f t="shared" si="158"/>
        <v>-0.91499999999999992</v>
      </c>
      <c r="AA1049" s="13">
        <f t="shared" si="170"/>
        <v>-3</v>
      </c>
    </row>
    <row r="1050" spans="1:27" x14ac:dyDescent="0.25">
      <c r="A1050" s="58">
        <v>45919.521736111114</v>
      </c>
      <c r="B1050" s="59">
        <v>443751355</v>
      </c>
      <c r="C1050" s="38" t="s">
        <v>36</v>
      </c>
      <c r="D1050" s="38" t="s">
        <v>37</v>
      </c>
      <c r="E1050" s="38" t="s">
        <v>120</v>
      </c>
      <c r="F1050" s="35">
        <v>3657.55</v>
      </c>
      <c r="G1050" s="35">
        <v>3654.55</v>
      </c>
      <c r="H1050" s="35">
        <v>3661.05</v>
      </c>
      <c r="I1050" s="38" t="s">
        <v>1452</v>
      </c>
      <c r="J1050" s="35">
        <v>3654.5</v>
      </c>
      <c r="K1050" s="35">
        <v>0</v>
      </c>
      <c r="L1050" s="35">
        <v>0</v>
      </c>
      <c r="M1050" s="35">
        <v>-3.05</v>
      </c>
      <c r="N1050" s="10" t="str">
        <f t="shared" si="165"/>
        <v>L</v>
      </c>
      <c r="O1050" s="11">
        <f t="shared" si="166"/>
        <v>45919</v>
      </c>
      <c r="P1050" s="12" t="str">
        <f t="shared" si="167"/>
        <v>12</v>
      </c>
      <c r="Q1050" s="13" t="str">
        <f>VLOOKUP($B1050,Deals_Demo!$H:$N,7,0)</f>
        <v>strategy_07_demo</v>
      </c>
      <c r="R1050" s="13" t="str">
        <f t="shared" si="168"/>
        <v>Fri</v>
      </c>
      <c r="S1050" s="14">
        <f>VLOOKUP($B1050,Deals_Demo!$H:$S,8,0)</f>
        <v>45919.521736111114</v>
      </c>
      <c r="T1050" s="14">
        <f>VLOOKUP($B1050,Deals_Demo!$H:$S,9,0)</f>
        <v>45919.730069444449</v>
      </c>
      <c r="U1050" s="15" t="str">
        <f t="shared" si="169"/>
        <v>2025-09-19</v>
      </c>
      <c r="V1050" s="13" t="str">
        <f>VLOOKUP($B1050,Deals_Demo!$H:$S,11,0)</f>
        <v>17</v>
      </c>
      <c r="W1050" s="13" t="str">
        <f>VLOOKUP($B1050,Deals_Demo!$H:$S,12,0)</f>
        <v>Fri</v>
      </c>
      <c r="X1050" s="13">
        <f t="shared" si="156"/>
        <v>-0.30499999999999999</v>
      </c>
      <c r="Y1050" s="13">
        <f t="shared" si="157"/>
        <v>-0.61</v>
      </c>
      <c r="Z1050" s="13">
        <f t="shared" si="158"/>
        <v>-0.91499999999999992</v>
      </c>
      <c r="AA1050" s="13">
        <f t="shared" si="170"/>
        <v>-3</v>
      </c>
    </row>
    <row r="1051" spans="1:27" x14ac:dyDescent="0.25">
      <c r="A1051" s="60">
        <v>45919.535844907405</v>
      </c>
      <c r="B1051" s="61">
        <v>443757826</v>
      </c>
      <c r="C1051" s="37" t="s">
        <v>36</v>
      </c>
      <c r="D1051" s="37" t="s">
        <v>38</v>
      </c>
      <c r="E1051" s="37" t="s">
        <v>120</v>
      </c>
      <c r="F1051" s="36">
        <v>3656.31</v>
      </c>
      <c r="G1051" s="36">
        <v>3657.81</v>
      </c>
      <c r="H1051" s="36">
        <v>3654.81</v>
      </c>
      <c r="I1051" s="37" t="s">
        <v>1453</v>
      </c>
      <c r="J1051" s="36">
        <v>3657.83</v>
      </c>
      <c r="K1051" s="36">
        <v>0</v>
      </c>
      <c r="L1051" s="36">
        <v>0</v>
      </c>
      <c r="M1051" s="36">
        <v>-1.52</v>
      </c>
      <c r="N1051" s="10" t="str">
        <f t="shared" si="165"/>
        <v>L</v>
      </c>
      <c r="O1051" s="11">
        <f t="shared" si="166"/>
        <v>45919</v>
      </c>
      <c r="P1051" s="12" t="str">
        <f t="shared" si="167"/>
        <v>12</v>
      </c>
      <c r="Q1051" s="13" t="str">
        <f>VLOOKUP($B1051,Deals_Demo!$H:$N,7,0)</f>
        <v>strategy_15_demo</v>
      </c>
      <c r="R1051" s="13" t="str">
        <f t="shared" si="168"/>
        <v>Fri</v>
      </c>
      <c r="S1051" s="14">
        <f>VLOOKUP($B1051,Deals_Demo!$H:$S,8,0)</f>
        <v>45919.535844907405</v>
      </c>
      <c r="T1051" s="14">
        <f>VLOOKUP($B1051,Deals_Demo!$H:$S,9,0)</f>
        <v>45919.74417824074</v>
      </c>
      <c r="U1051" s="15" t="str">
        <f t="shared" si="169"/>
        <v>2025-09-19</v>
      </c>
      <c r="V1051" s="13" t="str">
        <f>VLOOKUP($B1051,Deals_Demo!$H:$S,11,0)</f>
        <v>17</v>
      </c>
      <c r="W1051" s="13" t="str">
        <f>VLOOKUP($B1051,Deals_Demo!$H:$S,12,0)</f>
        <v>Fri</v>
      </c>
      <c r="X1051" s="13">
        <f t="shared" si="156"/>
        <v>-0.15200000000000002</v>
      </c>
      <c r="Y1051" s="13">
        <f t="shared" si="157"/>
        <v>-0.30400000000000005</v>
      </c>
      <c r="Z1051" s="13">
        <f t="shared" si="158"/>
        <v>-0.45599999999999996</v>
      </c>
      <c r="AA1051" s="13">
        <f t="shared" si="170"/>
        <v>-3</v>
      </c>
    </row>
    <row r="1052" spans="1:27" x14ac:dyDescent="0.25">
      <c r="A1052" s="58">
        <v>45919.542094907411</v>
      </c>
      <c r="B1052" s="59">
        <v>443759767</v>
      </c>
      <c r="C1052" s="38" t="s">
        <v>36</v>
      </c>
      <c r="D1052" s="38" t="s">
        <v>37</v>
      </c>
      <c r="E1052" s="38" t="s">
        <v>120</v>
      </c>
      <c r="F1052" s="35">
        <v>3658.23</v>
      </c>
      <c r="G1052" s="35">
        <v>3656.68</v>
      </c>
      <c r="H1052" s="35">
        <v>3659.68</v>
      </c>
      <c r="I1052" s="38" t="s">
        <v>1454</v>
      </c>
      <c r="J1052" s="35">
        <v>3656.64</v>
      </c>
      <c r="K1052" s="35">
        <v>0</v>
      </c>
      <c r="L1052" s="35">
        <v>0</v>
      </c>
      <c r="M1052" s="35">
        <v>-1.59</v>
      </c>
      <c r="N1052" s="10" t="str">
        <f t="shared" si="165"/>
        <v>L</v>
      </c>
      <c r="O1052" s="11">
        <f t="shared" si="166"/>
        <v>45919</v>
      </c>
      <c r="P1052" s="12" t="str">
        <f t="shared" si="167"/>
        <v>13</v>
      </c>
      <c r="Q1052" s="13" t="str">
        <f>VLOOKUP($B1052,Deals_Demo!$H:$N,7,0)</f>
        <v>strategy_15_demo</v>
      </c>
      <c r="R1052" s="13" t="str">
        <f t="shared" si="168"/>
        <v>Fri</v>
      </c>
      <c r="S1052" s="14">
        <f>VLOOKUP($B1052,Deals_Demo!$H:$S,8,0)</f>
        <v>45919.542094907411</v>
      </c>
      <c r="T1052" s="14">
        <f>VLOOKUP($B1052,Deals_Demo!$H:$S,9,0)</f>
        <v>45919.750428240746</v>
      </c>
      <c r="U1052" s="15" t="str">
        <f t="shared" si="169"/>
        <v>2025-09-19</v>
      </c>
      <c r="V1052" s="13" t="str">
        <f>VLOOKUP($B1052,Deals_Demo!$H:$S,11,0)</f>
        <v>18</v>
      </c>
      <c r="W1052" s="13" t="str">
        <f>VLOOKUP($B1052,Deals_Demo!$H:$S,12,0)</f>
        <v>Fri</v>
      </c>
      <c r="X1052" s="13">
        <f t="shared" si="156"/>
        <v>-0.15900000000000003</v>
      </c>
      <c r="Y1052" s="13">
        <f t="shared" si="157"/>
        <v>-0.31800000000000006</v>
      </c>
      <c r="Z1052" s="13">
        <f t="shared" si="158"/>
        <v>-0.47699999999999998</v>
      </c>
      <c r="AA1052" s="13">
        <f t="shared" si="170"/>
        <v>-3</v>
      </c>
    </row>
    <row r="1053" spans="1:27" x14ac:dyDescent="0.25">
      <c r="A1053" s="60">
        <v>45919.542326388888</v>
      </c>
      <c r="B1053" s="61">
        <v>443759864</v>
      </c>
      <c r="C1053" s="37" t="s">
        <v>36</v>
      </c>
      <c r="D1053" s="37" t="s">
        <v>37</v>
      </c>
      <c r="E1053" s="37" t="s">
        <v>120</v>
      </c>
      <c r="F1053" s="36">
        <v>3658.1</v>
      </c>
      <c r="G1053" s="36">
        <v>3655.61</v>
      </c>
      <c r="H1053" s="36">
        <v>3661.11</v>
      </c>
      <c r="I1053" s="37" t="s">
        <v>1455</v>
      </c>
      <c r="J1053" s="36">
        <v>3655.58</v>
      </c>
      <c r="K1053" s="36">
        <v>0</v>
      </c>
      <c r="L1053" s="36">
        <v>0</v>
      </c>
      <c r="M1053" s="36">
        <v>-2.52</v>
      </c>
      <c r="N1053" s="10" t="str">
        <f t="shared" si="165"/>
        <v>L</v>
      </c>
      <c r="O1053" s="11">
        <f t="shared" si="166"/>
        <v>45919</v>
      </c>
      <c r="P1053" s="12" t="str">
        <f t="shared" si="167"/>
        <v>13</v>
      </c>
      <c r="Q1053" s="13" t="str">
        <f>VLOOKUP($B1053,Deals_Demo!$H:$N,7,0)</f>
        <v>strategy_10_demo</v>
      </c>
      <c r="R1053" s="13" t="str">
        <f t="shared" si="168"/>
        <v>Fri</v>
      </c>
      <c r="S1053" s="14">
        <f>VLOOKUP($B1053,Deals_Demo!$H:$S,8,0)</f>
        <v>45919.542326388888</v>
      </c>
      <c r="T1053" s="14">
        <f>VLOOKUP($B1053,Deals_Demo!$H:$S,9,0)</f>
        <v>45919.750659722224</v>
      </c>
      <c r="U1053" s="15" t="str">
        <f t="shared" si="169"/>
        <v>2025-09-19</v>
      </c>
      <c r="V1053" s="13" t="str">
        <f>VLOOKUP($B1053,Deals_Demo!$H:$S,11,0)</f>
        <v>18</v>
      </c>
      <c r="W1053" s="13" t="str">
        <f>VLOOKUP($B1053,Deals_Demo!$H:$S,12,0)</f>
        <v>Fri</v>
      </c>
      <c r="X1053" s="13">
        <f t="shared" si="156"/>
        <v>-0.252</v>
      </c>
      <c r="Y1053" s="13">
        <f t="shared" si="157"/>
        <v>-0.504</v>
      </c>
      <c r="Z1053" s="13">
        <f t="shared" si="158"/>
        <v>-0.75600000000000001</v>
      </c>
      <c r="AA1053" s="13">
        <f t="shared" si="170"/>
        <v>-3</v>
      </c>
    </row>
    <row r="1054" spans="1:27" x14ac:dyDescent="0.25">
      <c r="A1054" s="58">
        <v>45919.554247685184</v>
      </c>
      <c r="B1054" s="59">
        <v>443762697</v>
      </c>
      <c r="C1054" s="38" t="s">
        <v>36</v>
      </c>
      <c r="D1054" s="38" t="s">
        <v>37</v>
      </c>
      <c r="E1054" s="38" t="s">
        <v>120</v>
      </c>
      <c r="F1054" s="35">
        <v>3658.32</v>
      </c>
      <c r="G1054" s="35">
        <v>3655.32</v>
      </c>
      <c r="H1054" s="35">
        <v>3661.32</v>
      </c>
      <c r="I1054" s="38" t="s">
        <v>1451</v>
      </c>
      <c r="J1054" s="35">
        <v>3655.25</v>
      </c>
      <c r="K1054" s="35">
        <v>0</v>
      </c>
      <c r="L1054" s="35">
        <v>0</v>
      </c>
      <c r="M1054" s="35">
        <v>-3.07</v>
      </c>
      <c r="N1054" s="10" t="str">
        <f t="shared" si="165"/>
        <v>L</v>
      </c>
      <c r="O1054" s="11">
        <f t="shared" si="166"/>
        <v>45919</v>
      </c>
      <c r="P1054" s="12" t="str">
        <f t="shared" si="167"/>
        <v>13</v>
      </c>
      <c r="Q1054" s="13" t="str">
        <f>VLOOKUP($B1054,Deals_Demo!$H:$N,7,0)</f>
        <v>strategy_09_demo</v>
      </c>
      <c r="R1054" s="13" t="str">
        <f t="shared" si="168"/>
        <v>Fri</v>
      </c>
      <c r="S1054" s="14">
        <f>VLOOKUP($B1054,Deals_Demo!$H:$S,8,0)</f>
        <v>45919.554247685184</v>
      </c>
      <c r="T1054" s="14">
        <f>VLOOKUP($B1054,Deals_Demo!$H:$S,9,0)</f>
        <v>45919.76258101852</v>
      </c>
      <c r="U1054" s="15" t="str">
        <f t="shared" si="169"/>
        <v>2025-09-19</v>
      </c>
      <c r="V1054" s="13" t="str">
        <f>VLOOKUP($B1054,Deals_Demo!$H:$S,11,0)</f>
        <v>18</v>
      </c>
      <c r="W1054" s="13" t="str">
        <f>VLOOKUP($B1054,Deals_Demo!$H:$S,12,0)</f>
        <v>Fri</v>
      </c>
      <c r="X1054" s="13">
        <f t="shared" si="156"/>
        <v>-0.307</v>
      </c>
      <c r="Y1054" s="13">
        <f t="shared" si="157"/>
        <v>-0.61399999999999999</v>
      </c>
      <c r="Z1054" s="13">
        <f t="shared" si="158"/>
        <v>-0.92099999999999993</v>
      </c>
      <c r="AA1054" s="13">
        <f t="shared" si="170"/>
        <v>-3</v>
      </c>
    </row>
    <row r="1055" spans="1:27" x14ac:dyDescent="0.25">
      <c r="A1055" s="60">
        <v>45919.554247685184</v>
      </c>
      <c r="B1055" s="61">
        <v>443762698</v>
      </c>
      <c r="C1055" s="37" t="s">
        <v>36</v>
      </c>
      <c r="D1055" s="37" t="s">
        <v>37</v>
      </c>
      <c r="E1055" s="37" t="s">
        <v>120</v>
      </c>
      <c r="F1055" s="36">
        <v>3658.32</v>
      </c>
      <c r="G1055" s="36">
        <v>3655.32</v>
      </c>
      <c r="H1055" s="36">
        <v>3661.82</v>
      </c>
      <c r="I1055" s="37" t="s">
        <v>1451</v>
      </c>
      <c r="J1055" s="36">
        <v>3655.25</v>
      </c>
      <c r="K1055" s="36">
        <v>0</v>
      </c>
      <c r="L1055" s="36">
        <v>0</v>
      </c>
      <c r="M1055" s="36">
        <v>-3.07</v>
      </c>
      <c r="N1055" s="10" t="str">
        <f t="shared" si="165"/>
        <v>L</v>
      </c>
      <c r="O1055" s="11">
        <f t="shared" si="166"/>
        <v>45919</v>
      </c>
      <c r="P1055" s="12" t="str">
        <f t="shared" si="167"/>
        <v>13</v>
      </c>
      <c r="Q1055" s="13" t="str">
        <f>VLOOKUP($B1055,Deals_Demo!$H:$N,7,0)</f>
        <v>strategy_11_demo</v>
      </c>
      <c r="R1055" s="13" t="str">
        <f t="shared" si="168"/>
        <v>Fri</v>
      </c>
      <c r="S1055" s="14">
        <f>VLOOKUP($B1055,Deals_Demo!$H:$S,8,0)</f>
        <v>45919.554247685184</v>
      </c>
      <c r="T1055" s="14">
        <f>VLOOKUP($B1055,Deals_Demo!$H:$S,9,0)</f>
        <v>45919.76258101852</v>
      </c>
      <c r="U1055" s="15" t="str">
        <f t="shared" si="169"/>
        <v>2025-09-19</v>
      </c>
      <c r="V1055" s="13" t="str">
        <f>VLOOKUP($B1055,Deals_Demo!$H:$S,11,0)</f>
        <v>18</v>
      </c>
      <c r="W1055" s="13" t="str">
        <f>VLOOKUP($B1055,Deals_Demo!$H:$S,12,0)</f>
        <v>Fri</v>
      </c>
      <c r="X1055" s="13">
        <f t="shared" si="156"/>
        <v>-0.307</v>
      </c>
      <c r="Y1055" s="13">
        <f t="shared" si="157"/>
        <v>-0.61399999999999999</v>
      </c>
      <c r="Z1055" s="13">
        <f t="shared" si="158"/>
        <v>-0.92099999999999993</v>
      </c>
      <c r="AA1055" s="13">
        <f t="shared" si="170"/>
        <v>-3</v>
      </c>
    </row>
    <row r="1056" spans="1:27" x14ac:dyDescent="0.25">
      <c r="A1056" s="58">
        <v>45919.557025462964</v>
      </c>
      <c r="B1056" s="59">
        <v>443763623</v>
      </c>
      <c r="C1056" s="38" t="s">
        <v>36</v>
      </c>
      <c r="D1056" s="38" t="s">
        <v>37</v>
      </c>
      <c r="E1056" s="38" t="s">
        <v>120</v>
      </c>
      <c r="F1056" s="35">
        <v>3658.98</v>
      </c>
      <c r="G1056" s="35">
        <v>3655.98</v>
      </c>
      <c r="H1056" s="35">
        <v>3662.48</v>
      </c>
      <c r="I1056" s="38" t="s">
        <v>1456</v>
      </c>
      <c r="J1056" s="35">
        <v>3655.93</v>
      </c>
      <c r="K1056" s="35">
        <v>0</v>
      </c>
      <c r="L1056" s="35">
        <v>0</v>
      </c>
      <c r="M1056" s="35">
        <v>-3.05</v>
      </c>
      <c r="N1056" s="10" t="str">
        <f t="shared" si="165"/>
        <v>L</v>
      </c>
      <c r="O1056" s="11">
        <f t="shared" si="166"/>
        <v>45919</v>
      </c>
      <c r="P1056" s="12" t="str">
        <f t="shared" si="167"/>
        <v>13</v>
      </c>
      <c r="Q1056" s="13" t="str">
        <f>VLOOKUP($B1056,Deals_Demo!$H:$N,7,0)</f>
        <v>strategy_17_demo</v>
      </c>
      <c r="R1056" s="13" t="str">
        <f t="shared" si="168"/>
        <v>Fri</v>
      </c>
      <c r="S1056" s="14">
        <f>VLOOKUP($B1056,Deals_Demo!$H:$S,8,0)</f>
        <v>45919.557025462964</v>
      </c>
      <c r="T1056" s="14">
        <f>VLOOKUP($B1056,Deals_Demo!$H:$S,9,0)</f>
        <v>45919.7653587963</v>
      </c>
      <c r="U1056" s="15" t="str">
        <f t="shared" si="169"/>
        <v>2025-09-19</v>
      </c>
      <c r="V1056" s="13" t="str">
        <f>VLOOKUP($B1056,Deals_Demo!$H:$S,11,0)</f>
        <v>18</v>
      </c>
      <c r="W1056" s="13" t="str">
        <f>VLOOKUP($B1056,Deals_Demo!$H:$S,12,0)</f>
        <v>Fri</v>
      </c>
      <c r="X1056" s="13">
        <f t="shared" si="156"/>
        <v>-0.30499999999999999</v>
      </c>
      <c r="Y1056" s="13">
        <f t="shared" si="157"/>
        <v>-0.61</v>
      </c>
      <c r="Z1056" s="13">
        <f t="shared" si="158"/>
        <v>-0.91499999999999992</v>
      </c>
      <c r="AA1056" s="13">
        <f t="shared" si="170"/>
        <v>-3</v>
      </c>
    </row>
    <row r="1057" spans="1:27" x14ac:dyDescent="0.25">
      <c r="A1057" s="60">
        <v>45919.557025462964</v>
      </c>
      <c r="B1057" s="61">
        <v>443763624</v>
      </c>
      <c r="C1057" s="37" t="s">
        <v>36</v>
      </c>
      <c r="D1057" s="37" t="s">
        <v>37</v>
      </c>
      <c r="E1057" s="37" t="s">
        <v>120</v>
      </c>
      <c r="F1057" s="36">
        <v>3658.96</v>
      </c>
      <c r="G1057" s="36">
        <v>3655.98</v>
      </c>
      <c r="H1057" s="37"/>
      <c r="I1057" s="37" t="s">
        <v>1456</v>
      </c>
      <c r="J1057" s="36">
        <v>3655.93</v>
      </c>
      <c r="K1057" s="36">
        <v>0</v>
      </c>
      <c r="L1057" s="36">
        <v>0</v>
      </c>
      <c r="M1057" s="36">
        <v>-3.03</v>
      </c>
      <c r="N1057" s="10" t="str">
        <f t="shared" si="165"/>
        <v>L</v>
      </c>
      <c r="O1057" s="11">
        <f t="shared" si="166"/>
        <v>45919</v>
      </c>
      <c r="P1057" s="12" t="str">
        <f t="shared" si="167"/>
        <v>13</v>
      </c>
      <c r="Q1057" s="13" t="str">
        <f>VLOOKUP($B1057,Deals_Demo!$H:$N,7,0)</f>
        <v>strategy_19_demo</v>
      </c>
      <c r="R1057" s="13" t="str">
        <f t="shared" si="168"/>
        <v>Fri</v>
      </c>
      <c r="S1057" s="14">
        <f>VLOOKUP($B1057,Deals_Demo!$H:$S,8,0)</f>
        <v>45919.557025462964</v>
      </c>
      <c r="T1057" s="14">
        <f>VLOOKUP($B1057,Deals_Demo!$H:$S,9,0)</f>
        <v>45919.7653587963</v>
      </c>
      <c r="U1057" s="15" t="str">
        <f t="shared" si="169"/>
        <v>2025-09-19</v>
      </c>
      <c r="V1057" s="13" t="str">
        <f>VLOOKUP($B1057,Deals_Demo!$H:$S,11,0)</f>
        <v>18</v>
      </c>
      <c r="W1057" s="13" t="str">
        <f>VLOOKUP($B1057,Deals_Demo!$H:$S,12,0)</f>
        <v>Fri</v>
      </c>
      <c r="X1057" s="13">
        <f t="shared" si="156"/>
        <v>-0.30299999999999999</v>
      </c>
      <c r="Y1057" s="13">
        <f t="shared" si="157"/>
        <v>-0.60599999999999998</v>
      </c>
      <c r="Z1057" s="13">
        <f t="shared" si="158"/>
        <v>-0.90899999999999992</v>
      </c>
      <c r="AA1057" s="13">
        <f t="shared" si="170"/>
        <v>-3</v>
      </c>
    </row>
    <row r="1058" spans="1:27" x14ac:dyDescent="0.25">
      <c r="A1058" s="58">
        <v>45919.567442129628</v>
      </c>
      <c r="B1058" s="59">
        <v>443766695</v>
      </c>
      <c r="C1058" s="38" t="s">
        <v>36</v>
      </c>
      <c r="D1058" s="38" t="s">
        <v>38</v>
      </c>
      <c r="E1058" s="38" t="s">
        <v>120</v>
      </c>
      <c r="F1058" s="35">
        <v>3655.79</v>
      </c>
      <c r="G1058" s="35">
        <v>3653.13</v>
      </c>
      <c r="H1058" s="38"/>
      <c r="I1058" s="38" t="s">
        <v>1457</v>
      </c>
      <c r="J1058" s="35">
        <v>3653.14</v>
      </c>
      <c r="K1058" s="35">
        <v>0</v>
      </c>
      <c r="L1058" s="35">
        <v>0</v>
      </c>
      <c r="M1058" s="35">
        <v>2.65</v>
      </c>
      <c r="N1058" s="10" t="str">
        <f t="shared" si="165"/>
        <v>W</v>
      </c>
      <c r="O1058" s="11">
        <f t="shared" si="166"/>
        <v>45919</v>
      </c>
      <c r="P1058" s="12" t="str">
        <f t="shared" si="167"/>
        <v>13</v>
      </c>
      <c r="Q1058" s="13" t="str">
        <f>VLOOKUP($B1058,Deals_Demo!$H:$N,7,0)</f>
        <v>strategy_19_demo</v>
      </c>
      <c r="R1058" s="13" t="str">
        <f t="shared" si="168"/>
        <v>Fri</v>
      </c>
      <c r="S1058" s="14">
        <f>VLOOKUP($B1058,Deals_Demo!$H:$S,8,0)</f>
        <v>45919.567442129628</v>
      </c>
      <c r="T1058" s="14">
        <f>VLOOKUP($B1058,Deals_Demo!$H:$S,9,0)</f>
        <v>45919.775775462964</v>
      </c>
      <c r="U1058" s="15" t="str">
        <f t="shared" si="169"/>
        <v>2025-09-19</v>
      </c>
      <c r="V1058" s="13" t="str">
        <f>VLOOKUP($B1058,Deals_Demo!$H:$S,11,0)</f>
        <v>18</v>
      </c>
      <c r="W1058" s="13" t="str">
        <f>VLOOKUP($B1058,Deals_Demo!$H:$S,12,0)</f>
        <v>Fri</v>
      </c>
      <c r="X1058" s="13">
        <f t="shared" si="156"/>
        <v>0.26500000000000001</v>
      </c>
      <c r="Y1058" s="13">
        <f t="shared" si="157"/>
        <v>0.53</v>
      </c>
      <c r="Z1058" s="13">
        <f t="shared" si="158"/>
        <v>0.79499999999999993</v>
      </c>
      <c r="AA1058" s="13">
        <f t="shared" si="170"/>
        <v>-3</v>
      </c>
    </row>
    <row r="1059" spans="1:27" x14ac:dyDescent="0.25">
      <c r="A1059" s="60">
        <v>45919.567442129628</v>
      </c>
      <c r="B1059" s="61">
        <v>443766696</v>
      </c>
      <c r="C1059" s="37" t="s">
        <v>36</v>
      </c>
      <c r="D1059" s="37" t="s">
        <v>38</v>
      </c>
      <c r="E1059" s="37" t="s">
        <v>120</v>
      </c>
      <c r="F1059" s="36">
        <v>3655.79</v>
      </c>
      <c r="G1059" s="36">
        <v>3654.42</v>
      </c>
      <c r="H1059" s="37"/>
      <c r="I1059" s="37" t="s">
        <v>1458</v>
      </c>
      <c r="J1059" s="36">
        <v>3654.57</v>
      </c>
      <c r="K1059" s="36">
        <v>0</v>
      </c>
      <c r="L1059" s="36">
        <v>0</v>
      </c>
      <c r="M1059" s="36">
        <v>1.22</v>
      </c>
      <c r="N1059" s="10" t="str">
        <f t="shared" si="165"/>
        <v>W</v>
      </c>
      <c r="O1059" s="11">
        <f t="shared" si="166"/>
        <v>45919</v>
      </c>
      <c r="P1059" s="12" t="str">
        <f t="shared" si="167"/>
        <v>13</v>
      </c>
      <c r="Q1059" s="13" t="str">
        <f>VLOOKUP($B1059,Deals_Demo!$H:$N,7,0)</f>
        <v>strategy_20_demo</v>
      </c>
      <c r="R1059" s="13" t="str">
        <f t="shared" si="168"/>
        <v>Fri</v>
      </c>
      <c r="S1059" s="14">
        <f>VLOOKUP($B1059,Deals_Demo!$H:$S,8,0)</f>
        <v>45919.567442129628</v>
      </c>
      <c r="T1059" s="14">
        <f>VLOOKUP($B1059,Deals_Demo!$H:$S,9,0)</f>
        <v>45919.775775462964</v>
      </c>
      <c r="U1059" s="15" t="str">
        <f t="shared" si="169"/>
        <v>2025-09-19</v>
      </c>
      <c r="V1059" s="13" t="str">
        <f>VLOOKUP($B1059,Deals_Demo!$H:$S,11,0)</f>
        <v>18</v>
      </c>
      <c r="W1059" s="13" t="str">
        <f>VLOOKUP($B1059,Deals_Demo!$H:$S,12,0)</f>
        <v>Fri</v>
      </c>
      <c r="X1059" s="13">
        <f t="shared" si="156"/>
        <v>0.122</v>
      </c>
      <c r="Y1059" s="13">
        <f t="shared" si="157"/>
        <v>0.24399999999999999</v>
      </c>
      <c r="Z1059" s="13">
        <f t="shared" si="158"/>
        <v>0.36599999999999999</v>
      </c>
      <c r="AA1059" s="13">
        <f t="shared" si="170"/>
        <v>-3</v>
      </c>
    </row>
    <row r="1060" spans="1:27" x14ac:dyDescent="0.25">
      <c r="A1060" s="58">
        <v>45919.567453703705</v>
      </c>
      <c r="B1060" s="59">
        <v>443766697</v>
      </c>
      <c r="C1060" s="38" t="s">
        <v>36</v>
      </c>
      <c r="D1060" s="38" t="s">
        <v>38</v>
      </c>
      <c r="E1060" s="38" t="s">
        <v>120</v>
      </c>
      <c r="F1060" s="35">
        <v>3655.79</v>
      </c>
      <c r="G1060" s="35">
        <v>3654.42</v>
      </c>
      <c r="H1060" s="38"/>
      <c r="I1060" s="38" t="s">
        <v>1458</v>
      </c>
      <c r="J1060" s="35">
        <v>3654.57</v>
      </c>
      <c r="K1060" s="35">
        <v>0</v>
      </c>
      <c r="L1060" s="35">
        <v>0</v>
      </c>
      <c r="M1060" s="35">
        <v>1.22</v>
      </c>
      <c r="N1060" s="10" t="str">
        <f t="shared" si="165"/>
        <v>W</v>
      </c>
      <c r="O1060" s="11">
        <f t="shared" si="166"/>
        <v>45919</v>
      </c>
      <c r="P1060" s="12" t="str">
        <f t="shared" si="167"/>
        <v>13</v>
      </c>
      <c r="Q1060" s="13" t="str">
        <f>VLOOKUP($B1060,Deals_Demo!$H:$N,7,0)</f>
        <v>strategy_18_demo</v>
      </c>
      <c r="R1060" s="13" t="str">
        <f t="shared" si="168"/>
        <v>Fri</v>
      </c>
      <c r="S1060" s="14">
        <f>VLOOKUP($B1060,Deals_Demo!$H:$S,8,0)</f>
        <v>45919.567453703705</v>
      </c>
      <c r="T1060" s="14">
        <f>VLOOKUP($B1060,Deals_Demo!$H:$S,9,0)</f>
        <v>45919.775787037041</v>
      </c>
      <c r="U1060" s="15" t="str">
        <f t="shared" si="169"/>
        <v>2025-09-19</v>
      </c>
      <c r="V1060" s="13" t="str">
        <f>VLOOKUP($B1060,Deals_Demo!$H:$S,11,0)</f>
        <v>18</v>
      </c>
      <c r="W1060" s="13" t="str">
        <f>VLOOKUP($B1060,Deals_Demo!$H:$S,12,0)</f>
        <v>Fri</v>
      </c>
      <c r="X1060" s="13">
        <f t="shared" si="156"/>
        <v>0.122</v>
      </c>
      <c r="Y1060" s="13">
        <f t="shared" si="157"/>
        <v>0.24399999999999999</v>
      </c>
      <c r="Z1060" s="13">
        <f t="shared" si="158"/>
        <v>0.36599999999999999</v>
      </c>
      <c r="AA1060" s="13">
        <f t="shared" si="170"/>
        <v>-3</v>
      </c>
    </row>
    <row r="1061" spans="1:27" x14ac:dyDescent="0.25">
      <c r="A1061" s="60">
        <v>45919.567453703705</v>
      </c>
      <c r="B1061" s="61">
        <v>443766701</v>
      </c>
      <c r="C1061" s="37" t="s">
        <v>36</v>
      </c>
      <c r="D1061" s="37" t="s">
        <v>38</v>
      </c>
      <c r="E1061" s="37" t="s">
        <v>120</v>
      </c>
      <c r="F1061" s="36">
        <v>3655.79</v>
      </c>
      <c r="G1061" s="36">
        <v>3653.14</v>
      </c>
      <c r="H1061" s="36">
        <v>3652.29</v>
      </c>
      <c r="I1061" s="37" t="s">
        <v>1457</v>
      </c>
      <c r="J1061" s="36">
        <v>3653.14</v>
      </c>
      <c r="K1061" s="36">
        <v>0</v>
      </c>
      <c r="L1061" s="36">
        <v>0</v>
      </c>
      <c r="M1061" s="36">
        <v>2.65</v>
      </c>
      <c r="N1061" s="10" t="str">
        <f t="shared" si="165"/>
        <v>W</v>
      </c>
      <c r="O1061" s="11">
        <f t="shared" si="166"/>
        <v>45919</v>
      </c>
      <c r="P1061" s="12" t="str">
        <f t="shared" si="167"/>
        <v>13</v>
      </c>
      <c r="Q1061" s="13" t="str">
        <f>VLOOKUP($B1061,Deals_Demo!$H:$N,7,0)</f>
        <v>strategy_17_demo</v>
      </c>
      <c r="R1061" s="13" t="str">
        <f t="shared" si="168"/>
        <v>Fri</v>
      </c>
      <c r="S1061" s="14">
        <f>VLOOKUP($B1061,Deals_Demo!$H:$S,8,0)</f>
        <v>45919.567453703705</v>
      </c>
      <c r="T1061" s="14">
        <f>VLOOKUP($B1061,Deals_Demo!$H:$S,9,0)</f>
        <v>45919.775787037041</v>
      </c>
      <c r="U1061" s="15" t="str">
        <f t="shared" si="169"/>
        <v>2025-09-19</v>
      </c>
      <c r="V1061" s="13" t="str">
        <f>VLOOKUP($B1061,Deals_Demo!$H:$S,11,0)</f>
        <v>18</v>
      </c>
      <c r="W1061" s="13" t="str">
        <f>VLOOKUP($B1061,Deals_Demo!$H:$S,12,0)</f>
        <v>Fri</v>
      </c>
      <c r="X1061" s="13">
        <f t="shared" si="156"/>
        <v>0.26500000000000001</v>
      </c>
      <c r="Y1061" s="13">
        <f t="shared" si="157"/>
        <v>0.53</v>
      </c>
      <c r="Z1061" s="13">
        <f t="shared" si="158"/>
        <v>0.79499999999999993</v>
      </c>
      <c r="AA1061" s="13">
        <f t="shared" si="170"/>
        <v>-3</v>
      </c>
    </row>
    <row r="1062" spans="1:27" x14ac:dyDescent="0.25">
      <c r="A1062" s="58">
        <v>45919.568136574075</v>
      </c>
      <c r="B1062" s="59">
        <v>443767172</v>
      </c>
      <c r="C1062" s="38" t="s">
        <v>36</v>
      </c>
      <c r="D1062" s="38" t="s">
        <v>38</v>
      </c>
      <c r="E1062" s="38" t="s">
        <v>120</v>
      </c>
      <c r="F1062" s="35">
        <v>3656.12</v>
      </c>
      <c r="G1062" s="35">
        <v>3657.63</v>
      </c>
      <c r="H1062" s="35">
        <v>3654.63</v>
      </c>
      <c r="I1062" s="38" t="s">
        <v>1459</v>
      </c>
      <c r="J1062" s="35">
        <v>3657.64</v>
      </c>
      <c r="K1062" s="35">
        <v>0</v>
      </c>
      <c r="L1062" s="35">
        <v>0</v>
      </c>
      <c r="M1062" s="35">
        <v>-1.52</v>
      </c>
      <c r="N1062" s="10" t="str">
        <f t="shared" si="165"/>
        <v>L</v>
      </c>
      <c r="O1062" s="11">
        <f t="shared" si="166"/>
        <v>45919</v>
      </c>
      <c r="P1062" s="12" t="str">
        <f t="shared" si="167"/>
        <v>13</v>
      </c>
      <c r="Q1062" s="13" t="str">
        <f>VLOOKUP($B1062,Deals_Demo!$H:$N,7,0)</f>
        <v>strategy_15_demo</v>
      </c>
      <c r="R1062" s="13" t="str">
        <f t="shared" si="168"/>
        <v>Fri</v>
      </c>
      <c r="S1062" s="14">
        <f>VLOOKUP($B1062,Deals_Demo!$H:$S,8,0)</f>
        <v>45919.568136574075</v>
      </c>
      <c r="T1062" s="14">
        <f>VLOOKUP($B1062,Deals_Demo!$H:$S,9,0)</f>
        <v>45919.776469907411</v>
      </c>
      <c r="U1062" s="15" t="str">
        <f t="shared" si="169"/>
        <v>2025-09-19</v>
      </c>
      <c r="V1062" s="13" t="str">
        <f>VLOOKUP($B1062,Deals_Demo!$H:$S,11,0)</f>
        <v>18</v>
      </c>
      <c r="W1062" s="13" t="str">
        <f>VLOOKUP($B1062,Deals_Demo!$H:$S,12,0)</f>
        <v>Fri</v>
      </c>
      <c r="X1062" s="13">
        <f t="shared" si="156"/>
        <v>-0.15200000000000002</v>
      </c>
      <c r="Y1062" s="13">
        <f t="shared" si="157"/>
        <v>-0.30400000000000005</v>
      </c>
      <c r="Z1062" s="13">
        <f t="shared" si="158"/>
        <v>-0.45599999999999996</v>
      </c>
      <c r="AA1062" s="13">
        <f t="shared" si="170"/>
        <v>-3</v>
      </c>
    </row>
    <row r="1063" spans="1:27" x14ac:dyDescent="0.25">
      <c r="A1063" s="60">
        <v>45919.568136574075</v>
      </c>
      <c r="B1063" s="61">
        <v>443767176</v>
      </c>
      <c r="C1063" s="37" t="s">
        <v>36</v>
      </c>
      <c r="D1063" s="37" t="s">
        <v>38</v>
      </c>
      <c r="E1063" s="37" t="s">
        <v>120</v>
      </c>
      <c r="F1063" s="36">
        <v>3656.12</v>
      </c>
      <c r="G1063" s="36">
        <v>3654.22</v>
      </c>
      <c r="H1063" s="36">
        <v>3652.62</v>
      </c>
      <c r="I1063" s="37" t="s">
        <v>1460</v>
      </c>
      <c r="J1063" s="36">
        <v>3652.62</v>
      </c>
      <c r="K1063" s="36">
        <v>0</v>
      </c>
      <c r="L1063" s="36">
        <v>0</v>
      </c>
      <c r="M1063" s="36">
        <v>3.5</v>
      </c>
      <c r="N1063" s="10" t="str">
        <f t="shared" si="165"/>
        <v>W</v>
      </c>
      <c r="O1063" s="11">
        <f t="shared" si="166"/>
        <v>45919</v>
      </c>
      <c r="P1063" s="12" t="str">
        <f t="shared" si="167"/>
        <v>13</v>
      </c>
      <c r="Q1063" s="13" t="str">
        <f>VLOOKUP($B1063,Deals_Demo!$H:$N,7,0)</f>
        <v>strategy_16_demo</v>
      </c>
      <c r="R1063" s="13" t="str">
        <f t="shared" si="168"/>
        <v>Fri</v>
      </c>
      <c r="S1063" s="14">
        <f>VLOOKUP($B1063,Deals_Demo!$H:$S,8,0)</f>
        <v>45919.568136574075</v>
      </c>
      <c r="T1063" s="14">
        <f>VLOOKUP($B1063,Deals_Demo!$H:$S,9,0)</f>
        <v>45919.776469907411</v>
      </c>
      <c r="U1063" s="15" t="str">
        <f t="shared" si="169"/>
        <v>2025-09-19</v>
      </c>
      <c r="V1063" s="13" t="str">
        <f>VLOOKUP($B1063,Deals_Demo!$H:$S,11,0)</f>
        <v>18</v>
      </c>
      <c r="W1063" s="13" t="str">
        <f>VLOOKUP($B1063,Deals_Demo!$H:$S,12,0)</f>
        <v>Fri</v>
      </c>
      <c r="X1063" s="13">
        <f t="shared" si="156"/>
        <v>0.35000000000000003</v>
      </c>
      <c r="Y1063" s="13">
        <f t="shared" si="157"/>
        <v>0.70000000000000007</v>
      </c>
      <c r="Z1063" s="13">
        <f t="shared" si="158"/>
        <v>1.05</v>
      </c>
      <c r="AA1063" s="13">
        <f t="shared" si="170"/>
        <v>3.5</v>
      </c>
    </row>
    <row r="1064" spans="1:27" x14ac:dyDescent="0.25">
      <c r="A1064" s="58">
        <v>45919.568148148152</v>
      </c>
      <c r="B1064" s="59">
        <v>443767179</v>
      </c>
      <c r="C1064" s="38" t="s">
        <v>36</v>
      </c>
      <c r="D1064" s="38" t="s">
        <v>38</v>
      </c>
      <c r="E1064" s="38" t="s">
        <v>120</v>
      </c>
      <c r="F1064" s="35">
        <v>3656.11</v>
      </c>
      <c r="G1064" s="35">
        <v>3659.12</v>
      </c>
      <c r="H1064" s="35">
        <v>3654.62</v>
      </c>
      <c r="I1064" s="38" t="s">
        <v>1461</v>
      </c>
      <c r="J1064" s="35">
        <v>3654.62</v>
      </c>
      <c r="K1064" s="35">
        <v>0</v>
      </c>
      <c r="L1064" s="35">
        <v>0</v>
      </c>
      <c r="M1064" s="35">
        <v>1.49</v>
      </c>
      <c r="N1064" s="10" t="str">
        <f t="shared" si="165"/>
        <v>W</v>
      </c>
      <c r="O1064" s="11">
        <f t="shared" si="166"/>
        <v>45919</v>
      </c>
      <c r="P1064" s="12" t="str">
        <f t="shared" si="167"/>
        <v>13</v>
      </c>
      <c r="Q1064" s="13" t="str">
        <f>VLOOKUP($B1064,Deals_Demo!$H:$N,7,0)</f>
        <v>strategy_14_demo</v>
      </c>
      <c r="R1064" s="13" t="str">
        <f t="shared" si="168"/>
        <v>Fri</v>
      </c>
      <c r="S1064" s="14">
        <f>VLOOKUP($B1064,Deals_Demo!$H:$S,8,0)</f>
        <v>45919.568148148152</v>
      </c>
      <c r="T1064" s="14">
        <f>VLOOKUP($B1064,Deals_Demo!$H:$S,9,0)</f>
        <v>45919.776481481487</v>
      </c>
      <c r="U1064" s="15" t="str">
        <f t="shared" si="169"/>
        <v>2025-09-19</v>
      </c>
      <c r="V1064" s="13" t="str">
        <f>VLOOKUP($B1064,Deals_Demo!$H:$S,11,0)</f>
        <v>18</v>
      </c>
      <c r="W1064" s="13" t="str">
        <f>VLOOKUP($B1064,Deals_Demo!$H:$S,12,0)</f>
        <v>Fri</v>
      </c>
      <c r="X1064" s="13">
        <f t="shared" si="156"/>
        <v>0.14899999999999999</v>
      </c>
      <c r="Y1064" s="13">
        <f t="shared" si="157"/>
        <v>0.29799999999999999</v>
      </c>
      <c r="Z1064" s="13">
        <f t="shared" si="158"/>
        <v>0.44700000000000001</v>
      </c>
      <c r="AA1064" s="13">
        <f t="shared" si="170"/>
        <v>-3</v>
      </c>
    </row>
    <row r="1065" spans="1:27" x14ac:dyDescent="0.25">
      <c r="A1065" s="60">
        <v>45919.568148148152</v>
      </c>
      <c r="B1065" s="61">
        <v>443767180</v>
      </c>
      <c r="C1065" s="37" t="s">
        <v>36</v>
      </c>
      <c r="D1065" s="37" t="s">
        <v>38</v>
      </c>
      <c r="E1065" s="37" t="s">
        <v>120</v>
      </c>
      <c r="F1065" s="36">
        <v>3656.11</v>
      </c>
      <c r="G1065" s="36">
        <v>3655.5</v>
      </c>
      <c r="H1065" s="36">
        <v>3653.12</v>
      </c>
      <c r="I1065" s="37" t="s">
        <v>1462</v>
      </c>
      <c r="J1065" s="36">
        <v>3655.53</v>
      </c>
      <c r="K1065" s="36">
        <v>0</v>
      </c>
      <c r="L1065" s="36">
        <v>0</v>
      </c>
      <c r="M1065" s="36">
        <v>0.57999999999999996</v>
      </c>
      <c r="N1065" s="10" t="str">
        <f t="shared" si="165"/>
        <v>W</v>
      </c>
      <c r="O1065" s="11">
        <f t="shared" si="166"/>
        <v>45919</v>
      </c>
      <c r="P1065" s="12" t="str">
        <f t="shared" si="167"/>
        <v>13</v>
      </c>
      <c r="Q1065" s="13" t="str">
        <f>VLOOKUP($B1065,Deals_Demo!$H:$N,7,0)</f>
        <v>strategy_09_demo</v>
      </c>
      <c r="R1065" s="13" t="str">
        <f t="shared" si="168"/>
        <v>Fri</v>
      </c>
      <c r="S1065" s="14">
        <f>VLOOKUP($B1065,Deals_Demo!$H:$S,8,0)</f>
        <v>45919.568148148152</v>
      </c>
      <c r="T1065" s="14">
        <f>VLOOKUP($B1065,Deals_Demo!$H:$S,9,0)</f>
        <v>45919.776481481487</v>
      </c>
      <c r="U1065" s="15" t="str">
        <f t="shared" si="169"/>
        <v>2025-09-19</v>
      </c>
      <c r="V1065" s="13" t="str">
        <f>VLOOKUP($B1065,Deals_Demo!$H:$S,11,0)</f>
        <v>18</v>
      </c>
      <c r="W1065" s="13" t="str">
        <f>VLOOKUP($B1065,Deals_Demo!$H:$S,12,0)</f>
        <v>Fri</v>
      </c>
      <c r="X1065" s="13">
        <f t="shared" si="156"/>
        <v>5.7999999999999996E-2</v>
      </c>
      <c r="Y1065" s="13">
        <f t="shared" si="157"/>
        <v>0.11599999999999999</v>
      </c>
      <c r="Z1065" s="13">
        <f t="shared" si="158"/>
        <v>0.17399999999999999</v>
      </c>
      <c r="AA1065" s="13">
        <f t="shared" si="170"/>
        <v>-3</v>
      </c>
    </row>
    <row r="1066" spans="1:27" x14ac:dyDescent="0.25">
      <c r="A1066" s="58">
        <v>45919.568148148152</v>
      </c>
      <c r="B1066" s="59">
        <v>443767181</v>
      </c>
      <c r="C1066" s="38" t="s">
        <v>36</v>
      </c>
      <c r="D1066" s="38" t="s">
        <v>38</v>
      </c>
      <c r="E1066" s="38" t="s">
        <v>120</v>
      </c>
      <c r="F1066" s="35">
        <v>3656.11</v>
      </c>
      <c r="G1066" s="35">
        <v>3659.12</v>
      </c>
      <c r="H1066" s="35">
        <v>3654.62</v>
      </c>
      <c r="I1066" s="38" t="s">
        <v>1461</v>
      </c>
      <c r="J1066" s="35">
        <v>3654.62</v>
      </c>
      <c r="K1066" s="35">
        <v>0</v>
      </c>
      <c r="L1066" s="35">
        <v>0</v>
      </c>
      <c r="M1066" s="35">
        <v>1.49</v>
      </c>
      <c r="N1066" s="10" t="str">
        <f t="shared" si="165"/>
        <v>W</v>
      </c>
      <c r="O1066" s="11">
        <f t="shared" si="166"/>
        <v>45919</v>
      </c>
      <c r="P1066" s="12" t="str">
        <f t="shared" si="167"/>
        <v>13</v>
      </c>
      <c r="Q1066" s="13" t="str">
        <f>VLOOKUP($B1066,Deals_Demo!$H:$N,7,0)</f>
        <v>strategy_12_demo</v>
      </c>
      <c r="R1066" s="13" t="str">
        <f t="shared" si="168"/>
        <v>Fri</v>
      </c>
      <c r="S1066" s="14">
        <f>VLOOKUP($B1066,Deals_Demo!$H:$S,8,0)</f>
        <v>45919.568148148152</v>
      </c>
      <c r="T1066" s="14">
        <f>VLOOKUP($B1066,Deals_Demo!$H:$S,9,0)</f>
        <v>45919.776481481487</v>
      </c>
      <c r="U1066" s="15" t="str">
        <f t="shared" si="169"/>
        <v>2025-09-19</v>
      </c>
      <c r="V1066" s="13" t="str">
        <f>VLOOKUP($B1066,Deals_Demo!$H:$S,11,0)</f>
        <v>18</v>
      </c>
      <c r="W1066" s="13" t="str">
        <f>VLOOKUP($B1066,Deals_Demo!$H:$S,12,0)</f>
        <v>Fri</v>
      </c>
      <c r="X1066" s="13">
        <f t="shared" si="156"/>
        <v>0.14899999999999999</v>
      </c>
      <c r="Y1066" s="13">
        <f t="shared" si="157"/>
        <v>0.29799999999999999</v>
      </c>
      <c r="Z1066" s="13">
        <f t="shared" si="158"/>
        <v>0.44700000000000001</v>
      </c>
      <c r="AA1066" s="13">
        <f t="shared" si="170"/>
        <v>-3</v>
      </c>
    </row>
    <row r="1067" spans="1:27" x14ac:dyDescent="0.25">
      <c r="A1067" s="60">
        <v>45919.568148148152</v>
      </c>
      <c r="B1067" s="61">
        <v>443767182</v>
      </c>
      <c r="C1067" s="37" t="s">
        <v>36</v>
      </c>
      <c r="D1067" s="37" t="s">
        <v>38</v>
      </c>
      <c r="E1067" s="37" t="s">
        <v>120</v>
      </c>
      <c r="F1067" s="36">
        <v>3656.11</v>
      </c>
      <c r="G1067" s="36">
        <v>3655.5</v>
      </c>
      <c r="H1067" s="36">
        <v>3652.62</v>
      </c>
      <c r="I1067" s="37" t="s">
        <v>1462</v>
      </c>
      <c r="J1067" s="36">
        <v>3655.53</v>
      </c>
      <c r="K1067" s="36">
        <v>0</v>
      </c>
      <c r="L1067" s="36">
        <v>0</v>
      </c>
      <c r="M1067" s="36">
        <v>0.57999999999999996</v>
      </c>
      <c r="N1067" s="10" t="str">
        <f t="shared" si="165"/>
        <v>W</v>
      </c>
      <c r="O1067" s="11">
        <f t="shared" si="166"/>
        <v>45919</v>
      </c>
      <c r="P1067" s="12" t="str">
        <f t="shared" si="167"/>
        <v>13</v>
      </c>
      <c r="Q1067" s="13" t="str">
        <f>VLOOKUP($B1067,Deals_Demo!$H:$N,7,0)</f>
        <v>strategy_11_demo</v>
      </c>
      <c r="R1067" s="13" t="str">
        <f t="shared" si="168"/>
        <v>Fri</v>
      </c>
      <c r="S1067" s="14">
        <f>VLOOKUP($B1067,Deals_Demo!$H:$S,8,0)</f>
        <v>45919.568148148152</v>
      </c>
      <c r="T1067" s="14">
        <f>VLOOKUP($B1067,Deals_Demo!$H:$S,9,0)</f>
        <v>45919.776481481487</v>
      </c>
      <c r="U1067" s="15" t="str">
        <f t="shared" si="169"/>
        <v>2025-09-19</v>
      </c>
      <c r="V1067" s="13" t="str">
        <f>VLOOKUP($B1067,Deals_Demo!$H:$S,11,0)</f>
        <v>18</v>
      </c>
      <c r="W1067" s="13" t="str">
        <f>VLOOKUP($B1067,Deals_Demo!$H:$S,12,0)</f>
        <v>Fri</v>
      </c>
      <c r="X1067" s="13">
        <f t="shared" si="156"/>
        <v>5.7999999999999996E-2</v>
      </c>
      <c r="Y1067" s="13">
        <f t="shared" si="157"/>
        <v>0.11599999999999999</v>
      </c>
      <c r="Z1067" s="13">
        <f t="shared" si="158"/>
        <v>0.17399999999999999</v>
      </c>
      <c r="AA1067" s="13">
        <f t="shared" si="170"/>
        <v>-3</v>
      </c>
    </row>
    <row r="1068" spans="1:27" x14ac:dyDescent="0.25">
      <c r="A1068" s="58">
        <v>45919.568159722221</v>
      </c>
      <c r="B1068" s="59">
        <v>443767183</v>
      </c>
      <c r="C1068" s="38" t="s">
        <v>36</v>
      </c>
      <c r="D1068" s="38" t="s">
        <v>38</v>
      </c>
      <c r="E1068" s="38" t="s">
        <v>120</v>
      </c>
      <c r="F1068" s="35">
        <v>3656.11</v>
      </c>
      <c r="G1068" s="35">
        <v>3655.5</v>
      </c>
      <c r="H1068" s="35">
        <v>3653.12</v>
      </c>
      <c r="I1068" s="38" t="s">
        <v>1462</v>
      </c>
      <c r="J1068" s="35">
        <v>3655.53</v>
      </c>
      <c r="K1068" s="35">
        <v>0</v>
      </c>
      <c r="L1068" s="35">
        <v>0</v>
      </c>
      <c r="M1068" s="35">
        <v>0.57999999999999996</v>
      </c>
      <c r="N1068" s="10" t="str">
        <f t="shared" si="165"/>
        <v>W</v>
      </c>
      <c r="O1068" s="11">
        <f t="shared" si="166"/>
        <v>45919</v>
      </c>
      <c r="P1068" s="12" t="str">
        <f t="shared" si="167"/>
        <v>13</v>
      </c>
      <c r="Q1068" s="13" t="str">
        <f>VLOOKUP($B1068,Deals_Demo!$H:$N,7,0)</f>
        <v>strategy_10_demo</v>
      </c>
      <c r="R1068" s="13" t="str">
        <f t="shared" si="168"/>
        <v>Fri</v>
      </c>
      <c r="S1068" s="14">
        <f>VLOOKUP($B1068,Deals_Demo!$H:$S,8,0)</f>
        <v>45919.568159722221</v>
      </c>
      <c r="T1068" s="14">
        <f>VLOOKUP($B1068,Deals_Demo!$H:$S,9,0)</f>
        <v>45919.776493055557</v>
      </c>
      <c r="U1068" s="15" t="str">
        <f t="shared" si="169"/>
        <v>2025-09-19</v>
      </c>
      <c r="V1068" s="13" t="str">
        <f>VLOOKUP($B1068,Deals_Demo!$H:$S,11,0)</f>
        <v>18</v>
      </c>
      <c r="W1068" s="13" t="str">
        <f>VLOOKUP($B1068,Deals_Demo!$H:$S,12,0)</f>
        <v>Fri</v>
      </c>
      <c r="X1068" s="13">
        <f t="shared" si="156"/>
        <v>5.7999999999999996E-2</v>
      </c>
      <c r="Y1068" s="13">
        <f t="shared" si="157"/>
        <v>0.11599999999999999</v>
      </c>
      <c r="Z1068" s="13">
        <f t="shared" si="158"/>
        <v>0.17399999999999999</v>
      </c>
      <c r="AA1068" s="13">
        <f t="shared" si="170"/>
        <v>-3</v>
      </c>
    </row>
    <row r="1069" spans="1:27" x14ac:dyDescent="0.25">
      <c r="A1069" s="60">
        <v>45919.582025462965</v>
      </c>
      <c r="B1069" s="61">
        <v>443772563</v>
      </c>
      <c r="C1069" s="37" t="s">
        <v>36</v>
      </c>
      <c r="D1069" s="37" t="s">
        <v>38</v>
      </c>
      <c r="E1069" s="37" t="s">
        <v>120</v>
      </c>
      <c r="F1069" s="36">
        <v>3655.79</v>
      </c>
      <c r="G1069" s="36">
        <v>3657.29</v>
      </c>
      <c r="H1069" s="36">
        <v>3654.29</v>
      </c>
      <c r="I1069" s="37" t="s">
        <v>1463</v>
      </c>
      <c r="J1069" s="36">
        <v>3654.28</v>
      </c>
      <c r="K1069" s="36">
        <v>0</v>
      </c>
      <c r="L1069" s="36">
        <v>0</v>
      </c>
      <c r="M1069" s="36">
        <v>1.51</v>
      </c>
      <c r="N1069" s="10" t="str">
        <f t="shared" si="165"/>
        <v>W</v>
      </c>
      <c r="O1069" s="11">
        <f t="shared" si="166"/>
        <v>45919</v>
      </c>
      <c r="P1069" s="12" t="str">
        <f t="shared" si="167"/>
        <v>13</v>
      </c>
      <c r="Q1069" s="13" t="str">
        <f>VLOOKUP($B1069,Deals_Demo!$H:$N,7,0)</f>
        <v>strategy_15_demo</v>
      </c>
      <c r="R1069" s="13" t="str">
        <f t="shared" si="168"/>
        <v>Fri</v>
      </c>
      <c r="S1069" s="14">
        <f>VLOOKUP($B1069,Deals_Demo!$H:$S,8,0)</f>
        <v>45919.582025462965</v>
      </c>
      <c r="T1069" s="14">
        <f>VLOOKUP($B1069,Deals_Demo!$H:$S,9,0)</f>
        <v>45919.790358796301</v>
      </c>
      <c r="U1069" s="15" t="str">
        <f t="shared" si="169"/>
        <v>2025-09-19</v>
      </c>
      <c r="V1069" s="13" t="str">
        <f>VLOOKUP($B1069,Deals_Demo!$H:$S,11,0)</f>
        <v>18</v>
      </c>
      <c r="W1069" s="13" t="str">
        <f>VLOOKUP($B1069,Deals_Demo!$H:$S,12,0)</f>
        <v>Fri</v>
      </c>
      <c r="X1069" s="13">
        <f t="shared" si="156"/>
        <v>0.15100000000000002</v>
      </c>
      <c r="Y1069" s="13">
        <f t="shared" si="157"/>
        <v>0.30200000000000005</v>
      </c>
      <c r="Z1069" s="13">
        <f t="shared" si="158"/>
        <v>0.45299999999999996</v>
      </c>
      <c r="AA1069" s="13">
        <f t="shared" si="170"/>
        <v>-3</v>
      </c>
    </row>
    <row r="1070" spans="1:27" x14ac:dyDescent="0.25">
      <c r="A1070" s="58">
        <v>45919.585497685184</v>
      </c>
      <c r="B1070" s="59">
        <v>443774359</v>
      </c>
      <c r="C1070" s="38" t="s">
        <v>36</v>
      </c>
      <c r="D1070" s="38" t="s">
        <v>38</v>
      </c>
      <c r="E1070" s="38" t="s">
        <v>120</v>
      </c>
      <c r="F1070" s="35">
        <v>3655.42</v>
      </c>
      <c r="G1070" s="35">
        <v>3658.43</v>
      </c>
      <c r="H1070" s="35">
        <v>3653.93</v>
      </c>
      <c r="I1070" s="38" t="s">
        <v>1464</v>
      </c>
      <c r="J1070" s="35">
        <v>3653.91</v>
      </c>
      <c r="K1070" s="35">
        <v>0</v>
      </c>
      <c r="L1070" s="35">
        <v>0</v>
      </c>
      <c r="M1070" s="35">
        <v>1.51</v>
      </c>
      <c r="N1070" s="10" t="str">
        <f t="shared" si="165"/>
        <v>W</v>
      </c>
      <c r="O1070" s="11">
        <f t="shared" si="166"/>
        <v>45919</v>
      </c>
      <c r="P1070" s="12" t="str">
        <f t="shared" si="167"/>
        <v>14</v>
      </c>
      <c r="Q1070" s="13" t="str">
        <f>VLOOKUP($B1070,Deals_Demo!$H:$N,7,0)</f>
        <v>strategy_12_demo</v>
      </c>
      <c r="R1070" s="13" t="str">
        <f t="shared" si="168"/>
        <v>Fri</v>
      </c>
      <c r="S1070" s="14">
        <f>VLOOKUP($B1070,Deals_Demo!$H:$S,8,0)</f>
        <v>45919.585497685184</v>
      </c>
      <c r="T1070" s="14">
        <f>VLOOKUP($B1070,Deals_Demo!$H:$S,9,0)</f>
        <v>45919.79383101852</v>
      </c>
      <c r="U1070" s="15" t="str">
        <f t="shared" si="169"/>
        <v>2025-09-19</v>
      </c>
      <c r="V1070" s="13" t="str">
        <f>VLOOKUP($B1070,Deals_Demo!$H:$S,11,0)</f>
        <v>19</v>
      </c>
      <c r="W1070" s="13" t="str">
        <f>VLOOKUP($B1070,Deals_Demo!$H:$S,12,0)</f>
        <v>Fri</v>
      </c>
      <c r="X1070" s="13">
        <f t="shared" si="156"/>
        <v>0.15100000000000002</v>
      </c>
      <c r="Y1070" s="13">
        <f t="shared" si="157"/>
        <v>0.30200000000000005</v>
      </c>
      <c r="Z1070" s="13">
        <f t="shared" si="158"/>
        <v>0.45299999999999996</v>
      </c>
      <c r="AA1070" s="13">
        <f t="shared" si="170"/>
        <v>-3</v>
      </c>
    </row>
    <row r="1071" spans="1:27" x14ac:dyDescent="0.25">
      <c r="A1071" s="60">
        <v>45919.588391203702</v>
      </c>
      <c r="B1071" s="61">
        <v>443775756</v>
      </c>
      <c r="C1071" s="37" t="s">
        <v>36</v>
      </c>
      <c r="D1071" s="37" t="s">
        <v>38</v>
      </c>
      <c r="E1071" s="37" t="s">
        <v>120</v>
      </c>
      <c r="F1071" s="36">
        <v>3655.22</v>
      </c>
      <c r="G1071" s="36">
        <v>3653.48</v>
      </c>
      <c r="H1071" s="36">
        <v>3652.22</v>
      </c>
      <c r="I1071" s="37" t="s">
        <v>1465</v>
      </c>
      <c r="J1071" s="36">
        <v>3653.49</v>
      </c>
      <c r="K1071" s="36">
        <v>0</v>
      </c>
      <c r="L1071" s="36">
        <v>0</v>
      </c>
      <c r="M1071" s="36">
        <v>1.73</v>
      </c>
      <c r="N1071" s="10" t="str">
        <f t="shared" si="165"/>
        <v>W</v>
      </c>
      <c r="O1071" s="11">
        <f t="shared" si="166"/>
        <v>45919</v>
      </c>
      <c r="P1071" s="12" t="str">
        <f t="shared" si="167"/>
        <v>14</v>
      </c>
      <c r="Q1071" s="13" t="str">
        <f>VLOOKUP($B1071,Deals_Demo!$H:$N,7,0)</f>
        <v>strategy_09_demo</v>
      </c>
      <c r="R1071" s="13" t="str">
        <f t="shared" si="168"/>
        <v>Fri</v>
      </c>
      <c r="S1071" s="14">
        <f>VLOOKUP($B1071,Deals_Demo!$H:$S,8,0)</f>
        <v>45919.588391203702</v>
      </c>
      <c r="T1071" s="14">
        <f>VLOOKUP($B1071,Deals_Demo!$H:$S,9,0)</f>
        <v>45919.796724537038</v>
      </c>
      <c r="U1071" s="15" t="str">
        <f t="shared" si="169"/>
        <v>2025-09-19</v>
      </c>
      <c r="V1071" s="13" t="str">
        <f>VLOOKUP($B1071,Deals_Demo!$H:$S,11,0)</f>
        <v>19</v>
      </c>
      <c r="W1071" s="13" t="str">
        <f>VLOOKUP($B1071,Deals_Demo!$H:$S,12,0)</f>
        <v>Fri</v>
      </c>
      <c r="X1071" s="13">
        <f t="shared" si="156"/>
        <v>0.17300000000000001</v>
      </c>
      <c r="Y1071" s="13">
        <f t="shared" si="157"/>
        <v>0.34600000000000003</v>
      </c>
      <c r="Z1071" s="13">
        <f t="shared" si="158"/>
        <v>0.51900000000000002</v>
      </c>
      <c r="AA1071" s="13">
        <f t="shared" si="170"/>
        <v>-3</v>
      </c>
    </row>
    <row r="1072" spans="1:27" x14ac:dyDescent="0.25">
      <c r="A1072" s="58">
        <v>45919.588391203702</v>
      </c>
      <c r="B1072" s="59">
        <v>443775758</v>
      </c>
      <c r="C1072" s="38" t="s">
        <v>36</v>
      </c>
      <c r="D1072" s="38" t="s">
        <v>38</v>
      </c>
      <c r="E1072" s="38" t="s">
        <v>120</v>
      </c>
      <c r="F1072" s="35">
        <v>3655.25</v>
      </c>
      <c r="G1072" s="35">
        <v>3653.5</v>
      </c>
      <c r="H1072" s="35">
        <v>3651.72</v>
      </c>
      <c r="I1072" s="38" t="s">
        <v>1466</v>
      </c>
      <c r="J1072" s="35">
        <v>3653.56</v>
      </c>
      <c r="K1072" s="35">
        <v>0</v>
      </c>
      <c r="L1072" s="35">
        <v>0</v>
      </c>
      <c r="M1072" s="35">
        <v>1.69</v>
      </c>
      <c r="N1072" s="10" t="str">
        <f t="shared" si="165"/>
        <v>W</v>
      </c>
      <c r="O1072" s="11">
        <f t="shared" si="166"/>
        <v>45919</v>
      </c>
      <c r="P1072" s="12" t="str">
        <f t="shared" si="167"/>
        <v>14</v>
      </c>
      <c r="Q1072" s="13" t="str">
        <f>VLOOKUP($B1072,Deals_Demo!$H:$N,7,0)</f>
        <v>strategy_11_demo</v>
      </c>
      <c r="R1072" s="13" t="str">
        <f t="shared" si="168"/>
        <v>Fri</v>
      </c>
      <c r="S1072" s="14">
        <f>VLOOKUP($B1072,Deals_Demo!$H:$S,8,0)</f>
        <v>45919.588391203702</v>
      </c>
      <c r="T1072" s="14">
        <f>VLOOKUP($B1072,Deals_Demo!$H:$S,9,0)</f>
        <v>45919.796724537038</v>
      </c>
      <c r="U1072" s="15" t="str">
        <f t="shared" si="169"/>
        <v>2025-09-19</v>
      </c>
      <c r="V1072" s="13" t="str">
        <f>VLOOKUP($B1072,Deals_Demo!$H:$S,11,0)</f>
        <v>19</v>
      </c>
      <c r="W1072" s="13" t="str">
        <f>VLOOKUP($B1072,Deals_Demo!$H:$S,12,0)</f>
        <v>Fri</v>
      </c>
      <c r="X1072" s="13">
        <f t="shared" si="156"/>
        <v>0.16900000000000001</v>
      </c>
      <c r="Y1072" s="13">
        <f t="shared" si="157"/>
        <v>0.33800000000000002</v>
      </c>
      <c r="Z1072" s="13">
        <f t="shared" si="158"/>
        <v>0.50700000000000001</v>
      </c>
      <c r="AA1072" s="13">
        <f t="shared" si="170"/>
        <v>-3</v>
      </c>
    </row>
    <row r="1073" spans="1:27" x14ac:dyDescent="0.25">
      <c r="A1073" s="60">
        <v>45919.588402777779</v>
      </c>
      <c r="B1073" s="61">
        <v>443775759</v>
      </c>
      <c r="C1073" s="37" t="s">
        <v>36</v>
      </c>
      <c r="D1073" s="37" t="s">
        <v>38</v>
      </c>
      <c r="E1073" s="37" t="s">
        <v>120</v>
      </c>
      <c r="F1073" s="36">
        <v>3655.25</v>
      </c>
      <c r="G1073" s="36">
        <v>3653.5</v>
      </c>
      <c r="H1073" s="36">
        <v>3652.22</v>
      </c>
      <c r="I1073" s="37" t="s">
        <v>1466</v>
      </c>
      <c r="J1073" s="36">
        <v>3653.56</v>
      </c>
      <c r="K1073" s="36">
        <v>0</v>
      </c>
      <c r="L1073" s="36">
        <v>0</v>
      </c>
      <c r="M1073" s="36">
        <v>1.69</v>
      </c>
      <c r="N1073" s="10" t="str">
        <f t="shared" si="165"/>
        <v>W</v>
      </c>
      <c r="O1073" s="11">
        <f t="shared" si="166"/>
        <v>45919</v>
      </c>
      <c r="P1073" s="12" t="str">
        <f t="shared" si="167"/>
        <v>14</v>
      </c>
      <c r="Q1073" s="13" t="str">
        <f>VLOOKUP($B1073,Deals_Demo!$H:$N,7,0)</f>
        <v>strategy_10_demo</v>
      </c>
      <c r="R1073" s="13" t="str">
        <f t="shared" si="168"/>
        <v>Fri</v>
      </c>
      <c r="S1073" s="14">
        <f>VLOOKUP($B1073,Deals_Demo!$H:$S,8,0)</f>
        <v>45919.588402777779</v>
      </c>
      <c r="T1073" s="14">
        <f>VLOOKUP($B1073,Deals_Demo!$H:$S,9,0)</f>
        <v>45919.796736111115</v>
      </c>
      <c r="U1073" s="15" t="str">
        <f t="shared" si="169"/>
        <v>2025-09-19</v>
      </c>
      <c r="V1073" s="13" t="str">
        <f>VLOOKUP($B1073,Deals_Demo!$H:$S,11,0)</f>
        <v>19</v>
      </c>
      <c r="W1073" s="13" t="str">
        <f>VLOOKUP($B1073,Deals_Demo!$H:$S,12,0)</f>
        <v>Fri</v>
      </c>
      <c r="X1073" s="13">
        <f t="shared" si="156"/>
        <v>0.16900000000000001</v>
      </c>
      <c r="Y1073" s="13">
        <f t="shared" si="157"/>
        <v>0.33800000000000002</v>
      </c>
      <c r="Z1073" s="13">
        <f t="shared" si="158"/>
        <v>0.50700000000000001</v>
      </c>
      <c r="AA1073" s="13">
        <f t="shared" si="170"/>
        <v>-3</v>
      </c>
    </row>
    <row r="1074" spans="1:27" x14ac:dyDescent="0.25">
      <c r="A1074" s="58">
        <v>45919.591400462959</v>
      </c>
      <c r="B1074" s="59">
        <v>443777386</v>
      </c>
      <c r="C1074" s="38" t="s">
        <v>36</v>
      </c>
      <c r="D1074" s="38" t="s">
        <v>38</v>
      </c>
      <c r="E1074" s="38" t="s">
        <v>120</v>
      </c>
      <c r="F1074" s="35">
        <v>3654.08</v>
      </c>
      <c r="G1074" s="35">
        <v>3653.14</v>
      </c>
      <c r="H1074" s="38"/>
      <c r="I1074" s="38" t="s">
        <v>1457</v>
      </c>
      <c r="J1074" s="35">
        <v>3653.14</v>
      </c>
      <c r="K1074" s="35">
        <v>0</v>
      </c>
      <c r="L1074" s="35">
        <v>0</v>
      </c>
      <c r="M1074" s="35">
        <v>0.94</v>
      </c>
      <c r="N1074" s="10" t="str">
        <f t="shared" si="165"/>
        <v>W</v>
      </c>
      <c r="O1074" s="11">
        <f t="shared" si="166"/>
        <v>45919</v>
      </c>
      <c r="P1074" s="12" t="str">
        <f t="shared" si="167"/>
        <v>14</v>
      </c>
      <c r="Q1074" s="13" t="str">
        <f>VLOOKUP($B1074,Deals_Demo!$H:$N,7,0)</f>
        <v>strategy_20_demo</v>
      </c>
      <c r="R1074" s="13" t="str">
        <f t="shared" si="168"/>
        <v>Fri</v>
      </c>
      <c r="S1074" s="14">
        <f>VLOOKUP($B1074,Deals_Demo!$H:$S,8,0)</f>
        <v>45919.591400462959</v>
      </c>
      <c r="T1074" s="14">
        <f>VLOOKUP($B1074,Deals_Demo!$H:$S,9,0)</f>
        <v>45919.799733796295</v>
      </c>
      <c r="U1074" s="15" t="str">
        <f t="shared" si="169"/>
        <v>2025-09-19</v>
      </c>
      <c r="V1074" s="13" t="str">
        <f>VLOOKUP($B1074,Deals_Demo!$H:$S,11,0)</f>
        <v>19</v>
      </c>
      <c r="W1074" s="13" t="str">
        <f>VLOOKUP($B1074,Deals_Demo!$H:$S,12,0)</f>
        <v>Fri</v>
      </c>
      <c r="X1074" s="13">
        <f t="shared" si="156"/>
        <v>9.4E-2</v>
      </c>
      <c r="Y1074" s="13">
        <f t="shared" si="157"/>
        <v>0.188</v>
      </c>
      <c r="Z1074" s="13">
        <f t="shared" si="158"/>
        <v>0.28199999999999997</v>
      </c>
      <c r="AA1074" s="13">
        <f t="shared" si="170"/>
        <v>-3</v>
      </c>
    </row>
    <row r="1075" spans="1:27" x14ac:dyDescent="0.25">
      <c r="A1075" s="60">
        <v>45919.591400462959</v>
      </c>
      <c r="B1075" s="61">
        <v>443777390</v>
      </c>
      <c r="C1075" s="37" t="s">
        <v>36</v>
      </c>
      <c r="D1075" s="37" t="s">
        <v>38</v>
      </c>
      <c r="E1075" s="37" t="s">
        <v>120</v>
      </c>
      <c r="F1075" s="36">
        <v>3654.07</v>
      </c>
      <c r="G1075" s="36">
        <v>3653.14</v>
      </c>
      <c r="H1075" s="37"/>
      <c r="I1075" s="37" t="s">
        <v>1457</v>
      </c>
      <c r="J1075" s="36">
        <v>3653.14</v>
      </c>
      <c r="K1075" s="36">
        <v>0</v>
      </c>
      <c r="L1075" s="36">
        <v>0</v>
      </c>
      <c r="M1075" s="36">
        <v>0.93</v>
      </c>
      <c r="N1075" s="10" t="str">
        <f t="shared" si="165"/>
        <v>W</v>
      </c>
      <c r="O1075" s="11">
        <f t="shared" si="166"/>
        <v>45919</v>
      </c>
      <c r="P1075" s="12" t="str">
        <f t="shared" si="167"/>
        <v>14</v>
      </c>
      <c r="Q1075" s="13" t="str">
        <f>VLOOKUP($B1075,Deals_Demo!$H:$N,7,0)</f>
        <v>strategy_18_demo</v>
      </c>
      <c r="R1075" s="13" t="str">
        <f t="shared" si="168"/>
        <v>Fri</v>
      </c>
      <c r="S1075" s="14">
        <f>VLOOKUP($B1075,Deals_Demo!$H:$S,8,0)</f>
        <v>45919.591400462959</v>
      </c>
      <c r="T1075" s="14">
        <f>VLOOKUP($B1075,Deals_Demo!$H:$S,9,0)</f>
        <v>45919.799733796295</v>
      </c>
      <c r="U1075" s="15" t="str">
        <f t="shared" si="169"/>
        <v>2025-09-19</v>
      </c>
      <c r="V1075" s="13" t="str">
        <f>VLOOKUP($B1075,Deals_Demo!$H:$S,11,0)</f>
        <v>19</v>
      </c>
      <c r="W1075" s="13" t="str">
        <f>VLOOKUP($B1075,Deals_Demo!$H:$S,12,0)</f>
        <v>Fri</v>
      </c>
      <c r="X1075" s="13">
        <f t="shared" si="156"/>
        <v>9.3000000000000013E-2</v>
      </c>
      <c r="Y1075" s="13">
        <f t="shared" si="157"/>
        <v>0.18600000000000003</v>
      </c>
      <c r="Z1075" s="13">
        <f t="shared" si="158"/>
        <v>0.27900000000000003</v>
      </c>
      <c r="AA1075" s="13">
        <f t="shared" si="170"/>
        <v>-3</v>
      </c>
    </row>
    <row r="1076" spans="1:27" x14ac:dyDescent="0.25">
      <c r="A1076" s="58">
        <v>45919.591863425929</v>
      </c>
      <c r="B1076" s="59">
        <v>443777652</v>
      </c>
      <c r="C1076" s="38" t="s">
        <v>36</v>
      </c>
      <c r="D1076" s="38" t="s">
        <v>38</v>
      </c>
      <c r="E1076" s="38" t="s">
        <v>120</v>
      </c>
      <c r="F1076" s="35">
        <v>3654.35</v>
      </c>
      <c r="G1076" s="35">
        <v>3655.84</v>
      </c>
      <c r="H1076" s="35">
        <v>3652.84</v>
      </c>
      <c r="I1076" s="38" t="s">
        <v>1467</v>
      </c>
      <c r="J1076" s="35">
        <v>3652.82</v>
      </c>
      <c r="K1076" s="35">
        <v>0</v>
      </c>
      <c r="L1076" s="35">
        <v>0</v>
      </c>
      <c r="M1076" s="35">
        <v>1.53</v>
      </c>
      <c r="N1076" s="10" t="str">
        <f t="shared" si="165"/>
        <v>W</v>
      </c>
      <c r="O1076" s="11">
        <f t="shared" si="166"/>
        <v>45919</v>
      </c>
      <c r="P1076" s="12" t="str">
        <f t="shared" si="167"/>
        <v>14</v>
      </c>
      <c r="Q1076" s="13" t="str">
        <f>VLOOKUP($B1076,Deals_Demo!$H:$N,7,0)</f>
        <v>strategy_15_demo</v>
      </c>
      <c r="R1076" s="13" t="str">
        <f t="shared" si="168"/>
        <v>Fri</v>
      </c>
      <c r="S1076" s="14">
        <f>VLOOKUP($B1076,Deals_Demo!$H:$S,8,0)</f>
        <v>45919.591863425929</v>
      </c>
      <c r="T1076" s="14">
        <f>VLOOKUP($B1076,Deals_Demo!$H:$S,9,0)</f>
        <v>45919.800196759265</v>
      </c>
      <c r="U1076" s="15" t="str">
        <f t="shared" si="169"/>
        <v>2025-09-19</v>
      </c>
      <c r="V1076" s="13" t="str">
        <f>VLOOKUP($B1076,Deals_Demo!$H:$S,11,0)</f>
        <v>19</v>
      </c>
      <c r="W1076" s="13" t="str">
        <f>VLOOKUP($B1076,Deals_Demo!$H:$S,12,0)</f>
        <v>Fri</v>
      </c>
      <c r="X1076" s="13">
        <f t="shared" si="156"/>
        <v>0.15300000000000002</v>
      </c>
      <c r="Y1076" s="13">
        <f t="shared" si="157"/>
        <v>0.30600000000000005</v>
      </c>
      <c r="Z1076" s="13">
        <f t="shared" si="158"/>
        <v>0.45899999999999996</v>
      </c>
      <c r="AA1076" s="13">
        <f t="shared" si="170"/>
        <v>-3</v>
      </c>
    </row>
    <row r="1077" spans="1:27" x14ac:dyDescent="0.25">
      <c r="A1077" s="60">
        <v>45919.591863425929</v>
      </c>
      <c r="B1077" s="61">
        <v>443777653</v>
      </c>
      <c r="C1077" s="37" t="s">
        <v>36</v>
      </c>
      <c r="D1077" s="37" t="s">
        <v>38</v>
      </c>
      <c r="E1077" s="37" t="s">
        <v>120</v>
      </c>
      <c r="F1077" s="36">
        <v>3654.35</v>
      </c>
      <c r="G1077" s="36">
        <v>3657.35</v>
      </c>
      <c r="H1077" s="36">
        <v>3652.85</v>
      </c>
      <c r="I1077" s="37" t="s">
        <v>1467</v>
      </c>
      <c r="J1077" s="36">
        <v>3652.82</v>
      </c>
      <c r="K1077" s="36">
        <v>0</v>
      </c>
      <c r="L1077" s="36">
        <v>0</v>
      </c>
      <c r="M1077" s="36">
        <v>1.53</v>
      </c>
      <c r="N1077" s="10" t="str">
        <f t="shared" si="165"/>
        <v>W</v>
      </c>
      <c r="O1077" s="11">
        <f t="shared" si="166"/>
        <v>45919</v>
      </c>
      <c r="P1077" s="12" t="str">
        <f t="shared" si="167"/>
        <v>14</v>
      </c>
      <c r="Q1077" s="13" t="str">
        <f>VLOOKUP($B1077,Deals_Demo!$H:$N,7,0)</f>
        <v>strategy_12_demo</v>
      </c>
      <c r="R1077" s="13" t="str">
        <f t="shared" si="168"/>
        <v>Fri</v>
      </c>
      <c r="S1077" s="14">
        <f>VLOOKUP($B1077,Deals_Demo!$H:$S,8,0)</f>
        <v>45919.591863425929</v>
      </c>
      <c r="T1077" s="14">
        <f>VLOOKUP($B1077,Deals_Demo!$H:$S,9,0)</f>
        <v>45919.800196759265</v>
      </c>
      <c r="U1077" s="15" t="str">
        <f t="shared" si="169"/>
        <v>2025-09-19</v>
      </c>
      <c r="V1077" s="13" t="str">
        <f>VLOOKUP($B1077,Deals_Demo!$H:$S,11,0)</f>
        <v>19</v>
      </c>
      <c r="W1077" s="13" t="str">
        <f>VLOOKUP($B1077,Deals_Demo!$H:$S,12,0)</f>
        <v>Fri</v>
      </c>
      <c r="X1077" s="13">
        <f t="shared" si="156"/>
        <v>0.15300000000000002</v>
      </c>
      <c r="Y1077" s="13">
        <f t="shared" si="157"/>
        <v>0.30600000000000005</v>
      </c>
      <c r="Z1077" s="13">
        <f t="shared" si="158"/>
        <v>0.45899999999999996</v>
      </c>
      <c r="AA1077" s="13">
        <f t="shared" si="170"/>
        <v>-3</v>
      </c>
    </row>
    <row r="1078" spans="1:27" x14ac:dyDescent="0.25">
      <c r="A1078" s="58">
        <v>45919.591874999998</v>
      </c>
      <c r="B1078" s="59">
        <v>443777654</v>
      </c>
      <c r="C1078" s="38" t="s">
        <v>36</v>
      </c>
      <c r="D1078" s="38" t="s">
        <v>38</v>
      </c>
      <c r="E1078" s="38" t="s">
        <v>120</v>
      </c>
      <c r="F1078" s="35">
        <v>3654.35</v>
      </c>
      <c r="G1078" s="35">
        <v>3657.35</v>
      </c>
      <c r="H1078" s="35">
        <v>3652.85</v>
      </c>
      <c r="I1078" s="38" t="s">
        <v>1467</v>
      </c>
      <c r="J1078" s="35">
        <v>3652.82</v>
      </c>
      <c r="K1078" s="35">
        <v>0</v>
      </c>
      <c r="L1078" s="35">
        <v>0</v>
      </c>
      <c r="M1078" s="35">
        <v>1.53</v>
      </c>
      <c r="N1078" s="10" t="str">
        <f t="shared" si="165"/>
        <v>W</v>
      </c>
      <c r="O1078" s="11">
        <f t="shared" si="166"/>
        <v>45919</v>
      </c>
      <c r="P1078" s="12" t="str">
        <f t="shared" si="167"/>
        <v>14</v>
      </c>
      <c r="Q1078" s="13" t="str">
        <f>VLOOKUP($B1078,Deals_Demo!$H:$N,7,0)</f>
        <v>strategy_14_demo</v>
      </c>
      <c r="R1078" s="13" t="str">
        <f t="shared" si="168"/>
        <v>Fri</v>
      </c>
      <c r="S1078" s="14">
        <f>VLOOKUP($B1078,Deals_Demo!$H:$S,8,0)</f>
        <v>45919.591874999998</v>
      </c>
      <c r="T1078" s="14">
        <f>VLOOKUP($B1078,Deals_Demo!$H:$S,9,0)</f>
        <v>45919.800208333334</v>
      </c>
      <c r="U1078" s="15" t="str">
        <f t="shared" si="169"/>
        <v>2025-09-19</v>
      </c>
      <c r="V1078" s="13" t="str">
        <f>VLOOKUP($B1078,Deals_Demo!$H:$S,11,0)</f>
        <v>19</v>
      </c>
      <c r="W1078" s="13" t="str">
        <f>VLOOKUP($B1078,Deals_Demo!$H:$S,12,0)</f>
        <v>Fri</v>
      </c>
      <c r="X1078" s="13">
        <f t="shared" si="156"/>
        <v>0.15300000000000002</v>
      </c>
      <c r="Y1078" s="13">
        <f t="shared" si="157"/>
        <v>0.30600000000000005</v>
      </c>
      <c r="Z1078" s="13">
        <f t="shared" si="158"/>
        <v>0.45899999999999996</v>
      </c>
      <c r="AA1078" s="13">
        <f t="shared" si="170"/>
        <v>-3</v>
      </c>
    </row>
    <row r="1079" spans="1:27" x14ac:dyDescent="0.25">
      <c r="A1079" s="60">
        <v>45919.593831018516</v>
      </c>
      <c r="B1079" s="61">
        <v>443779271</v>
      </c>
      <c r="C1079" s="37" t="s">
        <v>36</v>
      </c>
      <c r="D1079" s="37" t="s">
        <v>38</v>
      </c>
      <c r="E1079" s="37" t="s">
        <v>120</v>
      </c>
      <c r="F1079" s="36">
        <v>3652.83</v>
      </c>
      <c r="G1079" s="36">
        <v>3650.48</v>
      </c>
      <c r="H1079" s="36">
        <v>3649.33</v>
      </c>
      <c r="I1079" s="37" t="s">
        <v>1468</v>
      </c>
      <c r="J1079" s="36">
        <v>3650.52</v>
      </c>
      <c r="K1079" s="36">
        <v>0</v>
      </c>
      <c r="L1079" s="36">
        <v>0</v>
      </c>
      <c r="M1079" s="36">
        <v>2.31</v>
      </c>
      <c r="N1079" s="10" t="str">
        <f t="shared" si="165"/>
        <v>W</v>
      </c>
      <c r="O1079" s="11">
        <f t="shared" si="166"/>
        <v>45919</v>
      </c>
      <c r="P1079" s="12" t="str">
        <f t="shared" si="167"/>
        <v>14</v>
      </c>
      <c r="Q1079" s="13" t="str">
        <f>VLOOKUP($B1079,Deals_Demo!$H:$N,7,0)</f>
        <v>strategy_17_demo</v>
      </c>
      <c r="R1079" s="13" t="str">
        <f t="shared" si="168"/>
        <v>Fri</v>
      </c>
      <c r="S1079" s="14">
        <f>VLOOKUP($B1079,Deals_Demo!$H:$S,8,0)</f>
        <v>45919.593831018516</v>
      </c>
      <c r="T1079" s="14">
        <f>VLOOKUP($B1079,Deals_Demo!$H:$S,9,0)</f>
        <v>45919.802164351851</v>
      </c>
      <c r="U1079" s="15" t="str">
        <f t="shared" si="169"/>
        <v>2025-09-19</v>
      </c>
      <c r="V1079" s="13" t="str">
        <f>VLOOKUP($B1079,Deals_Demo!$H:$S,11,0)</f>
        <v>19</v>
      </c>
      <c r="W1079" s="13" t="str">
        <f>VLOOKUP($B1079,Deals_Demo!$H:$S,12,0)</f>
        <v>Fri</v>
      </c>
      <c r="X1079" s="13">
        <f t="shared" si="156"/>
        <v>0.23100000000000001</v>
      </c>
      <c r="Y1079" s="13">
        <f t="shared" si="157"/>
        <v>0.46200000000000002</v>
      </c>
      <c r="Z1079" s="13">
        <f t="shared" si="158"/>
        <v>0.69299999999999995</v>
      </c>
      <c r="AA1079" s="13">
        <f t="shared" si="170"/>
        <v>-3</v>
      </c>
    </row>
    <row r="1080" spans="1:27" x14ac:dyDescent="0.25">
      <c r="A1080" s="58">
        <v>45919.593831018516</v>
      </c>
      <c r="B1080" s="59">
        <v>443779273</v>
      </c>
      <c r="C1080" s="38" t="s">
        <v>36</v>
      </c>
      <c r="D1080" s="38" t="s">
        <v>38</v>
      </c>
      <c r="E1080" s="38" t="s">
        <v>120</v>
      </c>
      <c r="F1080" s="35">
        <v>3652.83</v>
      </c>
      <c r="G1080" s="35">
        <v>3651.65</v>
      </c>
      <c r="H1080" s="38"/>
      <c r="I1080" s="38" t="s">
        <v>1469</v>
      </c>
      <c r="J1080" s="35">
        <v>3651.7</v>
      </c>
      <c r="K1080" s="35">
        <v>0</v>
      </c>
      <c r="L1080" s="35">
        <v>0</v>
      </c>
      <c r="M1080" s="35">
        <v>1.1299999999999999</v>
      </c>
      <c r="N1080" s="10" t="str">
        <f t="shared" si="165"/>
        <v>W</v>
      </c>
      <c r="O1080" s="11">
        <f t="shared" si="166"/>
        <v>45919</v>
      </c>
      <c r="P1080" s="12" t="str">
        <f t="shared" si="167"/>
        <v>14</v>
      </c>
      <c r="Q1080" s="13" t="str">
        <f>VLOOKUP($B1080,Deals_Demo!$H:$N,7,0)</f>
        <v>strategy_18_demo</v>
      </c>
      <c r="R1080" s="13" t="str">
        <f t="shared" si="168"/>
        <v>Fri</v>
      </c>
      <c r="S1080" s="14">
        <f>VLOOKUP($B1080,Deals_Demo!$H:$S,8,0)</f>
        <v>45919.593831018516</v>
      </c>
      <c r="T1080" s="14">
        <f>VLOOKUP($B1080,Deals_Demo!$H:$S,9,0)</f>
        <v>45919.802164351851</v>
      </c>
      <c r="U1080" s="15" t="str">
        <f t="shared" si="169"/>
        <v>2025-09-19</v>
      </c>
      <c r="V1080" s="13" t="str">
        <f>VLOOKUP($B1080,Deals_Demo!$H:$S,11,0)</f>
        <v>19</v>
      </c>
      <c r="W1080" s="13" t="str">
        <f>VLOOKUP($B1080,Deals_Demo!$H:$S,12,0)</f>
        <v>Fri</v>
      </c>
      <c r="X1080" s="13">
        <f t="shared" si="156"/>
        <v>0.11299999999999999</v>
      </c>
      <c r="Y1080" s="13">
        <f t="shared" si="157"/>
        <v>0.22599999999999998</v>
      </c>
      <c r="Z1080" s="13">
        <f t="shared" si="158"/>
        <v>0.33899999999999997</v>
      </c>
      <c r="AA1080" s="13">
        <f t="shared" si="170"/>
        <v>-3</v>
      </c>
    </row>
    <row r="1081" spans="1:27" x14ac:dyDescent="0.25">
      <c r="A1081" s="60">
        <v>45919.593842592592</v>
      </c>
      <c r="B1081" s="61">
        <v>443779274</v>
      </c>
      <c r="C1081" s="37" t="s">
        <v>36</v>
      </c>
      <c r="D1081" s="37" t="s">
        <v>38</v>
      </c>
      <c r="E1081" s="37" t="s">
        <v>120</v>
      </c>
      <c r="F1081" s="36">
        <v>3652.83</v>
      </c>
      <c r="G1081" s="36">
        <v>3651.65</v>
      </c>
      <c r="H1081" s="37"/>
      <c r="I1081" s="37" t="s">
        <v>1469</v>
      </c>
      <c r="J1081" s="36">
        <v>3651.7</v>
      </c>
      <c r="K1081" s="36">
        <v>0</v>
      </c>
      <c r="L1081" s="36">
        <v>0</v>
      </c>
      <c r="M1081" s="36">
        <v>1.1299999999999999</v>
      </c>
      <c r="N1081" s="10" t="str">
        <f t="shared" si="165"/>
        <v>W</v>
      </c>
      <c r="O1081" s="11">
        <f t="shared" si="166"/>
        <v>45919</v>
      </c>
      <c r="P1081" s="12" t="str">
        <f t="shared" si="167"/>
        <v>14</v>
      </c>
      <c r="Q1081" s="13" t="str">
        <f>VLOOKUP($B1081,Deals_Demo!$H:$N,7,0)</f>
        <v>strategy_20_demo</v>
      </c>
      <c r="R1081" s="13" t="str">
        <f t="shared" si="168"/>
        <v>Fri</v>
      </c>
      <c r="S1081" s="14">
        <f>VLOOKUP($B1081,Deals_Demo!$H:$S,8,0)</f>
        <v>45919.593842592592</v>
      </c>
      <c r="T1081" s="14">
        <f>VLOOKUP($B1081,Deals_Demo!$H:$S,9,0)</f>
        <v>45919.802175925928</v>
      </c>
      <c r="U1081" s="15" t="str">
        <f t="shared" si="169"/>
        <v>2025-09-19</v>
      </c>
      <c r="V1081" s="13" t="str">
        <f>VLOOKUP($B1081,Deals_Demo!$H:$S,11,0)</f>
        <v>19</v>
      </c>
      <c r="W1081" s="13" t="str">
        <f>VLOOKUP($B1081,Deals_Demo!$H:$S,12,0)</f>
        <v>Fri</v>
      </c>
      <c r="X1081" s="13">
        <f t="shared" si="156"/>
        <v>0.11299999999999999</v>
      </c>
      <c r="Y1081" s="13">
        <f t="shared" si="157"/>
        <v>0.22599999999999998</v>
      </c>
      <c r="Z1081" s="13">
        <f t="shared" si="158"/>
        <v>0.33899999999999997</v>
      </c>
      <c r="AA1081" s="13">
        <f t="shared" si="170"/>
        <v>-3</v>
      </c>
    </row>
    <row r="1082" spans="1:27" x14ac:dyDescent="0.25">
      <c r="A1082" s="58">
        <v>45919.593842592592</v>
      </c>
      <c r="B1082" s="59">
        <v>443779275</v>
      </c>
      <c r="C1082" s="38" t="s">
        <v>36</v>
      </c>
      <c r="D1082" s="38" t="s">
        <v>38</v>
      </c>
      <c r="E1082" s="38" t="s">
        <v>120</v>
      </c>
      <c r="F1082" s="35">
        <v>3652.8</v>
      </c>
      <c r="G1082" s="35">
        <v>3650.51</v>
      </c>
      <c r="H1082" s="38"/>
      <c r="I1082" s="38" t="s">
        <v>1468</v>
      </c>
      <c r="J1082" s="35">
        <v>3650.52</v>
      </c>
      <c r="K1082" s="35">
        <v>0</v>
      </c>
      <c r="L1082" s="35">
        <v>0</v>
      </c>
      <c r="M1082" s="35">
        <v>2.2799999999999998</v>
      </c>
      <c r="N1082" s="10" t="str">
        <f t="shared" si="165"/>
        <v>W</v>
      </c>
      <c r="O1082" s="11">
        <f t="shared" si="166"/>
        <v>45919</v>
      </c>
      <c r="P1082" s="12" t="str">
        <f t="shared" si="167"/>
        <v>14</v>
      </c>
      <c r="Q1082" s="13" t="str">
        <f>VLOOKUP($B1082,Deals_Demo!$H:$N,7,0)</f>
        <v>strategy_19_demo</v>
      </c>
      <c r="R1082" s="13" t="str">
        <f t="shared" si="168"/>
        <v>Fri</v>
      </c>
      <c r="S1082" s="14">
        <f>VLOOKUP($B1082,Deals_Demo!$H:$S,8,0)</f>
        <v>45919.593842592592</v>
      </c>
      <c r="T1082" s="14">
        <f>VLOOKUP($B1082,Deals_Demo!$H:$S,9,0)</f>
        <v>45919.802175925928</v>
      </c>
      <c r="U1082" s="15" t="str">
        <f t="shared" si="169"/>
        <v>2025-09-19</v>
      </c>
      <c r="V1082" s="13" t="str">
        <f>VLOOKUP($B1082,Deals_Demo!$H:$S,11,0)</f>
        <v>19</v>
      </c>
      <c r="W1082" s="13" t="str">
        <f>VLOOKUP($B1082,Deals_Demo!$H:$S,12,0)</f>
        <v>Fri</v>
      </c>
      <c r="X1082" s="13">
        <f t="shared" si="156"/>
        <v>0.22799999999999998</v>
      </c>
      <c r="Y1082" s="13">
        <f t="shared" si="157"/>
        <v>0.45599999999999996</v>
      </c>
      <c r="Z1082" s="13">
        <f t="shared" si="158"/>
        <v>0.68399999999999994</v>
      </c>
      <c r="AA1082" s="13">
        <f t="shared" si="170"/>
        <v>-3</v>
      </c>
    </row>
    <row r="1083" spans="1:27" x14ac:dyDescent="0.25">
      <c r="A1083" s="60">
        <v>45919.595219907409</v>
      </c>
      <c r="B1083" s="61">
        <v>443779796</v>
      </c>
      <c r="C1083" s="37" t="s">
        <v>36</v>
      </c>
      <c r="D1083" s="37" t="s">
        <v>38</v>
      </c>
      <c r="E1083" s="37" t="s">
        <v>120</v>
      </c>
      <c r="F1083" s="36">
        <v>3653.02</v>
      </c>
      <c r="G1083" s="36">
        <v>3652.63</v>
      </c>
      <c r="H1083" s="36">
        <v>3651.53</v>
      </c>
      <c r="I1083" s="37" t="s">
        <v>1470</v>
      </c>
      <c r="J1083" s="36">
        <v>3651.3</v>
      </c>
      <c r="K1083" s="36">
        <v>0</v>
      </c>
      <c r="L1083" s="36">
        <v>0</v>
      </c>
      <c r="M1083" s="36">
        <v>1.72</v>
      </c>
      <c r="N1083" s="10" t="str">
        <f t="shared" si="165"/>
        <v>W</v>
      </c>
      <c r="O1083" s="11">
        <f t="shared" si="166"/>
        <v>45919</v>
      </c>
      <c r="P1083" s="12" t="str">
        <f t="shared" si="167"/>
        <v>14</v>
      </c>
      <c r="Q1083" s="13" t="str">
        <f>VLOOKUP($B1083,Deals_Demo!$H:$N,7,0)</f>
        <v>strategy_14_demo</v>
      </c>
      <c r="R1083" s="13" t="str">
        <f t="shared" si="168"/>
        <v>Fri</v>
      </c>
      <c r="S1083" s="14">
        <f>VLOOKUP($B1083,Deals_Demo!$H:$S,8,0)</f>
        <v>45919.595219907409</v>
      </c>
      <c r="T1083" s="14">
        <f>VLOOKUP($B1083,Deals_Demo!$H:$S,9,0)</f>
        <v>45919.803553240745</v>
      </c>
      <c r="U1083" s="15" t="str">
        <f t="shared" si="169"/>
        <v>2025-09-19</v>
      </c>
      <c r="V1083" s="13" t="str">
        <f>VLOOKUP($B1083,Deals_Demo!$H:$S,11,0)</f>
        <v>19</v>
      </c>
      <c r="W1083" s="13" t="str">
        <f>VLOOKUP($B1083,Deals_Demo!$H:$S,12,0)</f>
        <v>Fri</v>
      </c>
      <c r="X1083" s="13">
        <f t="shared" si="156"/>
        <v>0.17200000000000001</v>
      </c>
      <c r="Y1083" s="13">
        <f t="shared" si="157"/>
        <v>0.34400000000000003</v>
      </c>
      <c r="Z1083" s="13">
        <f t="shared" si="158"/>
        <v>0.51600000000000001</v>
      </c>
      <c r="AA1083" s="13">
        <f t="shared" si="170"/>
        <v>-3</v>
      </c>
    </row>
    <row r="1084" spans="1:27" x14ac:dyDescent="0.25">
      <c r="A1084" s="58">
        <v>45919.595219907409</v>
      </c>
      <c r="B1084" s="59">
        <v>443779797</v>
      </c>
      <c r="C1084" s="38" t="s">
        <v>36</v>
      </c>
      <c r="D1084" s="38" t="s">
        <v>38</v>
      </c>
      <c r="E1084" s="38" t="s">
        <v>120</v>
      </c>
      <c r="F1084" s="35">
        <v>3653.02</v>
      </c>
      <c r="G1084" s="35">
        <v>3652.63</v>
      </c>
      <c r="H1084" s="35">
        <v>3651.52</v>
      </c>
      <c r="I1084" s="38" t="s">
        <v>1470</v>
      </c>
      <c r="J1084" s="35">
        <v>3651.3</v>
      </c>
      <c r="K1084" s="35">
        <v>0</v>
      </c>
      <c r="L1084" s="35">
        <v>0</v>
      </c>
      <c r="M1084" s="35">
        <v>1.72</v>
      </c>
      <c r="N1084" s="10" t="str">
        <f t="shared" si="165"/>
        <v>W</v>
      </c>
      <c r="O1084" s="11">
        <f t="shared" si="166"/>
        <v>45919</v>
      </c>
      <c r="P1084" s="12" t="str">
        <f t="shared" si="167"/>
        <v>14</v>
      </c>
      <c r="Q1084" s="13" t="str">
        <f>VLOOKUP($B1084,Deals_Demo!$H:$N,7,0)</f>
        <v>strategy_12_demo</v>
      </c>
      <c r="R1084" s="13" t="str">
        <f t="shared" si="168"/>
        <v>Fri</v>
      </c>
      <c r="S1084" s="14">
        <f>VLOOKUP($B1084,Deals_Demo!$H:$S,8,0)</f>
        <v>45919.595219907409</v>
      </c>
      <c r="T1084" s="14">
        <f>VLOOKUP($B1084,Deals_Demo!$H:$S,9,0)</f>
        <v>45919.803553240745</v>
      </c>
      <c r="U1084" s="15" t="str">
        <f t="shared" si="169"/>
        <v>2025-09-19</v>
      </c>
      <c r="V1084" s="13" t="str">
        <f>VLOOKUP($B1084,Deals_Demo!$H:$S,11,0)</f>
        <v>19</v>
      </c>
      <c r="W1084" s="13" t="str">
        <f>VLOOKUP($B1084,Deals_Demo!$H:$S,12,0)</f>
        <v>Fri</v>
      </c>
      <c r="X1084" s="13">
        <f t="shared" si="156"/>
        <v>0.17200000000000001</v>
      </c>
      <c r="Y1084" s="13">
        <f t="shared" si="157"/>
        <v>0.34400000000000003</v>
      </c>
      <c r="Z1084" s="13">
        <f t="shared" si="158"/>
        <v>0.51600000000000001</v>
      </c>
      <c r="AA1084" s="13">
        <f t="shared" si="170"/>
        <v>-3</v>
      </c>
    </row>
    <row r="1085" spans="1:27" x14ac:dyDescent="0.25">
      <c r="A1085" s="60">
        <v>45919.595231481479</v>
      </c>
      <c r="B1085" s="61">
        <v>443779800</v>
      </c>
      <c r="C1085" s="37" t="s">
        <v>36</v>
      </c>
      <c r="D1085" s="37" t="s">
        <v>38</v>
      </c>
      <c r="E1085" s="37" t="s">
        <v>120</v>
      </c>
      <c r="F1085" s="36">
        <v>3653.13</v>
      </c>
      <c r="G1085" s="36">
        <v>3652.64</v>
      </c>
      <c r="H1085" s="36">
        <v>3651.52</v>
      </c>
      <c r="I1085" s="37" t="s">
        <v>1470</v>
      </c>
      <c r="J1085" s="36">
        <v>3651.3</v>
      </c>
      <c r="K1085" s="36">
        <v>0</v>
      </c>
      <c r="L1085" s="36">
        <v>0</v>
      </c>
      <c r="M1085" s="36">
        <v>1.83</v>
      </c>
      <c r="N1085" s="10" t="str">
        <f t="shared" si="165"/>
        <v>W</v>
      </c>
      <c r="O1085" s="11">
        <f t="shared" si="166"/>
        <v>45919</v>
      </c>
      <c r="P1085" s="12" t="str">
        <f t="shared" si="167"/>
        <v>14</v>
      </c>
      <c r="Q1085" s="13" t="str">
        <f>VLOOKUP($B1085,Deals_Demo!$H:$N,7,0)</f>
        <v>strategy_15_demo</v>
      </c>
      <c r="R1085" s="13" t="str">
        <f t="shared" si="168"/>
        <v>Fri</v>
      </c>
      <c r="S1085" s="14">
        <f>VLOOKUP($B1085,Deals_Demo!$H:$S,8,0)</f>
        <v>45919.595231481479</v>
      </c>
      <c r="T1085" s="14">
        <f>VLOOKUP($B1085,Deals_Demo!$H:$S,9,0)</f>
        <v>45919.803564814814</v>
      </c>
      <c r="U1085" s="15" t="str">
        <f t="shared" si="169"/>
        <v>2025-09-19</v>
      </c>
      <c r="V1085" s="13" t="str">
        <f>VLOOKUP($B1085,Deals_Demo!$H:$S,11,0)</f>
        <v>19</v>
      </c>
      <c r="W1085" s="13" t="str">
        <f>VLOOKUP($B1085,Deals_Demo!$H:$S,12,0)</f>
        <v>Fri</v>
      </c>
      <c r="X1085" s="13">
        <f t="shared" si="156"/>
        <v>0.18300000000000002</v>
      </c>
      <c r="Y1085" s="13">
        <f t="shared" si="157"/>
        <v>0.36600000000000005</v>
      </c>
      <c r="Z1085" s="13">
        <f t="shared" si="158"/>
        <v>0.54900000000000004</v>
      </c>
      <c r="AA1085" s="13">
        <f t="shared" si="170"/>
        <v>-3</v>
      </c>
    </row>
    <row r="1086" spans="1:27" x14ac:dyDescent="0.25">
      <c r="A1086" s="58">
        <v>45919.595231481479</v>
      </c>
      <c r="B1086" s="59">
        <v>443779803</v>
      </c>
      <c r="C1086" s="38" t="s">
        <v>36</v>
      </c>
      <c r="D1086" s="38" t="s">
        <v>38</v>
      </c>
      <c r="E1086" s="38" t="s">
        <v>120</v>
      </c>
      <c r="F1086" s="35">
        <v>3653.16</v>
      </c>
      <c r="G1086" s="35">
        <v>3650.73</v>
      </c>
      <c r="H1086" s="35">
        <v>3649.52</v>
      </c>
      <c r="I1086" s="38" t="s">
        <v>1471</v>
      </c>
      <c r="J1086" s="35">
        <v>3649.52</v>
      </c>
      <c r="K1086" s="35">
        <v>0</v>
      </c>
      <c r="L1086" s="35">
        <v>0</v>
      </c>
      <c r="M1086" s="35">
        <v>3.64</v>
      </c>
      <c r="N1086" s="10" t="str">
        <f t="shared" si="165"/>
        <v>W</v>
      </c>
      <c r="O1086" s="11">
        <f t="shared" si="166"/>
        <v>45919</v>
      </c>
      <c r="P1086" s="12" t="str">
        <f t="shared" si="167"/>
        <v>14</v>
      </c>
      <c r="Q1086" s="13" t="str">
        <f>VLOOKUP($B1086,Deals_Demo!$H:$N,7,0)</f>
        <v>strategy_16_demo</v>
      </c>
      <c r="R1086" s="13" t="str">
        <f t="shared" si="168"/>
        <v>Fri</v>
      </c>
      <c r="S1086" s="14">
        <f>VLOOKUP($B1086,Deals_Demo!$H:$S,8,0)</f>
        <v>45919.595231481479</v>
      </c>
      <c r="T1086" s="14">
        <f>VLOOKUP($B1086,Deals_Demo!$H:$S,9,0)</f>
        <v>45919.803564814814</v>
      </c>
      <c r="U1086" s="15" t="str">
        <f t="shared" si="169"/>
        <v>2025-09-19</v>
      </c>
      <c r="V1086" s="13" t="str">
        <f>VLOOKUP($B1086,Deals_Demo!$H:$S,11,0)</f>
        <v>19</v>
      </c>
      <c r="W1086" s="13" t="str">
        <f>VLOOKUP($B1086,Deals_Demo!$H:$S,12,0)</f>
        <v>Fri</v>
      </c>
      <c r="X1086" s="13">
        <f t="shared" si="156"/>
        <v>0.36400000000000005</v>
      </c>
      <c r="Y1086" s="13">
        <f t="shared" si="157"/>
        <v>0.72800000000000009</v>
      </c>
      <c r="Z1086" s="13">
        <f t="shared" si="158"/>
        <v>1.0920000000000001</v>
      </c>
      <c r="AA1086" s="13">
        <f t="shared" si="170"/>
        <v>3.64</v>
      </c>
    </row>
    <row r="1087" spans="1:27" x14ac:dyDescent="0.25">
      <c r="A1087" s="60">
        <v>45919.59579861111</v>
      </c>
      <c r="B1087" s="61">
        <v>443779994</v>
      </c>
      <c r="C1087" s="37" t="s">
        <v>36</v>
      </c>
      <c r="D1087" s="37" t="s">
        <v>38</v>
      </c>
      <c r="E1087" s="37" t="s">
        <v>120</v>
      </c>
      <c r="F1087" s="36">
        <v>3653.13</v>
      </c>
      <c r="G1087" s="36">
        <v>3651.91</v>
      </c>
      <c r="H1087" s="36">
        <v>3650.13</v>
      </c>
      <c r="I1087" s="37" t="s">
        <v>1472</v>
      </c>
      <c r="J1087" s="36">
        <v>3652.02</v>
      </c>
      <c r="K1087" s="36">
        <v>0</v>
      </c>
      <c r="L1087" s="36">
        <v>0</v>
      </c>
      <c r="M1087" s="36">
        <v>1.1100000000000001</v>
      </c>
      <c r="N1087" s="10" t="str">
        <f t="shared" si="165"/>
        <v>W</v>
      </c>
      <c r="O1087" s="11">
        <f t="shared" si="166"/>
        <v>45919</v>
      </c>
      <c r="P1087" s="12" t="str">
        <f t="shared" si="167"/>
        <v>14</v>
      </c>
      <c r="Q1087" s="13" t="str">
        <f>VLOOKUP($B1087,Deals_Demo!$H:$N,7,0)</f>
        <v>strategy_09_demo</v>
      </c>
      <c r="R1087" s="13" t="str">
        <f t="shared" si="168"/>
        <v>Fri</v>
      </c>
      <c r="S1087" s="14">
        <f>VLOOKUP($B1087,Deals_Demo!$H:$S,8,0)</f>
        <v>45919.59579861111</v>
      </c>
      <c r="T1087" s="14">
        <f>VLOOKUP($B1087,Deals_Demo!$H:$S,9,0)</f>
        <v>45919.804131944446</v>
      </c>
      <c r="U1087" s="15" t="str">
        <f t="shared" si="169"/>
        <v>2025-09-19</v>
      </c>
      <c r="V1087" s="13" t="str">
        <f>VLOOKUP($B1087,Deals_Demo!$H:$S,11,0)</f>
        <v>19</v>
      </c>
      <c r="W1087" s="13" t="str">
        <f>VLOOKUP($B1087,Deals_Demo!$H:$S,12,0)</f>
        <v>Fri</v>
      </c>
      <c r="X1087" s="13">
        <f t="shared" si="156"/>
        <v>0.11100000000000002</v>
      </c>
      <c r="Y1087" s="13">
        <f t="shared" si="157"/>
        <v>0.22200000000000003</v>
      </c>
      <c r="Z1087" s="13">
        <f t="shared" si="158"/>
        <v>0.33300000000000002</v>
      </c>
      <c r="AA1087" s="13">
        <f t="shared" si="170"/>
        <v>-3</v>
      </c>
    </row>
    <row r="1088" spans="1:27" x14ac:dyDescent="0.25">
      <c r="A1088" s="58">
        <v>45919.596145833333</v>
      </c>
      <c r="B1088" s="59">
        <v>443780094</v>
      </c>
      <c r="C1088" s="38" t="s">
        <v>36</v>
      </c>
      <c r="D1088" s="38" t="s">
        <v>38</v>
      </c>
      <c r="E1088" s="38" t="s">
        <v>120</v>
      </c>
      <c r="F1088" s="35">
        <v>3653.45</v>
      </c>
      <c r="G1088" s="35">
        <v>3653.28</v>
      </c>
      <c r="H1088" s="35">
        <v>3649.78</v>
      </c>
      <c r="I1088" s="38" t="s">
        <v>1473</v>
      </c>
      <c r="J1088" s="35">
        <v>3653.28</v>
      </c>
      <c r="K1088" s="35">
        <v>0</v>
      </c>
      <c r="L1088" s="35">
        <v>0</v>
      </c>
      <c r="M1088" s="35">
        <v>0.17</v>
      </c>
      <c r="N1088" s="10" t="str">
        <f t="shared" si="165"/>
        <v>W</v>
      </c>
      <c r="O1088" s="11">
        <f t="shared" si="166"/>
        <v>45919</v>
      </c>
      <c r="P1088" s="12" t="str">
        <f t="shared" si="167"/>
        <v>14</v>
      </c>
      <c r="Q1088" s="13" t="str">
        <f>VLOOKUP($B1088,Deals_Demo!$H:$N,7,0)</f>
        <v>strategy_11_demo</v>
      </c>
      <c r="R1088" s="13" t="str">
        <f t="shared" si="168"/>
        <v>Fri</v>
      </c>
      <c r="S1088" s="14">
        <f>VLOOKUP($B1088,Deals_Demo!$H:$S,8,0)</f>
        <v>45919.596145833333</v>
      </c>
      <c r="T1088" s="14">
        <f>VLOOKUP($B1088,Deals_Demo!$H:$S,9,0)</f>
        <v>45919.804479166669</v>
      </c>
      <c r="U1088" s="15" t="str">
        <f t="shared" si="169"/>
        <v>2025-09-19</v>
      </c>
      <c r="V1088" s="13" t="str">
        <f>VLOOKUP($B1088,Deals_Demo!$H:$S,11,0)</f>
        <v>19</v>
      </c>
      <c r="W1088" s="13" t="str">
        <f>VLOOKUP($B1088,Deals_Demo!$H:$S,12,0)</f>
        <v>Fri</v>
      </c>
      <c r="X1088" s="13">
        <f t="shared" si="156"/>
        <v>1.7000000000000001E-2</v>
      </c>
      <c r="Y1088" s="13">
        <f t="shared" si="157"/>
        <v>3.4000000000000002E-2</v>
      </c>
      <c r="Z1088" s="13">
        <f t="shared" si="158"/>
        <v>5.1000000000000004E-2</v>
      </c>
      <c r="AA1088" s="13">
        <f t="shared" si="170"/>
        <v>-3</v>
      </c>
    </row>
    <row r="1089" spans="1:27" x14ac:dyDescent="0.25">
      <c r="A1089" s="60">
        <v>45919.596145833333</v>
      </c>
      <c r="B1089" s="61">
        <v>443780098</v>
      </c>
      <c r="C1089" s="37" t="s">
        <v>36</v>
      </c>
      <c r="D1089" s="37" t="s">
        <v>38</v>
      </c>
      <c r="E1089" s="37" t="s">
        <v>120</v>
      </c>
      <c r="F1089" s="36">
        <v>3653.45</v>
      </c>
      <c r="G1089" s="36">
        <v>3653.28</v>
      </c>
      <c r="H1089" s="36">
        <v>3650.45</v>
      </c>
      <c r="I1089" s="37" t="s">
        <v>1473</v>
      </c>
      <c r="J1089" s="36">
        <v>3653.28</v>
      </c>
      <c r="K1089" s="36">
        <v>0</v>
      </c>
      <c r="L1089" s="36">
        <v>0</v>
      </c>
      <c r="M1089" s="36">
        <v>0.17</v>
      </c>
      <c r="N1089" s="10" t="str">
        <f t="shared" si="165"/>
        <v>W</v>
      </c>
      <c r="O1089" s="11">
        <f t="shared" si="166"/>
        <v>45919</v>
      </c>
      <c r="P1089" s="12" t="str">
        <f t="shared" si="167"/>
        <v>14</v>
      </c>
      <c r="Q1089" s="13" t="str">
        <f>VLOOKUP($B1089,Deals_Demo!$H:$N,7,0)</f>
        <v>strategy_10_demo</v>
      </c>
      <c r="R1089" s="13" t="str">
        <f t="shared" si="168"/>
        <v>Fri</v>
      </c>
      <c r="S1089" s="14">
        <f>VLOOKUP($B1089,Deals_Demo!$H:$S,8,0)</f>
        <v>45919.596145833333</v>
      </c>
      <c r="T1089" s="14">
        <f>VLOOKUP($B1089,Deals_Demo!$H:$S,9,0)</f>
        <v>45919.804479166669</v>
      </c>
      <c r="U1089" s="15" t="str">
        <f t="shared" si="169"/>
        <v>2025-09-19</v>
      </c>
      <c r="V1089" s="13" t="str">
        <f>VLOOKUP($B1089,Deals_Demo!$H:$S,11,0)</f>
        <v>19</v>
      </c>
      <c r="W1089" s="13" t="str">
        <f>VLOOKUP($B1089,Deals_Demo!$H:$S,12,0)</f>
        <v>Fri</v>
      </c>
      <c r="X1089" s="13">
        <f t="shared" si="156"/>
        <v>1.7000000000000001E-2</v>
      </c>
      <c r="Y1089" s="13">
        <f t="shared" si="157"/>
        <v>3.4000000000000002E-2</v>
      </c>
      <c r="Z1089" s="13">
        <f t="shared" si="158"/>
        <v>5.1000000000000004E-2</v>
      </c>
      <c r="AA1089" s="13">
        <f t="shared" si="170"/>
        <v>-3</v>
      </c>
    </row>
    <row r="1090" spans="1:27" x14ac:dyDescent="0.25">
      <c r="A1090" s="58">
        <v>45919.597650462965</v>
      </c>
      <c r="B1090" s="59">
        <v>443781512</v>
      </c>
      <c r="C1090" s="38" t="s">
        <v>36</v>
      </c>
      <c r="D1090" s="38" t="s">
        <v>38</v>
      </c>
      <c r="E1090" s="38" t="s">
        <v>120</v>
      </c>
      <c r="F1090" s="35">
        <v>3652.97</v>
      </c>
      <c r="G1090" s="35">
        <v>3651.91</v>
      </c>
      <c r="H1090" s="35">
        <v>3649.47</v>
      </c>
      <c r="I1090" s="38" t="s">
        <v>1472</v>
      </c>
      <c r="J1090" s="35">
        <v>3652.02</v>
      </c>
      <c r="K1090" s="35">
        <v>0</v>
      </c>
      <c r="L1090" s="35">
        <v>0</v>
      </c>
      <c r="M1090" s="35">
        <v>0.95</v>
      </c>
      <c r="N1090" s="10" t="str">
        <f t="shared" si="165"/>
        <v>W</v>
      </c>
      <c r="O1090" s="11">
        <f t="shared" si="166"/>
        <v>45919</v>
      </c>
      <c r="P1090" s="12" t="str">
        <f t="shared" si="167"/>
        <v>14</v>
      </c>
      <c r="Q1090" s="13" t="str">
        <f>VLOOKUP($B1090,Deals_Demo!$H:$N,7,0)</f>
        <v>strategy_11_demo</v>
      </c>
      <c r="R1090" s="13" t="str">
        <f t="shared" si="168"/>
        <v>Fri</v>
      </c>
      <c r="S1090" s="14">
        <f>VLOOKUP($B1090,Deals_Demo!$H:$S,8,0)</f>
        <v>45919.597650462965</v>
      </c>
      <c r="T1090" s="14">
        <f>VLOOKUP($B1090,Deals_Demo!$H:$S,9,0)</f>
        <v>45919.805983796301</v>
      </c>
      <c r="U1090" s="15" t="str">
        <f t="shared" si="169"/>
        <v>2025-09-19</v>
      </c>
      <c r="V1090" s="13" t="str">
        <f>VLOOKUP($B1090,Deals_Demo!$H:$S,11,0)</f>
        <v>19</v>
      </c>
      <c r="W1090" s="13" t="str">
        <f>VLOOKUP($B1090,Deals_Demo!$H:$S,12,0)</f>
        <v>Fri</v>
      </c>
      <c r="X1090" s="13">
        <f t="shared" si="156"/>
        <v>9.5000000000000001E-2</v>
      </c>
      <c r="Y1090" s="13">
        <f t="shared" si="157"/>
        <v>0.19</v>
      </c>
      <c r="Z1090" s="13">
        <f t="shared" si="158"/>
        <v>0.28499999999999998</v>
      </c>
      <c r="AA1090" s="13">
        <f t="shared" si="170"/>
        <v>-3</v>
      </c>
    </row>
    <row r="1091" spans="1:27" x14ac:dyDescent="0.25">
      <c r="A1091" s="60">
        <v>45919.597650462965</v>
      </c>
      <c r="B1091" s="61">
        <v>443781513</v>
      </c>
      <c r="C1091" s="37" t="s">
        <v>36</v>
      </c>
      <c r="D1091" s="37" t="s">
        <v>38</v>
      </c>
      <c r="E1091" s="37" t="s">
        <v>120</v>
      </c>
      <c r="F1091" s="36">
        <v>3653.01</v>
      </c>
      <c r="G1091" s="36">
        <v>3651.95</v>
      </c>
      <c r="H1091" s="36">
        <v>3649.97</v>
      </c>
      <c r="I1091" s="37" t="s">
        <v>1472</v>
      </c>
      <c r="J1091" s="36">
        <v>3652.02</v>
      </c>
      <c r="K1091" s="36">
        <v>0</v>
      </c>
      <c r="L1091" s="36">
        <v>0</v>
      </c>
      <c r="M1091" s="36">
        <v>0.99</v>
      </c>
      <c r="N1091" s="10" t="str">
        <f t="shared" si="165"/>
        <v>W</v>
      </c>
      <c r="O1091" s="11">
        <f t="shared" si="166"/>
        <v>45919</v>
      </c>
      <c r="P1091" s="12" t="str">
        <f t="shared" si="167"/>
        <v>14</v>
      </c>
      <c r="Q1091" s="13" t="str">
        <f>VLOOKUP($B1091,Deals_Demo!$H:$N,7,0)</f>
        <v>strategy_10_demo</v>
      </c>
      <c r="R1091" s="13" t="str">
        <f t="shared" si="168"/>
        <v>Fri</v>
      </c>
      <c r="S1091" s="14">
        <f>VLOOKUP($B1091,Deals_Demo!$H:$S,8,0)</f>
        <v>45919.597650462965</v>
      </c>
      <c r="T1091" s="14">
        <f>VLOOKUP($B1091,Deals_Demo!$H:$S,9,0)</f>
        <v>45919.805983796301</v>
      </c>
      <c r="U1091" s="15" t="str">
        <f t="shared" si="169"/>
        <v>2025-09-19</v>
      </c>
      <c r="V1091" s="13" t="str">
        <f>VLOOKUP($B1091,Deals_Demo!$H:$S,11,0)</f>
        <v>19</v>
      </c>
      <c r="W1091" s="13" t="str">
        <f>VLOOKUP($B1091,Deals_Demo!$H:$S,12,0)</f>
        <v>Fri</v>
      </c>
      <c r="X1091" s="13">
        <f t="shared" ref="X1091:X1154" si="171">$M1091*0.1</f>
        <v>9.9000000000000005E-2</v>
      </c>
      <c r="Y1091" s="13">
        <f t="shared" ref="Y1091:Y1154" si="172">$M1091*0.2</f>
        <v>0.19800000000000001</v>
      </c>
      <c r="Z1091" s="13">
        <f t="shared" ref="Z1091:Z1154" si="173">$M1091*0.3</f>
        <v>0.29699999999999999</v>
      </c>
      <c r="AA1091" s="13">
        <f t="shared" si="170"/>
        <v>-3</v>
      </c>
    </row>
    <row r="1092" spans="1:27" x14ac:dyDescent="0.25">
      <c r="A1092" s="58">
        <v>45919.602164351854</v>
      </c>
      <c r="B1092" s="59">
        <v>443783469</v>
      </c>
      <c r="C1092" s="38" t="s">
        <v>36</v>
      </c>
      <c r="D1092" s="38" t="s">
        <v>38</v>
      </c>
      <c r="E1092" s="38" t="s">
        <v>120</v>
      </c>
      <c r="F1092" s="35">
        <v>3651.23</v>
      </c>
      <c r="G1092" s="35">
        <v>3650.47</v>
      </c>
      <c r="H1092" s="38"/>
      <c r="I1092" s="38" t="s">
        <v>1468</v>
      </c>
      <c r="J1092" s="35">
        <v>3650.52</v>
      </c>
      <c r="K1092" s="35">
        <v>0</v>
      </c>
      <c r="L1092" s="35">
        <v>0</v>
      </c>
      <c r="M1092" s="35">
        <v>0.71</v>
      </c>
      <c r="N1092" s="10" t="str">
        <f t="shared" si="165"/>
        <v>W</v>
      </c>
      <c r="O1092" s="11">
        <f t="shared" si="166"/>
        <v>45919</v>
      </c>
      <c r="P1092" s="12" t="str">
        <f t="shared" si="167"/>
        <v>14</v>
      </c>
      <c r="Q1092" s="13" t="str">
        <f>VLOOKUP($B1092,Deals_Demo!$H:$N,7,0)</f>
        <v>strategy_20_demo</v>
      </c>
      <c r="R1092" s="13" t="str">
        <f t="shared" si="168"/>
        <v>Fri</v>
      </c>
      <c r="S1092" s="14">
        <f>VLOOKUP($B1092,Deals_Demo!$H:$S,8,0)</f>
        <v>45919.602164351854</v>
      </c>
      <c r="T1092" s="14">
        <f>VLOOKUP($B1092,Deals_Demo!$H:$S,9,0)</f>
        <v>45919.81049768519</v>
      </c>
      <c r="U1092" s="15" t="str">
        <f t="shared" si="169"/>
        <v>2025-09-19</v>
      </c>
      <c r="V1092" s="13" t="str">
        <f>VLOOKUP($B1092,Deals_Demo!$H:$S,11,0)</f>
        <v>19</v>
      </c>
      <c r="W1092" s="13" t="str">
        <f>VLOOKUP($B1092,Deals_Demo!$H:$S,12,0)</f>
        <v>Fri</v>
      </c>
      <c r="X1092" s="13">
        <f t="shared" si="171"/>
        <v>7.0999999999999994E-2</v>
      </c>
      <c r="Y1092" s="13">
        <f t="shared" si="172"/>
        <v>0.14199999999999999</v>
      </c>
      <c r="Z1092" s="13">
        <f t="shared" si="173"/>
        <v>0.21299999999999999</v>
      </c>
      <c r="AA1092" s="13">
        <f t="shared" si="170"/>
        <v>-3</v>
      </c>
    </row>
    <row r="1093" spans="1:27" x14ac:dyDescent="0.25">
      <c r="A1093" s="60">
        <v>45919.602164351854</v>
      </c>
      <c r="B1093" s="61">
        <v>443783474</v>
      </c>
      <c r="C1093" s="37" t="s">
        <v>36</v>
      </c>
      <c r="D1093" s="37" t="s">
        <v>38</v>
      </c>
      <c r="E1093" s="37" t="s">
        <v>120</v>
      </c>
      <c r="F1093" s="36">
        <v>3651.23</v>
      </c>
      <c r="G1093" s="36">
        <v>3650.47</v>
      </c>
      <c r="H1093" s="37"/>
      <c r="I1093" s="37" t="s">
        <v>1468</v>
      </c>
      <c r="J1093" s="36">
        <v>3650.52</v>
      </c>
      <c r="K1093" s="36">
        <v>0</v>
      </c>
      <c r="L1093" s="36">
        <v>0</v>
      </c>
      <c r="M1093" s="36">
        <v>0.71</v>
      </c>
      <c r="N1093" s="10" t="str">
        <f t="shared" si="165"/>
        <v>W</v>
      </c>
      <c r="O1093" s="11">
        <f t="shared" si="166"/>
        <v>45919</v>
      </c>
      <c r="P1093" s="12" t="str">
        <f t="shared" si="167"/>
        <v>14</v>
      </c>
      <c r="Q1093" s="13" t="str">
        <f>VLOOKUP($B1093,Deals_Demo!$H:$N,7,0)</f>
        <v>strategy_18_demo</v>
      </c>
      <c r="R1093" s="13" t="str">
        <f t="shared" si="168"/>
        <v>Fri</v>
      </c>
      <c r="S1093" s="14">
        <f>VLOOKUP($B1093,Deals_Demo!$H:$S,8,0)</f>
        <v>45919.602164351854</v>
      </c>
      <c r="T1093" s="14">
        <f>VLOOKUP($B1093,Deals_Demo!$H:$S,9,0)</f>
        <v>45919.81049768519</v>
      </c>
      <c r="U1093" s="15" t="str">
        <f t="shared" si="169"/>
        <v>2025-09-19</v>
      </c>
      <c r="V1093" s="13" t="str">
        <f>VLOOKUP($B1093,Deals_Demo!$H:$S,11,0)</f>
        <v>19</v>
      </c>
      <c r="W1093" s="13" t="str">
        <f>VLOOKUP($B1093,Deals_Demo!$H:$S,12,0)</f>
        <v>Fri</v>
      </c>
      <c r="X1093" s="13">
        <f t="shared" si="171"/>
        <v>7.0999999999999994E-2</v>
      </c>
      <c r="Y1093" s="13">
        <f t="shared" si="172"/>
        <v>0.14199999999999999</v>
      </c>
      <c r="Z1093" s="13">
        <f t="shared" si="173"/>
        <v>0.21299999999999999</v>
      </c>
      <c r="AA1093" s="13">
        <f t="shared" si="170"/>
        <v>-3</v>
      </c>
    </row>
    <row r="1094" spans="1:27" x14ac:dyDescent="0.25">
      <c r="A1094" s="58">
        <v>45919.602858796294</v>
      </c>
      <c r="B1094" s="59">
        <v>443783795</v>
      </c>
      <c r="C1094" s="38" t="s">
        <v>36</v>
      </c>
      <c r="D1094" s="38" t="s">
        <v>38</v>
      </c>
      <c r="E1094" s="38" t="s">
        <v>120</v>
      </c>
      <c r="F1094" s="35">
        <v>3651.47</v>
      </c>
      <c r="G1094" s="35">
        <v>3654.46</v>
      </c>
      <c r="H1094" s="35">
        <v>3649.96</v>
      </c>
      <c r="I1094" s="38" t="s">
        <v>1474</v>
      </c>
      <c r="J1094" s="35">
        <v>3649.86</v>
      </c>
      <c r="K1094" s="35">
        <v>0</v>
      </c>
      <c r="L1094" s="35">
        <v>0</v>
      </c>
      <c r="M1094" s="35">
        <v>1.61</v>
      </c>
      <c r="N1094" s="10" t="str">
        <f t="shared" si="165"/>
        <v>W</v>
      </c>
      <c r="O1094" s="11">
        <f t="shared" si="166"/>
        <v>45919</v>
      </c>
      <c r="P1094" s="12" t="str">
        <f t="shared" si="167"/>
        <v>14</v>
      </c>
      <c r="Q1094" s="13" t="str">
        <f>VLOOKUP($B1094,Deals_Demo!$H:$N,7,0)</f>
        <v>strategy_12_demo</v>
      </c>
      <c r="R1094" s="13" t="str">
        <f t="shared" si="168"/>
        <v>Fri</v>
      </c>
      <c r="S1094" s="14">
        <f>VLOOKUP($B1094,Deals_Demo!$H:$S,8,0)</f>
        <v>45919.602858796294</v>
      </c>
      <c r="T1094" s="14">
        <f>VLOOKUP($B1094,Deals_Demo!$H:$S,9,0)</f>
        <v>45919.811192129629</v>
      </c>
      <c r="U1094" s="15" t="str">
        <f t="shared" si="169"/>
        <v>2025-09-19</v>
      </c>
      <c r="V1094" s="13" t="str">
        <f>VLOOKUP($B1094,Deals_Demo!$H:$S,11,0)</f>
        <v>19</v>
      </c>
      <c r="W1094" s="13" t="str">
        <f>VLOOKUP($B1094,Deals_Demo!$H:$S,12,0)</f>
        <v>Fri</v>
      </c>
      <c r="X1094" s="13">
        <f t="shared" si="171"/>
        <v>0.16100000000000003</v>
      </c>
      <c r="Y1094" s="13">
        <f t="shared" si="172"/>
        <v>0.32200000000000006</v>
      </c>
      <c r="Z1094" s="13">
        <f t="shared" si="173"/>
        <v>0.48299999999999998</v>
      </c>
      <c r="AA1094" s="13">
        <f t="shared" si="170"/>
        <v>-3</v>
      </c>
    </row>
    <row r="1095" spans="1:27" x14ac:dyDescent="0.25">
      <c r="A1095" s="60">
        <v>45919.602858796294</v>
      </c>
      <c r="B1095" s="61">
        <v>443783796</v>
      </c>
      <c r="C1095" s="37" t="s">
        <v>36</v>
      </c>
      <c r="D1095" s="37" t="s">
        <v>38</v>
      </c>
      <c r="E1095" s="37" t="s">
        <v>120</v>
      </c>
      <c r="F1095" s="36">
        <v>3651.47</v>
      </c>
      <c r="G1095" s="36">
        <v>3652.97</v>
      </c>
      <c r="H1095" s="36">
        <v>3649.97</v>
      </c>
      <c r="I1095" s="37" t="s">
        <v>1474</v>
      </c>
      <c r="J1095" s="36">
        <v>3649.86</v>
      </c>
      <c r="K1095" s="36">
        <v>0</v>
      </c>
      <c r="L1095" s="36">
        <v>0</v>
      </c>
      <c r="M1095" s="36">
        <v>1.61</v>
      </c>
      <c r="N1095" s="10" t="str">
        <f t="shared" si="165"/>
        <v>W</v>
      </c>
      <c r="O1095" s="11">
        <f t="shared" si="166"/>
        <v>45919</v>
      </c>
      <c r="P1095" s="12" t="str">
        <f t="shared" si="167"/>
        <v>14</v>
      </c>
      <c r="Q1095" s="13" t="str">
        <f>VLOOKUP($B1095,Deals_Demo!$H:$N,7,0)</f>
        <v>strategy_15_demo</v>
      </c>
      <c r="R1095" s="13" t="str">
        <f t="shared" si="168"/>
        <v>Fri</v>
      </c>
      <c r="S1095" s="14">
        <f>VLOOKUP($B1095,Deals_Demo!$H:$S,8,0)</f>
        <v>45919.602858796294</v>
      </c>
      <c r="T1095" s="14">
        <f>VLOOKUP($B1095,Deals_Demo!$H:$S,9,0)</f>
        <v>45919.811192129629</v>
      </c>
      <c r="U1095" s="15" t="str">
        <f t="shared" si="169"/>
        <v>2025-09-19</v>
      </c>
      <c r="V1095" s="13" t="str">
        <f>VLOOKUP($B1095,Deals_Demo!$H:$S,11,0)</f>
        <v>19</v>
      </c>
      <c r="W1095" s="13" t="str">
        <f>VLOOKUP($B1095,Deals_Demo!$H:$S,12,0)</f>
        <v>Fri</v>
      </c>
      <c r="X1095" s="13">
        <f t="shared" si="171"/>
        <v>0.16100000000000003</v>
      </c>
      <c r="Y1095" s="13">
        <f t="shared" si="172"/>
        <v>0.32200000000000006</v>
      </c>
      <c r="Z1095" s="13">
        <f t="shared" si="173"/>
        <v>0.48299999999999998</v>
      </c>
      <c r="AA1095" s="13">
        <f t="shared" si="170"/>
        <v>-3</v>
      </c>
    </row>
    <row r="1096" spans="1:27" x14ac:dyDescent="0.25">
      <c r="A1096" s="58">
        <v>45919.602858796294</v>
      </c>
      <c r="B1096" s="59">
        <v>443783798</v>
      </c>
      <c r="C1096" s="38" t="s">
        <v>36</v>
      </c>
      <c r="D1096" s="38" t="s">
        <v>38</v>
      </c>
      <c r="E1096" s="38" t="s">
        <v>120</v>
      </c>
      <c r="F1096" s="35">
        <v>3651.49</v>
      </c>
      <c r="G1096" s="35">
        <v>3654.47</v>
      </c>
      <c r="H1096" s="35">
        <v>3649.97</v>
      </c>
      <c r="I1096" s="38" t="s">
        <v>1474</v>
      </c>
      <c r="J1096" s="35">
        <v>3649.86</v>
      </c>
      <c r="K1096" s="35">
        <v>0</v>
      </c>
      <c r="L1096" s="35">
        <v>0</v>
      </c>
      <c r="M1096" s="35">
        <v>1.63</v>
      </c>
      <c r="N1096" s="10" t="str">
        <f t="shared" si="165"/>
        <v>W</v>
      </c>
      <c r="O1096" s="11">
        <f t="shared" si="166"/>
        <v>45919</v>
      </c>
      <c r="P1096" s="12" t="str">
        <f t="shared" si="167"/>
        <v>14</v>
      </c>
      <c r="Q1096" s="13" t="str">
        <f>VLOOKUP($B1096,Deals_Demo!$H:$N,7,0)</f>
        <v>strategy_14_demo</v>
      </c>
      <c r="R1096" s="13" t="str">
        <f t="shared" si="168"/>
        <v>Fri</v>
      </c>
      <c r="S1096" s="14">
        <f>VLOOKUP($B1096,Deals_Demo!$H:$S,8,0)</f>
        <v>45919.602858796294</v>
      </c>
      <c r="T1096" s="14">
        <f>VLOOKUP($B1096,Deals_Demo!$H:$S,9,0)</f>
        <v>45919.811192129629</v>
      </c>
      <c r="U1096" s="15" t="str">
        <f t="shared" si="169"/>
        <v>2025-09-19</v>
      </c>
      <c r="V1096" s="13" t="str">
        <f>VLOOKUP($B1096,Deals_Demo!$H:$S,11,0)</f>
        <v>19</v>
      </c>
      <c r="W1096" s="13" t="str">
        <f>VLOOKUP($B1096,Deals_Demo!$H:$S,12,0)</f>
        <v>Fri</v>
      </c>
      <c r="X1096" s="13">
        <f t="shared" si="171"/>
        <v>0.16300000000000001</v>
      </c>
      <c r="Y1096" s="13">
        <f t="shared" si="172"/>
        <v>0.32600000000000001</v>
      </c>
      <c r="Z1096" s="13">
        <f t="shared" si="173"/>
        <v>0.48899999999999993</v>
      </c>
      <c r="AA1096" s="13">
        <f t="shared" si="170"/>
        <v>-3</v>
      </c>
    </row>
    <row r="1097" spans="1:27" x14ac:dyDescent="0.25">
      <c r="A1097" s="60">
        <v>45919.603090277778</v>
      </c>
      <c r="B1097" s="61">
        <v>443783897</v>
      </c>
      <c r="C1097" s="37" t="s">
        <v>36</v>
      </c>
      <c r="D1097" s="37" t="s">
        <v>38</v>
      </c>
      <c r="E1097" s="37" t="s">
        <v>120</v>
      </c>
      <c r="F1097" s="36">
        <v>3651.59</v>
      </c>
      <c r="G1097" s="36">
        <v>3650.46</v>
      </c>
      <c r="H1097" s="36">
        <v>3648.07</v>
      </c>
      <c r="I1097" s="37" t="s">
        <v>1475</v>
      </c>
      <c r="J1097" s="36">
        <v>3650.48</v>
      </c>
      <c r="K1097" s="36">
        <v>0</v>
      </c>
      <c r="L1097" s="36">
        <v>0</v>
      </c>
      <c r="M1097" s="36">
        <v>1.1100000000000001</v>
      </c>
      <c r="N1097" s="10" t="str">
        <f t="shared" si="165"/>
        <v>W</v>
      </c>
      <c r="O1097" s="11">
        <f t="shared" si="166"/>
        <v>45919</v>
      </c>
      <c r="P1097" s="12" t="str">
        <f t="shared" si="167"/>
        <v>14</v>
      </c>
      <c r="Q1097" s="13" t="str">
        <f>VLOOKUP($B1097,Deals_Demo!$H:$N,7,0)</f>
        <v>strategy_11_demo</v>
      </c>
      <c r="R1097" s="13" t="str">
        <f t="shared" si="168"/>
        <v>Fri</v>
      </c>
      <c r="S1097" s="14">
        <f>VLOOKUP($B1097,Deals_Demo!$H:$S,8,0)</f>
        <v>45919.603090277778</v>
      </c>
      <c r="T1097" s="14">
        <f>VLOOKUP($B1097,Deals_Demo!$H:$S,9,0)</f>
        <v>45919.811423611114</v>
      </c>
      <c r="U1097" s="15" t="str">
        <f t="shared" si="169"/>
        <v>2025-09-19</v>
      </c>
      <c r="V1097" s="13" t="str">
        <f>VLOOKUP($B1097,Deals_Demo!$H:$S,11,0)</f>
        <v>19</v>
      </c>
      <c r="W1097" s="13" t="str">
        <f>VLOOKUP($B1097,Deals_Demo!$H:$S,12,0)</f>
        <v>Fri</v>
      </c>
      <c r="X1097" s="13">
        <f t="shared" si="171"/>
        <v>0.11100000000000002</v>
      </c>
      <c r="Y1097" s="13">
        <f t="shared" si="172"/>
        <v>0.22200000000000003</v>
      </c>
      <c r="Z1097" s="13">
        <f t="shared" si="173"/>
        <v>0.33300000000000002</v>
      </c>
      <c r="AA1097" s="13">
        <f t="shared" si="170"/>
        <v>-3</v>
      </c>
    </row>
    <row r="1098" spans="1:27" x14ac:dyDescent="0.25">
      <c r="A1098" s="58">
        <v>45919.603090277778</v>
      </c>
      <c r="B1098" s="59">
        <v>443783899</v>
      </c>
      <c r="C1098" s="38" t="s">
        <v>36</v>
      </c>
      <c r="D1098" s="38" t="s">
        <v>38</v>
      </c>
      <c r="E1098" s="38" t="s">
        <v>120</v>
      </c>
      <c r="F1098" s="35">
        <v>3651.59</v>
      </c>
      <c r="G1098" s="35">
        <v>3650.47</v>
      </c>
      <c r="H1098" s="35">
        <v>3648.59</v>
      </c>
      <c r="I1098" s="38" t="s">
        <v>1475</v>
      </c>
      <c r="J1098" s="35">
        <v>3650.48</v>
      </c>
      <c r="K1098" s="35">
        <v>0</v>
      </c>
      <c r="L1098" s="35">
        <v>0</v>
      </c>
      <c r="M1098" s="35">
        <v>1.1100000000000001</v>
      </c>
      <c r="N1098" s="10" t="str">
        <f t="shared" si="165"/>
        <v>W</v>
      </c>
      <c r="O1098" s="11">
        <f t="shared" si="166"/>
        <v>45919</v>
      </c>
      <c r="P1098" s="12" t="str">
        <f t="shared" si="167"/>
        <v>14</v>
      </c>
      <c r="Q1098" s="13" t="str">
        <f>VLOOKUP($B1098,Deals_Demo!$H:$N,7,0)</f>
        <v>strategy_09_demo</v>
      </c>
      <c r="R1098" s="13" t="str">
        <f t="shared" si="168"/>
        <v>Fri</v>
      </c>
      <c r="S1098" s="14">
        <f>VLOOKUP($B1098,Deals_Demo!$H:$S,8,0)</f>
        <v>45919.603090277778</v>
      </c>
      <c r="T1098" s="14">
        <f>VLOOKUP($B1098,Deals_Demo!$H:$S,9,0)</f>
        <v>45919.811423611114</v>
      </c>
      <c r="U1098" s="15" t="str">
        <f t="shared" si="169"/>
        <v>2025-09-19</v>
      </c>
      <c r="V1098" s="13" t="str">
        <f>VLOOKUP($B1098,Deals_Demo!$H:$S,11,0)</f>
        <v>19</v>
      </c>
      <c r="W1098" s="13" t="str">
        <f>VLOOKUP($B1098,Deals_Demo!$H:$S,12,0)</f>
        <v>Fri</v>
      </c>
      <c r="X1098" s="13">
        <f t="shared" si="171"/>
        <v>0.11100000000000002</v>
      </c>
      <c r="Y1098" s="13">
        <f t="shared" si="172"/>
        <v>0.22200000000000003</v>
      </c>
      <c r="Z1098" s="13">
        <f t="shared" si="173"/>
        <v>0.33300000000000002</v>
      </c>
      <c r="AA1098" s="13">
        <f t="shared" si="170"/>
        <v>-3</v>
      </c>
    </row>
    <row r="1099" spans="1:27" x14ac:dyDescent="0.25">
      <c r="A1099" s="60">
        <v>45919.603090277778</v>
      </c>
      <c r="B1099" s="61">
        <v>443783900</v>
      </c>
      <c r="C1099" s="37" t="s">
        <v>36</v>
      </c>
      <c r="D1099" s="37" t="s">
        <v>38</v>
      </c>
      <c r="E1099" s="37" t="s">
        <v>120</v>
      </c>
      <c r="F1099" s="36">
        <v>3651.44</v>
      </c>
      <c r="G1099" s="36">
        <v>3650.71</v>
      </c>
      <c r="H1099" s="36">
        <v>3648.59</v>
      </c>
      <c r="I1099" s="37" t="s">
        <v>1476</v>
      </c>
      <c r="J1099" s="36">
        <v>3650.78</v>
      </c>
      <c r="K1099" s="36">
        <v>0</v>
      </c>
      <c r="L1099" s="36">
        <v>0</v>
      </c>
      <c r="M1099" s="36">
        <v>0.66</v>
      </c>
      <c r="N1099" s="10" t="str">
        <f t="shared" si="165"/>
        <v>W</v>
      </c>
      <c r="O1099" s="11">
        <f t="shared" si="166"/>
        <v>45919</v>
      </c>
      <c r="P1099" s="12" t="str">
        <f t="shared" si="167"/>
        <v>14</v>
      </c>
      <c r="Q1099" s="13" t="str">
        <f>VLOOKUP($B1099,Deals_Demo!$H:$N,7,0)</f>
        <v>strategy_10_demo</v>
      </c>
      <c r="R1099" s="13" t="str">
        <f t="shared" si="168"/>
        <v>Fri</v>
      </c>
      <c r="S1099" s="14">
        <f>VLOOKUP($B1099,Deals_Demo!$H:$S,8,0)</f>
        <v>45919.603090277778</v>
      </c>
      <c r="T1099" s="14">
        <f>VLOOKUP($B1099,Deals_Demo!$H:$S,9,0)</f>
        <v>45919.811423611114</v>
      </c>
      <c r="U1099" s="15" t="str">
        <f t="shared" si="169"/>
        <v>2025-09-19</v>
      </c>
      <c r="V1099" s="13" t="str">
        <f>VLOOKUP($B1099,Deals_Demo!$H:$S,11,0)</f>
        <v>19</v>
      </c>
      <c r="W1099" s="13" t="str">
        <f>VLOOKUP($B1099,Deals_Demo!$H:$S,12,0)</f>
        <v>Fri</v>
      </c>
      <c r="X1099" s="13">
        <f t="shared" si="171"/>
        <v>6.6000000000000003E-2</v>
      </c>
      <c r="Y1099" s="13">
        <f t="shared" si="172"/>
        <v>0.13200000000000001</v>
      </c>
      <c r="Z1099" s="13">
        <f t="shared" si="173"/>
        <v>0.19800000000000001</v>
      </c>
      <c r="AA1099" s="13">
        <f t="shared" si="170"/>
        <v>-3</v>
      </c>
    </row>
    <row r="1100" spans="1:27" x14ac:dyDescent="0.25">
      <c r="A1100" s="58">
        <v>45919.607141203705</v>
      </c>
      <c r="B1100" s="59">
        <v>443786674</v>
      </c>
      <c r="C1100" s="38" t="s">
        <v>36</v>
      </c>
      <c r="D1100" s="38" t="s">
        <v>38</v>
      </c>
      <c r="E1100" s="38" t="s">
        <v>120</v>
      </c>
      <c r="F1100" s="35">
        <v>3650.31</v>
      </c>
      <c r="G1100" s="35">
        <v>3651.88</v>
      </c>
      <c r="H1100" s="35">
        <v>3648.88</v>
      </c>
      <c r="I1100" s="38" t="s">
        <v>1477</v>
      </c>
      <c r="J1100" s="35">
        <v>3648.86</v>
      </c>
      <c r="K1100" s="35">
        <v>0</v>
      </c>
      <c r="L1100" s="35">
        <v>0</v>
      </c>
      <c r="M1100" s="35">
        <v>1.45</v>
      </c>
      <c r="N1100" s="10" t="str">
        <f t="shared" si="165"/>
        <v>W</v>
      </c>
      <c r="O1100" s="11">
        <f t="shared" si="166"/>
        <v>45919</v>
      </c>
      <c r="P1100" s="12" t="str">
        <f t="shared" si="167"/>
        <v>14</v>
      </c>
      <c r="Q1100" s="13" t="str">
        <f>VLOOKUP($B1100,Deals_Demo!$H:$N,7,0)</f>
        <v>strategy_15_demo</v>
      </c>
      <c r="R1100" s="13" t="str">
        <f t="shared" si="168"/>
        <v>Fri</v>
      </c>
      <c r="S1100" s="14">
        <f>VLOOKUP($B1100,Deals_Demo!$H:$S,8,0)</f>
        <v>45919.607141203705</v>
      </c>
      <c r="T1100" s="14">
        <f>VLOOKUP($B1100,Deals_Demo!$H:$S,9,0)</f>
        <v>45919.815474537041</v>
      </c>
      <c r="U1100" s="15" t="str">
        <f t="shared" si="169"/>
        <v>2025-09-19</v>
      </c>
      <c r="V1100" s="13" t="str">
        <f>VLOOKUP($B1100,Deals_Demo!$H:$S,11,0)</f>
        <v>19</v>
      </c>
      <c r="W1100" s="13" t="str">
        <f>VLOOKUP($B1100,Deals_Demo!$H:$S,12,0)</f>
        <v>Fri</v>
      </c>
      <c r="X1100" s="13">
        <f t="shared" si="171"/>
        <v>0.14499999999999999</v>
      </c>
      <c r="Y1100" s="13">
        <f t="shared" si="172"/>
        <v>0.28999999999999998</v>
      </c>
      <c r="Z1100" s="13">
        <f t="shared" si="173"/>
        <v>0.435</v>
      </c>
      <c r="AA1100" s="13">
        <f t="shared" si="170"/>
        <v>-3</v>
      </c>
    </row>
    <row r="1101" spans="1:27" x14ac:dyDescent="0.25">
      <c r="A1101" s="60">
        <v>45919.607141203705</v>
      </c>
      <c r="B1101" s="61">
        <v>443786675</v>
      </c>
      <c r="C1101" s="37" t="s">
        <v>36</v>
      </c>
      <c r="D1101" s="37" t="s">
        <v>38</v>
      </c>
      <c r="E1101" s="37" t="s">
        <v>120</v>
      </c>
      <c r="F1101" s="36">
        <v>3650.26</v>
      </c>
      <c r="G1101" s="36">
        <v>3653.31</v>
      </c>
      <c r="H1101" s="36">
        <v>3648.81</v>
      </c>
      <c r="I1101" s="37" t="s">
        <v>1478</v>
      </c>
      <c r="J1101" s="36">
        <v>3648.79</v>
      </c>
      <c r="K1101" s="36">
        <v>0</v>
      </c>
      <c r="L1101" s="36">
        <v>0</v>
      </c>
      <c r="M1101" s="36">
        <v>1.47</v>
      </c>
      <c r="N1101" s="10" t="str">
        <f t="shared" si="165"/>
        <v>W</v>
      </c>
      <c r="O1101" s="11">
        <f t="shared" si="166"/>
        <v>45919</v>
      </c>
      <c r="P1101" s="12" t="str">
        <f t="shared" si="167"/>
        <v>14</v>
      </c>
      <c r="Q1101" s="13" t="str">
        <f>VLOOKUP($B1101,Deals_Demo!$H:$N,7,0)</f>
        <v>strategy_12_demo</v>
      </c>
      <c r="R1101" s="13" t="str">
        <f t="shared" si="168"/>
        <v>Fri</v>
      </c>
      <c r="S1101" s="14">
        <f>VLOOKUP($B1101,Deals_Demo!$H:$S,8,0)</f>
        <v>45919.607141203705</v>
      </c>
      <c r="T1101" s="14">
        <f>VLOOKUP($B1101,Deals_Demo!$H:$S,9,0)</f>
        <v>45919.815474537041</v>
      </c>
      <c r="U1101" s="15" t="str">
        <f t="shared" si="169"/>
        <v>2025-09-19</v>
      </c>
      <c r="V1101" s="13" t="str">
        <f>VLOOKUP($B1101,Deals_Demo!$H:$S,11,0)</f>
        <v>19</v>
      </c>
      <c r="W1101" s="13" t="str">
        <f>VLOOKUP($B1101,Deals_Demo!$H:$S,12,0)</f>
        <v>Fri</v>
      </c>
      <c r="X1101" s="13">
        <f t="shared" si="171"/>
        <v>0.14699999999999999</v>
      </c>
      <c r="Y1101" s="13">
        <f t="shared" si="172"/>
        <v>0.29399999999999998</v>
      </c>
      <c r="Z1101" s="13">
        <f t="shared" si="173"/>
        <v>0.441</v>
      </c>
      <c r="AA1101" s="13">
        <f t="shared" si="170"/>
        <v>-3</v>
      </c>
    </row>
    <row r="1102" spans="1:27" x14ac:dyDescent="0.25">
      <c r="A1102" s="58">
        <v>45919.607141203705</v>
      </c>
      <c r="B1102" s="59">
        <v>443786678</v>
      </c>
      <c r="C1102" s="38" t="s">
        <v>36</v>
      </c>
      <c r="D1102" s="38" t="s">
        <v>38</v>
      </c>
      <c r="E1102" s="38" t="s">
        <v>120</v>
      </c>
      <c r="F1102" s="35">
        <v>3650.36</v>
      </c>
      <c r="G1102" s="35">
        <v>3648.49</v>
      </c>
      <c r="H1102" s="35">
        <v>3646.81</v>
      </c>
      <c r="I1102" s="38" t="s">
        <v>1525</v>
      </c>
      <c r="J1102" s="35">
        <v>3648.51</v>
      </c>
      <c r="K1102" s="35">
        <v>0</v>
      </c>
      <c r="L1102" s="35">
        <v>0</v>
      </c>
      <c r="M1102" s="35">
        <v>1.85</v>
      </c>
      <c r="N1102" s="10" t="str">
        <f t="shared" ref="N1102:N1109" si="174">IF(M1102&gt;0,"W",IF(M1102&lt;0,"L","BE"))</f>
        <v>W</v>
      </c>
      <c r="O1102" s="11">
        <f t="shared" ref="O1102:O1109" si="175">INT(LEFT(A1102,10))</f>
        <v>45919</v>
      </c>
      <c r="P1102" s="12" t="str">
        <f t="shared" ref="P1102:P1109" si="176">TEXT(A1102,"hh")</f>
        <v>14</v>
      </c>
      <c r="Q1102" s="13" t="str">
        <f>VLOOKUP($B1102,Deals_Demo!$H:$N,7,0)</f>
        <v>strategy_16_demo</v>
      </c>
      <c r="R1102" s="13" t="str">
        <f t="shared" ref="R1102:R1109" si="177">TEXT(O1102,"ddd")</f>
        <v>Fri</v>
      </c>
      <c r="S1102" s="14">
        <f>VLOOKUP($B1102,Deals_Demo!$H:$S,8,0)</f>
        <v>45919.607141203705</v>
      </c>
      <c r="T1102" s="14">
        <f>VLOOKUP($B1102,Deals_Demo!$H:$S,9,0)</f>
        <v>45919.815474537041</v>
      </c>
      <c r="U1102" s="15" t="str">
        <f t="shared" ref="U1102:U1109" si="178">TEXT(T1102,"yyyy-mm-dd")</f>
        <v>2025-09-19</v>
      </c>
      <c r="V1102" s="13" t="str">
        <f>VLOOKUP($B1102,Deals_Demo!$H:$S,11,0)</f>
        <v>19</v>
      </c>
      <c r="W1102" s="13" t="str">
        <f>VLOOKUP($B1102,Deals_Demo!$H:$S,12,0)</f>
        <v>Fri</v>
      </c>
      <c r="X1102" s="13">
        <f t="shared" si="171"/>
        <v>0.18500000000000003</v>
      </c>
      <c r="Y1102" s="13">
        <f t="shared" si="172"/>
        <v>0.37000000000000005</v>
      </c>
      <c r="Z1102" s="13">
        <f t="shared" si="173"/>
        <v>0.55500000000000005</v>
      </c>
      <c r="AA1102" s="13">
        <f t="shared" ref="AA1102:AA1109" si="179">IF(M1102&lt;2.9,-3,M1102)</f>
        <v>-3</v>
      </c>
    </row>
    <row r="1103" spans="1:27" x14ac:dyDescent="0.25">
      <c r="A1103" s="60">
        <v>45919.607152777775</v>
      </c>
      <c r="B1103" s="61">
        <v>443786679</v>
      </c>
      <c r="C1103" s="37" t="s">
        <v>36</v>
      </c>
      <c r="D1103" s="37" t="s">
        <v>38</v>
      </c>
      <c r="E1103" s="37" t="s">
        <v>120</v>
      </c>
      <c r="F1103" s="36">
        <v>3650.37</v>
      </c>
      <c r="G1103" s="36">
        <v>3650.34</v>
      </c>
      <c r="H1103" s="36">
        <v>3648.81</v>
      </c>
      <c r="I1103" s="37" t="s">
        <v>1478</v>
      </c>
      <c r="J1103" s="36">
        <v>3648.79</v>
      </c>
      <c r="K1103" s="36">
        <v>0</v>
      </c>
      <c r="L1103" s="36">
        <v>0</v>
      </c>
      <c r="M1103" s="36">
        <v>1.58</v>
      </c>
      <c r="N1103" s="10" t="str">
        <f t="shared" si="174"/>
        <v>W</v>
      </c>
      <c r="O1103" s="11">
        <f t="shared" si="175"/>
        <v>45919</v>
      </c>
      <c r="P1103" s="12" t="str">
        <f t="shared" si="176"/>
        <v>14</v>
      </c>
      <c r="Q1103" s="13" t="str">
        <f>VLOOKUP($B1103,Deals_Demo!$H:$N,7,0)</f>
        <v>strategy_14_demo</v>
      </c>
      <c r="R1103" s="13" t="str">
        <f t="shared" si="177"/>
        <v>Fri</v>
      </c>
      <c r="S1103" s="14">
        <f>VLOOKUP($B1103,Deals_Demo!$H:$S,8,0)</f>
        <v>45919.607152777775</v>
      </c>
      <c r="T1103" s="14">
        <f>VLOOKUP($B1103,Deals_Demo!$H:$S,9,0)</f>
        <v>45919.815486111111</v>
      </c>
      <c r="U1103" s="15" t="str">
        <f t="shared" si="178"/>
        <v>2025-09-19</v>
      </c>
      <c r="V1103" s="13" t="str">
        <f>VLOOKUP($B1103,Deals_Demo!$H:$S,11,0)</f>
        <v>19</v>
      </c>
      <c r="W1103" s="13" t="str">
        <f>VLOOKUP($B1103,Deals_Demo!$H:$S,12,0)</f>
        <v>Fri</v>
      </c>
      <c r="X1103" s="13">
        <f t="shared" si="171"/>
        <v>0.15800000000000003</v>
      </c>
      <c r="Y1103" s="13">
        <f t="shared" si="172"/>
        <v>0.31600000000000006</v>
      </c>
      <c r="Z1103" s="13">
        <f t="shared" si="173"/>
        <v>0.47399999999999998</v>
      </c>
      <c r="AA1103" s="13">
        <f t="shared" si="179"/>
        <v>-3</v>
      </c>
    </row>
    <row r="1104" spans="1:27" x14ac:dyDescent="0.25">
      <c r="A1104" s="58">
        <v>45919.607152777775</v>
      </c>
      <c r="B1104" s="59">
        <v>443786680</v>
      </c>
      <c r="C1104" s="38" t="s">
        <v>36</v>
      </c>
      <c r="D1104" s="38" t="s">
        <v>38</v>
      </c>
      <c r="E1104" s="38" t="s">
        <v>120</v>
      </c>
      <c r="F1104" s="35">
        <v>3650.37</v>
      </c>
      <c r="G1104" s="35">
        <v>3648.65</v>
      </c>
      <c r="H1104" s="35">
        <v>3646.81</v>
      </c>
      <c r="I1104" s="38" t="s">
        <v>1479</v>
      </c>
      <c r="J1104" s="35">
        <v>3648.66</v>
      </c>
      <c r="K1104" s="35">
        <v>0</v>
      </c>
      <c r="L1104" s="35">
        <v>0</v>
      </c>
      <c r="M1104" s="35">
        <v>1.71</v>
      </c>
      <c r="N1104" s="10" t="str">
        <f t="shared" si="174"/>
        <v>W</v>
      </c>
      <c r="O1104" s="11">
        <f t="shared" si="175"/>
        <v>45919</v>
      </c>
      <c r="P1104" s="12" t="str">
        <f t="shared" si="176"/>
        <v>14</v>
      </c>
      <c r="Q1104" s="13" t="str">
        <f>VLOOKUP($B1104,Deals_Demo!$H:$N,7,0)</f>
        <v>strategy_11_demo</v>
      </c>
      <c r="R1104" s="13" t="str">
        <f t="shared" si="177"/>
        <v>Fri</v>
      </c>
      <c r="S1104" s="14">
        <f>VLOOKUP($B1104,Deals_Demo!$H:$S,8,0)</f>
        <v>45919.607152777775</v>
      </c>
      <c r="T1104" s="14">
        <f>VLOOKUP($B1104,Deals_Demo!$H:$S,9,0)</f>
        <v>45919.815486111111</v>
      </c>
      <c r="U1104" s="15" t="str">
        <f t="shared" si="178"/>
        <v>2025-09-19</v>
      </c>
      <c r="V1104" s="13" t="str">
        <f>VLOOKUP($B1104,Deals_Demo!$H:$S,11,0)</f>
        <v>19</v>
      </c>
      <c r="W1104" s="13" t="str">
        <f>VLOOKUP($B1104,Deals_Demo!$H:$S,12,0)</f>
        <v>Fri</v>
      </c>
      <c r="X1104" s="13">
        <f t="shared" si="171"/>
        <v>0.17100000000000001</v>
      </c>
      <c r="Y1104" s="13">
        <f t="shared" si="172"/>
        <v>0.34200000000000003</v>
      </c>
      <c r="Z1104" s="13">
        <f t="shared" si="173"/>
        <v>0.51300000000000001</v>
      </c>
      <c r="AA1104" s="13">
        <f t="shared" si="179"/>
        <v>-3</v>
      </c>
    </row>
    <row r="1105" spans="1:27" x14ac:dyDescent="0.25">
      <c r="A1105" s="60">
        <v>45919.607152777775</v>
      </c>
      <c r="B1105" s="61">
        <v>443786681</v>
      </c>
      <c r="C1105" s="37" t="s">
        <v>36</v>
      </c>
      <c r="D1105" s="37" t="s">
        <v>38</v>
      </c>
      <c r="E1105" s="37" t="s">
        <v>120</v>
      </c>
      <c r="F1105" s="36">
        <v>3650.38</v>
      </c>
      <c r="G1105" s="36">
        <v>3648.65</v>
      </c>
      <c r="H1105" s="36">
        <v>3647.31</v>
      </c>
      <c r="I1105" s="37" t="s">
        <v>1479</v>
      </c>
      <c r="J1105" s="36">
        <v>3648.66</v>
      </c>
      <c r="K1105" s="36">
        <v>0</v>
      </c>
      <c r="L1105" s="36">
        <v>0</v>
      </c>
      <c r="M1105" s="36">
        <v>1.72</v>
      </c>
      <c r="N1105" s="10" t="str">
        <f t="shared" si="174"/>
        <v>W</v>
      </c>
      <c r="O1105" s="11">
        <f t="shared" si="175"/>
        <v>45919</v>
      </c>
      <c r="P1105" s="12" t="str">
        <f t="shared" si="176"/>
        <v>14</v>
      </c>
      <c r="Q1105" s="13" t="str">
        <f>VLOOKUP($B1105,Deals_Demo!$H:$N,7,0)</f>
        <v>strategy_09_demo</v>
      </c>
      <c r="R1105" s="13" t="str">
        <f t="shared" si="177"/>
        <v>Fri</v>
      </c>
      <c r="S1105" s="14">
        <f>VLOOKUP($B1105,Deals_Demo!$H:$S,8,0)</f>
        <v>45919.607152777775</v>
      </c>
      <c r="T1105" s="14">
        <f>VLOOKUP($B1105,Deals_Demo!$H:$S,9,0)</f>
        <v>45919.815486111111</v>
      </c>
      <c r="U1105" s="15" t="str">
        <f t="shared" si="178"/>
        <v>2025-09-19</v>
      </c>
      <c r="V1105" s="13" t="str">
        <f>VLOOKUP($B1105,Deals_Demo!$H:$S,11,0)</f>
        <v>19</v>
      </c>
      <c r="W1105" s="13" t="str">
        <f>VLOOKUP($B1105,Deals_Demo!$H:$S,12,0)</f>
        <v>Fri</v>
      </c>
      <c r="X1105" s="13">
        <f t="shared" si="171"/>
        <v>0.17200000000000001</v>
      </c>
      <c r="Y1105" s="13">
        <f t="shared" si="172"/>
        <v>0.34400000000000003</v>
      </c>
      <c r="Z1105" s="13">
        <f t="shared" si="173"/>
        <v>0.51600000000000001</v>
      </c>
      <c r="AA1105" s="13">
        <f t="shared" si="179"/>
        <v>-3</v>
      </c>
    </row>
    <row r="1106" spans="1:27" x14ac:dyDescent="0.25">
      <c r="A1106" s="58">
        <v>45919.607256944444</v>
      </c>
      <c r="B1106" s="59">
        <v>443786767</v>
      </c>
      <c r="C1106" s="38" t="s">
        <v>36</v>
      </c>
      <c r="D1106" s="38" t="s">
        <v>38</v>
      </c>
      <c r="E1106" s="38" t="s">
        <v>120</v>
      </c>
      <c r="F1106" s="35">
        <v>3650.73</v>
      </c>
      <c r="G1106" s="35">
        <v>3648.95</v>
      </c>
      <c r="H1106" s="35">
        <v>3647.23</v>
      </c>
      <c r="I1106" s="38" t="s">
        <v>1480</v>
      </c>
      <c r="J1106" s="35">
        <v>3649.1</v>
      </c>
      <c r="K1106" s="35">
        <v>0</v>
      </c>
      <c r="L1106" s="35">
        <v>0</v>
      </c>
      <c r="M1106" s="35">
        <v>1.63</v>
      </c>
      <c r="N1106" s="10" t="str">
        <f t="shared" si="174"/>
        <v>W</v>
      </c>
      <c r="O1106" s="11">
        <f t="shared" si="175"/>
        <v>45919</v>
      </c>
      <c r="P1106" s="12" t="str">
        <f t="shared" si="176"/>
        <v>14</v>
      </c>
      <c r="Q1106" s="13" t="str">
        <f>VLOOKUP($B1106,Deals_Demo!$H:$N,7,0)</f>
        <v>strategy_08_demo</v>
      </c>
      <c r="R1106" s="13" t="str">
        <f t="shared" si="177"/>
        <v>Fri</v>
      </c>
      <c r="S1106" s="14">
        <f>VLOOKUP($B1106,Deals_Demo!$H:$S,8,0)</f>
        <v>45919.607256944444</v>
      </c>
      <c r="T1106" s="14">
        <f>VLOOKUP($B1106,Deals_Demo!$H:$S,9,0)</f>
        <v>45919.81559027778</v>
      </c>
      <c r="U1106" s="15" t="str">
        <f t="shared" si="178"/>
        <v>2025-09-19</v>
      </c>
      <c r="V1106" s="13" t="str">
        <f>VLOOKUP($B1106,Deals_Demo!$H:$S,11,0)</f>
        <v>19</v>
      </c>
      <c r="W1106" s="13" t="str">
        <f>VLOOKUP($B1106,Deals_Demo!$H:$S,12,0)</f>
        <v>Fri</v>
      </c>
      <c r="X1106" s="13">
        <f t="shared" si="171"/>
        <v>0.16300000000000001</v>
      </c>
      <c r="Y1106" s="13">
        <f t="shared" si="172"/>
        <v>0.32600000000000001</v>
      </c>
      <c r="Z1106" s="13">
        <f t="shared" si="173"/>
        <v>0.48899999999999993</v>
      </c>
      <c r="AA1106" s="13">
        <f t="shared" si="179"/>
        <v>-3</v>
      </c>
    </row>
    <row r="1107" spans="1:27" x14ac:dyDescent="0.25">
      <c r="A1107" s="60">
        <v>45919.607256944444</v>
      </c>
      <c r="B1107" s="61">
        <v>443786771</v>
      </c>
      <c r="C1107" s="37" t="s">
        <v>36</v>
      </c>
      <c r="D1107" s="37" t="s">
        <v>38</v>
      </c>
      <c r="E1107" s="37" t="s">
        <v>120</v>
      </c>
      <c r="F1107" s="36">
        <v>3650.73</v>
      </c>
      <c r="G1107" s="36">
        <v>3648.95</v>
      </c>
      <c r="H1107" s="36">
        <v>3647.23</v>
      </c>
      <c r="I1107" s="37" t="s">
        <v>1480</v>
      </c>
      <c r="J1107" s="36">
        <v>3649.1</v>
      </c>
      <c r="K1107" s="36">
        <v>0</v>
      </c>
      <c r="L1107" s="36">
        <v>0</v>
      </c>
      <c r="M1107" s="36">
        <v>1.63</v>
      </c>
      <c r="N1107" s="10" t="str">
        <f t="shared" si="174"/>
        <v>W</v>
      </c>
      <c r="O1107" s="11">
        <f t="shared" si="175"/>
        <v>45919</v>
      </c>
      <c r="P1107" s="12" t="str">
        <f t="shared" si="176"/>
        <v>14</v>
      </c>
      <c r="Q1107" s="13" t="str">
        <f>VLOOKUP($B1107,Deals_Demo!$H:$N,7,0)</f>
        <v>strategy_07_demo</v>
      </c>
      <c r="R1107" s="13" t="str">
        <f t="shared" si="177"/>
        <v>Fri</v>
      </c>
      <c r="S1107" s="14">
        <f>VLOOKUP($B1107,Deals_Demo!$H:$S,8,0)</f>
        <v>45919.607256944444</v>
      </c>
      <c r="T1107" s="14">
        <f>VLOOKUP($B1107,Deals_Demo!$H:$S,9,0)</f>
        <v>45919.81559027778</v>
      </c>
      <c r="U1107" s="15" t="str">
        <f t="shared" si="178"/>
        <v>2025-09-19</v>
      </c>
      <c r="V1107" s="13" t="str">
        <f>VLOOKUP($B1107,Deals_Demo!$H:$S,11,0)</f>
        <v>19</v>
      </c>
      <c r="W1107" s="13" t="str">
        <f>VLOOKUP($B1107,Deals_Demo!$H:$S,12,0)</f>
        <v>Fri</v>
      </c>
      <c r="X1107" s="13">
        <f t="shared" si="171"/>
        <v>0.16300000000000001</v>
      </c>
      <c r="Y1107" s="13">
        <f t="shared" si="172"/>
        <v>0.32600000000000001</v>
      </c>
      <c r="Z1107" s="13">
        <f t="shared" si="173"/>
        <v>0.48899999999999993</v>
      </c>
      <c r="AA1107" s="13">
        <f t="shared" si="179"/>
        <v>-3</v>
      </c>
    </row>
    <row r="1108" spans="1:27" x14ac:dyDescent="0.25">
      <c r="A1108" s="58">
        <v>45919.607951388891</v>
      </c>
      <c r="B1108" s="59">
        <v>443787298</v>
      </c>
      <c r="C1108" s="38" t="s">
        <v>36</v>
      </c>
      <c r="D1108" s="38" t="s">
        <v>38</v>
      </c>
      <c r="E1108" s="38" t="s">
        <v>120</v>
      </c>
      <c r="F1108" s="35">
        <v>3650.75</v>
      </c>
      <c r="G1108" s="35">
        <v>3649.48</v>
      </c>
      <c r="H1108" s="35">
        <v>3647.75</v>
      </c>
      <c r="I1108" s="38" t="s">
        <v>1481</v>
      </c>
      <c r="J1108" s="35">
        <v>3647.57</v>
      </c>
      <c r="K1108" s="35">
        <v>0</v>
      </c>
      <c r="L1108" s="35">
        <v>0</v>
      </c>
      <c r="M1108" s="35">
        <v>3.18</v>
      </c>
      <c r="N1108" s="10" t="str">
        <f t="shared" si="174"/>
        <v>W</v>
      </c>
      <c r="O1108" s="11">
        <f t="shared" si="175"/>
        <v>45919</v>
      </c>
      <c r="P1108" s="12" t="str">
        <f t="shared" si="176"/>
        <v>14</v>
      </c>
      <c r="Q1108" s="13" t="str">
        <f>VLOOKUP($B1108,Deals_Demo!$H:$N,7,0)</f>
        <v>strategy_10_demo</v>
      </c>
      <c r="R1108" s="13" t="str">
        <f t="shared" si="177"/>
        <v>Fri</v>
      </c>
      <c r="S1108" s="14">
        <f>VLOOKUP($B1108,Deals_Demo!$H:$S,8,0)</f>
        <v>45919.607951388891</v>
      </c>
      <c r="T1108" s="14">
        <f>VLOOKUP($B1108,Deals_Demo!$H:$S,9,0)</f>
        <v>45919.816284722227</v>
      </c>
      <c r="U1108" s="15" t="str">
        <f t="shared" si="178"/>
        <v>2025-09-19</v>
      </c>
      <c r="V1108" s="13" t="str">
        <f>VLOOKUP($B1108,Deals_Demo!$H:$S,11,0)</f>
        <v>19</v>
      </c>
      <c r="W1108" s="13" t="str">
        <f>VLOOKUP($B1108,Deals_Demo!$H:$S,12,0)</f>
        <v>Fri</v>
      </c>
      <c r="X1108" s="13">
        <f t="shared" si="171"/>
        <v>0.31800000000000006</v>
      </c>
      <c r="Y1108" s="13">
        <f t="shared" si="172"/>
        <v>0.63600000000000012</v>
      </c>
      <c r="Z1108" s="13">
        <f t="shared" si="173"/>
        <v>0.95399999999999996</v>
      </c>
      <c r="AA1108" s="13">
        <f t="shared" si="179"/>
        <v>3.18</v>
      </c>
    </row>
    <row r="1109" spans="1:27" x14ac:dyDescent="0.25">
      <c r="A1109" s="60">
        <v>45919.611307870371</v>
      </c>
      <c r="B1109" s="61">
        <v>443788714</v>
      </c>
      <c r="C1109" s="37" t="s">
        <v>36</v>
      </c>
      <c r="D1109" s="37" t="s">
        <v>38</v>
      </c>
      <c r="E1109" s="37" t="s">
        <v>120</v>
      </c>
      <c r="F1109" s="36">
        <v>3650.24</v>
      </c>
      <c r="G1109" s="36">
        <v>3646.7</v>
      </c>
      <c r="H1109" s="37"/>
      <c r="I1109" s="37" t="s">
        <v>1526</v>
      </c>
      <c r="J1109" s="36">
        <v>3646.7</v>
      </c>
      <c r="K1109" s="36">
        <v>0</v>
      </c>
      <c r="L1109" s="36">
        <v>0</v>
      </c>
      <c r="M1109" s="36">
        <v>3.54</v>
      </c>
      <c r="N1109" s="10" t="str">
        <f t="shared" si="174"/>
        <v>W</v>
      </c>
      <c r="O1109" s="11">
        <f t="shared" si="175"/>
        <v>45919</v>
      </c>
      <c r="P1109" s="12" t="str">
        <f t="shared" si="176"/>
        <v>14</v>
      </c>
      <c r="Q1109" s="13" t="str">
        <f>VLOOKUP($B1109,Deals_Demo!$H:$N,7,0)</f>
        <v>strategy_19_demo</v>
      </c>
      <c r="R1109" s="13" t="str">
        <f t="shared" si="177"/>
        <v>Fri</v>
      </c>
      <c r="S1109" s="14">
        <f>VLOOKUP($B1109,Deals_Demo!$H:$S,8,0)</f>
        <v>45919.611307870371</v>
      </c>
      <c r="T1109" s="14">
        <f>VLOOKUP($B1109,Deals_Demo!$H:$S,9,0)</f>
        <v>45919.819641203707</v>
      </c>
      <c r="U1109" s="15" t="str">
        <f t="shared" si="178"/>
        <v>2025-09-19</v>
      </c>
      <c r="V1109" s="13" t="str">
        <f>VLOOKUP($B1109,Deals_Demo!$H:$S,11,0)</f>
        <v>19</v>
      </c>
      <c r="W1109" s="13" t="str">
        <f>VLOOKUP($B1109,Deals_Demo!$H:$S,12,0)</f>
        <v>Fri</v>
      </c>
      <c r="X1109" s="13">
        <f t="shared" si="171"/>
        <v>0.35400000000000004</v>
      </c>
      <c r="Y1109" s="13">
        <f t="shared" si="172"/>
        <v>0.70800000000000007</v>
      </c>
      <c r="Z1109" s="13">
        <f t="shared" si="173"/>
        <v>1.0620000000000001</v>
      </c>
      <c r="AA1109" s="13">
        <f t="shared" si="179"/>
        <v>3.54</v>
      </c>
    </row>
    <row r="1110" spans="1:27" x14ac:dyDescent="0.25">
      <c r="A1110" s="58">
        <v>45919.611307870371</v>
      </c>
      <c r="B1110" s="59">
        <v>443788717</v>
      </c>
      <c r="C1110" s="38" t="s">
        <v>36</v>
      </c>
      <c r="D1110" s="38" t="s">
        <v>38</v>
      </c>
      <c r="E1110" s="38" t="s">
        <v>120</v>
      </c>
      <c r="F1110" s="35">
        <v>3650.26</v>
      </c>
      <c r="G1110" s="35">
        <v>3648.36</v>
      </c>
      <c r="H1110" s="38"/>
      <c r="I1110" s="38" t="s">
        <v>1482</v>
      </c>
      <c r="J1110" s="35">
        <v>3648.43</v>
      </c>
      <c r="K1110" s="35">
        <v>0</v>
      </c>
      <c r="L1110" s="35">
        <v>0</v>
      </c>
      <c r="M1110" s="35">
        <v>1.83</v>
      </c>
      <c r="N1110" s="10" t="str">
        <f t="shared" ref="N1110:N1122" si="180">IF(M1110&gt;0,"W",IF(M1110&lt;0,"L","BE"))</f>
        <v>W</v>
      </c>
      <c r="O1110" s="11">
        <f t="shared" ref="O1110:O1122" si="181">INT(LEFT(A1110,10))</f>
        <v>45919</v>
      </c>
      <c r="P1110" s="12" t="str">
        <f t="shared" ref="P1110:P1122" si="182">TEXT(A1110,"hh")</f>
        <v>14</v>
      </c>
      <c r="Q1110" s="13" t="str">
        <f>VLOOKUP($B1110,Deals_Demo!$H:$N,7,0)</f>
        <v>strategy_20_demo</v>
      </c>
      <c r="R1110" s="13" t="str">
        <f t="shared" ref="R1110:R1122" si="183">TEXT(O1110,"ddd")</f>
        <v>Fri</v>
      </c>
      <c r="S1110" s="14">
        <f>VLOOKUP($B1110,Deals_Demo!$H:$S,8,0)</f>
        <v>45919.611307870371</v>
      </c>
      <c r="T1110" s="14">
        <f>VLOOKUP($B1110,Deals_Demo!$H:$S,9,0)</f>
        <v>45919.819641203707</v>
      </c>
      <c r="U1110" s="15" t="str">
        <f t="shared" ref="U1110:U1122" si="184">TEXT(T1110,"yyyy-mm-dd")</f>
        <v>2025-09-19</v>
      </c>
      <c r="V1110" s="13" t="str">
        <f>VLOOKUP($B1110,Deals_Demo!$H:$S,11,0)</f>
        <v>19</v>
      </c>
      <c r="W1110" s="13" t="str">
        <f>VLOOKUP($B1110,Deals_Demo!$H:$S,12,0)</f>
        <v>Fri</v>
      </c>
      <c r="X1110" s="13">
        <f t="shared" si="171"/>
        <v>0.18300000000000002</v>
      </c>
      <c r="Y1110" s="13">
        <f t="shared" si="172"/>
        <v>0.36600000000000005</v>
      </c>
      <c r="Z1110" s="13">
        <f t="shared" si="173"/>
        <v>0.54900000000000004</v>
      </c>
      <c r="AA1110" s="13">
        <f t="shared" ref="AA1110:AA1122" si="185">IF(M1110&lt;2.9,-3,M1110)</f>
        <v>-3</v>
      </c>
    </row>
    <row r="1111" spans="1:27" x14ac:dyDescent="0.25">
      <c r="A1111" s="60">
        <v>45919.611319444448</v>
      </c>
      <c r="B1111" s="61">
        <v>443788718</v>
      </c>
      <c r="C1111" s="37" t="s">
        <v>36</v>
      </c>
      <c r="D1111" s="37" t="s">
        <v>38</v>
      </c>
      <c r="E1111" s="37" t="s">
        <v>120</v>
      </c>
      <c r="F1111" s="36">
        <v>3650.26</v>
      </c>
      <c r="G1111" s="36">
        <v>3648.34</v>
      </c>
      <c r="H1111" s="37"/>
      <c r="I1111" s="37" t="s">
        <v>1482</v>
      </c>
      <c r="J1111" s="36">
        <v>3648.34</v>
      </c>
      <c r="K1111" s="36">
        <v>0</v>
      </c>
      <c r="L1111" s="36">
        <v>0</v>
      </c>
      <c r="M1111" s="36">
        <v>1.92</v>
      </c>
      <c r="N1111" s="10" t="str">
        <f t="shared" si="180"/>
        <v>W</v>
      </c>
      <c r="O1111" s="11">
        <f t="shared" si="181"/>
        <v>45919</v>
      </c>
      <c r="P1111" s="12" t="str">
        <f t="shared" si="182"/>
        <v>14</v>
      </c>
      <c r="Q1111" s="13" t="str">
        <f>VLOOKUP($B1111,Deals_Demo!$H:$N,7,0)</f>
        <v>strategy_18_demo</v>
      </c>
      <c r="R1111" s="13" t="str">
        <f t="shared" si="183"/>
        <v>Fri</v>
      </c>
      <c r="S1111" s="14">
        <f>VLOOKUP($B1111,Deals_Demo!$H:$S,8,0)</f>
        <v>45919.611319444448</v>
      </c>
      <c r="T1111" s="14">
        <f>VLOOKUP($B1111,Deals_Demo!$H:$S,9,0)</f>
        <v>45919.819652777784</v>
      </c>
      <c r="U1111" s="15" t="str">
        <f t="shared" si="184"/>
        <v>2025-09-19</v>
      </c>
      <c r="V1111" s="13" t="str">
        <f>VLOOKUP($B1111,Deals_Demo!$H:$S,11,0)</f>
        <v>19</v>
      </c>
      <c r="W1111" s="13" t="str">
        <f>VLOOKUP($B1111,Deals_Demo!$H:$S,12,0)</f>
        <v>Fri</v>
      </c>
      <c r="X1111" s="13">
        <f t="shared" si="171"/>
        <v>0.192</v>
      </c>
      <c r="Y1111" s="13">
        <f t="shared" si="172"/>
        <v>0.38400000000000001</v>
      </c>
      <c r="Z1111" s="13">
        <f t="shared" si="173"/>
        <v>0.57599999999999996</v>
      </c>
      <c r="AA1111" s="13">
        <f t="shared" si="185"/>
        <v>-3</v>
      </c>
    </row>
    <row r="1112" spans="1:27" x14ac:dyDescent="0.25">
      <c r="A1112" s="58">
        <v>45919.611319444448</v>
      </c>
      <c r="B1112" s="59">
        <v>443788719</v>
      </c>
      <c r="C1112" s="38" t="s">
        <v>36</v>
      </c>
      <c r="D1112" s="38" t="s">
        <v>38</v>
      </c>
      <c r="E1112" s="38" t="s">
        <v>120</v>
      </c>
      <c r="F1112" s="35">
        <v>3650.26</v>
      </c>
      <c r="G1112" s="35">
        <v>3647.61</v>
      </c>
      <c r="H1112" s="35">
        <v>3646.74</v>
      </c>
      <c r="I1112" s="38" t="s">
        <v>1527</v>
      </c>
      <c r="J1112" s="35">
        <v>3646.74</v>
      </c>
      <c r="K1112" s="35">
        <v>0</v>
      </c>
      <c r="L1112" s="35">
        <v>0</v>
      </c>
      <c r="M1112" s="35">
        <v>3.52</v>
      </c>
      <c r="N1112" s="10" t="str">
        <f t="shared" si="180"/>
        <v>W</v>
      </c>
      <c r="O1112" s="11">
        <f t="shared" si="181"/>
        <v>45919</v>
      </c>
      <c r="P1112" s="12" t="str">
        <f t="shared" si="182"/>
        <v>14</v>
      </c>
      <c r="Q1112" s="13" t="str">
        <f>VLOOKUP($B1112,Deals_Demo!$H:$N,7,0)</f>
        <v>strategy_17_demo</v>
      </c>
      <c r="R1112" s="13" t="str">
        <f t="shared" si="183"/>
        <v>Fri</v>
      </c>
      <c r="S1112" s="14">
        <f>VLOOKUP($B1112,Deals_Demo!$H:$S,8,0)</f>
        <v>45919.611319444448</v>
      </c>
      <c r="T1112" s="14">
        <f>VLOOKUP($B1112,Deals_Demo!$H:$S,9,0)</f>
        <v>45919.819652777784</v>
      </c>
      <c r="U1112" s="15" t="str">
        <f t="shared" si="184"/>
        <v>2025-09-19</v>
      </c>
      <c r="V1112" s="13" t="str">
        <f>VLOOKUP($B1112,Deals_Demo!$H:$S,11,0)</f>
        <v>19</v>
      </c>
      <c r="W1112" s="13" t="str">
        <f>VLOOKUP($B1112,Deals_Demo!$H:$S,12,0)</f>
        <v>Fri</v>
      </c>
      <c r="X1112" s="13">
        <f t="shared" si="171"/>
        <v>0.35200000000000004</v>
      </c>
      <c r="Y1112" s="13">
        <f t="shared" si="172"/>
        <v>0.70400000000000007</v>
      </c>
      <c r="Z1112" s="13">
        <f t="shared" si="173"/>
        <v>1.056</v>
      </c>
      <c r="AA1112" s="13">
        <f t="shared" si="185"/>
        <v>3.52</v>
      </c>
    </row>
    <row r="1113" spans="1:27" x14ac:dyDescent="0.25">
      <c r="A1113" s="60">
        <v>45919.614895833336</v>
      </c>
      <c r="B1113" s="61">
        <v>443790861</v>
      </c>
      <c r="C1113" s="37" t="s">
        <v>36</v>
      </c>
      <c r="D1113" s="37" t="s">
        <v>38</v>
      </c>
      <c r="E1113" s="37" t="s">
        <v>120</v>
      </c>
      <c r="F1113" s="36">
        <v>3648.52</v>
      </c>
      <c r="G1113" s="36">
        <v>3646.87</v>
      </c>
      <c r="H1113" s="37"/>
      <c r="I1113" s="37" t="s">
        <v>1528</v>
      </c>
      <c r="J1113" s="36">
        <v>3646.89</v>
      </c>
      <c r="K1113" s="36">
        <v>0</v>
      </c>
      <c r="L1113" s="36">
        <v>0</v>
      </c>
      <c r="M1113" s="36">
        <v>1.63</v>
      </c>
      <c r="N1113" s="10" t="str">
        <f t="shared" si="180"/>
        <v>W</v>
      </c>
      <c r="O1113" s="11">
        <f t="shared" si="181"/>
        <v>45919</v>
      </c>
      <c r="P1113" s="12" t="str">
        <f t="shared" si="182"/>
        <v>14</v>
      </c>
      <c r="Q1113" s="13" t="str">
        <f>VLOOKUP($B1113,Deals_Demo!$H:$N,7,0)</f>
        <v>strategy_18_demo</v>
      </c>
      <c r="R1113" s="13" t="str">
        <f t="shared" si="183"/>
        <v>Fri</v>
      </c>
      <c r="S1113" s="14">
        <f>VLOOKUP($B1113,Deals_Demo!$H:$S,8,0)</f>
        <v>45919.614895833336</v>
      </c>
      <c r="T1113" s="14">
        <f>VLOOKUP($B1113,Deals_Demo!$H:$S,9,0)</f>
        <v>45919.823229166672</v>
      </c>
      <c r="U1113" s="15" t="str">
        <f t="shared" si="184"/>
        <v>2025-09-19</v>
      </c>
      <c r="V1113" s="13" t="str">
        <f>VLOOKUP($B1113,Deals_Demo!$H:$S,11,0)</f>
        <v>19</v>
      </c>
      <c r="W1113" s="13" t="str">
        <f>VLOOKUP($B1113,Deals_Demo!$H:$S,12,0)</f>
        <v>Fri</v>
      </c>
      <c r="X1113" s="13">
        <f t="shared" si="171"/>
        <v>0.16300000000000001</v>
      </c>
      <c r="Y1113" s="13">
        <f t="shared" si="172"/>
        <v>0.32600000000000001</v>
      </c>
      <c r="Z1113" s="13">
        <f t="shared" si="173"/>
        <v>0.48899999999999993</v>
      </c>
      <c r="AA1113" s="13">
        <f t="shared" si="185"/>
        <v>-3</v>
      </c>
    </row>
    <row r="1114" spans="1:27" x14ac:dyDescent="0.25">
      <c r="A1114" s="58">
        <v>45919.614895833336</v>
      </c>
      <c r="B1114" s="59">
        <v>443790863</v>
      </c>
      <c r="C1114" s="38" t="s">
        <v>36</v>
      </c>
      <c r="D1114" s="38" t="s">
        <v>38</v>
      </c>
      <c r="E1114" s="38" t="s">
        <v>120</v>
      </c>
      <c r="F1114" s="35">
        <v>3648.49</v>
      </c>
      <c r="G1114" s="35">
        <v>3646.81</v>
      </c>
      <c r="H1114" s="38"/>
      <c r="I1114" s="38" t="s">
        <v>1528</v>
      </c>
      <c r="J1114" s="35">
        <v>3646.89</v>
      </c>
      <c r="K1114" s="35">
        <v>0</v>
      </c>
      <c r="L1114" s="35">
        <v>0</v>
      </c>
      <c r="M1114" s="35">
        <v>1.6</v>
      </c>
      <c r="N1114" s="10" t="str">
        <f t="shared" si="180"/>
        <v>W</v>
      </c>
      <c r="O1114" s="11">
        <f t="shared" si="181"/>
        <v>45919</v>
      </c>
      <c r="P1114" s="12" t="str">
        <f t="shared" si="182"/>
        <v>14</v>
      </c>
      <c r="Q1114" s="13" t="str">
        <f>VLOOKUP($B1114,Deals_Demo!$H:$N,7,0)</f>
        <v>strategy_20_demo</v>
      </c>
      <c r="R1114" s="13" t="str">
        <f t="shared" si="183"/>
        <v>Fri</v>
      </c>
      <c r="S1114" s="14">
        <f>VLOOKUP($B1114,Deals_Demo!$H:$S,8,0)</f>
        <v>45919.614895833336</v>
      </c>
      <c r="T1114" s="14">
        <f>VLOOKUP($B1114,Deals_Demo!$H:$S,9,0)</f>
        <v>45919.823229166672</v>
      </c>
      <c r="U1114" s="15" t="str">
        <f t="shared" si="184"/>
        <v>2025-09-19</v>
      </c>
      <c r="V1114" s="13" t="str">
        <f>VLOOKUP($B1114,Deals_Demo!$H:$S,11,0)</f>
        <v>19</v>
      </c>
      <c r="W1114" s="13" t="str">
        <f>VLOOKUP($B1114,Deals_Demo!$H:$S,12,0)</f>
        <v>Fri</v>
      </c>
      <c r="X1114" s="13">
        <f t="shared" si="171"/>
        <v>0.16000000000000003</v>
      </c>
      <c r="Y1114" s="13">
        <f t="shared" si="172"/>
        <v>0.32000000000000006</v>
      </c>
      <c r="Z1114" s="13">
        <f t="shared" si="173"/>
        <v>0.48</v>
      </c>
      <c r="AA1114" s="13">
        <f t="shared" si="185"/>
        <v>-3</v>
      </c>
    </row>
    <row r="1115" spans="1:27" x14ac:dyDescent="0.25">
      <c r="A1115" s="60">
        <v>45919.615358796298</v>
      </c>
      <c r="B1115" s="61">
        <v>443791234</v>
      </c>
      <c r="C1115" s="37" t="s">
        <v>36</v>
      </c>
      <c r="D1115" s="37" t="s">
        <v>38</v>
      </c>
      <c r="E1115" s="37" t="s">
        <v>120</v>
      </c>
      <c r="F1115" s="36">
        <v>3648.42</v>
      </c>
      <c r="G1115" s="36">
        <v>3651.42</v>
      </c>
      <c r="H1115" s="36">
        <v>3646.92</v>
      </c>
      <c r="I1115" s="37" t="s">
        <v>1529</v>
      </c>
      <c r="J1115" s="36">
        <v>3646.87</v>
      </c>
      <c r="K1115" s="36">
        <v>0</v>
      </c>
      <c r="L1115" s="36">
        <v>0</v>
      </c>
      <c r="M1115" s="36">
        <v>1.55</v>
      </c>
      <c r="N1115" s="10" t="str">
        <f t="shared" si="180"/>
        <v>W</v>
      </c>
      <c r="O1115" s="11">
        <f t="shared" si="181"/>
        <v>45919</v>
      </c>
      <c r="P1115" s="12" t="str">
        <f t="shared" si="182"/>
        <v>14</v>
      </c>
      <c r="Q1115" s="13" t="str">
        <f>VLOOKUP($B1115,Deals_Demo!$H:$N,7,0)</f>
        <v>strategy_12_demo</v>
      </c>
      <c r="R1115" s="13" t="str">
        <f t="shared" si="183"/>
        <v>Fri</v>
      </c>
      <c r="S1115" s="14">
        <f>VLOOKUP($B1115,Deals_Demo!$H:$S,8,0)</f>
        <v>45919.615358796298</v>
      </c>
      <c r="T1115" s="14">
        <f>VLOOKUP($B1115,Deals_Demo!$H:$S,9,0)</f>
        <v>45919.823692129634</v>
      </c>
      <c r="U1115" s="15" t="str">
        <f t="shared" si="184"/>
        <v>2025-09-19</v>
      </c>
      <c r="V1115" s="13" t="str">
        <f>VLOOKUP($B1115,Deals_Demo!$H:$S,11,0)</f>
        <v>19</v>
      </c>
      <c r="W1115" s="13" t="str">
        <f>VLOOKUP($B1115,Deals_Demo!$H:$S,12,0)</f>
        <v>Fri</v>
      </c>
      <c r="X1115" s="13">
        <f t="shared" si="171"/>
        <v>0.15500000000000003</v>
      </c>
      <c r="Y1115" s="13">
        <f t="shared" si="172"/>
        <v>0.31000000000000005</v>
      </c>
      <c r="Z1115" s="13">
        <f t="shared" si="173"/>
        <v>0.46499999999999997</v>
      </c>
      <c r="AA1115" s="13">
        <f t="shared" si="185"/>
        <v>-3</v>
      </c>
    </row>
    <row r="1116" spans="1:27" x14ac:dyDescent="0.25">
      <c r="A1116" s="58">
        <v>45919.615358796298</v>
      </c>
      <c r="B1116" s="59">
        <v>443791237</v>
      </c>
      <c r="C1116" s="38" t="s">
        <v>36</v>
      </c>
      <c r="D1116" s="38" t="s">
        <v>38</v>
      </c>
      <c r="E1116" s="38" t="s">
        <v>120</v>
      </c>
      <c r="F1116" s="35">
        <v>3648.43</v>
      </c>
      <c r="G1116" s="35">
        <v>3651.42</v>
      </c>
      <c r="H1116" s="35">
        <v>3646.92</v>
      </c>
      <c r="I1116" s="38" t="s">
        <v>1529</v>
      </c>
      <c r="J1116" s="35">
        <v>3646.87</v>
      </c>
      <c r="K1116" s="35">
        <v>0</v>
      </c>
      <c r="L1116" s="35">
        <v>0</v>
      </c>
      <c r="M1116" s="35">
        <v>1.56</v>
      </c>
      <c r="N1116" s="10" t="str">
        <f t="shared" si="180"/>
        <v>W</v>
      </c>
      <c r="O1116" s="11">
        <f t="shared" si="181"/>
        <v>45919</v>
      </c>
      <c r="P1116" s="12" t="str">
        <f t="shared" si="182"/>
        <v>14</v>
      </c>
      <c r="Q1116" s="13" t="str">
        <f>VLOOKUP($B1116,Deals_Demo!$H:$N,7,0)</f>
        <v>strategy_14_demo</v>
      </c>
      <c r="R1116" s="13" t="str">
        <f t="shared" si="183"/>
        <v>Fri</v>
      </c>
      <c r="S1116" s="14">
        <f>VLOOKUP($B1116,Deals_Demo!$H:$S,8,0)</f>
        <v>45919.615358796298</v>
      </c>
      <c r="T1116" s="14">
        <f>VLOOKUP($B1116,Deals_Demo!$H:$S,9,0)</f>
        <v>45919.823692129634</v>
      </c>
      <c r="U1116" s="15" t="str">
        <f t="shared" si="184"/>
        <v>2025-09-19</v>
      </c>
      <c r="V1116" s="13" t="str">
        <f>VLOOKUP($B1116,Deals_Demo!$H:$S,11,0)</f>
        <v>19</v>
      </c>
      <c r="W1116" s="13" t="str">
        <f>VLOOKUP($B1116,Deals_Demo!$H:$S,12,0)</f>
        <v>Fri</v>
      </c>
      <c r="X1116" s="13">
        <f t="shared" si="171"/>
        <v>0.15600000000000003</v>
      </c>
      <c r="Y1116" s="13">
        <f t="shared" si="172"/>
        <v>0.31200000000000006</v>
      </c>
      <c r="Z1116" s="13">
        <f t="shared" si="173"/>
        <v>0.46799999999999997</v>
      </c>
      <c r="AA1116" s="13">
        <f t="shared" si="185"/>
        <v>-3</v>
      </c>
    </row>
    <row r="1117" spans="1:27" x14ac:dyDescent="0.25">
      <c r="A1117" s="60">
        <v>45919.615358796298</v>
      </c>
      <c r="B1117" s="61">
        <v>443791239</v>
      </c>
      <c r="C1117" s="37" t="s">
        <v>36</v>
      </c>
      <c r="D1117" s="37" t="s">
        <v>38</v>
      </c>
      <c r="E1117" s="37" t="s">
        <v>120</v>
      </c>
      <c r="F1117" s="36">
        <v>3648.45</v>
      </c>
      <c r="G1117" s="36">
        <v>3649.92</v>
      </c>
      <c r="H1117" s="36">
        <v>3646.92</v>
      </c>
      <c r="I1117" s="37" t="s">
        <v>1529</v>
      </c>
      <c r="J1117" s="36">
        <v>3646.87</v>
      </c>
      <c r="K1117" s="36">
        <v>0</v>
      </c>
      <c r="L1117" s="36">
        <v>0</v>
      </c>
      <c r="M1117" s="36">
        <v>1.58</v>
      </c>
      <c r="N1117" s="10" t="str">
        <f t="shared" si="180"/>
        <v>W</v>
      </c>
      <c r="O1117" s="11">
        <f t="shared" si="181"/>
        <v>45919</v>
      </c>
      <c r="P1117" s="12" t="str">
        <f t="shared" si="182"/>
        <v>14</v>
      </c>
      <c r="Q1117" s="13" t="str">
        <f>VLOOKUP($B1117,Deals_Demo!$H:$N,7,0)</f>
        <v>strategy_15_demo</v>
      </c>
      <c r="R1117" s="13" t="str">
        <f t="shared" si="183"/>
        <v>Fri</v>
      </c>
      <c r="S1117" s="14">
        <f>VLOOKUP($B1117,Deals_Demo!$H:$S,8,0)</f>
        <v>45919.615358796298</v>
      </c>
      <c r="T1117" s="14">
        <f>VLOOKUP($B1117,Deals_Demo!$H:$S,9,0)</f>
        <v>45919.823692129634</v>
      </c>
      <c r="U1117" s="15" t="str">
        <f t="shared" si="184"/>
        <v>2025-09-19</v>
      </c>
      <c r="V1117" s="13" t="str">
        <f>VLOOKUP($B1117,Deals_Demo!$H:$S,11,0)</f>
        <v>19</v>
      </c>
      <c r="W1117" s="13" t="str">
        <f>VLOOKUP($B1117,Deals_Demo!$H:$S,12,0)</f>
        <v>Fri</v>
      </c>
      <c r="X1117" s="13">
        <f t="shared" si="171"/>
        <v>0.15800000000000003</v>
      </c>
      <c r="Y1117" s="13">
        <f t="shared" si="172"/>
        <v>0.31600000000000006</v>
      </c>
      <c r="Z1117" s="13">
        <f t="shared" si="173"/>
        <v>0.47399999999999998</v>
      </c>
      <c r="AA1117" s="13">
        <f t="shared" si="185"/>
        <v>-3</v>
      </c>
    </row>
    <row r="1118" spans="1:27" x14ac:dyDescent="0.25">
      <c r="A1118" s="58">
        <v>45919.615370370368</v>
      </c>
      <c r="B1118" s="59">
        <v>443791241</v>
      </c>
      <c r="C1118" s="38" t="s">
        <v>36</v>
      </c>
      <c r="D1118" s="38" t="s">
        <v>38</v>
      </c>
      <c r="E1118" s="38" t="s">
        <v>120</v>
      </c>
      <c r="F1118" s="35">
        <v>3648.47</v>
      </c>
      <c r="G1118" s="35">
        <v>3647.36</v>
      </c>
      <c r="H1118" s="35">
        <v>3645.42</v>
      </c>
      <c r="I1118" s="38" t="s">
        <v>1530</v>
      </c>
      <c r="J1118" s="35">
        <v>3647.38</v>
      </c>
      <c r="K1118" s="35">
        <v>0</v>
      </c>
      <c r="L1118" s="35">
        <v>0</v>
      </c>
      <c r="M1118" s="35">
        <v>1.0900000000000001</v>
      </c>
      <c r="N1118" s="10" t="str">
        <f t="shared" si="180"/>
        <v>W</v>
      </c>
      <c r="O1118" s="11">
        <f t="shared" si="181"/>
        <v>45919</v>
      </c>
      <c r="P1118" s="12" t="str">
        <f t="shared" si="182"/>
        <v>14</v>
      </c>
      <c r="Q1118" s="13" t="str">
        <f>VLOOKUP($B1118,Deals_Demo!$H:$N,7,0)</f>
        <v>strategy_10_demo</v>
      </c>
      <c r="R1118" s="13" t="str">
        <f t="shared" si="183"/>
        <v>Fri</v>
      </c>
      <c r="S1118" s="14">
        <f>VLOOKUP($B1118,Deals_Demo!$H:$S,8,0)</f>
        <v>45919.615370370368</v>
      </c>
      <c r="T1118" s="14">
        <f>VLOOKUP($B1118,Deals_Demo!$H:$S,9,0)</f>
        <v>45919.823703703703</v>
      </c>
      <c r="U1118" s="15" t="str">
        <f t="shared" si="184"/>
        <v>2025-09-19</v>
      </c>
      <c r="V1118" s="13" t="str">
        <f>VLOOKUP($B1118,Deals_Demo!$H:$S,11,0)</f>
        <v>19</v>
      </c>
      <c r="W1118" s="13" t="str">
        <f>VLOOKUP($B1118,Deals_Demo!$H:$S,12,0)</f>
        <v>Fri</v>
      </c>
      <c r="X1118" s="13">
        <f t="shared" si="171"/>
        <v>0.10900000000000001</v>
      </c>
      <c r="Y1118" s="13">
        <f t="shared" si="172"/>
        <v>0.21800000000000003</v>
      </c>
      <c r="Z1118" s="13">
        <f t="shared" si="173"/>
        <v>0.32700000000000001</v>
      </c>
      <c r="AA1118" s="13">
        <f t="shared" si="185"/>
        <v>-3</v>
      </c>
    </row>
    <row r="1119" spans="1:27" x14ac:dyDescent="0.25">
      <c r="A1119" s="60">
        <v>45919.616979166669</v>
      </c>
      <c r="B1119" s="61">
        <v>443791877</v>
      </c>
      <c r="C1119" s="37" t="s">
        <v>36</v>
      </c>
      <c r="D1119" s="37" t="s">
        <v>38</v>
      </c>
      <c r="E1119" s="37" t="s">
        <v>120</v>
      </c>
      <c r="F1119" s="36">
        <v>3648.57</v>
      </c>
      <c r="G1119" s="36">
        <v>3647.36</v>
      </c>
      <c r="H1119" s="36">
        <v>3645.07</v>
      </c>
      <c r="I1119" s="37" t="s">
        <v>1530</v>
      </c>
      <c r="J1119" s="36">
        <v>3647.38</v>
      </c>
      <c r="K1119" s="36">
        <v>0</v>
      </c>
      <c r="L1119" s="36">
        <v>0</v>
      </c>
      <c r="M1119" s="36">
        <v>1.19</v>
      </c>
      <c r="N1119" s="10" t="str">
        <f t="shared" si="180"/>
        <v>W</v>
      </c>
      <c r="O1119" s="11">
        <f t="shared" si="181"/>
        <v>45919</v>
      </c>
      <c r="P1119" s="12" t="str">
        <f t="shared" si="182"/>
        <v>14</v>
      </c>
      <c r="Q1119" s="13" t="str">
        <f>VLOOKUP($B1119,Deals_Demo!$H:$N,7,0)</f>
        <v>strategy_11_demo</v>
      </c>
      <c r="R1119" s="13" t="str">
        <f t="shared" si="183"/>
        <v>Fri</v>
      </c>
      <c r="S1119" s="14">
        <f>VLOOKUP($B1119,Deals_Demo!$H:$S,8,0)</f>
        <v>45919.616979166669</v>
      </c>
      <c r="T1119" s="14">
        <f>VLOOKUP($B1119,Deals_Demo!$H:$S,9,0)</f>
        <v>45919.825312500005</v>
      </c>
      <c r="U1119" s="15" t="str">
        <f t="shared" si="184"/>
        <v>2025-09-19</v>
      </c>
      <c r="V1119" s="13" t="str">
        <f>VLOOKUP($B1119,Deals_Demo!$H:$S,11,0)</f>
        <v>19</v>
      </c>
      <c r="W1119" s="13" t="str">
        <f>VLOOKUP($B1119,Deals_Demo!$H:$S,12,0)</f>
        <v>Fri</v>
      </c>
      <c r="X1119" s="13">
        <f t="shared" si="171"/>
        <v>0.11899999999999999</v>
      </c>
      <c r="Y1119" s="13">
        <f t="shared" si="172"/>
        <v>0.23799999999999999</v>
      </c>
      <c r="Z1119" s="13">
        <f t="shared" si="173"/>
        <v>0.35699999999999998</v>
      </c>
      <c r="AA1119" s="13">
        <f t="shared" si="185"/>
        <v>-3</v>
      </c>
    </row>
    <row r="1120" spans="1:27" x14ac:dyDescent="0.25">
      <c r="A1120" s="58">
        <v>45919.616979166669</v>
      </c>
      <c r="B1120" s="59">
        <v>443791886</v>
      </c>
      <c r="C1120" s="38" t="s">
        <v>36</v>
      </c>
      <c r="D1120" s="38" t="s">
        <v>38</v>
      </c>
      <c r="E1120" s="38" t="s">
        <v>120</v>
      </c>
      <c r="F1120" s="35">
        <v>3648.56</v>
      </c>
      <c r="G1120" s="35">
        <v>3647.36</v>
      </c>
      <c r="H1120" s="35">
        <v>3645.57</v>
      </c>
      <c r="I1120" s="38" t="s">
        <v>1530</v>
      </c>
      <c r="J1120" s="35">
        <v>3647.38</v>
      </c>
      <c r="K1120" s="35">
        <v>0</v>
      </c>
      <c r="L1120" s="35">
        <v>0</v>
      </c>
      <c r="M1120" s="35">
        <v>1.18</v>
      </c>
      <c r="N1120" s="10" t="str">
        <f t="shared" si="180"/>
        <v>W</v>
      </c>
      <c r="O1120" s="11">
        <f t="shared" si="181"/>
        <v>45919</v>
      </c>
      <c r="P1120" s="12" t="str">
        <f t="shared" si="182"/>
        <v>14</v>
      </c>
      <c r="Q1120" s="13" t="str">
        <f>VLOOKUP($B1120,Deals_Demo!$H:$N,7,0)</f>
        <v>strategy_09_demo</v>
      </c>
      <c r="R1120" s="13" t="str">
        <f t="shared" si="183"/>
        <v>Fri</v>
      </c>
      <c r="S1120" s="14">
        <f>VLOOKUP($B1120,Deals_Demo!$H:$S,8,0)</f>
        <v>45919.616979166669</v>
      </c>
      <c r="T1120" s="14">
        <f>VLOOKUP($B1120,Deals_Demo!$H:$S,9,0)</f>
        <v>45919.825312500005</v>
      </c>
      <c r="U1120" s="15" t="str">
        <f t="shared" si="184"/>
        <v>2025-09-19</v>
      </c>
      <c r="V1120" s="13" t="str">
        <f>VLOOKUP($B1120,Deals_Demo!$H:$S,11,0)</f>
        <v>19</v>
      </c>
      <c r="W1120" s="13" t="str">
        <f>VLOOKUP($B1120,Deals_Demo!$H:$S,12,0)</f>
        <v>Fri</v>
      </c>
      <c r="X1120" s="13">
        <f t="shared" si="171"/>
        <v>0.11799999999999999</v>
      </c>
      <c r="Y1120" s="13">
        <f t="shared" si="172"/>
        <v>0.23599999999999999</v>
      </c>
      <c r="Z1120" s="13">
        <f t="shared" si="173"/>
        <v>0.35399999999999998</v>
      </c>
      <c r="AA1120" s="13">
        <f t="shared" si="185"/>
        <v>-3</v>
      </c>
    </row>
    <row r="1121" spans="1:27" x14ac:dyDescent="0.25">
      <c r="A1121" s="60">
        <v>45919.617094907408</v>
      </c>
      <c r="B1121" s="61">
        <v>443791982</v>
      </c>
      <c r="C1121" s="37" t="s">
        <v>36</v>
      </c>
      <c r="D1121" s="37" t="s">
        <v>38</v>
      </c>
      <c r="E1121" s="37" t="s">
        <v>120</v>
      </c>
      <c r="F1121" s="36">
        <v>3648.77</v>
      </c>
      <c r="G1121" s="36">
        <v>3651.73</v>
      </c>
      <c r="H1121" s="36">
        <v>3645.23</v>
      </c>
      <c r="I1121" s="37" t="s">
        <v>1560</v>
      </c>
      <c r="J1121" s="36">
        <v>3651.73</v>
      </c>
      <c r="K1121" s="36">
        <v>0</v>
      </c>
      <c r="L1121" s="36">
        <v>0</v>
      </c>
      <c r="M1121" s="36">
        <v>-2.96</v>
      </c>
      <c r="N1121" s="10" t="str">
        <f t="shared" si="180"/>
        <v>L</v>
      </c>
      <c r="O1121" s="11">
        <f t="shared" si="181"/>
        <v>45919</v>
      </c>
      <c r="P1121" s="12" t="str">
        <f t="shared" si="182"/>
        <v>14</v>
      </c>
      <c r="Q1121" s="13" t="str">
        <f>VLOOKUP($B1121,Deals_Demo!$H:$N,7,0)</f>
        <v>strategy_07_demo</v>
      </c>
      <c r="R1121" s="13" t="str">
        <f t="shared" si="183"/>
        <v>Fri</v>
      </c>
      <c r="S1121" s="14">
        <f>VLOOKUP($B1121,Deals_Demo!$H:$S,8,0)</f>
        <v>45919.617094907408</v>
      </c>
      <c r="T1121" s="14">
        <f>VLOOKUP($B1121,Deals_Demo!$H:$S,9,0)</f>
        <v>45919.825428240743</v>
      </c>
      <c r="U1121" s="15" t="str">
        <f t="shared" si="184"/>
        <v>2025-09-19</v>
      </c>
      <c r="V1121" s="13" t="str">
        <f>VLOOKUP($B1121,Deals_Demo!$H:$S,11,0)</f>
        <v>19</v>
      </c>
      <c r="W1121" s="13" t="str">
        <f>VLOOKUP($B1121,Deals_Demo!$H:$S,12,0)</f>
        <v>Fri</v>
      </c>
      <c r="X1121" s="13">
        <f t="shared" si="171"/>
        <v>-0.29599999999999999</v>
      </c>
      <c r="Y1121" s="13">
        <f t="shared" si="172"/>
        <v>-0.59199999999999997</v>
      </c>
      <c r="Z1121" s="13">
        <f t="shared" si="173"/>
        <v>-0.88800000000000001</v>
      </c>
      <c r="AA1121" s="13">
        <f t="shared" si="185"/>
        <v>-3</v>
      </c>
    </row>
    <row r="1122" spans="1:27" x14ac:dyDescent="0.25">
      <c r="A1122" s="58">
        <v>45919.617094907408</v>
      </c>
      <c r="B1122" s="59">
        <v>443791984</v>
      </c>
      <c r="C1122" s="38" t="s">
        <v>36</v>
      </c>
      <c r="D1122" s="38" t="s">
        <v>38</v>
      </c>
      <c r="E1122" s="38" t="s">
        <v>120</v>
      </c>
      <c r="F1122" s="35">
        <v>3648.77</v>
      </c>
      <c r="G1122" s="35">
        <v>3651.77</v>
      </c>
      <c r="H1122" s="35">
        <v>3645.27</v>
      </c>
      <c r="I1122" s="38" t="s">
        <v>1561</v>
      </c>
      <c r="J1122" s="35">
        <v>3651.77</v>
      </c>
      <c r="K1122" s="35">
        <v>0</v>
      </c>
      <c r="L1122" s="35">
        <v>0</v>
      </c>
      <c r="M1122" s="35">
        <v>-3</v>
      </c>
      <c r="N1122" s="10" t="str">
        <f t="shared" si="180"/>
        <v>L</v>
      </c>
      <c r="O1122" s="11">
        <f t="shared" si="181"/>
        <v>45919</v>
      </c>
      <c r="P1122" s="12" t="str">
        <f t="shared" si="182"/>
        <v>14</v>
      </c>
      <c r="Q1122" s="13" t="str">
        <f>VLOOKUP($B1122,Deals_Demo!$H:$N,7,0)</f>
        <v>strategy_08_demo</v>
      </c>
      <c r="R1122" s="13" t="str">
        <f t="shared" si="183"/>
        <v>Fri</v>
      </c>
      <c r="S1122" s="14">
        <f>VLOOKUP($B1122,Deals_Demo!$H:$S,8,0)</f>
        <v>45919.617094907408</v>
      </c>
      <c r="T1122" s="14">
        <f>VLOOKUP($B1122,Deals_Demo!$H:$S,9,0)</f>
        <v>45919.825428240743</v>
      </c>
      <c r="U1122" s="15" t="str">
        <f t="shared" si="184"/>
        <v>2025-09-19</v>
      </c>
      <c r="V1122" s="13" t="str">
        <f>VLOOKUP($B1122,Deals_Demo!$H:$S,11,0)</f>
        <v>19</v>
      </c>
      <c r="W1122" s="13" t="str">
        <f>VLOOKUP($B1122,Deals_Demo!$H:$S,12,0)</f>
        <v>Fri</v>
      </c>
      <c r="X1122" s="13">
        <f t="shared" si="171"/>
        <v>-0.30000000000000004</v>
      </c>
      <c r="Y1122" s="13">
        <f t="shared" si="172"/>
        <v>-0.60000000000000009</v>
      </c>
      <c r="Z1122" s="13">
        <f t="shared" si="173"/>
        <v>-0.89999999999999991</v>
      </c>
      <c r="AA1122" s="13">
        <f t="shared" si="185"/>
        <v>-3</v>
      </c>
    </row>
    <row r="1123" spans="1:27" x14ac:dyDescent="0.25">
      <c r="A1123" s="60">
        <v>45919.617094907408</v>
      </c>
      <c r="B1123" s="61">
        <v>443791987</v>
      </c>
      <c r="C1123" s="37" t="s">
        <v>36</v>
      </c>
      <c r="D1123" s="37" t="s">
        <v>38</v>
      </c>
      <c r="E1123" s="37" t="s">
        <v>120</v>
      </c>
      <c r="F1123" s="36">
        <v>3648.83</v>
      </c>
      <c r="G1123" s="36">
        <v>3647.84</v>
      </c>
      <c r="H1123" s="36">
        <v>3645.27</v>
      </c>
      <c r="I1123" s="37" t="s">
        <v>1531</v>
      </c>
      <c r="J1123" s="36">
        <v>3647.86</v>
      </c>
      <c r="K1123" s="36">
        <v>0</v>
      </c>
      <c r="L1123" s="36">
        <v>0</v>
      </c>
      <c r="M1123" s="36">
        <v>0.97</v>
      </c>
      <c r="N1123" s="10" t="str">
        <f t="shared" ref="N1123:N1136" si="186">IF(M1123&gt;0,"W",IF(M1123&lt;0,"L","BE"))</f>
        <v>W</v>
      </c>
      <c r="O1123" s="11">
        <f t="shared" ref="O1123:O1136" si="187">INT(LEFT(A1123,10))</f>
        <v>45919</v>
      </c>
      <c r="P1123" s="12" t="str">
        <f t="shared" ref="P1123:P1136" si="188">TEXT(A1123,"hh")</f>
        <v>14</v>
      </c>
      <c r="Q1123" s="13" t="str">
        <f>VLOOKUP($B1123,Deals_Demo!$H:$N,7,0)</f>
        <v>strategy_13_demo</v>
      </c>
      <c r="R1123" s="13" t="str">
        <f t="shared" ref="R1123:R1136" si="189">TEXT(O1123,"ddd")</f>
        <v>Fri</v>
      </c>
      <c r="S1123" s="14">
        <f>VLOOKUP($B1123,Deals_Demo!$H:$S,8,0)</f>
        <v>45919.617094907408</v>
      </c>
      <c r="T1123" s="14">
        <f>VLOOKUP($B1123,Deals_Demo!$H:$S,9,0)</f>
        <v>45919.825428240743</v>
      </c>
      <c r="U1123" s="15" t="str">
        <f t="shared" ref="U1123:U1136" si="190">TEXT(T1123,"yyyy-mm-dd")</f>
        <v>2025-09-19</v>
      </c>
      <c r="V1123" s="13" t="str">
        <f>VLOOKUP($B1123,Deals_Demo!$H:$S,11,0)</f>
        <v>19</v>
      </c>
      <c r="W1123" s="13" t="str">
        <f>VLOOKUP($B1123,Deals_Demo!$H:$S,12,0)</f>
        <v>Fri</v>
      </c>
      <c r="X1123" s="13">
        <f t="shared" si="171"/>
        <v>9.7000000000000003E-2</v>
      </c>
      <c r="Y1123" s="13">
        <f t="shared" si="172"/>
        <v>0.19400000000000001</v>
      </c>
      <c r="Z1123" s="13">
        <f t="shared" si="173"/>
        <v>0.29099999999999998</v>
      </c>
      <c r="AA1123" s="13">
        <f t="shared" ref="AA1123:AA1136" si="191">IF(M1123&lt;2.9,-3,M1123)</f>
        <v>-3</v>
      </c>
    </row>
    <row r="1124" spans="1:27" x14ac:dyDescent="0.25">
      <c r="A1124" s="58">
        <v>45919.622418981482</v>
      </c>
      <c r="B1124" s="59">
        <v>443796391</v>
      </c>
      <c r="C1124" s="38" t="s">
        <v>36</v>
      </c>
      <c r="D1124" s="38" t="s">
        <v>38</v>
      </c>
      <c r="E1124" s="38" t="s">
        <v>120</v>
      </c>
      <c r="F1124" s="35">
        <v>3646.35</v>
      </c>
      <c r="G1124" s="35">
        <v>3649.39</v>
      </c>
      <c r="H1124" s="35">
        <v>3642.89</v>
      </c>
      <c r="I1124" s="38" t="s">
        <v>1542</v>
      </c>
      <c r="J1124" s="35">
        <v>3649.39</v>
      </c>
      <c r="K1124" s="35">
        <v>0</v>
      </c>
      <c r="L1124" s="35">
        <v>0</v>
      </c>
      <c r="M1124" s="35">
        <v>-3.04</v>
      </c>
      <c r="N1124" s="10" t="str">
        <f t="shared" si="186"/>
        <v>L</v>
      </c>
      <c r="O1124" s="11">
        <f t="shared" si="187"/>
        <v>45919</v>
      </c>
      <c r="P1124" s="12" t="str">
        <f t="shared" si="188"/>
        <v>14</v>
      </c>
      <c r="Q1124" s="13" t="str">
        <f>VLOOKUP($B1124,Deals_Demo!$H:$N,7,0)</f>
        <v>strategy_17_demo</v>
      </c>
      <c r="R1124" s="13" t="str">
        <f t="shared" si="189"/>
        <v>Fri</v>
      </c>
      <c r="S1124" s="14">
        <f>VLOOKUP($B1124,Deals_Demo!$H:$S,8,0)</f>
        <v>45919.622418981482</v>
      </c>
      <c r="T1124" s="14">
        <f>VLOOKUP($B1124,Deals_Demo!$H:$S,9,0)</f>
        <v>45919.830752314818</v>
      </c>
      <c r="U1124" s="15" t="str">
        <f t="shared" si="190"/>
        <v>2025-09-19</v>
      </c>
      <c r="V1124" s="13" t="str">
        <f>VLOOKUP($B1124,Deals_Demo!$H:$S,11,0)</f>
        <v>19</v>
      </c>
      <c r="W1124" s="13" t="str">
        <f>VLOOKUP($B1124,Deals_Demo!$H:$S,12,0)</f>
        <v>Fri</v>
      </c>
      <c r="X1124" s="13">
        <f t="shared" si="171"/>
        <v>-0.30400000000000005</v>
      </c>
      <c r="Y1124" s="13">
        <f t="shared" si="172"/>
        <v>-0.6080000000000001</v>
      </c>
      <c r="Z1124" s="13">
        <f t="shared" si="173"/>
        <v>-0.91199999999999992</v>
      </c>
      <c r="AA1124" s="13">
        <f t="shared" si="191"/>
        <v>-3</v>
      </c>
    </row>
    <row r="1125" spans="1:27" x14ac:dyDescent="0.25">
      <c r="A1125" s="60">
        <v>45919.622418981482</v>
      </c>
      <c r="B1125" s="61">
        <v>443796395</v>
      </c>
      <c r="C1125" s="37" t="s">
        <v>36</v>
      </c>
      <c r="D1125" s="37" t="s">
        <v>38</v>
      </c>
      <c r="E1125" s="37" t="s">
        <v>120</v>
      </c>
      <c r="F1125" s="36">
        <v>3646.39</v>
      </c>
      <c r="G1125" s="36">
        <v>3649.35</v>
      </c>
      <c r="H1125" s="37"/>
      <c r="I1125" s="37" t="s">
        <v>1542</v>
      </c>
      <c r="J1125" s="36">
        <v>3649.39</v>
      </c>
      <c r="K1125" s="36">
        <v>0</v>
      </c>
      <c r="L1125" s="36">
        <v>0</v>
      </c>
      <c r="M1125" s="36">
        <v>-3</v>
      </c>
      <c r="N1125" s="10" t="str">
        <f t="shared" si="186"/>
        <v>L</v>
      </c>
      <c r="O1125" s="11">
        <f t="shared" si="187"/>
        <v>45919</v>
      </c>
      <c r="P1125" s="12" t="str">
        <f t="shared" si="188"/>
        <v>14</v>
      </c>
      <c r="Q1125" s="13" t="str">
        <f>VLOOKUP($B1125,Deals_Demo!$H:$N,7,0)</f>
        <v>strategy_18_demo</v>
      </c>
      <c r="R1125" s="13" t="str">
        <f t="shared" si="189"/>
        <v>Fri</v>
      </c>
      <c r="S1125" s="14">
        <f>VLOOKUP($B1125,Deals_Demo!$H:$S,8,0)</f>
        <v>45919.622418981482</v>
      </c>
      <c r="T1125" s="14">
        <f>VLOOKUP($B1125,Deals_Demo!$H:$S,9,0)</f>
        <v>45919.830752314818</v>
      </c>
      <c r="U1125" s="15" t="str">
        <f t="shared" si="190"/>
        <v>2025-09-19</v>
      </c>
      <c r="V1125" s="13" t="str">
        <f>VLOOKUP($B1125,Deals_Demo!$H:$S,11,0)</f>
        <v>19</v>
      </c>
      <c r="W1125" s="13" t="str">
        <f>VLOOKUP($B1125,Deals_Demo!$H:$S,12,0)</f>
        <v>Fri</v>
      </c>
      <c r="X1125" s="13">
        <f t="shared" si="171"/>
        <v>-0.30000000000000004</v>
      </c>
      <c r="Y1125" s="13">
        <f t="shared" si="172"/>
        <v>-0.60000000000000009</v>
      </c>
      <c r="Z1125" s="13">
        <f t="shared" si="173"/>
        <v>-0.89999999999999991</v>
      </c>
      <c r="AA1125" s="13">
        <f t="shared" si="191"/>
        <v>-3</v>
      </c>
    </row>
    <row r="1126" spans="1:27" x14ac:dyDescent="0.25">
      <c r="A1126" s="58">
        <v>45919.622997685183</v>
      </c>
      <c r="B1126" s="59">
        <v>443796918</v>
      </c>
      <c r="C1126" s="38" t="s">
        <v>36</v>
      </c>
      <c r="D1126" s="38" t="s">
        <v>38</v>
      </c>
      <c r="E1126" s="38" t="s">
        <v>120</v>
      </c>
      <c r="F1126" s="35">
        <v>3646.57</v>
      </c>
      <c r="G1126" s="35">
        <v>3649.61</v>
      </c>
      <c r="H1126" s="38"/>
      <c r="I1126" s="38" t="s">
        <v>1543</v>
      </c>
      <c r="J1126" s="35">
        <v>3649.7</v>
      </c>
      <c r="K1126" s="35">
        <v>0</v>
      </c>
      <c r="L1126" s="35">
        <v>0</v>
      </c>
      <c r="M1126" s="35">
        <v>-3.13</v>
      </c>
      <c r="N1126" s="10" t="str">
        <f t="shared" si="186"/>
        <v>L</v>
      </c>
      <c r="O1126" s="11">
        <f t="shared" si="187"/>
        <v>45919</v>
      </c>
      <c r="P1126" s="12" t="str">
        <f t="shared" si="188"/>
        <v>14</v>
      </c>
      <c r="Q1126" s="13" t="str">
        <f>VLOOKUP($B1126,Deals_Demo!$H:$N,7,0)</f>
        <v>strategy_20_demo</v>
      </c>
      <c r="R1126" s="13" t="str">
        <f t="shared" si="189"/>
        <v>Fri</v>
      </c>
      <c r="S1126" s="14">
        <f>VLOOKUP($B1126,Deals_Demo!$H:$S,8,0)</f>
        <v>45919.622997685183</v>
      </c>
      <c r="T1126" s="14">
        <f>VLOOKUP($B1126,Deals_Demo!$H:$S,9,0)</f>
        <v>45919.831331018519</v>
      </c>
      <c r="U1126" s="15" t="str">
        <f t="shared" si="190"/>
        <v>2025-09-19</v>
      </c>
      <c r="V1126" s="13" t="str">
        <f>VLOOKUP($B1126,Deals_Demo!$H:$S,11,0)</f>
        <v>19</v>
      </c>
      <c r="W1126" s="13" t="str">
        <f>VLOOKUP($B1126,Deals_Demo!$H:$S,12,0)</f>
        <v>Fri</v>
      </c>
      <c r="X1126" s="13">
        <f t="shared" si="171"/>
        <v>-0.313</v>
      </c>
      <c r="Y1126" s="13">
        <f t="shared" si="172"/>
        <v>-0.626</v>
      </c>
      <c r="Z1126" s="13">
        <f t="shared" si="173"/>
        <v>-0.93899999999999995</v>
      </c>
      <c r="AA1126" s="13">
        <f t="shared" si="191"/>
        <v>-3</v>
      </c>
    </row>
    <row r="1127" spans="1:27" x14ac:dyDescent="0.25">
      <c r="A1127" s="60">
        <v>45919.622997685183</v>
      </c>
      <c r="B1127" s="61">
        <v>443797018</v>
      </c>
      <c r="C1127" s="37" t="s">
        <v>36</v>
      </c>
      <c r="D1127" s="37" t="s">
        <v>38</v>
      </c>
      <c r="E1127" s="37" t="s">
        <v>120</v>
      </c>
      <c r="F1127" s="36">
        <v>3646.57</v>
      </c>
      <c r="G1127" s="36">
        <v>3649.57</v>
      </c>
      <c r="H1127" s="37"/>
      <c r="I1127" s="37" t="s">
        <v>1544</v>
      </c>
      <c r="J1127" s="36">
        <v>3649.57</v>
      </c>
      <c r="K1127" s="36">
        <v>0</v>
      </c>
      <c r="L1127" s="36">
        <v>0</v>
      </c>
      <c r="M1127" s="36">
        <v>-3</v>
      </c>
      <c r="N1127" s="10" t="str">
        <f t="shared" si="186"/>
        <v>L</v>
      </c>
      <c r="O1127" s="11">
        <f t="shared" si="187"/>
        <v>45919</v>
      </c>
      <c r="P1127" s="12" t="str">
        <f t="shared" si="188"/>
        <v>14</v>
      </c>
      <c r="Q1127" s="13" t="str">
        <f>VLOOKUP($B1127,Deals_Demo!$H:$N,7,0)</f>
        <v>strategy_19_demo</v>
      </c>
      <c r="R1127" s="13" t="str">
        <f t="shared" si="189"/>
        <v>Fri</v>
      </c>
      <c r="S1127" s="14">
        <f>VLOOKUP($B1127,Deals_Demo!$H:$S,8,0)</f>
        <v>45919.622997685183</v>
      </c>
      <c r="T1127" s="14">
        <f>VLOOKUP($B1127,Deals_Demo!$H:$S,9,0)</f>
        <v>45919.831331018519</v>
      </c>
      <c r="U1127" s="15" t="str">
        <f t="shared" si="190"/>
        <v>2025-09-19</v>
      </c>
      <c r="V1127" s="13" t="str">
        <f>VLOOKUP($B1127,Deals_Demo!$H:$S,11,0)</f>
        <v>19</v>
      </c>
      <c r="W1127" s="13" t="str">
        <f>VLOOKUP($B1127,Deals_Demo!$H:$S,12,0)</f>
        <v>Fri</v>
      </c>
      <c r="X1127" s="13">
        <f t="shared" si="171"/>
        <v>-0.30000000000000004</v>
      </c>
      <c r="Y1127" s="13">
        <f t="shared" si="172"/>
        <v>-0.60000000000000009</v>
      </c>
      <c r="Z1127" s="13">
        <f t="shared" si="173"/>
        <v>-0.89999999999999991</v>
      </c>
      <c r="AA1127" s="13">
        <f t="shared" si="191"/>
        <v>-3</v>
      </c>
    </row>
    <row r="1128" spans="1:27" x14ac:dyDescent="0.25">
      <c r="A1128" s="58">
        <v>45919.623460648145</v>
      </c>
      <c r="B1128" s="59">
        <v>443797549</v>
      </c>
      <c r="C1128" s="38" t="s">
        <v>36</v>
      </c>
      <c r="D1128" s="38" t="s">
        <v>38</v>
      </c>
      <c r="E1128" s="38" t="s">
        <v>120</v>
      </c>
      <c r="F1128" s="35">
        <v>3646.83</v>
      </c>
      <c r="G1128" s="35">
        <v>3649.94</v>
      </c>
      <c r="H1128" s="35">
        <v>3645.44</v>
      </c>
      <c r="I1128" s="38" t="s">
        <v>1545</v>
      </c>
      <c r="J1128" s="35">
        <v>3650.01</v>
      </c>
      <c r="K1128" s="35">
        <v>0</v>
      </c>
      <c r="L1128" s="35">
        <v>0</v>
      </c>
      <c r="M1128" s="35">
        <v>-3.18</v>
      </c>
      <c r="N1128" s="10" t="str">
        <f t="shared" si="186"/>
        <v>L</v>
      </c>
      <c r="O1128" s="11">
        <f t="shared" si="187"/>
        <v>45919</v>
      </c>
      <c r="P1128" s="12" t="str">
        <f t="shared" si="188"/>
        <v>14</v>
      </c>
      <c r="Q1128" s="13" t="str">
        <f>VLOOKUP($B1128,Deals_Demo!$H:$N,7,0)</f>
        <v>strategy_12_demo</v>
      </c>
      <c r="R1128" s="13" t="str">
        <f t="shared" si="189"/>
        <v>Fri</v>
      </c>
      <c r="S1128" s="14">
        <f>VLOOKUP($B1128,Deals_Demo!$H:$S,8,0)</f>
        <v>45919.623460648145</v>
      </c>
      <c r="T1128" s="14">
        <f>VLOOKUP($B1128,Deals_Demo!$H:$S,9,0)</f>
        <v>45919.831793981481</v>
      </c>
      <c r="U1128" s="15" t="str">
        <f t="shared" si="190"/>
        <v>2025-09-19</v>
      </c>
      <c r="V1128" s="13" t="str">
        <f>VLOOKUP($B1128,Deals_Demo!$H:$S,11,0)</f>
        <v>19</v>
      </c>
      <c r="W1128" s="13" t="str">
        <f>VLOOKUP($B1128,Deals_Demo!$H:$S,12,0)</f>
        <v>Fri</v>
      </c>
      <c r="X1128" s="13">
        <f t="shared" si="171"/>
        <v>-0.31800000000000006</v>
      </c>
      <c r="Y1128" s="13">
        <f t="shared" si="172"/>
        <v>-0.63600000000000012</v>
      </c>
      <c r="Z1128" s="13">
        <f t="shared" si="173"/>
        <v>-0.95399999999999996</v>
      </c>
      <c r="AA1128" s="13">
        <f t="shared" si="191"/>
        <v>-3</v>
      </c>
    </row>
    <row r="1129" spans="1:27" x14ac:dyDescent="0.25">
      <c r="A1129" s="60">
        <v>45919.623692129629</v>
      </c>
      <c r="B1129" s="61">
        <v>443797752</v>
      </c>
      <c r="C1129" s="37" t="s">
        <v>36</v>
      </c>
      <c r="D1129" s="37" t="s">
        <v>38</v>
      </c>
      <c r="E1129" s="37" t="s">
        <v>120</v>
      </c>
      <c r="F1129" s="36">
        <v>3647.3</v>
      </c>
      <c r="G1129" s="36">
        <v>3650.3</v>
      </c>
      <c r="H1129" s="36">
        <v>3643.8</v>
      </c>
      <c r="I1129" s="37" t="s">
        <v>1546</v>
      </c>
      <c r="J1129" s="36">
        <v>3650.3</v>
      </c>
      <c r="K1129" s="36">
        <v>0</v>
      </c>
      <c r="L1129" s="36">
        <v>0</v>
      </c>
      <c r="M1129" s="36">
        <v>-3</v>
      </c>
      <c r="N1129" s="10" t="str">
        <f t="shared" si="186"/>
        <v>L</v>
      </c>
      <c r="O1129" s="11">
        <f t="shared" si="187"/>
        <v>45919</v>
      </c>
      <c r="P1129" s="12" t="str">
        <f t="shared" si="188"/>
        <v>14</v>
      </c>
      <c r="Q1129" s="13" t="str">
        <f>VLOOKUP($B1129,Deals_Demo!$H:$N,7,0)</f>
        <v>strategy_16_demo</v>
      </c>
      <c r="R1129" s="13" t="str">
        <f t="shared" si="189"/>
        <v>Fri</v>
      </c>
      <c r="S1129" s="14">
        <f>VLOOKUP($B1129,Deals_Demo!$H:$S,8,0)</f>
        <v>45919.623692129629</v>
      </c>
      <c r="T1129" s="14">
        <f>VLOOKUP($B1129,Deals_Demo!$H:$S,9,0)</f>
        <v>45919.832025462965</v>
      </c>
      <c r="U1129" s="15" t="str">
        <f t="shared" si="190"/>
        <v>2025-09-19</v>
      </c>
      <c r="V1129" s="13" t="str">
        <f>VLOOKUP($B1129,Deals_Demo!$H:$S,11,0)</f>
        <v>19</v>
      </c>
      <c r="W1129" s="13" t="str">
        <f>VLOOKUP($B1129,Deals_Demo!$H:$S,12,0)</f>
        <v>Fri</v>
      </c>
      <c r="X1129" s="13">
        <f t="shared" si="171"/>
        <v>-0.30000000000000004</v>
      </c>
      <c r="Y1129" s="13">
        <f t="shared" si="172"/>
        <v>-0.60000000000000009</v>
      </c>
      <c r="Z1129" s="13">
        <f t="shared" si="173"/>
        <v>-0.89999999999999991</v>
      </c>
      <c r="AA1129" s="13">
        <f t="shared" si="191"/>
        <v>-3</v>
      </c>
    </row>
    <row r="1130" spans="1:27" x14ac:dyDescent="0.25">
      <c r="A1130" s="58">
        <v>45919.623692129629</v>
      </c>
      <c r="B1130" s="59">
        <v>443797753</v>
      </c>
      <c r="C1130" s="38" t="s">
        <v>36</v>
      </c>
      <c r="D1130" s="38" t="s">
        <v>38</v>
      </c>
      <c r="E1130" s="38" t="s">
        <v>120</v>
      </c>
      <c r="F1130" s="35">
        <v>3647.3</v>
      </c>
      <c r="G1130" s="35">
        <v>3648.8</v>
      </c>
      <c r="H1130" s="35">
        <v>3645.8</v>
      </c>
      <c r="I1130" s="38" t="s">
        <v>1532</v>
      </c>
      <c r="J1130" s="35">
        <v>3648.82</v>
      </c>
      <c r="K1130" s="35">
        <v>0</v>
      </c>
      <c r="L1130" s="35">
        <v>0</v>
      </c>
      <c r="M1130" s="35">
        <v>-1.52</v>
      </c>
      <c r="N1130" s="10" t="str">
        <f t="shared" si="186"/>
        <v>L</v>
      </c>
      <c r="O1130" s="11">
        <f t="shared" si="187"/>
        <v>45919</v>
      </c>
      <c r="P1130" s="12" t="str">
        <f t="shared" si="188"/>
        <v>14</v>
      </c>
      <c r="Q1130" s="13" t="str">
        <f>VLOOKUP($B1130,Deals_Demo!$H:$N,7,0)</f>
        <v>strategy_15_demo</v>
      </c>
      <c r="R1130" s="13" t="str">
        <f t="shared" si="189"/>
        <v>Fri</v>
      </c>
      <c r="S1130" s="14">
        <f>VLOOKUP($B1130,Deals_Demo!$H:$S,8,0)</f>
        <v>45919.623692129629</v>
      </c>
      <c r="T1130" s="14">
        <f>VLOOKUP($B1130,Deals_Demo!$H:$S,9,0)</f>
        <v>45919.832025462965</v>
      </c>
      <c r="U1130" s="15" t="str">
        <f t="shared" si="190"/>
        <v>2025-09-19</v>
      </c>
      <c r="V1130" s="13" t="str">
        <f>VLOOKUP($B1130,Deals_Demo!$H:$S,11,0)</f>
        <v>19</v>
      </c>
      <c r="W1130" s="13" t="str">
        <f>VLOOKUP($B1130,Deals_Demo!$H:$S,12,0)</f>
        <v>Fri</v>
      </c>
      <c r="X1130" s="13">
        <f t="shared" si="171"/>
        <v>-0.15200000000000002</v>
      </c>
      <c r="Y1130" s="13">
        <f t="shared" si="172"/>
        <v>-0.30400000000000005</v>
      </c>
      <c r="Z1130" s="13">
        <f t="shared" si="173"/>
        <v>-0.45599999999999996</v>
      </c>
      <c r="AA1130" s="13">
        <f t="shared" si="191"/>
        <v>-3</v>
      </c>
    </row>
    <row r="1131" spans="1:27" x14ac:dyDescent="0.25">
      <c r="A1131" s="60">
        <v>45919.623692129629</v>
      </c>
      <c r="B1131" s="61">
        <v>443797755</v>
      </c>
      <c r="C1131" s="37" t="s">
        <v>36</v>
      </c>
      <c r="D1131" s="37" t="s">
        <v>38</v>
      </c>
      <c r="E1131" s="37" t="s">
        <v>120</v>
      </c>
      <c r="F1131" s="36">
        <v>3647.3</v>
      </c>
      <c r="G1131" s="36">
        <v>3650.3</v>
      </c>
      <c r="H1131" s="36">
        <v>3645.8</v>
      </c>
      <c r="I1131" s="37" t="s">
        <v>1546</v>
      </c>
      <c r="J1131" s="36">
        <v>3650.3</v>
      </c>
      <c r="K1131" s="36">
        <v>0</v>
      </c>
      <c r="L1131" s="36">
        <v>0</v>
      </c>
      <c r="M1131" s="36">
        <v>-3</v>
      </c>
      <c r="N1131" s="10" t="str">
        <f t="shared" si="186"/>
        <v>L</v>
      </c>
      <c r="O1131" s="11">
        <f t="shared" si="187"/>
        <v>45919</v>
      </c>
      <c r="P1131" s="12" t="str">
        <f t="shared" si="188"/>
        <v>14</v>
      </c>
      <c r="Q1131" s="13" t="str">
        <f>VLOOKUP($B1131,Deals_Demo!$H:$N,7,0)</f>
        <v>strategy_14_demo</v>
      </c>
      <c r="R1131" s="13" t="str">
        <f t="shared" si="189"/>
        <v>Fri</v>
      </c>
      <c r="S1131" s="14">
        <f>VLOOKUP($B1131,Deals_Demo!$H:$S,8,0)</f>
        <v>45919.623692129629</v>
      </c>
      <c r="T1131" s="14">
        <f>VLOOKUP($B1131,Deals_Demo!$H:$S,9,0)</f>
        <v>45919.832025462965</v>
      </c>
      <c r="U1131" s="15" t="str">
        <f t="shared" si="190"/>
        <v>2025-09-19</v>
      </c>
      <c r="V1131" s="13" t="str">
        <f>VLOOKUP($B1131,Deals_Demo!$H:$S,11,0)</f>
        <v>19</v>
      </c>
      <c r="W1131" s="13" t="str">
        <f>VLOOKUP($B1131,Deals_Demo!$H:$S,12,0)</f>
        <v>Fri</v>
      </c>
      <c r="X1131" s="13">
        <f t="shared" si="171"/>
        <v>-0.30000000000000004</v>
      </c>
      <c r="Y1131" s="13">
        <f t="shared" si="172"/>
        <v>-0.60000000000000009</v>
      </c>
      <c r="Z1131" s="13">
        <f t="shared" si="173"/>
        <v>-0.89999999999999991</v>
      </c>
      <c r="AA1131" s="13">
        <f t="shared" si="191"/>
        <v>-3</v>
      </c>
    </row>
    <row r="1132" spans="1:27" x14ac:dyDescent="0.25">
      <c r="A1132" s="58">
        <v>45919.623703703706</v>
      </c>
      <c r="B1132" s="59">
        <v>443797756</v>
      </c>
      <c r="C1132" s="38" t="s">
        <v>36</v>
      </c>
      <c r="D1132" s="38" t="s">
        <v>38</v>
      </c>
      <c r="E1132" s="38" t="s">
        <v>120</v>
      </c>
      <c r="F1132" s="35">
        <v>3647.3</v>
      </c>
      <c r="G1132" s="35">
        <v>3649.8</v>
      </c>
      <c r="H1132" s="35">
        <v>3644.3</v>
      </c>
      <c r="I1132" s="38" t="s">
        <v>1547</v>
      </c>
      <c r="J1132" s="35">
        <v>3649.88</v>
      </c>
      <c r="K1132" s="35">
        <v>0</v>
      </c>
      <c r="L1132" s="35">
        <v>0</v>
      </c>
      <c r="M1132" s="35">
        <v>-2.58</v>
      </c>
      <c r="N1132" s="10" t="str">
        <f t="shared" si="186"/>
        <v>L</v>
      </c>
      <c r="O1132" s="11">
        <f t="shared" si="187"/>
        <v>45919</v>
      </c>
      <c r="P1132" s="12" t="str">
        <f t="shared" si="188"/>
        <v>14</v>
      </c>
      <c r="Q1132" s="13" t="str">
        <f>VLOOKUP($B1132,Deals_Demo!$H:$N,7,0)</f>
        <v>strategy_10_demo</v>
      </c>
      <c r="R1132" s="13" t="str">
        <f t="shared" si="189"/>
        <v>Fri</v>
      </c>
      <c r="S1132" s="14">
        <f>VLOOKUP($B1132,Deals_Demo!$H:$S,8,0)</f>
        <v>45919.623703703706</v>
      </c>
      <c r="T1132" s="14">
        <f>VLOOKUP($B1132,Deals_Demo!$H:$S,9,0)</f>
        <v>45919.832037037042</v>
      </c>
      <c r="U1132" s="15" t="str">
        <f t="shared" si="190"/>
        <v>2025-09-19</v>
      </c>
      <c r="V1132" s="13" t="str">
        <f>VLOOKUP($B1132,Deals_Demo!$H:$S,11,0)</f>
        <v>19</v>
      </c>
      <c r="W1132" s="13" t="str">
        <f>VLOOKUP($B1132,Deals_Demo!$H:$S,12,0)</f>
        <v>Fri</v>
      </c>
      <c r="X1132" s="13">
        <f t="shared" si="171"/>
        <v>-0.25800000000000001</v>
      </c>
      <c r="Y1132" s="13">
        <f t="shared" si="172"/>
        <v>-0.51600000000000001</v>
      </c>
      <c r="Z1132" s="13">
        <f t="shared" si="173"/>
        <v>-0.77400000000000002</v>
      </c>
      <c r="AA1132" s="13">
        <f t="shared" si="191"/>
        <v>-3</v>
      </c>
    </row>
    <row r="1133" spans="1:27" x14ac:dyDescent="0.25">
      <c r="A1133" s="60">
        <v>45919.623703703706</v>
      </c>
      <c r="B1133" s="61">
        <v>443797758</v>
      </c>
      <c r="C1133" s="37" t="s">
        <v>36</v>
      </c>
      <c r="D1133" s="37" t="s">
        <v>38</v>
      </c>
      <c r="E1133" s="37" t="s">
        <v>120</v>
      </c>
      <c r="F1133" s="36">
        <v>3647.3</v>
      </c>
      <c r="G1133" s="36">
        <v>3650.3</v>
      </c>
      <c r="H1133" s="36">
        <v>3643.8</v>
      </c>
      <c r="I1133" s="37" t="s">
        <v>1546</v>
      </c>
      <c r="J1133" s="36">
        <v>3650.3</v>
      </c>
      <c r="K1133" s="36">
        <v>0</v>
      </c>
      <c r="L1133" s="36">
        <v>0</v>
      </c>
      <c r="M1133" s="36">
        <v>-3</v>
      </c>
      <c r="N1133" s="10" t="str">
        <f t="shared" si="186"/>
        <v>L</v>
      </c>
      <c r="O1133" s="11">
        <f t="shared" si="187"/>
        <v>45919</v>
      </c>
      <c r="P1133" s="12" t="str">
        <f t="shared" si="188"/>
        <v>14</v>
      </c>
      <c r="Q1133" s="13" t="str">
        <f>VLOOKUP($B1133,Deals_Demo!$H:$N,7,0)</f>
        <v>strategy_11_demo</v>
      </c>
      <c r="R1133" s="13" t="str">
        <f t="shared" si="189"/>
        <v>Fri</v>
      </c>
      <c r="S1133" s="14">
        <f>VLOOKUP($B1133,Deals_Demo!$H:$S,8,0)</f>
        <v>45919.623703703706</v>
      </c>
      <c r="T1133" s="14">
        <f>VLOOKUP($B1133,Deals_Demo!$H:$S,9,0)</f>
        <v>45919.832037037042</v>
      </c>
      <c r="U1133" s="15" t="str">
        <f t="shared" si="190"/>
        <v>2025-09-19</v>
      </c>
      <c r="V1133" s="13" t="str">
        <f>VLOOKUP($B1133,Deals_Demo!$H:$S,11,0)</f>
        <v>19</v>
      </c>
      <c r="W1133" s="13" t="str">
        <f>VLOOKUP($B1133,Deals_Demo!$H:$S,12,0)</f>
        <v>Fri</v>
      </c>
      <c r="X1133" s="13">
        <f t="shared" si="171"/>
        <v>-0.30000000000000004</v>
      </c>
      <c r="Y1133" s="13">
        <f t="shared" si="172"/>
        <v>-0.60000000000000009</v>
      </c>
      <c r="Z1133" s="13">
        <f t="shared" si="173"/>
        <v>-0.89999999999999991</v>
      </c>
      <c r="AA1133" s="13">
        <f t="shared" si="191"/>
        <v>-3</v>
      </c>
    </row>
    <row r="1134" spans="1:27" x14ac:dyDescent="0.25">
      <c r="A1134" s="58">
        <v>45919.623703703706</v>
      </c>
      <c r="B1134" s="59">
        <v>443797759</v>
      </c>
      <c r="C1134" s="38" t="s">
        <v>36</v>
      </c>
      <c r="D1134" s="38" t="s">
        <v>38</v>
      </c>
      <c r="E1134" s="38" t="s">
        <v>120</v>
      </c>
      <c r="F1134" s="35">
        <v>3647.25</v>
      </c>
      <c r="G1134" s="35">
        <v>3650.3</v>
      </c>
      <c r="H1134" s="35">
        <v>3644.3</v>
      </c>
      <c r="I1134" s="38" t="s">
        <v>1546</v>
      </c>
      <c r="J1134" s="35">
        <v>3650.3</v>
      </c>
      <c r="K1134" s="35">
        <v>0</v>
      </c>
      <c r="L1134" s="35">
        <v>0</v>
      </c>
      <c r="M1134" s="35">
        <v>-3.05</v>
      </c>
      <c r="N1134" s="10" t="str">
        <f t="shared" si="186"/>
        <v>L</v>
      </c>
      <c r="O1134" s="11">
        <f t="shared" si="187"/>
        <v>45919</v>
      </c>
      <c r="P1134" s="12" t="str">
        <f t="shared" si="188"/>
        <v>14</v>
      </c>
      <c r="Q1134" s="13" t="str">
        <f>VLOOKUP($B1134,Deals_Demo!$H:$N,7,0)</f>
        <v>strategy_09_demo</v>
      </c>
      <c r="R1134" s="13" t="str">
        <f t="shared" si="189"/>
        <v>Fri</v>
      </c>
      <c r="S1134" s="14">
        <f>VLOOKUP($B1134,Deals_Demo!$H:$S,8,0)</f>
        <v>45919.623703703706</v>
      </c>
      <c r="T1134" s="14">
        <f>VLOOKUP($B1134,Deals_Demo!$H:$S,9,0)</f>
        <v>45919.832037037042</v>
      </c>
      <c r="U1134" s="15" t="str">
        <f t="shared" si="190"/>
        <v>2025-09-19</v>
      </c>
      <c r="V1134" s="13" t="str">
        <f>VLOOKUP($B1134,Deals_Demo!$H:$S,11,0)</f>
        <v>19</v>
      </c>
      <c r="W1134" s="13" t="str">
        <f>VLOOKUP($B1134,Deals_Demo!$H:$S,12,0)</f>
        <v>Fri</v>
      </c>
      <c r="X1134" s="13">
        <f t="shared" si="171"/>
        <v>-0.30499999999999999</v>
      </c>
      <c r="Y1134" s="13">
        <f t="shared" si="172"/>
        <v>-0.61</v>
      </c>
      <c r="Z1134" s="13">
        <f t="shared" si="173"/>
        <v>-0.91499999999999992</v>
      </c>
      <c r="AA1134" s="13">
        <f t="shared" si="191"/>
        <v>-3</v>
      </c>
    </row>
    <row r="1135" spans="1:27" x14ac:dyDescent="0.25">
      <c r="A1135" s="60">
        <v>45919.624502314815</v>
      </c>
      <c r="B1135" s="61">
        <v>443799154</v>
      </c>
      <c r="C1135" s="37" t="s">
        <v>36</v>
      </c>
      <c r="D1135" s="37" t="s">
        <v>38</v>
      </c>
      <c r="E1135" s="37" t="s">
        <v>120</v>
      </c>
      <c r="F1135" s="36">
        <v>3647.81</v>
      </c>
      <c r="G1135" s="36">
        <v>3650.81</v>
      </c>
      <c r="H1135" s="36">
        <v>3644.31</v>
      </c>
      <c r="I1135" s="37" t="s">
        <v>1548</v>
      </c>
      <c r="J1135" s="36">
        <v>3650.82</v>
      </c>
      <c r="K1135" s="36">
        <v>0</v>
      </c>
      <c r="L1135" s="36">
        <v>0</v>
      </c>
      <c r="M1135" s="36">
        <v>-3.01</v>
      </c>
      <c r="N1135" s="10" t="str">
        <f t="shared" si="186"/>
        <v>L</v>
      </c>
      <c r="O1135" s="11">
        <f t="shared" si="187"/>
        <v>45919</v>
      </c>
      <c r="P1135" s="12" t="str">
        <f t="shared" si="188"/>
        <v>14</v>
      </c>
      <c r="Q1135" s="13" t="str">
        <f>VLOOKUP($B1135,Deals_Demo!$H:$N,7,0)</f>
        <v>strategy_13_demo</v>
      </c>
      <c r="R1135" s="13" t="str">
        <f t="shared" si="189"/>
        <v>Fri</v>
      </c>
      <c r="S1135" s="14">
        <f>VLOOKUP($B1135,Deals_Demo!$H:$S,8,0)</f>
        <v>45919.624502314815</v>
      </c>
      <c r="T1135" s="14">
        <f>VLOOKUP($B1135,Deals_Demo!$H:$S,9,0)</f>
        <v>45919.832835648151</v>
      </c>
      <c r="U1135" s="15" t="str">
        <f t="shared" si="190"/>
        <v>2025-09-19</v>
      </c>
      <c r="V1135" s="13" t="str">
        <f>VLOOKUP($B1135,Deals_Demo!$H:$S,11,0)</f>
        <v>19</v>
      </c>
      <c r="W1135" s="13" t="str">
        <f>VLOOKUP($B1135,Deals_Demo!$H:$S,12,0)</f>
        <v>Fri</v>
      </c>
      <c r="X1135" s="13">
        <f t="shared" si="171"/>
        <v>-0.30099999999999999</v>
      </c>
      <c r="Y1135" s="13">
        <f t="shared" si="172"/>
        <v>-0.60199999999999998</v>
      </c>
      <c r="Z1135" s="13">
        <f t="shared" si="173"/>
        <v>-0.90299999999999991</v>
      </c>
      <c r="AA1135" s="13">
        <f t="shared" si="191"/>
        <v>-3</v>
      </c>
    </row>
    <row r="1136" spans="1:27" x14ac:dyDescent="0.25">
      <c r="A1136" s="58">
        <v>45919.625011574077</v>
      </c>
      <c r="B1136" s="59">
        <v>443800144</v>
      </c>
      <c r="C1136" s="38" t="s">
        <v>36</v>
      </c>
      <c r="D1136" s="38" t="s">
        <v>38</v>
      </c>
      <c r="E1136" s="38" t="s">
        <v>120</v>
      </c>
      <c r="F1136" s="35">
        <v>3648.5</v>
      </c>
      <c r="G1136" s="35">
        <v>3651.51</v>
      </c>
      <c r="H1136" s="35">
        <v>3642.51</v>
      </c>
      <c r="I1136" s="38" t="s">
        <v>1562</v>
      </c>
      <c r="J1136" s="35">
        <v>3651.51</v>
      </c>
      <c r="K1136" s="35">
        <v>0</v>
      </c>
      <c r="L1136" s="35">
        <v>0</v>
      </c>
      <c r="M1136" s="35">
        <v>-3.01</v>
      </c>
      <c r="N1136" s="10" t="str">
        <f t="shared" si="186"/>
        <v>L</v>
      </c>
      <c r="O1136" s="11">
        <f t="shared" si="187"/>
        <v>45919</v>
      </c>
      <c r="P1136" s="12" t="str">
        <f t="shared" si="188"/>
        <v>15</v>
      </c>
      <c r="Q1136" s="13" t="str">
        <f>VLOOKUP($B1136,Deals_Demo!$H:$N,7,0)</f>
        <v>DEMO_strategy_02</v>
      </c>
      <c r="R1136" s="13" t="str">
        <f t="shared" si="189"/>
        <v>Fri</v>
      </c>
      <c r="S1136" s="14">
        <f>VLOOKUP($B1136,Deals_Demo!$H:$S,8,0)</f>
        <v>45919.625011574077</v>
      </c>
      <c r="T1136" s="14">
        <f>VLOOKUP($B1136,Deals_Demo!$H:$S,9,0)</f>
        <v>45919.833344907413</v>
      </c>
      <c r="U1136" s="15" t="str">
        <f t="shared" si="190"/>
        <v>2025-09-19</v>
      </c>
      <c r="V1136" s="13" t="str">
        <f>VLOOKUP($B1136,Deals_Demo!$H:$S,11,0)</f>
        <v>20</v>
      </c>
      <c r="W1136" s="13" t="str">
        <f>VLOOKUP($B1136,Deals_Demo!$H:$S,12,0)</f>
        <v>Fri</v>
      </c>
      <c r="X1136" s="13">
        <f t="shared" si="171"/>
        <v>-0.30099999999999999</v>
      </c>
      <c r="Y1136" s="13">
        <f t="shared" si="172"/>
        <v>-0.60199999999999998</v>
      </c>
      <c r="Z1136" s="13">
        <f t="shared" si="173"/>
        <v>-0.90299999999999991</v>
      </c>
      <c r="AA1136" s="13">
        <f t="shared" si="191"/>
        <v>-3</v>
      </c>
    </row>
    <row r="1137" spans="1:27" x14ac:dyDescent="0.25">
      <c r="A1137" s="60">
        <v>45919.625011574077</v>
      </c>
      <c r="B1137" s="61">
        <v>443800148</v>
      </c>
      <c r="C1137" s="37" t="s">
        <v>36</v>
      </c>
      <c r="D1137" s="37" t="s">
        <v>38</v>
      </c>
      <c r="E1137" s="37" t="s">
        <v>120</v>
      </c>
      <c r="F1137" s="36">
        <v>3648.51</v>
      </c>
      <c r="G1137" s="36">
        <v>3651.5</v>
      </c>
      <c r="H1137" s="37"/>
      <c r="I1137" s="37" t="s">
        <v>1562</v>
      </c>
      <c r="J1137" s="36">
        <v>3651.51</v>
      </c>
      <c r="K1137" s="36">
        <v>0</v>
      </c>
      <c r="L1137" s="36">
        <v>0</v>
      </c>
      <c r="M1137" s="36">
        <v>-3</v>
      </c>
      <c r="N1137" s="10" t="str">
        <f t="shared" ref="N1137:N1200" si="192">IF(M1137&gt;0,"W",IF(M1137&lt;0,"L","BE"))</f>
        <v>L</v>
      </c>
      <c r="O1137" s="11">
        <f t="shared" ref="O1137:O1200" si="193">INT(LEFT(A1137,10))</f>
        <v>45919</v>
      </c>
      <c r="P1137" s="12" t="str">
        <f t="shared" ref="P1137:P1200" si="194">TEXT(A1137,"hh")</f>
        <v>15</v>
      </c>
      <c r="Q1137" s="13" t="str">
        <f>VLOOKUP($B1137,Deals_Demo!$H:$N,7,0)</f>
        <v>DEMO_strategy_01</v>
      </c>
      <c r="R1137" s="13" t="str">
        <f t="shared" ref="R1137:R1200" si="195">TEXT(O1137,"ddd")</f>
        <v>Fri</v>
      </c>
      <c r="S1137" s="14">
        <f>VLOOKUP($B1137,Deals_Demo!$H:$S,8,0)</f>
        <v>45919.625011574077</v>
      </c>
      <c r="T1137" s="14">
        <f>VLOOKUP($B1137,Deals_Demo!$H:$S,9,0)</f>
        <v>45919.833344907413</v>
      </c>
      <c r="U1137" s="15" t="str">
        <f t="shared" ref="U1137:U1200" si="196">TEXT(T1137,"yyyy-mm-dd")</f>
        <v>2025-09-19</v>
      </c>
      <c r="V1137" s="13" t="str">
        <f>VLOOKUP($B1137,Deals_Demo!$H:$S,11,0)</f>
        <v>20</v>
      </c>
      <c r="W1137" s="13" t="str">
        <f>VLOOKUP($B1137,Deals_Demo!$H:$S,12,0)</f>
        <v>Fri</v>
      </c>
      <c r="X1137" s="13">
        <f t="shared" si="171"/>
        <v>-0.30000000000000004</v>
      </c>
      <c r="Y1137" s="13">
        <f t="shared" si="172"/>
        <v>-0.60000000000000009</v>
      </c>
      <c r="Z1137" s="13">
        <f t="shared" si="173"/>
        <v>-0.89999999999999991</v>
      </c>
      <c r="AA1137" s="13">
        <f t="shared" ref="AA1137:AA1200" si="197">IF(M1137&lt;2.9,-3,M1137)</f>
        <v>-3</v>
      </c>
    </row>
    <row r="1138" spans="1:27" x14ac:dyDescent="0.25">
      <c r="A1138" s="58">
        <v>45919.625162037039</v>
      </c>
      <c r="B1138" s="59">
        <v>443800311</v>
      </c>
      <c r="C1138" s="38" t="s">
        <v>36</v>
      </c>
      <c r="D1138" s="38" t="s">
        <v>38</v>
      </c>
      <c r="E1138" s="38" t="s">
        <v>120</v>
      </c>
      <c r="F1138" s="35">
        <v>3648.4</v>
      </c>
      <c r="G1138" s="35">
        <v>3651.43</v>
      </c>
      <c r="H1138" s="35">
        <v>3643.93</v>
      </c>
      <c r="I1138" s="38" t="s">
        <v>1562</v>
      </c>
      <c r="J1138" s="35">
        <v>3651.45</v>
      </c>
      <c r="K1138" s="35">
        <v>0</v>
      </c>
      <c r="L1138" s="35">
        <v>0</v>
      </c>
      <c r="M1138" s="35">
        <v>-3.05</v>
      </c>
      <c r="N1138" s="10" t="str">
        <f t="shared" si="192"/>
        <v>L</v>
      </c>
      <c r="O1138" s="11">
        <f t="shared" si="193"/>
        <v>45919</v>
      </c>
      <c r="P1138" s="12" t="str">
        <f t="shared" si="194"/>
        <v>15</v>
      </c>
      <c r="Q1138" s="13" t="str">
        <f>VLOOKUP($B1138,Deals_Demo!$H:$N,7,0)</f>
        <v>DEMO_strategy_03</v>
      </c>
      <c r="R1138" s="13" t="str">
        <f t="shared" si="195"/>
        <v>Fri</v>
      </c>
      <c r="S1138" s="14">
        <f>VLOOKUP($B1138,Deals_Demo!$H:$S,8,0)</f>
        <v>45919.625162037039</v>
      </c>
      <c r="T1138" s="14">
        <f>VLOOKUP($B1138,Deals_Demo!$H:$S,9,0)</f>
        <v>45919.833495370374</v>
      </c>
      <c r="U1138" s="15" t="str">
        <f t="shared" si="196"/>
        <v>2025-09-19</v>
      </c>
      <c r="V1138" s="13" t="str">
        <f>VLOOKUP($B1138,Deals_Demo!$H:$S,11,0)</f>
        <v>20</v>
      </c>
      <c r="W1138" s="13" t="str">
        <f>VLOOKUP($B1138,Deals_Demo!$H:$S,12,0)</f>
        <v>Fri</v>
      </c>
      <c r="X1138" s="13">
        <f t="shared" si="171"/>
        <v>-0.30499999999999999</v>
      </c>
      <c r="Y1138" s="13">
        <f t="shared" si="172"/>
        <v>-0.61</v>
      </c>
      <c r="Z1138" s="13">
        <f t="shared" si="173"/>
        <v>-0.91499999999999992</v>
      </c>
      <c r="AA1138" s="13">
        <f t="shared" si="197"/>
        <v>-3</v>
      </c>
    </row>
    <row r="1139" spans="1:27" x14ac:dyDescent="0.25">
      <c r="A1139" s="60">
        <v>45919.62809027778</v>
      </c>
      <c r="B1139" s="61">
        <v>443803156</v>
      </c>
      <c r="C1139" s="37" t="s">
        <v>36</v>
      </c>
      <c r="D1139" s="37" t="s">
        <v>37</v>
      </c>
      <c r="E1139" s="37" t="s">
        <v>120</v>
      </c>
      <c r="F1139" s="36">
        <v>3650.34</v>
      </c>
      <c r="G1139" s="36">
        <v>3647.41</v>
      </c>
      <c r="H1139" s="37"/>
      <c r="I1139" s="37" t="s">
        <v>1549</v>
      </c>
      <c r="J1139" s="36">
        <v>3647.4</v>
      </c>
      <c r="K1139" s="36">
        <v>0</v>
      </c>
      <c r="L1139" s="36">
        <v>0</v>
      </c>
      <c r="M1139" s="36">
        <v>-2.94</v>
      </c>
      <c r="N1139" s="10" t="str">
        <f t="shared" si="192"/>
        <v>L</v>
      </c>
      <c r="O1139" s="11">
        <f t="shared" si="193"/>
        <v>45919</v>
      </c>
      <c r="P1139" s="12" t="str">
        <f t="shared" si="194"/>
        <v>15</v>
      </c>
      <c r="Q1139" s="13" t="str">
        <f>VLOOKUP($B1139,Deals_Demo!$H:$N,7,0)</f>
        <v>strategy_18_demo</v>
      </c>
      <c r="R1139" s="13" t="str">
        <f t="shared" si="195"/>
        <v>Fri</v>
      </c>
      <c r="S1139" s="14">
        <f>VLOOKUP($B1139,Deals_Demo!$H:$S,8,0)</f>
        <v>45919.62809027778</v>
      </c>
      <c r="T1139" s="14">
        <f>VLOOKUP($B1139,Deals_Demo!$H:$S,9,0)</f>
        <v>45919.836423611116</v>
      </c>
      <c r="U1139" s="15" t="str">
        <f t="shared" si="196"/>
        <v>2025-09-19</v>
      </c>
      <c r="V1139" s="13" t="str">
        <f>VLOOKUP($B1139,Deals_Demo!$H:$S,11,0)</f>
        <v>20</v>
      </c>
      <c r="W1139" s="13" t="str">
        <f>VLOOKUP($B1139,Deals_Demo!$H:$S,12,0)</f>
        <v>Fri</v>
      </c>
      <c r="X1139" s="13">
        <f t="shared" si="171"/>
        <v>-0.29399999999999998</v>
      </c>
      <c r="Y1139" s="13">
        <f t="shared" si="172"/>
        <v>-0.58799999999999997</v>
      </c>
      <c r="Z1139" s="13">
        <f t="shared" si="173"/>
        <v>-0.88200000000000001</v>
      </c>
      <c r="AA1139" s="13">
        <f t="shared" si="197"/>
        <v>-3</v>
      </c>
    </row>
    <row r="1140" spans="1:27" x14ac:dyDescent="0.25">
      <c r="A1140" s="58">
        <v>45919.62809027778</v>
      </c>
      <c r="B1140" s="59">
        <v>443803158</v>
      </c>
      <c r="C1140" s="38" t="s">
        <v>36</v>
      </c>
      <c r="D1140" s="38" t="s">
        <v>37</v>
      </c>
      <c r="E1140" s="38" t="s">
        <v>120</v>
      </c>
      <c r="F1140" s="35">
        <v>3650.34</v>
      </c>
      <c r="G1140" s="35">
        <v>3647.34</v>
      </c>
      <c r="H1140" s="35">
        <v>3653.84</v>
      </c>
      <c r="I1140" s="38" t="s">
        <v>1549</v>
      </c>
      <c r="J1140" s="35">
        <v>3647.19</v>
      </c>
      <c r="K1140" s="35">
        <v>0</v>
      </c>
      <c r="L1140" s="35">
        <v>0</v>
      </c>
      <c r="M1140" s="35">
        <v>-3.15</v>
      </c>
      <c r="N1140" s="10" t="str">
        <f t="shared" si="192"/>
        <v>L</v>
      </c>
      <c r="O1140" s="11">
        <f t="shared" si="193"/>
        <v>45919</v>
      </c>
      <c r="P1140" s="12" t="str">
        <f t="shared" si="194"/>
        <v>15</v>
      </c>
      <c r="Q1140" s="13" t="str">
        <f>VLOOKUP($B1140,Deals_Demo!$H:$N,7,0)</f>
        <v>strategy_17_demo</v>
      </c>
      <c r="R1140" s="13" t="str">
        <f t="shared" si="195"/>
        <v>Fri</v>
      </c>
      <c r="S1140" s="14">
        <f>VLOOKUP($B1140,Deals_Demo!$H:$S,8,0)</f>
        <v>45919.62809027778</v>
      </c>
      <c r="T1140" s="14">
        <f>VLOOKUP($B1140,Deals_Demo!$H:$S,9,0)</f>
        <v>45919.836423611116</v>
      </c>
      <c r="U1140" s="15" t="str">
        <f t="shared" si="196"/>
        <v>2025-09-19</v>
      </c>
      <c r="V1140" s="13" t="str">
        <f>VLOOKUP($B1140,Deals_Demo!$H:$S,11,0)</f>
        <v>20</v>
      </c>
      <c r="W1140" s="13" t="str">
        <f>VLOOKUP($B1140,Deals_Demo!$H:$S,12,0)</f>
        <v>Fri</v>
      </c>
      <c r="X1140" s="13">
        <f t="shared" si="171"/>
        <v>-0.315</v>
      </c>
      <c r="Y1140" s="13">
        <f t="shared" si="172"/>
        <v>-0.63</v>
      </c>
      <c r="Z1140" s="13">
        <f t="shared" si="173"/>
        <v>-0.94499999999999995</v>
      </c>
      <c r="AA1140" s="13">
        <f t="shared" si="197"/>
        <v>-3</v>
      </c>
    </row>
    <row r="1141" spans="1:27" x14ac:dyDescent="0.25">
      <c r="A1141" s="60">
        <v>45919.62809027778</v>
      </c>
      <c r="B1141" s="61">
        <v>443803159</v>
      </c>
      <c r="C1141" s="37" t="s">
        <v>36</v>
      </c>
      <c r="D1141" s="37" t="s">
        <v>37</v>
      </c>
      <c r="E1141" s="37" t="s">
        <v>120</v>
      </c>
      <c r="F1141" s="36">
        <v>3650.23</v>
      </c>
      <c r="G1141" s="36">
        <v>3647.34</v>
      </c>
      <c r="H1141" s="37"/>
      <c r="I1141" s="37" t="s">
        <v>1549</v>
      </c>
      <c r="J1141" s="36">
        <v>3647.19</v>
      </c>
      <c r="K1141" s="36">
        <v>0</v>
      </c>
      <c r="L1141" s="36">
        <v>0</v>
      </c>
      <c r="M1141" s="36">
        <v>-3.04</v>
      </c>
      <c r="N1141" s="10" t="str">
        <f t="shared" si="192"/>
        <v>L</v>
      </c>
      <c r="O1141" s="11">
        <f t="shared" si="193"/>
        <v>45919</v>
      </c>
      <c r="P1141" s="12" t="str">
        <f t="shared" si="194"/>
        <v>15</v>
      </c>
      <c r="Q1141" s="13" t="str">
        <f>VLOOKUP($B1141,Deals_Demo!$H:$N,7,0)</f>
        <v>strategy_19_demo</v>
      </c>
      <c r="R1141" s="13" t="str">
        <f t="shared" si="195"/>
        <v>Fri</v>
      </c>
      <c r="S1141" s="14">
        <f>VLOOKUP($B1141,Deals_Demo!$H:$S,8,0)</f>
        <v>45919.62809027778</v>
      </c>
      <c r="T1141" s="14">
        <f>VLOOKUP($B1141,Deals_Demo!$H:$S,9,0)</f>
        <v>45919.836423611116</v>
      </c>
      <c r="U1141" s="15" t="str">
        <f t="shared" si="196"/>
        <v>2025-09-19</v>
      </c>
      <c r="V1141" s="13" t="str">
        <f>VLOOKUP($B1141,Deals_Demo!$H:$S,11,0)</f>
        <v>20</v>
      </c>
      <c r="W1141" s="13" t="str">
        <f>VLOOKUP($B1141,Deals_Demo!$H:$S,12,0)</f>
        <v>Fri</v>
      </c>
      <c r="X1141" s="13">
        <f t="shared" si="171"/>
        <v>-0.30400000000000005</v>
      </c>
      <c r="Y1141" s="13">
        <f t="shared" si="172"/>
        <v>-0.6080000000000001</v>
      </c>
      <c r="Z1141" s="13">
        <f t="shared" si="173"/>
        <v>-0.91199999999999992</v>
      </c>
      <c r="AA1141" s="13">
        <f t="shared" si="197"/>
        <v>-3</v>
      </c>
    </row>
    <row r="1142" spans="1:27" x14ac:dyDescent="0.25">
      <c r="A1142" s="58">
        <v>45919.629131944443</v>
      </c>
      <c r="B1142" s="59">
        <v>443804341</v>
      </c>
      <c r="C1142" s="38" t="s">
        <v>36</v>
      </c>
      <c r="D1142" s="38" t="s">
        <v>38</v>
      </c>
      <c r="E1142" s="38" t="s">
        <v>120</v>
      </c>
      <c r="F1142" s="35">
        <v>3648.76</v>
      </c>
      <c r="G1142" s="35">
        <v>3651.74</v>
      </c>
      <c r="H1142" s="35">
        <v>3645.24</v>
      </c>
      <c r="I1142" s="38" t="s">
        <v>1561</v>
      </c>
      <c r="J1142" s="35">
        <v>3651.77</v>
      </c>
      <c r="K1142" s="35">
        <v>0</v>
      </c>
      <c r="L1142" s="35">
        <v>0</v>
      </c>
      <c r="M1142" s="35">
        <v>-3.01</v>
      </c>
      <c r="N1142" s="10" t="str">
        <f t="shared" si="192"/>
        <v>L</v>
      </c>
      <c r="O1142" s="11">
        <f t="shared" si="193"/>
        <v>45919</v>
      </c>
      <c r="P1142" s="12" t="str">
        <f t="shared" si="194"/>
        <v>15</v>
      </c>
      <c r="Q1142" s="13" t="str">
        <f>VLOOKUP($B1142,Deals_Demo!$H:$N,7,0)</f>
        <v>strategy_13_demo</v>
      </c>
      <c r="R1142" s="13" t="str">
        <f t="shared" si="195"/>
        <v>Fri</v>
      </c>
      <c r="S1142" s="14">
        <f>VLOOKUP($B1142,Deals_Demo!$H:$S,8,0)</f>
        <v>45919.629131944443</v>
      </c>
      <c r="T1142" s="14">
        <f>VLOOKUP($B1142,Deals_Demo!$H:$S,9,0)</f>
        <v>45919.837465277778</v>
      </c>
      <c r="U1142" s="15" t="str">
        <f t="shared" si="196"/>
        <v>2025-09-19</v>
      </c>
      <c r="V1142" s="13" t="str">
        <f>VLOOKUP($B1142,Deals_Demo!$H:$S,11,0)</f>
        <v>20</v>
      </c>
      <c r="W1142" s="13" t="str">
        <f>VLOOKUP($B1142,Deals_Demo!$H:$S,12,0)</f>
        <v>Fri</v>
      </c>
      <c r="X1142" s="13">
        <f t="shared" si="171"/>
        <v>-0.30099999999999999</v>
      </c>
      <c r="Y1142" s="13">
        <f t="shared" si="172"/>
        <v>-0.60199999999999998</v>
      </c>
      <c r="Z1142" s="13">
        <f t="shared" si="173"/>
        <v>-0.90299999999999991</v>
      </c>
      <c r="AA1142" s="13">
        <f t="shared" si="197"/>
        <v>-3</v>
      </c>
    </row>
    <row r="1143" spans="1:27" x14ac:dyDescent="0.25">
      <c r="A1143" s="60">
        <v>45919.63422453704</v>
      </c>
      <c r="B1143" s="61">
        <v>443807476</v>
      </c>
      <c r="C1143" s="37" t="s">
        <v>36</v>
      </c>
      <c r="D1143" s="37" t="s">
        <v>37</v>
      </c>
      <c r="E1143" s="37" t="s">
        <v>120</v>
      </c>
      <c r="F1143" s="36">
        <v>3650.6</v>
      </c>
      <c r="G1143" s="36">
        <v>3647.6</v>
      </c>
      <c r="H1143" s="37"/>
      <c r="I1143" s="37" t="s">
        <v>1563</v>
      </c>
      <c r="J1143" s="36">
        <v>3647.14</v>
      </c>
      <c r="K1143" s="36">
        <v>0</v>
      </c>
      <c r="L1143" s="36">
        <v>0</v>
      </c>
      <c r="M1143" s="36">
        <v>-3.46</v>
      </c>
      <c r="N1143" s="10" t="str">
        <f t="shared" si="192"/>
        <v>L</v>
      </c>
      <c r="O1143" s="11">
        <f t="shared" si="193"/>
        <v>45919</v>
      </c>
      <c r="P1143" s="12" t="str">
        <f t="shared" si="194"/>
        <v>15</v>
      </c>
      <c r="Q1143" s="13" t="str">
        <f>VLOOKUP($B1143,Deals_Demo!$H:$N,7,0)</f>
        <v>strategy_18_demo</v>
      </c>
      <c r="R1143" s="13" t="str">
        <f t="shared" si="195"/>
        <v>Fri</v>
      </c>
      <c r="S1143" s="14">
        <f>VLOOKUP($B1143,Deals_Demo!$H:$S,8,0)</f>
        <v>45919.63422453704</v>
      </c>
      <c r="T1143" s="14">
        <f>VLOOKUP($B1143,Deals_Demo!$H:$S,9,0)</f>
        <v>45919.842557870375</v>
      </c>
      <c r="U1143" s="15" t="str">
        <f t="shared" si="196"/>
        <v>2025-09-19</v>
      </c>
      <c r="V1143" s="13" t="str">
        <f>VLOOKUP($B1143,Deals_Demo!$H:$S,11,0)</f>
        <v>20</v>
      </c>
      <c r="W1143" s="13" t="str">
        <f>VLOOKUP($B1143,Deals_Demo!$H:$S,12,0)</f>
        <v>Fri</v>
      </c>
      <c r="X1143" s="13">
        <f t="shared" si="171"/>
        <v>-0.34600000000000003</v>
      </c>
      <c r="Y1143" s="13">
        <f t="shared" si="172"/>
        <v>-0.69200000000000006</v>
      </c>
      <c r="Z1143" s="13">
        <f t="shared" si="173"/>
        <v>-1.038</v>
      </c>
      <c r="AA1143" s="13">
        <f t="shared" si="197"/>
        <v>-3</v>
      </c>
    </row>
    <row r="1144" spans="1:27" x14ac:dyDescent="0.25">
      <c r="A1144" s="58">
        <v>45919.63422453704</v>
      </c>
      <c r="B1144" s="59">
        <v>443807477</v>
      </c>
      <c r="C1144" s="38" t="s">
        <v>36</v>
      </c>
      <c r="D1144" s="38" t="s">
        <v>37</v>
      </c>
      <c r="E1144" s="38" t="s">
        <v>120</v>
      </c>
      <c r="F1144" s="35">
        <v>3650.6</v>
      </c>
      <c r="G1144" s="35">
        <v>3647.6</v>
      </c>
      <c r="H1144" s="38"/>
      <c r="I1144" s="38" t="s">
        <v>1563</v>
      </c>
      <c r="J1144" s="35">
        <v>3647.14</v>
      </c>
      <c r="K1144" s="35">
        <v>0</v>
      </c>
      <c r="L1144" s="35">
        <v>0</v>
      </c>
      <c r="M1144" s="35">
        <v>-3.46</v>
      </c>
      <c r="N1144" s="10" t="str">
        <f t="shared" si="192"/>
        <v>L</v>
      </c>
      <c r="O1144" s="11">
        <f t="shared" si="193"/>
        <v>45919</v>
      </c>
      <c r="P1144" s="12" t="str">
        <f t="shared" si="194"/>
        <v>15</v>
      </c>
      <c r="Q1144" s="13" t="str">
        <f>VLOOKUP($B1144,Deals_Demo!$H:$N,7,0)</f>
        <v>strategy_19_demo</v>
      </c>
      <c r="R1144" s="13" t="str">
        <f t="shared" si="195"/>
        <v>Fri</v>
      </c>
      <c r="S1144" s="14">
        <f>VLOOKUP($B1144,Deals_Demo!$H:$S,8,0)</f>
        <v>45919.63422453704</v>
      </c>
      <c r="T1144" s="14">
        <f>VLOOKUP($B1144,Deals_Demo!$H:$S,9,0)</f>
        <v>45919.842557870375</v>
      </c>
      <c r="U1144" s="15" t="str">
        <f t="shared" si="196"/>
        <v>2025-09-19</v>
      </c>
      <c r="V1144" s="13" t="str">
        <f>VLOOKUP($B1144,Deals_Demo!$H:$S,11,0)</f>
        <v>20</v>
      </c>
      <c r="W1144" s="13" t="str">
        <f>VLOOKUP($B1144,Deals_Demo!$H:$S,12,0)</f>
        <v>Fri</v>
      </c>
      <c r="X1144" s="13">
        <f t="shared" si="171"/>
        <v>-0.34600000000000003</v>
      </c>
      <c r="Y1144" s="13">
        <f t="shared" si="172"/>
        <v>-0.69200000000000006</v>
      </c>
      <c r="Z1144" s="13">
        <f t="shared" si="173"/>
        <v>-1.038</v>
      </c>
      <c r="AA1144" s="13">
        <f t="shared" si="197"/>
        <v>-3</v>
      </c>
    </row>
    <row r="1145" spans="1:27" x14ac:dyDescent="0.25">
      <c r="A1145" s="60">
        <v>45919.63422453704</v>
      </c>
      <c r="B1145" s="61">
        <v>443807478</v>
      </c>
      <c r="C1145" s="37" t="s">
        <v>36</v>
      </c>
      <c r="D1145" s="37" t="s">
        <v>37</v>
      </c>
      <c r="E1145" s="37" t="s">
        <v>120</v>
      </c>
      <c r="F1145" s="36">
        <v>3650.6</v>
      </c>
      <c r="G1145" s="36">
        <v>3647.6</v>
      </c>
      <c r="H1145" s="36">
        <v>3654.1</v>
      </c>
      <c r="I1145" s="37" t="s">
        <v>1563</v>
      </c>
      <c r="J1145" s="36">
        <v>3647.14</v>
      </c>
      <c r="K1145" s="36">
        <v>0</v>
      </c>
      <c r="L1145" s="36">
        <v>0</v>
      </c>
      <c r="M1145" s="36">
        <v>-3.46</v>
      </c>
      <c r="N1145" s="10" t="str">
        <f t="shared" si="192"/>
        <v>L</v>
      </c>
      <c r="O1145" s="11">
        <f t="shared" si="193"/>
        <v>45919</v>
      </c>
      <c r="P1145" s="12" t="str">
        <f t="shared" si="194"/>
        <v>15</v>
      </c>
      <c r="Q1145" s="13" t="str">
        <f>VLOOKUP($B1145,Deals_Demo!$H:$N,7,0)</f>
        <v>strategy_17_demo</v>
      </c>
      <c r="R1145" s="13" t="str">
        <f t="shared" si="195"/>
        <v>Fri</v>
      </c>
      <c r="S1145" s="14">
        <f>VLOOKUP($B1145,Deals_Demo!$H:$S,8,0)</f>
        <v>45919.63422453704</v>
      </c>
      <c r="T1145" s="14">
        <f>VLOOKUP($B1145,Deals_Demo!$H:$S,9,0)</f>
        <v>45919.842557870375</v>
      </c>
      <c r="U1145" s="15" t="str">
        <f t="shared" si="196"/>
        <v>2025-09-19</v>
      </c>
      <c r="V1145" s="13" t="str">
        <f>VLOOKUP($B1145,Deals_Demo!$H:$S,11,0)</f>
        <v>20</v>
      </c>
      <c r="W1145" s="13" t="str">
        <f>VLOOKUP($B1145,Deals_Demo!$H:$S,12,0)</f>
        <v>Fri</v>
      </c>
      <c r="X1145" s="13">
        <f t="shared" si="171"/>
        <v>-0.34600000000000003</v>
      </c>
      <c r="Y1145" s="13">
        <f t="shared" si="172"/>
        <v>-0.69200000000000006</v>
      </c>
      <c r="Z1145" s="13">
        <f t="shared" si="173"/>
        <v>-1.038</v>
      </c>
      <c r="AA1145" s="13">
        <f t="shared" si="197"/>
        <v>-3</v>
      </c>
    </row>
    <row r="1146" spans="1:27" x14ac:dyDescent="0.25">
      <c r="A1146" s="58">
        <v>45919.636886574073</v>
      </c>
      <c r="B1146" s="59">
        <v>443809581</v>
      </c>
      <c r="C1146" s="38" t="s">
        <v>36</v>
      </c>
      <c r="D1146" s="38" t="s">
        <v>37</v>
      </c>
      <c r="E1146" s="38" t="s">
        <v>120</v>
      </c>
      <c r="F1146" s="35">
        <v>3651.4</v>
      </c>
      <c r="G1146" s="35">
        <v>3648.38</v>
      </c>
      <c r="H1146" s="38"/>
      <c r="I1146" s="38" t="s">
        <v>1564</v>
      </c>
      <c r="J1146" s="35">
        <v>3648.38</v>
      </c>
      <c r="K1146" s="35">
        <v>0</v>
      </c>
      <c r="L1146" s="35">
        <v>0</v>
      </c>
      <c r="M1146" s="35">
        <v>-3.02</v>
      </c>
      <c r="N1146" s="10" t="str">
        <f t="shared" si="192"/>
        <v>L</v>
      </c>
      <c r="O1146" s="11">
        <f t="shared" si="193"/>
        <v>45919</v>
      </c>
      <c r="P1146" s="12" t="str">
        <f t="shared" si="194"/>
        <v>15</v>
      </c>
      <c r="Q1146" s="13" t="str">
        <f>VLOOKUP($B1146,Deals_Demo!$H:$N,7,0)</f>
        <v>strategy_20_demo</v>
      </c>
      <c r="R1146" s="13" t="str">
        <f t="shared" si="195"/>
        <v>Fri</v>
      </c>
      <c r="S1146" s="14">
        <f>VLOOKUP($B1146,Deals_Demo!$H:$S,8,0)</f>
        <v>45919.636886574073</v>
      </c>
      <c r="T1146" s="14">
        <f>VLOOKUP($B1146,Deals_Demo!$H:$S,9,0)</f>
        <v>45919.845219907409</v>
      </c>
      <c r="U1146" s="15" t="str">
        <f t="shared" si="196"/>
        <v>2025-09-19</v>
      </c>
      <c r="V1146" s="13" t="str">
        <f>VLOOKUP($B1146,Deals_Demo!$H:$S,11,0)</f>
        <v>20</v>
      </c>
      <c r="W1146" s="13" t="str">
        <f>VLOOKUP($B1146,Deals_Demo!$H:$S,12,0)</f>
        <v>Fri</v>
      </c>
      <c r="X1146" s="13">
        <f t="shared" si="171"/>
        <v>-0.30200000000000005</v>
      </c>
      <c r="Y1146" s="13">
        <f t="shared" si="172"/>
        <v>-0.60400000000000009</v>
      </c>
      <c r="Z1146" s="13">
        <f t="shared" si="173"/>
        <v>-0.90599999999999992</v>
      </c>
      <c r="AA1146" s="13">
        <f t="shared" si="197"/>
        <v>-3</v>
      </c>
    </row>
    <row r="1147" spans="1:27" x14ac:dyDescent="0.25">
      <c r="A1147" s="60">
        <v>45919.637465277781</v>
      </c>
      <c r="B1147" s="61">
        <v>443809883</v>
      </c>
      <c r="C1147" s="37" t="s">
        <v>36</v>
      </c>
      <c r="D1147" s="37" t="s">
        <v>37</v>
      </c>
      <c r="E1147" s="37" t="s">
        <v>120</v>
      </c>
      <c r="F1147" s="36">
        <v>3650.88</v>
      </c>
      <c r="G1147" s="36">
        <v>3648.44</v>
      </c>
      <c r="H1147" s="36">
        <v>3653.94</v>
      </c>
      <c r="I1147" s="37" t="s">
        <v>1565</v>
      </c>
      <c r="J1147" s="36">
        <v>3648.4</v>
      </c>
      <c r="K1147" s="36">
        <v>0</v>
      </c>
      <c r="L1147" s="36">
        <v>0</v>
      </c>
      <c r="M1147" s="36">
        <v>-2.48</v>
      </c>
      <c r="N1147" s="10" t="str">
        <f t="shared" si="192"/>
        <v>L</v>
      </c>
      <c r="O1147" s="11">
        <f t="shared" si="193"/>
        <v>45919</v>
      </c>
      <c r="P1147" s="12" t="str">
        <f t="shared" si="194"/>
        <v>15</v>
      </c>
      <c r="Q1147" s="13" t="str">
        <f>VLOOKUP($B1147,Deals_Demo!$H:$N,7,0)</f>
        <v>strategy_10_demo</v>
      </c>
      <c r="R1147" s="13" t="str">
        <f t="shared" si="195"/>
        <v>Fri</v>
      </c>
      <c r="S1147" s="14">
        <f>VLOOKUP($B1147,Deals_Demo!$H:$S,8,0)</f>
        <v>45919.637465277781</v>
      </c>
      <c r="T1147" s="14">
        <f>VLOOKUP($B1147,Deals_Demo!$H:$S,9,0)</f>
        <v>45919.845798611117</v>
      </c>
      <c r="U1147" s="15" t="str">
        <f t="shared" si="196"/>
        <v>2025-09-19</v>
      </c>
      <c r="V1147" s="13" t="str">
        <f>VLOOKUP($B1147,Deals_Demo!$H:$S,11,0)</f>
        <v>20</v>
      </c>
      <c r="W1147" s="13" t="str">
        <f>VLOOKUP($B1147,Deals_Demo!$H:$S,12,0)</f>
        <v>Fri</v>
      </c>
      <c r="X1147" s="13">
        <f t="shared" si="171"/>
        <v>-0.248</v>
      </c>
      <c r="Y1147" s="13">
        <f t="shared" si="172"/>
        <v>-0.496</v>
      </c>
      <c r="Z1147" s="13">
        <f t="shared" si="173"/>
        <v>-0.74399999999999999</v>
      </c>
      <c r="AA1147" s="13">
        <f t="shared" si="197"/>
        <v>-3</v>
      </c>
    </row>
    <row r="1148" spans="1:27" x14ac:dyDescent="0.25">
      <c r="A1148" s="58">
        <v>45919.637465277781</v>
      </c>
      <c r="B1148" s="59">
        <v>443809885</v>
      </c>
      <c r="C1148" s="38" t="s">
        <v>36</v>
      </c>
      <c r="D1148" s="38" t="s">
        <v>37</v>
      </c>
      <c r="E1148" s="38" t="s">
        <v>120</v>
      </c>
      <c r="F1148" s="35">
        <v>3650.85</v>
      </c>
      <c r="G1148" s="35">
        <v>3647.88</v>
      </c>
      <c r="H1148" s="35">
        <v>3654.38</v>
      </c>
      <c r="I1148" s="38" t="s">
        <v>1566</v>
      </c>
      <c r="J1148" s="35">
        <v>3647.87</v>
      </c>
      <c r="K1148" s="35">
        <v>0</v>
      </c>
      <c r="L1148" s="35">
        <v>0</v>
      </c>
      <c r="M1148" s="35">
        <v>-2.98</v>
      </c>
      <c r="N1148" s="10" t="str">
        <f t="shared" si="192"/>
        <v>L</v>
      </c>
      <c r="O1148" s="11">
        <f t="shared" si="193"/>
        <v>45919</v>
      </c>
      <c r="P1148" s="12" t="str">
        <f t="shared" si="194"/>
        <v>15</v>
      </c>
      <c r="Q1148" s="13" t="str">
        <f>VLOOKUP($B1148,Deals_Demo!$H:$N,7,0)</f>
        <v>strategy_11_demo</v>
      </c>
      <c r="R1148" s="13" t="str">
        <f t="shared" si="195"/>
        <v>Fri</v>
      </c>
      <c r="S1148" s="14">
        <f>VLOOKUP($B1148,Deals_Demo!$H:$S,8,0)</f>
        <v>45919.637465277781</v>
      </c>
      <c r="T1148" s="14">
        <f>VLOOKUP($B1148,Deals_Demo!$H:$S,9,0)</f>
        <v>45919.845798611117</v>
      </c>
      <c r="U1148" s="15" t="str">
        <f t="shared" si="196"/>
        <v>2025-09-19</v>
      </c>
      <c r="V1148" s="13" t="str">
        <f>VLOOKUP($B1148,Deals_Demo!$H:$S,11,0)</f>
        <v>20</v>
      </c>
      <c r="W1148" s="13" t="str">
        <f>VLOOKUP($B1148,Deals_Demo!$H:$S,12,0)</f>
        <v>Fri</v>
      </c>
      <c r="X1148" s="13">
        <f t="shared" si="171"/>
        <v>-0.29799999999999999</v>
      </c>
      <c r="Y1148" s="13">
        <f t="shared" si="172"/>
        <v>-0.59599999999999997</v>
      </c>
      <c r="Z1148" s="13">
        <f t="shared" si="173"/>
        <v>-0.89400000000000002</v>
      </c>
      <c r="AA1148" s="13">
        <f t="shared" si="197"/>
        <v>-3</v>
      </c>
    </row>
    <row r="1149" spans="1:27" x14ac:dyDescent="0.25">
      <c r="A1149" s="60">
        <v>45919.637465277781</v>
      </c>
      <c r="B1149" s="61">
        <v>443809888</v>
      </c>
      <c r="C1149" s="37" t="s">
        <v>36</v>
      </c>
      <c r="D1149" s="37" t="s">
        <v>37</v>
      </c>
      <c r="E1149" s="37" t="s">
        <v>120</v>
      </c>
      <c r="F1149" s="36">
        <v>3650.92</v>
      </c>
      <c r="G1149" s="36">
        <v>3647.88</v>
      </c>
      <c r="H1149" s="36">
        <v>3652.38</v>
      </c>
      <c r="I1149" s="37" t="s">
        <v>1566</v>
      </c>
      <c r="J1149" s="36">
        <v>3647.87</v>
      </c>
      <c r="K1149" s="36">
        <v>0</v>
      </c>
      <c r="L1149" s="36">
        <v>0</v>
      </c>
      <c r="M1149" s="36">
        <v>-3.05</v>
      </c>
      <c r="N1149" s="10" t="str">
        <f t="shared" si="192"/>
        <v>L</v>
      </c>
      <c r="O1149" s="11">
        <f t="shared" si="193"/>
        <v>45919</v>
      </c>
      <c r="P1149" s="12" t="str">
        <f t="shared" si="194"/>
        <v>15</v>
      </c>
      <c r="Q1149" s="13" t="str">
        <f>VLOOKUP($B1149,Deals_Demo!$H:$N,7,0)</f>
        <v>strategy_12_demo</v>
      </c>
      <c r="R1149" s="13" t="str">
        <f t="shared" si="195"/>
        <v>Fri</v>
      </c>
      <c r="S1149" s="14">
        <f>VLOOKUP($B1149,Deals_Demo!$H:$S,8,0)</f>
        <v>45919.637465277781</v>
      </c>
      <c r="T1149" s="14">
        <f>VLOOKUP($B1149,Deals_Demo!$H:$S,9,0)</f>
        <v>45919.845798611117</v>
      </c>
      <c r="U1149" s="15" t="str">
        <f t="shared" si="196"/>
        <v>2025-09-19</v>
      </c>
      <c r="V1149" s="13" t="str">
        <f>VLOOKUP($B1149,Deals_Demo!$H:$S,11,0)</f>
        <v>20</v>
      </c>
      <c r="W1149" s="13" t="str">
        <f>VLOOKUP($B1149,Deals_Demo!$H:$S,12,0)</f>
        <v>Fri</v>
      </c>
      <c r="X1149" s="13">
        <f t="shared" si="171"/>
        <v>-0.30499999999999999</v>
      </c>
      <c r="Y1149" s="13">
        <f t="shared" si="172"/>
        <v>-0.61</v>
      </c>
      <c r="Z1149" s="13">
        <f t="shared" si="173"/>
        <v>-0.91499999999999992</v>
      </c>
      <c r="AA1149" s="13">
        <f t="shared" si="197"/>
        <v>-3</v>
      </c>
    </row>
    <row r="1150" spans="1:27" x14ac:dyDescent="0.25">
      <c r="A1150" s="58">
        <v>45919.637476851851</v>
      </c>
      <c r="B1150" s="59">
        <v>443809889</v>
      </c>
      <c r="C1150" s="38" t="s">
        <v>36</v>
      </c>
      <c r="D1150" s="38" t="s">
        <v>37</v>
      </c>
      <c r="E1150" s="38" t="s">
        <v>120</v>
      </c>
      <c r="F1150" s="35">
        <v>3651.03</v>
      </c>
      <c r="G1150" s="35">
        <v>3647.88</v>
      </c>
      <c r="H1150" s="35">
        <v>3653.88</v>
      </c>
      <c r="I1150" s="38" t="s">
        <v>1566</v>
      </c>
      <c r="J1150" s="35">
        <v>3647.87</v>
      </c>
      <c r="K1150" s="35">
        <v>0</v>
      </c>
      <c r="L1150" s="35">
        <v>0</v>
      </c>
      <c r="M1150" s="35">
        <v>-3.16</v>
      </c>
      <c r="N1150" s="10" t="str">
        <f t="shared" si="192"/>
        <v>L</v>
      </c>
      <c r="O1150" s="11">
        <f t="shared" si="193"/>
        <v>45919</v>
      </c>
      <c r="P1150" s="12" t="str">
        <f t="shared" si="194"/>
        <v>15</v>
      </c>
      <c r="Q1150" s="13" t="str">
        <f>VLOOKUP($B1150,Deals_Demo!$H:$N,7,0)</f>
        <v>strategy_09_demo</v>
      </c>
      <c r="R1150" s="13" t="str">
        <f t="shared" si="195"/>
        <v>Fri</v>
      </c>
      <c r="S1150" s="14">
        <f>VLOOKUP($B1150,Deals_Demo!$H:$S,8,0)</f>
        <v>45919.637476851851</v>
      </c>
      <c r="T1150" s="14">
        <f>VLOOKUP($B1150,Deals_Demo!$H:$S,9,0)</f>
        <v>45919.845810185187</v>
      </c>
      <c r="U1150" s="15" t="str">
        <f t="shared" si="196"/>
        <v>2025-09-19</v>
      </c>
      <c r="V1150" s="13" t="str">
        <f>VLOOKUP($B1150,Deals_Demo!$H:$S,11,0)</f>
        <v>20</v>
      </c>
      <c r="W1150" s="13" t="str">
        <f>VLOOKUP($B1150,Deals_Demo!$H:$S,12,0)</f>
        <v>Fri</v>
      </c>
      <c r="X1150" s="13">
        <f t="shared" si="171"/>
        <v>-0.31600000000000006</v>
      </c>
      <c r="Y1150" s="13">
        <f t="shared" si="172"/>
        <v>-0.63200000000000012</v>
      </c>
      <c r="Z1150" s="13">
        <f t="shared" si="173"/>
        <v>-0.94799999999999995</v>
      </c>
      <c r="AA1150" s="13">
        <f t="shared" si="197"/>
        <v>-3</v>
      </c>
    </row>
    <row r="1151" spans="1:27" x14ac:dyDescent="0.25">
      <c r="A1151" s="60">
        <v>45919.637476851851</v>
      </c>
      <c r="B1151" s="61">
        <v>443809896</v>
      </c>
      <c r="C1151" s="37" t="s">
        <v>36</v>
      </c>
      <c r="D1151" s="37" t="s">
        <v>37</v>
      </c>
      <c r="E1151" s="37" t="s">
        <v>120</v>
      </c>
      <c r="F1151" s="36">
        <v>3651.03</v>
      </c>
      <c r="G1151" s="36">
        <v>3647.88</v>
      </c>
      <c r="H1151" s="36">
        <v>3652.38</v>
      </c>
      <c r="I1151" s="37" t="s">
        <v>1566</v>
      </c>
      <c r="J1151" s="36">
        <v>3647.87</v>
      </c>
      <c r="K1151" s="36">
        <v>0</v>
      </c>
      <c r="L1151" s="36">
        <v>0</v>
      </c>
      <c r="M1151" s="36">
        <v>-3.16</v>
      </c>
      <c r="N1151" s="10" t="str">
        <f t="shared" si="192"/>
        <v>L</v>
      </c>
      <c r="O1151" s="11">
        <f t="shared" si="193"/>
        <v>45919</v>
      </c>
      <c r="P1151" s="12" t="str">
        <f t="shared" si="194"/>
        <v>15</v>
      </c>
      <c r="Q1151" s="13" t="str">
        <f>VLOOKUP($B1151,Deals_Demo!$H:$N,7,0)</f>
        <v>strategy_14_demo</v>
      </c>
      <c r="R1151" s="13" t="str">
        <f t="shared" si="195"/>
        <v>Fri</v>
      </c>
      <c r="S1151" s="14">
        <f>VLOOKUP($B1151,Deals_Demo!$H:$S,8,0)</f>
        <v>45919.637476851851</v>
      </c>
      <c r="T1151" s="14">
        <f>VLOOKUP($B1151,Deals_Demo!$H:$S,9,0)</f>
        <v>45919.845810185187</v>
      </c>
      <c r="U1151" s="15" t="str">
        <f t="shared" si="196"/>
        <v>2025-09-19</v>
      </c>
      <c r="V1151" s="13" t="str">
        <f>VLOOKUP($B1151,Deals_Demo!$H:$S,11,0)</f>
        <v>20</v>
      </c>
      <c r="W1151" s="13" t="str">
        <f>VLOOKUP($B1151,Deals_Demo!$H:$S,12,0)</f>
        <v>Fri</v>
      </c>
      <c r="X1151" s="13">
        <f t="shared" si="171"/>
        <v>-0.31600000000000006</v>
      </c>
      <c r="Y1151" s="13">
        <f t="shared" si="172"/>
        <v>-0.63200000000000012</v>
      </c>
      <c r="Z1151" s="13">
        <f t="shared" si="173"/>
        <v>-0.94799999999999995</v>
      </c>
      <c r="AA1151" s="13">
        <f t="shared" si="197"/>
        <v>-3</v>
      </c>
    </row>
    <row r="1152" spans="1:27" x14ac:dyDescent="0.25">
      <c r="A1152" s="58">
        <v>45919.637476851851</v>
      </c>
      <c r="B1152" s="59">
        <v>443809898</v>
      </c>
      <c r="C1152" s="38" t="s">
        <v>36</v>
      </c>
      <c r="D1152" s="38" t="s">
        <v>37</v>
      </c>
      <c r="E1152" s="38" t="s">
        <v>120</v>
      </c>
      <c r="F1152" s="35">
        <v>3651.03</v>
      </c>
      <c r="G1152" s="35">
        <v>3647.88</v>
      </c>
      <c r="H1152" s="35">
        <v>3654.38</v>
      </c>
      <c r="I1152" s="38" t="s">
        <v>1566</v>
      </c>
      <c r="J1152" s="35">
        <v>3647.87</v>
      </c>
      <c r="K1152" s="35">
        <v>0</v>
      </c>
      <c r="L1152" s="35">
        <v>0</v>
      </c>
      <c r="M1152" s="35">
        <v>-3.16</v>
      </c>
      <c r="N1152" s="10" t="str">
        <f t="shared" si="192"/>
        <v>L</v>
      </c>
      <c r="O1152" s="11">
        <f t="shared" si="193"/>
        <v>45919</v>
      </c>
      <c r="P1152" s="12" t="str">
        <f t="shared" si="194"/>
        <v>15</v>
      </c>
      <c r="Q1152" s="13" t="str">
        <f>VLOOKUP($B1152,Deals_Demo!$H:$N,7,0)</f>
        <v>strategy_16_demo</v>
      </c>
      <c r="R1152" s="13" t="str">
        <f t="shared" si="195"/>
        <v>Fri</v>
      </c>
      <c r="S1152" s="14">
        <f>VLOOKUP($B1152,Deals_Demo!$H:$S,8,0)</f>
        <v>45919.637476851851</v>
      </c>
      <c r="T1152" s="14">
        <f>VLOOKUP($B1152,Deals_Demo!$H:$S,9,0)</f>
        <v>45919.845810185187</v>
      </c>
      <c r="U1152" s="15" t="str">
        <f t="shared" si="196"/>
        <v>2025-09-19</v>
      </c>
      <c r="V1152" s="13" t="str">
        <f>VLOOKUP($B1152,Deals_Demo!$H:$S,11,0)</f>
        <v>20</v>
      </c>
      <c r="W1152" s="13" t="str">
        <f>VLOOKUP($B1152,Deals_Demo!$H:$S,12,0)</f>
        <v>Fri</v>
      </c>
      <c r="X1152" s="13">
        <f t="shared" si="171"/>
        <v>-0.31600000000000006</v>
      </c>
      <c r="Y1152" s="13">
        <f t="shared" si="172"/>
        <v>-0.63200000000000012</v>
      </c>
      <c r="Z1152" s="13">
        <f t="shared" si="173"/>
        <v>-0.94799999999999995</v>
      </c>
      <c r="AA1152" s="13">
        <f t="shared" si="197"/>
        <v>-3</v>
      </c>
    </row>
    <row r="1153" spans="1:27" x14ac:dyDescent="0.25">
      <c r="A1153" s="60">
        <v>45919.637476851851</v>
      </c>
      <c r="B1153" s="61">
        <v>443809902</v>
      </c>
      <c r="C1153" s="37" t="s">
        <v>36</v>
      </c>
      <c r="D1153" s="37" t="s">
        <v>37</v>
      </c>
      <c r="E1153" s="37" t="s">
        <v>120</v>
      </c>
      <c r="F1153" s="36">
        <v>3651.03</v>
      </c>
      <c r="G1153" s="36">
        <v>3649.38</v>
      </c>
      <c r="H1153" s="36">
        <v>3652.38</v>
      </c>
      <c r="I1153" s="37" t="s">
        <v>1567</v>
      </c>
      <c r="J1153" s="36">
        <v>3649.29</v>
      </c>
      <c r="K1153" s="36">
        <v>0</v>
      </c>
      <c r="L1153" s="36">
        <v>0</v>
      </c>
      <c r="M1153" s="36">
        <v>-1.74</v>
      </c>
      <c r="N1153" s="10" t="str">
        <f t="shared" si="192"/>
        <v>L</v>
      </c>
      <c r="O1153" s="11">
        <f t="shared" si="193"/>
        <v>45919</v>
      </c>
      <c r="P1153" s="12" t="str">
        <f t="shared" si="194"/>
        <v>15</v>
      </c>
      <c r="Q1153" s="13" t="str">
        <f>VLOOKUP($B1153,Deals_Demo!$H:$N,7,0)</f>
        <v>strategy_15_demo</v>
      </c>
      <c r="R1153" s="13" t="str">
        <f t="shared" si="195"/>
        <v>Fri</v>
      </c>
      <c r="S1153" s="14">
        <f>VLOOKUP($B1153,Deals_Demo!$H:$S,8,0)</f>
        <v>45919.637476851851</v>
      </c>
      <c r="T1153" s="14">
        <f>VLOOKUP($B1153,Deals_Demo!$H:$S,9,0)</f>
        <v>45919.845810185187</v>
      </c>
      <c r="U1153" s="15" t="str">
        <f t="shared" si="196"/>
        <v>2025-09-19</v>
      </c>
      <c r="V1153" s="13" t="str">
        <f>VLOOKUP($B1153,Deals_Demo!$H:$S,11,0)</f>
        <v>20</v>
      </c>
      <c r="W1153" s="13" t="str">
        <f>VLOOKUP($B1153,Deals_Demo!$H:$S,12,0)</f>
        <v>Fri</v>
      </c>
      <c r="X1153" s="13">
        <f t="shared" si="171"/>
        <v>-0.17400000000000002</v>
      </c>
      <c r="Y1153" s="13">
        <f t="shared" si="172"/>
        <v>-0.34800000000000003</v>
      </c>
      <c r="Z1153" s="13">
        <f t="shared" si="173"/>
        <v>-0.52200000000000002</v>
      </c>
      <c r="AA1153" s="13">
        <f t="shared" si="197"/>
        <v>-3</v>
      </c>
    </row>
    <row r="1154" spans="1:27" x14ac:dyDescent="0.25">
      <c r="A1154" s="58">
        <v>45919.637696759259</v>
      </c>
      <c r="B1154" s="59">
        <v>443809954</v>
      </c>
      <c r="C1154" s="38" t="s">
        <v>36</v>
      </c>
      <c r="D1154" s="38" t="s">
        <v>38</v>
      </c>
      <c r="E1154" s="38" t="s">
        <v>120</v>
      </c>
      <c r="F1154" s="35">
        <v>3650.27</v>
      </c>
      <c r="G1154" s="35">
        <v>3649.21</v>
      </c>
      <c r="H1154" s="35">
        <v>3646.77</v>
      </c>
      <c r="I1154" s="38" t="s">
        <v>1568</v>
      </c>
      <c r="J1154" s="35">
        <v>3649.25</v>
      </c>
      <c r="K1154" s="35">
        <v>0</v>
      </c>
      <c r="L1154" s="35">
        <v>0</v>
      </c>
      <c r="M1154" s="35">
        <v>1.02</v>
      </c>
      <c r="N1154" s="10" t="str">
        <f t="shared" si="192"/>
        <v>W</v>
      </c>
      <c r="O1154" s="11">
        <f t="shared" si="193"/>
        <v>45919</v>
      </c>
      <c r="P1154" s="12" t="str">
        <f t="shared" si="194"/>
        <v>15</v>
      </c>
      <c r="Q1154" s="13" t="str">
        <f>VLOOKUP($B1154,Deals_Demo!$H:$N,7,0)</f>
        <v>strategy_07_demo</v>
      </c>
      <c r="R1154" s="13" t="str">
        <f t="shared" si="195"/>
        <v>Fri</v>
      </c>
      <c r="S1154" s="14">
        <f>VLOOKUP($B1154,Deals_Demo!$H:$S,8,0)</f>
        <v>45919.637696759259</v>
      </c>
      <c r="T1154" s="14">
        <f>VLOOKUP($B1154,Deals_Demo!$H:$S,9,0)</f>
        <v>45919.846030092594</v>
      </c>
      <c r="U1154" s="15" t="str">
        <f t="shared" si="196"/>
        <v>2025-09-19</v>
      </c>
      <c r="V1154" s="13" t="str">
        <f>VLOOKUP($B1154,Deals_Demo!$H:$S,11,0)</f>
        <v>20</v>
      </c>
      <c r="W1154" s="13" t="str">
        <f>VLOOKUP($B1154,Deals_Demo!$H:$S,12,0)</f>
        <v>Fri</v>
      </c>
      <c r="X1154" s="13">
        <f t="shared" si="171"/>
        <v>0.10200000000000001</v>
      </c>
      <c r="Y1154" s="13">
        <f t="shared" si="172"/>
        <v>0.20400000000000001</v>
      </c>
      <c r="Z1154" s="13">
        <f t="shared" si="173"/>
        <v>0.30599999999999999</v>
      </c>
      <c r="AA1154" s="13">
        <f t="shared" si="197"/>
        <v>-3</v>
      </c>
    </row>
    <row r="1155" spans="1:27" x14ac:dyDescent="0.25">
      <c r="A1155" s="60">
        <v>45919.637696759259</v>
      </c>
      <c r="B1155" s="61">
        <v>443809956</v>
      </c>
      <c r="C1155" s="37" t="s">
        <v>36</v>
      </c>
      <c r="D1155" s="37" t="s">
        <v>38</v>
      </c>
      <c r="E1155" s="37" t="s">
        <v>120</v>
      </c>
      <c r="F1155" s="36">
        <v>3650.27</v>
      </c>
      <c r="G1155" s="36">
        <v>3649.21</v>
      </c>
      <c r="H1155" s="36">
        <v>3646.77</v>
      </c>
      <c r="I1155" s="37" t="s">
        <v>1568</v>
      </c>
      <c r="J1155" s="36">
        <v>3649.25</v>
      </c>
      <c r="K1155" s="36">
        <v>0</v>
      </c>
      <c r="L1155" s="36">
        <v>0</v>
      </c>
      <c r="M1155" s="36">
        <v>1.02</v>
      </c>
      <c r="N1155" s="10" t="str">
        <f t="shared" si="192"/>
        <v>W</v>
      </c>
      <c r="O1155" s="11">
        <f t="shared" si="193"/>
        <v>45919</v>
      </c>
      <c r="P1155" s="12" t="str">
        <f t="shared" si="194"/>
        <v>15</v>
      </c>
      <c r="Q1155" s="13" t="str">
        <f>VLOOKUP($B1155,Deals_Demo!$H:$N,7,0)</f>
        <v>strategy_13_demo</v>
      </c>
      <c r="R1155" s="13" t="str">
        <f t="shared" si="195"/>
        <v>Fri</v>
      </c>
      <c r="S1155" s="14">
        <f>VLOOKUP($B1155,Deals_Demo!$H:$S,8,0)</f>
        <v>45919.637696759259</v>
      </c>
      <c r="T1155" s="14">
        <f>VLOOKUP($B1155,Deals_Demo!$H:$S,9,0)</f>
        <v>45919.846030092594</v>
      </c>
      <c r="U1155" s="15" t="str">
        <f t="shared" si="196"/>
        <v>2025-09-19</v>
      </c>
      <c r="V1155" s="13" t="str">
        <f>VLOOKUP($B1155,Deals_Demo!$H:$S,11,0)</f>
        <v>20</v>
      </c>
      <c r="W1155" s="13" t="str">
        <f>VLOOKUP($B1155,Deals_Demo!$H:$S,12,0)</f>
        <v>Fri</v>
      </c>
      <c r="X1155" s="13">
        <f t="shared" ref="X1155:X1218" si="198">$M1155*0.1</f>
        <v>0.10200000000000001</v>
      </c>
      <c r="Y1155" s="13">
        <f t="shared" ref="Y1155:Y1218" si="199">$M1155*0.2</f>
        <v>0.20400000000000001</v>
      </c>
      <c r="Z1155" s="13">
        <f t="shared" ref="Z1155:Z1218" si="200">$M1155*0.3</f>
        <v>0.30599999999999999</v>
      </c>
      <c r="AA1155" s="13">
        <f t="shared" si="197"/>
        <v>-3</v>
      </c>
    </row>
    <row r="1156" spans="1:27" x14ac:dyDescent="0.25">
      <c r="A1156" s="58">
        <v>45919.637696759259</v>
      </c>
      <c r="B1156" s="59">
        <v>443809962</v>
      </c>
      <c r="C1156" s="38" t="s">
        <v>36</v>
      </c>
      <c r="D1156" s="38" t="s">
        <v>38</v>
      </c>
      <c r="E1156" s="38" t="s">
        <v>120</v>
      </c>
      <c r="F1156" s="35">
        <v>3650.27</v>
      </c>
      <c r="G1156" s="35">
        <v>3649.21</v>
      </c>
      <c r="H1156" s="35">
        <v>3646.77</v>
      </c>
      <c r="I1156" s="38" t="s">
        <v>1568</v>
      </c>
      <c r="J1156" s="35">
        <v>3649.25</v>
      </c>
      <c r="K1156" s="35">
        <v>0</v>
      </c>
      <c r="L1156" s="35">
        <v>0</v>
      </c>
      <c r="M1156" s="35">
        <v>1.02</v>
      </c>
      <c r="N1156" s="10" t="str">
        <f t="shared" si="192"/>
        <v>W</v>
      </c>
      <c r="O1156" s="11">
        <f t="shared" si="193"/>
        <v>45919</v>
      </c>
      <c r="P1156" s="12" t="str">
        <f t="shared" si="194"/>
        <v>15</v>
      </c>
      <c r="Q1156" s="13" t="str">
        <f>VLOOKUP($B1156,Deals_Demo!$H:$N,7,0)</f>
        <v>strategy_08_demo</v>
      </c>
      <c r="R1156" s="13" t="str">
        <f t="shared" si="195"/>
        <v>Fri</v>
      </c>
      <c r="S1156" s="14">
        <f>VLOOKUP($B1156,Deals_Demo!$H:$S,8,0)</f>
        <v>45919.637696759259</v>
      </c>
      <c r="T1156" s="14">
        <f>VLOOKUP($B1156,Deals_Demo!$H:$S,9,0)</f>
        <v>45919.846030092594</v>
      </c>
      <c r="U1156" s="15" t="str">
        <f t="shared" si="196"/>
        <v>2025-09-19</v>
      </c>
      <c r="V1156" s="13" t="str">
        <f>VLOOKUP($B1156,Deals_Demo!$H:$S,11,0)</f>
        <v>20</v>
      </c>
      <c r="W1156" s="13" t="str">
        <f>VLOOKUP($B1156,Deals_Demo!$H:$S,12,0)</f>
        <v>Fri</v>
      </c>
      <c r="X1156" s="13">
        <f t="shared" si="198"/>
        <v>0.10200000000000001</v>
      </c>
      <c r="Y1156" s="13">
        <f t="shared" si="199"/>
        <v>0.20400000000000001</v>
      </c>
      <c r="Z1156" s="13">
        <f t="shared" si="200"/>
        <v>0.30599999999999999</v>
      </c>
      <c r="AA1156" s="13">
        <f t="shared" si="197"/>
        <v>-3</v>
      </c>
    </row>
    <row r="1157" spans="1:27" x14ac:dyDescent="0.25">
      <c r="A1157" s="60">
        <v>45919.640243055554</v>
      </c>
      <c r="B1157" s="61">
        <v>443811373</v>
      </c>
      <c r="C1157" s="37" t="s">
        <v>36</v>
      </c>
      <c r="D1157" s="37" t="s">
        <v>38</v>
      </c>
      <c r="E1157" s="37" t="s">
        <v>120</v>
      </c>
      <c r="F1157" s="36">
        <v>3649.15</v>
      </c>
      <c r="G1157" s="36">
        <v>3647.39</v>
      </c>
      <c r="H1157" s="37"/>
      <c r="I1157" s="37" t="s">
        <v>1569</v>
      </c>
      <c r="J1157" s="36">
        <v>3647.41</v>
      </c>
      <c r="K1157" s="36">
        <v>0</v>
      </c>
      <c r="L1157" s="36">
        <v>0</v>
      </c>
      <c r="M1157" s="36">
        <v>1.74</v>
      </c>
      <c r="N1157" s="10" t="str">
        <f t="shared" si="192"/>
        <v>W</v>
      </c>
      <c r="O1157" s="11">
        <f t="shared" si="193"/>
        <v>45919</v>
      </c>
      <c r="P1157" s="12" t="str">
        <f t="shared" si="194"/>
        <v>15</v>
      </c>
      <c r="Q1157" s="13" t="str">
        <f>VLOOKUP($B1157,Deals_Demo!$H:$N,7,0)</f>
        <v>DEMO_strategy_01</v>
      </c>
      <c r="R1157" s="13" t="str">
        <f t="shared" si="195"/>
        <v>Fri</v>
      </c>
      <c r="S1157" s="14">
        <f>VLOOKUP($B1157,Deals_Demo!$H:$S,8,0)</f>
        <v>45919.640243055554</v>
      </c>
      <c r="T1157" s="14">
        <f>VLOOKUP($B1157,Deals_Demo!$H:$S,9,0)</f>
        <v>45919.848576388889</v>
      </c>
      <c r="U1157" s="15" t="str">
        <f t="shared" si="196"/>
        <v>2025-09-19</v>
      </c>
      <c r="V1157" s="13" t="str">
        <f>VLOOKUP($B1157,Deals_Demo!$H:$S,11,0)</f>
        <v>20</v>
      </c>
      <c r="W1157" s="13" t="str">
        <f>VLOOKUP($B1157,Deals_Demo!$H:$S,12,0)</f>
        <v>Fri</v>
      </c>
      <c r="X1157" s="13">
        <f t="shared" si="198"/>
        <v>0.17400000000000002</v>
      </c>
      <c r="Y1157" s="13">
        <f t="shared" si="199"/>
        <v>0.34800000000000003</v>
      </c>
      <c r="Z1157" s="13">
        <f t="shared" si="200"/>
        <v>0.52200000000000002</v>
      </c>
      <c r="AA1157" s="13">
        <f t="shared" si="197"/>
        <v>-3</v>
      </c>
    </row>
    <row r="1158" spans="1:27" x14ac:dyDescent="0.25">
      <c r="A1158" s="58">
        <v>45919.640243055554</v>
      </c>
      <c r="B1158" s="59">
        <v>443811374</v>
      </c>
      <c r="C1158" s="38" t="s">
        <v>36</v>
      </c>
      <c r="D1158" s="38" t="s">
        <v>38</v>
      </c>
      <c r="E1158" s="38" t="s">
        <v>120</v>
      </c>
      <c r="F1158" s="35">
        <v>3649.16</v>
      </c>
      <c r="G1158" s="35">
        <v>3647.4</v>
      </c>
      <c r="H1158" s="35">
        <v>3643.15</v>
      </c>
      <c r="I1158" s="38" t="s">
        <v>1569</v>
      </c>
      <c r="J1158" s="35">
        <v>3647.41</v>
      </c>
      <c r="K1158" s="35">
        <v>0</v>
      </c>
      <c r="L1158" s="35">
        <v>0</v>
      </c>
      <c r="M1158" s="35">
        <v>1.75</v>
      </c>
      <c r="N1158" s="10" t="str">
        <f t="shared" si="192"/>
        <v>W</v>
      </c>
      <c r="O1158" s="11">
        <f t="shared" si="193"/>
        <v>45919</v>
      </c>
      <c r="P1158" s="12" t="str">
        <f t="shared" si="194"/>
        <v>15</v>
      </c>
      <c r="Q1158" s="13" t="str">
        <f>VLOOKUP($B1158,Deals_Demo!$H:$N,7,0)</f>
        <v>DEMO_strategy_02</v>
      </c>
      <c r="R1158" s="13" t="str">
        <f t="shared" si="195"/>
        <v>Fri</v>
      </c>
      <c r="S1158" s="14">
        <f>VLOOKUP($B1158,Deals_Demo!$H:$S,8,0)</f>
        <v>45919.640243055554</v>
      </c>
      <c r="T1158" s="14">
        <f>VLOOKUP($B1158,Deals_Demo!$H:$S,9,0)</f>
        <v>45919.848576388889</v>
      </c>
      <c r="U1158" s="15" t="str">
        <f t="shared" si="196"/>
        <v>2025-09-19</v>
      </c>
      <c r="V1158" s="13" t="str">
        <f>VLOOKUP($B1158,Deals_Demo!$H:$S,11,0)</f>
        <v>20</v>
      </c>
      <c r="W1158" s="13" t="str">
        <f>VLOOKUP($B1158,Deals_Demo!$H:$S,12,0)</f>
        <v>Fri</v>
      </c>
      <c r="X1158" s="13">
        <f t="shared" si="198"/>
        <v>0.17500000000000002</v>
      </c>
      <c r="Y1158" s="13">
        <f t="shared" si="199"/>
        <v>0.35000000000000003</v>
      </c>
      <c r="Z1158" s="13">
        <f t="shared" si="200"/>
        <v>0.52500000000000002</v>
      </c>
      <c r="AA1158" s="13">
        <f t="shared" si="197"/>
        <v>-3</v>
      </c>
    </row>
    <row r="1159" spans="1:27" x14ac:dyDescent="0.25">
      <c r="A1159" s="60">
        <v>45919.641631944447</v>
      </c>
      <c r="B1159" s="61">
        <v>443812249</v>
      </c>
      <c r="C1159" s="37" t="s">
        <v>36</v>
      </c>
      <c r="D1159" s="37" t="s">
        <v>38</v>
      </c>
      <c r="E1159" s="37" t="s">
        <v>120</v>
      </c>
      <c r="F1159" s="36">
        <v>3647.81</v>
      </c>
      <c r="G1159" s="36">
        <v>3647.78</v>
      </c>
      <c r="H1159" s="36">
        <v>3643.31</v>
      </c>
      <c r="I1159" s="37" t="s">
        <v>1570</v>
      </c>
      <c r="J1159" s="36">
        <v>3647.87</v>
      </c>
      <c r="K1159" s="36">
        <v>0</v>
      </c>
      <c r="L1159" s="36">
        <v>0</v>
      </c>
      <c r="M1159" s="36">
        <v>-0.06</v>
      </c>
      <c r="N1159" s="10" t="str">
        <f t="shared" si="192"/>
        <v>L</v>
      </c>
      <c r="O1159" s="11">
        <f t="shared" si="193"/>
        <v>45919</v>
      </c>
      <c r="P1159" s="12" t="str">
        <f t="shared" si="194"/>
        <v>15</v>
      </c>
      <c r="Q1159" s="13" t="str">
        <f>VLOOKUP($B1159,Deals_Demo!$H:$N,7,0)</f>
        <v>DEMO_strategy_03</v>
      </c>
      <c r="R1159" s="13" t="str">
        <f t="shared" si="195"/>
        <v>Fri</v>
      </c>
      <c r="S1159" s="14">
        <f>VLOOKUP($B1159,Deals_Demo!$H:$S,8,0)</f>
        <v>45919.641631944447</v>
      </c>
      <c r="T1159" s="14">
        <f>VLOOKUP($B1159,Deals_Demo!$H:$S,9,0)</f>
        <v>45919.849965277783</v>
      </c>
      <c r="U1159" s="15" t="str">
        <f t="shared" si="196"/>
        <v>2025-09-19</v>
      </c>
      <c r="V1159" s="13" t="str">
        <f>VLOOKUP($B1159,Deals_Demo!$H:$S,11,0)</f>
        <v>20</v>
      </c>
      <c r="W1159" s="13" t="str">
        <f>VLOOKUP($B1159,Deals_Demo!$H:$S,12,0)</f>
        <v>Fri</v>
      </c>
      <c r="X1159" s="13">
        <f t="shared" si="198"/>
        <v>-6.0000000000000001E-3</v>
      </c>
      <c r="Y1159" s="13">
        <f t="shared" si="199"/>
        <v>-1.2E-2</v>
      </c>
      <c r="Z1159" s="13">
        <f t="shared" si="200"/>
        <v>-1.7999999999999999E-2</v>
      </c>
      <c r="AA1159" s="13">
        <f t="shared" si="197"/>
        <v>-3</v>
      </c>
    </row>
    <row r="1160" spans="1:27" x14ac:dyDescent="0.25">
      <c r="A1160" s="58">
        <v>45919.641863425924</v>
      </c>
      <c r="B1160" s="59">
        <v>443812344</v>
      </c>
      <c r="C1160" s="38" t="s">
        <v>36</v>
      </c>
      <c r="D1160" s="38" t="s">
        <v>38</v>
      </c>
      <c r="E1160" s="38" t="s">
        <v>120</v>
      </c>
      <c r="F1160" s="35">
        <v>3648.3</v>
      </c>
      <c r="G1160" s="35">
        <v>3647.46</v>
      </c>
      <c r="H1160" s="38"/>
      <c r="I1160" s="38" t="s">
        <v>1571</v>
      </c>
      <c r="J1160" s="35">
        <v>3647.52</v>
      </c>
      <c r="K1160" s="35">
        <v>0</v>
      </c>
      <c r="L1160" s="35">
        <v>0</v>
      </c>
      <c r="M1160" s="35">
        <v>0.78</v>
      </c>
      <c r="N1160" s="10" t="str">
        <f t="shared" si="192"/>
        <v>W</v>
      </c>
      <c r="O1160" s="11">
        <f t="shared" si="193"/>
        <v>45919</v>
      </c>
      <c r="P1160" s="12" t="str">
        <f t="shared" si="194"/>
        <v>15</v>
      </c>
      <c r="Q1160" s="13" t="str">
        <f>VLOOKUP($B1160,Deals_Demo!$H:$N,7,0)</f>
        <v>strategy_20_demo</v>
      </c>
      <c r="R1160" s="13" t="str">
        <f t="shared" si="195"/>
        <v>Fri</v>
      </c>
      <c r="S1160" s="14">
        <f>VLOOKUP($B1160,Deals_Demo!$H:$S,8,0)</f>
        <v>45919.641863425924</v>
      </c>
      <c r="T1160" s="14">
        <f>VLOOKUP($B1160,Deals_Demo!$H:$S,9,0)</f>
        <v>45919.85019675926</v>
      </c>
      <c r="U1160" s="15" t="str">
        <f t="shared" si="196"/>
        <v>2025-09-19</v>
      </c>
      <c r="V1160" s="13" t="str">
        <f>VLOOKUP($B1160,Deals_Demo!$H:$S,11,0)</f>
        <v>20</v>
      </c>
      <c r="W1160" s="13" t="str">
        <f>VLOOKUP($B1160,Deals_Demo!$H:$S,12,0)</f>
        <v>Fri</v>
      </c>
      <c r="X1160" s="13">
        <f t="shared" si="198"/>
        <v>7.8000000000000014E-2</v>
      </c>
      <c r="Y1160" s="13">
        <f t="shared" si="199"/>
        <v>0.15600000000000003</v>
      </c>
      <c r="Z1160" s="13">
        <f t="shared" si="200"/>
        <v>0.23399999999999999</v>
      </c>
      <c r="AA1160" s="13">
        <f t="shared" si="197"/>
        <v>-3</v>
      </c>
    </row>
    <row r="1161" spans="1:27" x14ac:dyDescent="0.25">
      <c r="A1161" s="60">
        <v>45919.643136574072</v>
      </c>
      <c r="B1161" s="61">
        <v>443813091</v>
      </c>
      <c r="C1161" s="37" t="s">
        <v>36</v>
      </c>
      <c r="D1161" s="37" t="s">
        <v>38</v>
      </c>
      <c r="E1161" s="37" t="s">
        <v>120</v>
      </c>
      <c r="F1161" s="36">
        <v>3648.48</v>
      </c>
      <c r="G1161" s="36">
        <v>3645.86</v>
      </c>
      <c r="H1161" s="36">
        <v>3644.65</v>
      </c>
      <c r="I1161" s="37" t="s">
        <v>1572</v>
      </c>
      <c r="J1161" s="36">
        <v>3645.87</v>
      </c>
      <c r="K1161" s="36">
        <v>0</v>
      </c>
      <c r="L1161" s="36">
        <v>0</v>
      </c>
      <c r="M1161" s="36">
        <v>2.61</v>
      </c>
      <c r="N1161" s="10" t="str">
        <f t="shared" si="192"/>
        <v>W</v>
      </c>
      <c r="O1161" s="11">
        <f t="shared" si="193"/>
        <v>45919</v>
      </c>
      <c r="P1161" s="12" t="str">
        <f t="shared" si="194"/>
        <v>15</v>
      </c>
      <c r="Q1161" s="13" t="str">
        <f>VLOOKUP($B1161,Deals_Demo!$H:$N,7,0)</f>
        <v>strategy_17_demo</v>
      </c>
      <c r="R1161" s="13" t="str">
        <f t="shared" si="195"/>
        <v>Fri</v>
      </c>
      <c r="S1161" s="14">
        <f>VLOOKUP($B1161,Deals_Demo!$H:$S,8,0)</f>
        <v>45919.643136574072</v>
      </c>
      <c r="T1161" s="14">
        <f>VLOOKUP($B1161,Deals_Demo!$H:$S,9,0)</f>
        <v>45919.851469907408</v>
      </c>
      <c r="U1161" s="15" t="str">
        <f t="shared" si="196"/>
        <v>2025-09-19</v>
      </c>
      <c r="V1161" s="13" t="str">
        <f>VLOOKUP($B1161,Deals_Demo!$H:$S,11,0)</f>
        <v>20</v>
      </c>
      <c r="W1161" s="13" t="str">
        <f>VLOOKUP($B1161,Deals_Demo!$H:$S,12,0)</f>
        <v>Fri</v>
      </c>
      <c r="X1161" s="13">
        <f t="shared" si="198"/>
        <v>0.26100000000000001</v>
      </c>
      <c r="Y1161" s="13">
        <f t="shared" si="199"/>
        <v>0.52200000000000002</v>
      </c>
      <c r="Z1161" s="13">
        <f t="shared" si="200"/>
        <v>0.78299999999999992</v>
      </c>
      <c r="AA1161" s="13">
        <f t="shared" si="197"/>
        <v>-3</v>
      </c>
    </row>
    <row r="1162" spans="1:27" x14ac:dyDescent="0.25">
      <c r="A1162" s="58">
        <v>45919.643136574072</v>
      </c>
      <c r="B1162" s="59">
        <v>443813096</v>
      </c>
      <c r="C1162" s="38" t="s">
        <v>36</v>
      </c>
      <c r="D1162" s="38" t="s">
        <v>38</v>
      </c>
      <c r="E1162" s="38" t="s">
        <v>120</v>
      </c>
      <c r="F1162" s="35">
        <v>3648.26</v>
      </c>
      <c r="G1162" s="35">
        <v>3645.85</v>
      </c>
      <c r="H1162" s="38"/>
      <c r="I1162" s="38" t="s">
        <v>1573</v>
      </c>
      <c r="J1162" s="35">
        <v>3645.85</v>
      </c>
      <c r="K1162" s="35">
        <v>0</v>
      </c>
      <c r="L1162" s="35">
        <v>0</v>
      </c>
      <c r="M1162" s="35">
        <v>2.41</v>
      </c>
      <c r="N1162" s="10" t="str">
        <f t="shared" si="192"/>
        <v>W</v>
      </c>
      <c r="O1162" s="11">
        <f t="shared" si="193"/>
        <v>45919</v>
      </c>
      <c r="P1162" s="12" t="str">
        <f t="shared" si="194"/>
        <v>15</v>
      </c>
      <c r="Q1162" s="13" t="str">
        <f>VLOOKUP($B1162,Deals_Demo!$H:$N,7,0)</f>
        <v>strategy_19_demo</v>
      </c>
      <c r="R1162" s="13" t="str">
        <f t="shared" si="195"/>
        <v>Fri</v>
      </c>
      <c r="S1162" s="14">
        <f>VLOOKUP($B1162,Deals_Demo!$H:$S,8,0)</f>
        <v>45919.643136574072</v>
      </c>
      <c r="T1162" s="14">
        <f>VLOOKUP($B1162,Deals_Demo!$H:$S,9,0)</f>
        <v>45919.851469907408</v>
      </c>
      <c r="U1162" s="15" t="str">
        <f t="shared" si="196"/>
        <v>2025-09-19</v>
      </c>
      <c r="V1162" s="13" t="str">
        <f>VLOOKUP($B1162,Deals_Demo!$H:$S,11,0)</f>
        <v>20</v>
      </c>
      <c r="W1162" s="13" t="str">
        <f>VLOOKUP($B1162,Deals_Demo!$H:$S,12,0)</f>
        <v>Fri</v>
      </c>
      <c r="X1162" s="13">
        <f t="shared" si="198"/>
        <v>0.24100000000000002</v>
      </c>
      <c r="Y1162" s="13">
        <f t="shared" si="199"/>
        <v>0.48200000000000004</v>
      </c>
      <c r="Z1162" s="13">
        <f t="shared" si="200"/>
        <v>0.72299999999999998</v>
      </c>
      <c r="AA1162" s="13">
        <f t="shared" si="197"/>
        <v>-3</v>
      </c>
    </row>
    <row r="1163" spans="1:27" x14ac:dyDescent="0.25">
      <c r="A1163" s="60">
        <v>45919.643136574072</v>
      </c>
      <c r="B1163" s="61">
        <v>443813100</v>
      </c>
      <c r="C1163" s="37" t="s">
        <v>36</v>
      </c>
      <c r="D1163" s="37" t="s">
        <v>38</v>
      </c>
      <c r="E1163" s="37" t="s">
        <v>120</v>
      </c>
      <c r="F1163" s="36">
        <v>3648.31</v>
      </c>
      <c r="G1163" s="36">
        <v>3647.49</v>
      </c>
      <c r="H1163" s="37"/>
      <c r="I1163" s="37" t="s">
        <v>1571</v>
      </c>
      <c r="J1163" s="36">
        <v>3647.52</v>
      </c>
      <c r="K1163" s="36">
        <v>0</v>
      </c>
      <c r="L1163" s="36">
        <v>0</v>
      </c>
      <c r="M1163" s="36">
        <v>0.79</v>
      </c>
      <c r="N1163" s="10" t="str">
        <f t="shared" si="192"/>
        <v>W</v>
      </c>
      <c r="O1163" s="11">
        <f t="shared" si="193"/>
        <v>45919</v>
      </c>
      <c r="P1163" s="12" t="str">
        <f t="shared" si="194"/>
        <v>15</v>
      </c>
      <c r="Q1163" s="13" t="str">
        <f>VLOOKUP($B1163,Deals_Demo!$H:$N,7,0)</f>
        <v>strategy_18_demo</v>
      </c>
      <c r="R1163" s="13" t="str">
        <f t="shared" si="195"/>
        <v>Fri</v>
      </c>
      <c r="S1163" s="14">
        <f>VLOOKUP($B1163,Deals_Demo!$H:$S,8,0)</f>
        <v>45919.643136574072</v>
      </c>
      <c r="T1163" s="14">
        <f>VLOOKUP($B1163,Deals_Demo!$H:$S,9,0)</f>
        <v>45919.851469907408</v>
      </c>
      <c r="U1163" s="15" t="str">
        <f t="shared" si="196"/>
        <v>2025-09-19</v>
      </c>
      <c r="V1163" s="13" t="str">
        <f>VLOOKUP($B1163,Deals_Demo!$H:$S,11,0)</f>
        <v>20</v>
      </c>
      <c r="W1163" s="13" t="str">
        <f>VLOOKUP($B1163,Deals_Demo!$H:$S,12,0)</f>
        <v>Fri</v>
      </c>
      <c r="X1163" s="13">
        <f t="shared" si="198"/>
        <v>7.9000000000000015E-2</v>
      </c>
      <c r="Y1163" s="13">
        <f t="shared" si="199"/>
        <v>0.15800000000000003</v>
      </c>
      <c r="Z1163" s="13">
        <f t="shared" si="200"/>
        <v>0.23699999999999999</v>
      </c>
      <c r="AA1163" s="13">
        <f t="shared" si="197"/>
        <v>-3</v>
      </c>
    </row>
    <row r="1164" spans="1:27" x14ac:dyDescent="0.25">
      <c r="A1164" s="58">
        <v>45919.644872685189</v>
      </c>
      <c r="B1164" s="59">
        <v>443813922</v>
      </c>
      <c r="C1164" s="38" t="s">
        <v>36</v>
      </c>
      <c r="D1164" s="38" t="s">
        <v>38</v>
      </c>
      <c r="E1164" s="38" t="s">
        <v>120</v>
      </c>
      <c r="F1164" s="35">
        <v>3648.93</v>
      </c>
      <c r="G1164" s="35">
        <v>3647.47</v>
      </c>
      <c r="H1164" s="35">
        <v>3645.43</v>
      </c>
      <c r="I1164" s="38" t="s">
        <v>1574</v>
      </c>
      <c r="J1164" s="35">
        <v>3645.28</v>
      </c>
      <c r="K1164" s="35">
        <v>0</v>
      </c>
      <c r="L1164" s="35">
        <v>0</v>
      </c>
      <c r="M1164" s="35">
        <v>3.65</v>
      </c>
      <c r="N1164" s="10" t="str">
        <f t="shared" si="192"/>
        <v>W</v>
      </c>
      <c r="O1164" s="11">
        <f t="shared" si="193"/>
        <v>45919</v>
      </c>
      <c r="P1164" s="12" t="str">
        <f t="shared" si="194"/>
        <v>15</v>
      </c>
      <c r="Q1164" s="13" t="str">
        <f>VLOOKUP($B1164,Deals_Demo!$H:$N,7,0)</f>
        <v>strategy_07_demo</v>
      </c>
      <c r="R1164" s="13" t="str">
        <f t="shared" si="195"/>
        <v>Fri</v>
      </c>
      <c r="S1164" s="14">
        <f>VLOOKUP($B1164,Deals_Demo!$H:$S,8,0)</f>
        <v>45919.644872685189</v>
      </c>
      <c r="T1164" s="14">
        <f>VLOOKUP($B1164,Deals_Demo!$H:$S,9,0)</f>
        <v>45919.853206018524</v>
      </c>
      <c r="U1164" s="15" t="str">
        <f t="shared" si="196"/>
        <v>2025-09-19</v>
      </c>
      <c r="V1164" s="13" t="str">
        <f>VLOOKUP($B1164,Deals_Demo!$H:$S,11,0)</f>
        <v>20</v>
      </c>
      <c r="W1164" s="13" t="str">
        <f>VLOOKUP($B1164,Deals_Demo!$H:$S,12,0)</f>
        <v>Fri</v>
      </c>
      <c r="X1164" s="13">
        <f t="shared" si="198"/>
        <v>0.36499999999999999</v>
      </c>
      <c r="Y1164" s="13">
        <f t="shared" si="199"/>
        <v>0.73</v>
      </c>
      <c r="Z1164" s="13">
        <f t="shared" si="200"/>
        <v>1.095</v>
      </c>
      <c r="AA1164" s="13">
        <f t="shared" si="197"/>
        <v>3.65</v>
      </c>
    </row>
    <row r="1165" spans="1:27" x14ac:dyDescent="0.25">
      <c r="A1165" s="60">
        <v>45919.644872685189</v>
      </c>
      <c r="B1165" s="61">
        <v>443813924</v>
      </c>
      <c r="C1165" s="37" t="s">
        <v>36</v>
      </c>
      <c r="D1165" s="37" t="s">
        <v>38</v>
      </c>
      <c r="E1165" s="37" t="s">
        <v>120</v>
      </c>
      <c r="F1165" s="36">
        <v>3648.93</v>
      </c>
      <c r="G1165" s="36">
        <v>3647.47</v>
      </c>
      <c r="H1165" s="36">
        <v>3645.43</v>
      </c>
      <c r="I1165" s="37" t="s">
        <v>1574</v>
      </c>
      <c r="J1165" s="36">
        <v>3645.28</v>
      </c>
      <c r="K1165" s="36">
        <v>0</v>
      </c>
      <c r="L1165" s="36">
        <v>0</v>
      </c>
      <c r="M1165" s="36">
        <v>3.65</v>
      </c>
      <c r="N1165" s="10" t="str">
        <f t="shared" si="192"/>
        <v>W</v>
      </c>
      <c r="O1165" s="11">
        <f t="shared" si="193"/>
        <v>45919</v>
      </c>
      <c r="P1165" s="12" t="str">
        <f t="shared" si="194"/>
        <v>15</v>
      </c>
      <c r="Q1165" s="13" t="str">
        <f>VLOOKUP($B1165,Deals_Demo!$H:$N,7,0)</f>
        <v>strategy_08_demo</v>
      </c>
      <c r="R1165" s="13" t="str">
        <f t="shared" si="195"/>
        <v>Fri</v>
      </c>
      <c r="S1165" s="14">
        <f>VLOOKUP($B1165,Deals_Demo!$H:$S,8,0)</f>
        <v>45919.644872685189</v>
      </c>
      <c r="T1165" s="14">
        <f>VLOOKUP($B1165,Deals_Demo!$H:$S,9,0)</f>
        <v>45919.853206018524</v>
      </c>
      <c r="U1165" s="15" t="str">
        <f t="shared" si="196"/>
        <v>2025-09-19</v>
      </c>
      <c r="V1165" s="13" t="str">
        <f>VLOOKUP($B1165,Deals_Demo!$H:$S,11,0)</f>
        <v>20</v>
      </c>
      <c r="W1165" s="13" t="str">
        <f>VLOOKUP($B1165,Deals_Demo!$H:$S,12,0)</f>
        <v>Fri</v>
      </c>
      <c r="X1165" s="13">
        <f t="shared" si="198"/>
        <v>0.36499999999999999</v>
      </c>
      <c r="Y1165" s="13">
        <f t="shared" si="199"/>
        <v>0.73</v>
      </c>
      <c r="Z1165" s="13">
        <f t="shared" si="200"/>
        <v>1.095</v>
      </c>
      <c r="AA1165" s="13">
        <f t="shared" si="197"/>
        <v>3.65</v>
      </c>
    </row>
    <row r="1166" spans="1:27" x14ac:dyDescent="0.25">
      <c r="A1166" s="58">
        <v>45919.65552083333</v>
      </c>
      <c r="B1166" s="59">
        <v>443818879</v>
      </c>
      <c r="C1166" s="38" t="s">
        <v>36</v>
      </c>
      <c r="D1166" s="38" t="s">
        <v>38</v>
      </c>
      <c r="E1166" s="38" t="s">
        <v>120</v>
      </c>
      <c r="F1166" s="35">
        <v>3647.29</v>
      </c>
      <c r="G1166" s="35">
        <v>3645.72</v>
      </c>
      <c r="H1166" s="38"/>
      <c r="I1166" s="38" t="s">
        <v>1573</v>
      </c>
      <c r="J1166" s="35">
        <v>3645.75</v>
      </c>
      <c r="K1166" s="35">
        <v>0</v>
      </c>
      <c r="L1166" s="35">
        <v>0</v>
      </c>
      <c r="M1166" s="35">
        <v>1.54</v>
      </c>
      <c r="N1166" s="10" t="str">
        <f t="shared" si="192"/>
        <v>W</v>
      </c>
      <c r="O1166" s="11">
        <f t="shared" si="193"/>
        <v>45919</v>
      </c>
      <c r="P1166" s="12" t="str">
        <f t="shared" si="194"/>
        <v>15</v>
      </c>
      <c r="Q1166" s="13" t="str">
        <f>VLOOKUP($B1166,Deals_Demo!$H:$N,7,0)</f>
        <v>strategy_18_demo</v>
      </c>
      <c r="R1166" s="13" t="str">
        <f t="shared" si="195"/>
        <v>Fri</v>
      </c>
      <c r="S1166" s="14">
        <f>VLOOKUP($B1166,Deals_Demo!$H:$S,8,0)</f>
        <v>45919.65552083333</v>
      </c>
      <c r="T1166" s="14">
        <f>VLOOKUP($B1166,Deals_Demo!$H:$S,9,0)</f>
        <v>45919.863854166666</v>
      </c>
      <c r="U1166" s="15" t="str">
        <f t="shared" si="196"/>
        <v>2025-09-19</v>
      </c>
      <c r="V1166" s="13" t="str">
        <f>VLOOKUP($B1166,Deals_Demo!$H:$S,11,0)</f>
        <v>20</v>
      </c>
      <c r="W1166" s="13" t="str">
        <f>VLOOKUP($B1166,Deals_Demo!$H:$S,12,0)</f>
        <v>Fri</v>
      </c>
      <c r="X1166" s="13">
        <f t="shared" si="198"/>
        <v>0.15400000000000003</v>
      </c>
      <c r="Y1166" s="13">
        <f t="shared" si="199"/>
        <v>0.30800000000000005</v>
      </c>
      <c r="Z1166" s="13">
        <f t="shared" si="200"/>
        <v>0.46199999999999997</v>
      </c>
      <c r="AA1166" s="13">
        <f t="shared" si="197"/>
        <v>-3</v>
      </c>
    </row>
    <row r="1167" spans="1:27" x14ac:dyDescent="0.25">
      <c r="A1167" s="60">
        <v>45919.65552083333</v>
      </c>
      <c r="B1167" s="61">
        <v>443818880</v>
      </c>
      <c r="C1167" s="37" t="s">
        <v>36</v>
      </c>
      <c r="D1167" s="37" t="s">
        <v>38</v>
      </c>
      <c r="E1167" s="37" t="s">
        <v>120</v>
      </c>
      <c r="F1167" s="36">
        <v>3647.29</v>
      </c>
      <c r="G1167" s="36">
        <v>3645.72</v>
      </c>
      <c r="H1167" s="37"/>
      <c r="I1167" s="37" t="s">
        <v>1573</v>
      </c>
      <c r="J1167" s="36">
        <v>3645.75</v>
      </c>
      <c r="K1167" s="36">
        <v>0</v>
      </c>
      <c r="L1167" s="36">
        <v>0</v>
      </c>
      <c r="M1167" s="36">
        <v>1.54</v>
      </c>
      <c r="N1167" s="10" t="str">
        <f t="shared" si="192"/>
        <v>W</v>
      </c>
      <c r="O1167" s="11">
        <f t="shared" si="193"/>
        <v>45919</v>
      </c>
      <c r="P1167" s="12" t="str">
        <f t="shared" si="194"/>
        <v>15</v>
      </c>
      <c r="Q1167" s="13" t="str">
        <f>VLOOKUP($B1167,Deals_Demo!$H:$N,7,0)</f>
        <v>strategy_20_demo</v>
      </c>
      <c r="R1167" s="13" t="str">
        <f t="shared" si="195"/>
        <v>Fri</v>
      </c>
      <c r="S1167" s="14">
        <f>VLOOKUP($B1167,Deals_Demo!$H:$S,8,0)</f>
        <v>45919.65552083333</v>
      </c>
      <c r="T1167" s="14">
        <f>VLOOKUP($B1167,Deals_Demo!$H:$S,9,0)</f>
        <v>45919.863854166666</v>
      </c>
      <c r="U1167" s="15" t="str">
        <f t="shared" si="196"/>
        <v>2025-09-19</v>
      </c>
      <c r="V1167" s="13" t="str">
        <f>VLOOKUP($B1167,Deals_Demo!$H:$S,11,0)</f>
        <v>20</v>
      </c>
      <c r="W1167" s="13" t="str">
        <f>VLOOKUP($B1167,Deals_Demo!$H:$S,12,0)</f>
        <v>Fri</v>
      </c>
      <c r="X1167" s="13">
        <f t="shared" si="198"/>
        <v>0.15400000000000003</v>
      </c>
      <c r="Y1167" s="13">
        <f t="shared" si="199"/>
        <v>0.30800000000000005</v>
      </c>
      <c r="Z1167" s="13">
        <f t="shared" si="200"/>
        <v>0.46199999999999997</v>
      </c>
      <c r="AA1167" s="13">
        <f t="shared" si="197"/>
        <v>-3</v>
      </c>
    </row>
    <row r="1168" spans="1:27" x14ac:dyDescent="0.25">
      <c r="A1168" s="58">
        <v>45919.655636574076</v>
      </c>
      <c r="B1168" s="59">
        <v>443818915</v>
      </c>
      <c r="C1168" s="38" t="s">
        <v>36</v>
      </c>
      <c r="D1168" s="38" t="s">
        <v>38</v>
      </c>
      <c r="E1168" s="38" t="s">
        <v>120</v>
      </c>
      <c r="F1168" s="35">
        <v>3647.62</v>
      </c>
      <c r="G1168" s="35">
        <v>3650.62</v>
      </c>
      <c r="H1168" s="35">
        <v>3646.12</v>
      </c>
      <c r="I1168" s="38" t="s">
        <v>1575</v>
      </c>
      <c r="J1168" s="35">
        <v>3645.94</v>
      </c>
      <c r="K1168" s="35">
        <v>0</v>
      </c>
      <c r="L1168" s="35">
        <v>0</v>
      </c>
      <c r="M1168" s="35">
        <v>1.68</v>
      </c>
      <c r="N1168" s="10" t="str">
        <f t="shared" si="192"/>
        <v>W</v>
      </c>
      <c r="O1168" s="11">
        <f t="shared" si="193"/>
        <v>45919</v>
      </c>
      <c r="P1168" s="12" t="str">
        <f t="shared" si="194"/>
        <v>15</v>
      </c>
      <c r="Q1168" s="13" t="str">
        <f>VLOOKUP($B1168,Deals_Demo!$H:$N,7,0)</f>
        <v>strategy_12_demo</v>
      </c>
      <c r="R1168" s="13" t="str">
        <f t="shared" si="195"/>
        <v>Fri</v>
      </c>
      <c r="S1168" s="14">
        <f>VLOOKUP($B1168,Deals_Demo!$H:$S,8,0)</f>
        <v>45919.655636574076</v>
      </c>
      <c r="T1168" s="14">
        <f>VLOOKUP($B1168,Deals_Demo!$H:$S,9,0)</f>
        <v>45919.863969907412</v>
      </c>
      <c r="U1168" s="15" t="str">
        <f t="shared" si="196"/>
        <v>2025-09-19</v>
      </c>
      <c r="V1168" s="13" t="str">
        <f>VLOOKUP($B1168,Deals_Demo!$H:$S,11,0)</f>
        <v>20</v>
      </c>
      <c r="W1168" s="13" t="str">
        <f>VLOOKUP($B1168,Deals_Demo!$H:$S,12,0)</f>
        <v>Fri</v>
      </c>
      <c r="X1168" s="13">
        <f t="shared" si="198"/>
        <v>0.16800000000000001</v>
      </c>
      <c r="Y1168" s="13">
        <f t="shared" si="199"/>
        <v>0.33600000000000002</v>
      </c>
      <c r="Z1168" s="13">
        <f t="shared" si="200"/>
        <v>0.504</v>
      </c>
      <c r="AA1168" s="13">
        <f t="shared" si="197"/>
        <v>-3</v>
      </c>
    </row>
    <row r="1169" spans="1:27" x14ac:dyDescent="0.25">
      <c r="A1169" s="60">
        <v>45919.655636574076</v>
      </c>
      <c r="B1169" s="61">
        <v>443818916</v>
      </c>
      <c r="C1169" s="37" t="s">
        <v>36</v>
      </c>
      <c r="D1169" s="37" t="s">
        <v>38</v>
      </c>
      <c r="E1169" s="37" t="s">
        <v>120</v>
      </c>
      <c r="F1169" s="36">
        <v>3647.62</v>
      </c>
      <c r="G1169" s="36">
        <v>3646.61</v>
      </c>
      <c r="H1169" s="36">
        <v>3644.62</v>
      </c>
      <c r="I1169" s="37" t="s">
        <v>1576</v>
      </c>
      <c r="J1169" s="36">
        <v>3646.61</v>
      </c>
      <c r="K1169" s="36">
        <v>0</v>
      </c>
      <c r="L1169" s="36">
        <v>0</v>
      </c>
      <c r="M1169" s="36">
        <v>1.01</v>
      </c>
      <c r="N1169" s="10" t="str">
        <f t="shared" si="192"/>
        <v>W</v>
      </c>
      <c r="O1169" s="11">
        <f t="shared" si="193"/>
        <v>45919</v>
      </c>
      <c r="P1169" s="12" t="str">
        <f t="shared" si="194"/>
        <v>15</v>
      </c>
      <c r="Q1169" s="13" t="str">
        <f>VLOOKUP($B1169,Deals_Demo!$H:$N,7,0)</f>
        <v>strategy_09_demo</v>
      </c>
      <c r="R1169" s="13" t="str">
        <f t="shared" si="195"/>
        <v>Fri</v>
      </c>
      <c r="S1169" s="14">
        <f>VLOOKUP($B1169,Deals_Demo!$H:$S,8,0)</f>
        <v>45919.655636574076</v>
      </c>
      <c r="T1169" s="14">
        <f>VLOOKUP($B1169,Deals_Demo!$H:$S,9,0)</f>
        <v>45919.863969907412</v>
      </c>
      <c r="U1169" s="15" t="str">
        <f t="shared" si="196"/>
        <v>2025-09-19</v>
      </c>
      <c r="V1169" s="13" t="str">
        <f>VLOOKUP($B1169,Deals_Demo!$H:$S,11,0)</f>
        <v>20</v>
      </c>
      <c r="W1169" s="13" t="str">
        <f>VLOOKUP($B1169,Deals_Demo!$H:$S,12,0)</f>
        <v>Fri</v>
      </c>
      <c r="X1169" s="13">
        <f t="shared" si="198"/>
        <v>0.10100000000000001</v>
      </c>
      <c r="Y1169" s="13">
        <f t="shared" si="199"/>
        <v>0.20200000000000001</v>
      </c>
      <c r="Z1169" s="13">
        <f t="shared" si="200"/>
        <v>0.30299999999999999</v>
      </c>
      <c r="AA1169" s="13">
        <f t="shared" si="197"/>
        <v>-3</v>
      </c>
    </row>
    <row r="1170" spans="1:27" x14ac:dyDescent="0.25">
      <c r="A1170" s="58">
        <v>45919.655636574076</v>
      </c>
      <c r="B1170" s="59">
        <v>443818918</v>
      </c>
      <c r="C1170" s="38" t="s">
        <v>36</v>
      </c>
      <c r="D1170" s="38" t="s">
        <v>38</v>
      </c>
      <c r="E1170" s="38" t="s">
        <v>120</v>
      </c>
      <c r="F1170" s="35">
        <v>3647.65</v>
      </c>
      <c r="G1170" s="35">
        <v>3646.59</v>
      </c>
      <c r="H1170" s="35">
        <v>3644.62</v>
      </c>
      <c r="I1170" s="38" t="s">
        <v>1576</v>
      </c>
      <c r="J1170" s="35">
        <v>3646.61</v>
      </c>
      <c r="K1170" s="35">
        <v>0</v>
      </c>
      <c r="L1170" s="35">
        <v>0</v>
      </c>
      <c r="M1170" s="35">
        <v>1.04</v>
      </c>
      <c r="N1170" s="10" t="str">
        <f t="shared" si="192"/>
        <v>W</v>
      </c>
      <c r="O1170" s="11">
        <f t="shared" si="193"/>
        <v>45919</v>
      </c>
      <c r="P1170" s="12" t="str">
        <f t="shared" si="194"/>
        <v>15</v>
      </c>
      <c r="Q1170" s="13" t="str">
        <f>VLOOKUP($B1170,Deals_Demo!$H:$N,7,0)</f>
        <v>strategy_10_demo</v>
      </c>
      <c r="R1170" s="13" t="str">
        <f t="shared" si="195"/>
        <v>Fri</v>
      </c>
      <c r="S1170" s="14">
        <f>VLOOKUP($B1170,Deals_Demo!$H:$S,8,0)</f>
        <v>45919.655636574076</v>
      </c>
      <c r="T1170" s="14">
        <f>VLOOKUP($B1170,Deals_Demo!$H:$S,9,0)</f>
        <v>45919.863969907412</v>
      </c>
      <c r="U1170" s="15" t="str">
        <f t="shared" si="196"/>
        <v>2025-09-19</v>
      </c>
      <c r="V1170" s="13" t="str">
        <f>VLOOKUP($B1170,Deals_Demo!$H:$S,11,0)</f>
        <v>20</v>
      </c>
      <c r="W1170" s="13" t="str">
        <f>VLOOKUP($B1170,Deals_Demo!$H:$S,12,0)</f>
        <v>Fri</v>
      </c>
      <c r="X1170" s="13">
        <f t="shared" si="198"/>
        <v>0.10400000000000001</v>
      </c>
      <c r="Y1170" s="13">
        <f t="shared" si="199"/>
        <v>0.20800000000000002</v>
      </c>
      <c r="Z1170" s="13">
        <f t="shared" si="200"/>
        <v>0.312</v>
      </c>
      <c r="AA1170" s="13">
        <f t="shared" si="197"/>
        <v>-3</v>
      </c>
    </row>
    <row r="1171" spans="1:27" x14ac:dyDescent="0.25">
      <c r="A1171" s="60">
        <v>45919.655648148146</v>
      </c>
      <c r="B1171" s="61">
        <v>443818919</v>
      </c>
      <c r="C1171" s="37" t="s">
        <v>36</v>
      </c>
      <c r="D1171" s="37" t="s">
        <v>38</v>
      </c>
      <c r="E1171" s="37" t="s">
        <v>120</v>
      </c>
      <c r="F1171" s="36">
        <v>3647.61</v>
      </c>
      <c r="G1171" s="36">
        <v>3646.6</v>
      </c>
      <c r="H1171" s="36">
        <v>3644.12</v>
      </c>
      <c r="I1171" s="37" t="s">
        <v>1576</v>
      </c>
      <c r="J1171" s="36">
        <v>3646.61</v>
      </c>
      <c r="K1171" s="36">
        <v>0</v>
      </c>
      <c r="L1171" s="36">
        <v>0</v>
      </c>
      <c r="M1171" s="36">
        <v>1</v>
      </c>
      <c r="N1171" s="10" t="str">
        <f t="shared" si="192"/>
        <v>W</v>
      </c>
      <c r="O1171" s="11">
        <f t="shared" si="193"/>
        <v>45919</v>
      </c>
      <c r="P1171" s="12" t="str">
        <f t="shared" si="194"/>
        <v>15</v>
      </c>
      <c r="Q1171" s="13" t="str">
        <f>VLOOKUP($B1171,Deals_Demo!$H:$N,7,0)</f>
        <v>strategy_11_demo</v>
      </c>
      <c r="R1171" s="13" t="str">
        <f t="shared" si="195"/>
        <v>Fri</v>
      </c>
      <c r="S1171" s="14">
        <f>VLOOKUP($B1171,Deals_Demo!$H:$S,8,0)</f>
        <v>45919.655648148146</v>
      </c>
      <c r="T1171" s="14">
        <f>VLOOKUP($B1171,Deals_Demo!$H:$S,9,0)</f>
        <v>45919.863981481481</v>
      </c>
      <c r="U1171" s="15" t="str">
        <f t="shared" si="196"/>
        <v>2025-09-19</v>
      </c>
      <c r="V1171" s="13" t="str">
        <f>VLOOKUP($B1171,Deals_Demo!$H:$S,11,0)</f>
        <v>20</v>
      </c>
      <c r="W1171" s="13" t="str">
        <f>VLOOKUP($B1171,Deals_Demo!$H:$S,12,0)</f>
        <v>Fri</v>
      </c>
      <c r="X1171" s="13">
        <f t="shared" si="198"/>
        <v>0.1</v>
      </c>
      <c r="Y1171" s="13">
        <f t="shared" si="199"/>
        <v>0.2</v>
      </c>
      <c r="Z1171" s="13">
        <f t="shared" si="200"/>
        <v>0.3</v>
      </c>
      <c r="AA1171" s="13">
        <f t="shared" si="197"/>
        <v>-3</v>
      </c>
    </row>
    <row r="1172" spans="1:27" x14ac:dyDescent="0.25">
      <c r="A1172" s="58">
        <v>45919.660844907405</v>
      </c>
      <c r="B1172" s="59">
        <v>443821898</v>
      </c>
      <c r="C1172" s="38" t="s">
        <v>36</v>
      </c>
      <c r="D1172" s="38" t="s">
        <v>38</v>
      </c>
      <c r="E1172" s="38" t="s">
        <v>120</v>
      </c>
      <c r="F1172" s="35">
        <v>3646.04</v>
      </c>
      <c r="G1172" s="35">
        <v>3649.04</v>
      </c>
      <c r="H1172" s="38"/>
      <c r="I1172" s="38" t="s">
        <v>1577</v>
      </c>
      <c r="J1172" s="35">
        <v>3649.04</v>
      </c>
      <c r="K1172" s="35">
        <v>0</v>
      </c>
      <c r="L1172" s="35">
        <v>0</v>
      </c>
      <c r="M1172" s="35">
        <v>-3</v>
      </c>
      <c r="N1172" s="10" t="str">
        <f t="shared" si="192"/>
        <v>L</v>
      </c>
      <c r="O1172" s="11">
        <f t="shared" si="193"/>
        <v>45919</v>
      </c>
      <c r="P1172" s="12" t="str">
        <f t="shared" si="194"/>
        <v>15</v>
      </c>
      <c r="Q1172" s="13" t="str">
        <f>VLOOKUP($B1172,Deals_Demo!$H:$N,7,0)</f>
        <v>strategy_20_demo</v>
      </c>
      <c r="R1172" s="13" t="str">
        <f t="shared" si="195"/>
        <v>Fri</v>
      </c>
      <c r="S1172" s="14">
        <f>VLOOKUP($B1172,Deals_Demo!$H:$S,8,0)</f>
        <v>45919.660844907405</v>
      </c>
      <c r="T1172" s="14">
        <f>VLOOKUP($B1172,Deals_Demo!$H:$S,9,0)</f>
        <v>45919.86917824074</v>
      </c>
      <c r="U1172" s="15" t="str">
        <f t="shared" si="196"/>
        <v>2025-09-19</v>
      </c>
      <c r="V1172" s="13" t="str">
        <f>VLOOKUP($B1172,Deals_Demo!$H:$S,11,0)</f>
        <v>20</v>
      </c>
      <c r="W1172" s="13" t="str">
        <f>VLOOKUP($B1172,Deals_Demo!$H:$S,12,0)</f>
        <v>Fri</v>
      </c>
      <c r="X1172" s="13">
        <f t="shared" si="198"/>
        <v>-0.30000000000000004</v>
      </c>
      <c r="Y1172" s="13">
        <f t="shared" si="199"/>
        <v>-0.60000000000000009</v>
      </c>
      <c r="Z1172" s="13">
        <f t="shared" si="200"/>
        <v>-0.89999999999999991</v>
      </c>
      <c r="AA1172" s="13">
        <f t="shared" si="197"/>
        <v>-3</v>
      </c>
    </row>
    <row r="1173" spans="1:27" x14ac:dyDescent="0.25">
      <c r="A1173" s="60">
        <v>45919.660844907405</v>
      </c>
      <c r="B1173" s="61">
        <v>443821900</v>
      </c>
      <c r="C1173" s="37" t="s">
        <v>36</v>
      </c>
      <c r="D1173" s="37" t="s">
        <v>38</v>
      </c>
      <c r="E1173" s="37" t="s">
        <v>120</v>
      </c>
      <c r="F1173" s="36">
        <v>3646.15</v>
      </c>
      <c r="G1173" s="36">
        <v>3649.04</v>
      </c>
      <c r="H1173" s="36">
        <v>3642.54</v>
      </c>
      <c r="I1173" s="37" t="s">
        <v>1577</v>
      </c>
      <c r="J1173" s="36">
        <v>3649.04</v>
      </c>
      <c r="K1173" s="36">
        <v>0</v>
      </c>
      <c r="L1173" s="36">
        <v>0</v>
      </c>
      <c r="M1173" s="36">
        <v>-2.89</v>
      </c>
      <c r="N1173" s="10" t="str">
        <f t="shared" si="192"/>
        <v>L</v>
      </c>
      <c r="O1173" s="11">
        <f t="shared" si="193"/>
        <v>45919</v>
      </c>
      <c r="P1173" s="12" t="str">
        <f t="shared" si="194"/>
        <v>15</v>
      </c>
      <c r="Q1173" s="13" t="str">
        <f>VLOOKUP($B1173,Deals_Demo!$H:$N,7,0)</f>
        <v>strategy_17_demo</v>
      </c>
      <c r="R1173" s="13" t="str">
        <f t="shared" si="195"/>
        <v>Fri</v>
      </c>
      <c r="S1173" s="14">
        <f>VLOOKUP($B1173,Deals_Demo!$H:$S,8,0)</f>
        <v>45919.660844907405</v>
      </c>
      <c r="T1173" s="14">
        <f>VLOOKUP($B1173,Deals_Demo!$H:$S,9,0)</f>
        <v>45919.86917824074</v>
      </c>
      <c r="U1173" s="15" t="str">
        <f t="shared" si="196"/>
        <v>2025-09-19</v>
      </c>
      <c r="V1173" s="13" t="str">
        <f>VLOOKUP($B1173,Deals_Demo!$H:$S,11,0)</f>
        <v>20</v>
      </c>
      <c r="W1173" s="13" t="str">
        <f>VLOOKUP($B1173,Deals_Demo!$H:$S,12,0)</f>
        <v>Fri</v>
      </c>
      <c r="X1173" s="13">
        <f t="shared" si="198"/>
        <v>-0.28900000000000003</v>
      </c>
      <c r="Y1173" s="13">
        <f t="shared" si="199"/>
        <v>-0.57800000000000007</v>
      </c>
      <c r="Z1173" s="13">
        <f t="shared" si="200"/>
        <v>-0.86699999999999999</v>
      </c>
      <c r="AA1173" s="13">
        <f t="shared" si="197"/>
        <v>-3</v>
      </c>
    </row>
    <row r="1174" spans="1:27" x14ac:dyDescent="0.25">
      <c r="A1174" s="58">
        <v>45919.660844907405</v>
      </c>
      <c r="B1174" s="59">
        <v>443821903</v>
      </c>
      <c r="C1174" s="38" t="s">
        <v>36</v>
      </c>
      <c r="D1174" s="38" t="s">
        <v>38</v>
      </c>
      <c r="E1174" s="38" t="s">
        <v>120</v>
      </c>
      <c r="F1174" s="35">
        <v>3646.15</v>
      </c>
      <c r="G1174" s="35">
        <v>3649.04</v>
      </c>
      <c r="H1174" s="38"/>
      <c r="I1174" s="38" t="s">
        <v>1577</v>
      </c>
      <c r="J1174" s="35">
        <v>3649.04</v>
      </c>
      <c r="K1174" s="35">
        <v>0</v>
      </c>
      <c r="L1174" s="35">
        <v>0</v>
      </c>
      <c r="M1174" s="35">
        <v>-2.89</v>
      </c>
      <c r="N1174" s="10" t="str">
        <f t="shared" si="192"/>
        <v>L</v>
      </c>
      <c r="O1174" s="11">
        <f t="shared" si="193"/>
        <v>45919</v>
      </c>
      <c r="P1174" s="12" t="str">
        <f t="shared" si="194"/>
        <v>15</v>
      </c>
      <c r="Q1174" s="13" t="str">
        <f>VLOOKUP($B1174,Deals_Demo!$H:$N,7,0)</f>
        <v>strategy_19_demo</v>
      </c>
      <c r="R1174" s="13" t="str">
        <f t="shared" si="195"/>
        <v>Fri</v>
      </c>
      <c r="S1174" s="14">
        <f>VLOOKUP($B1174,Deals_Demo!$H:$S,8,0)</f>
        <v>45919.660844907405</v>
      </c>
      <c r="T1174" s="14">
        <f>VLOOKUP($B1174,Deals_Demo!$H:$S,9,0)</f>
        <v>45919.86917824074</v>
      </c>
      <c r="U1174" s="15" t="str">
        <f t="shared" si="196"/>
        <v>2025-09-19</v>
      </c>
      <c r="V1174" s="13" t="str">
        <f>VLOOKUP($B1174,Deals_Demo!$H:$S,11,0)</f>
        <v>20</v>
      </c>
      <c r="W1174" s="13" t="str">
        <f>VLOOKUP($B1174,Deals_Demo!$H:$S,12,0)</f>
        <v>Fri</v>
      </c>
      <c r="X1174" s="13">
        <f t="shared" si="198"/>
        <v>-0.28900000000000003</v>
      </c>
      <c r="Y1174" s="13">
        <f t="shared" si="199"/>
        <v>-0.57800000000000007</v>
      </c>
      <c r="Z1174" s="13">
        <f t="shared" si="200"/>
        <v>-0.86699999999999999</v>
      </c>
      <c r="AA1174" s="13">
        <f t="shared" si="197"/>
        <v>-3</v>
      </c>
    </row>
    <row r="1175" spans="1:27" x14ac:dyDescent="0.25">
      <c r="A1175" s="60">
        <v>45919.660856481481</v>
      </c>
      <c r="B1175" s="61">
        <v>443821904</v>
      </c>
      <c r="C1175" s="37" t="s">
        <v>36</v>
      </c>
      <c r="D1175" s="37" t="s">
        <v>38</v>
      </c>
      <c r="E1175" s="37" t="s">
        <v>120</v>
      </c>
      <c r="F1175" s="36">
        <v>3646.15</v>
      </c>
      <c r="G1175" s="36">
        <v>3649.04</v>
      </c>
      <c r="H1175" s="37"/>
      <c r="I1175" s="37" t="s">
        <v>1577</v>
      </c>
      <c r="J1175" s="36">
        <v>3649.04</v>
      </c>
      <c r="K1175" s="36">
        <v>0</v>
      </c>
      <c r="L1175" s="36">
        <v>0</v>
      </c>
      <c r="M1175" s="36">
        <v>-2.89</v>
      </c>
      <c r="N1175" s="10" t="str">
        <f t="shared" si="192"/>
        <v>L</v>
      </c>
      <c r="O1175" s="11">
        <f t="shared" si="193"/>
        <v>45919</v>
      </c>
      <c r="P1175" s="12" t="str">
        <f t="shared" si="194"/>
        <v>15</v>
      </c>
      <c r="Q1175" s="13" t="str">
        <f>VLOOKUP($B1175,Deals_Demo!$H:$N,7,0)</f>
        <v>strategy_18_demo</v>
      </c>
      <c r="R1175" s="13" t="str">
        <f t="shared" si="195"/>
        <v>Fri</v>
      </c>
      <c r="S1175" s="14">
        <f>VLOOKUP($B1175,Deals_Demo!$H:$S,8,0)</f>
        <v>45919.660856481481</v>
      </c>
      <c r="T1175" s="14">
        <f>VLOOKUP($B1175,Deals_Demo!$H:$S,9,0)</f>
        <v>45919.869189814817</v>
      </c>
      <c r="U1175" s="15" t="str">
        <f t="shared" si="196"/>
        <v>2025-09-19</v>
      </c>
      <c r="V1175" s="13" t="str">
        <f>VLOOKUP($B1175,Deals_Demo!$H:$S,11,0)</f>
        <v>20</v>
      </c>
      <c r="W1175" s="13" t="str">
        <f>VLOOKUP($B1175,Deals_Demo!$H:$S,12,0)</f>
        <v>Fri</v>
      </c>
      <c r="X1175" s="13">
        <f t="shared" si="198"/>
        <v>-0.28900000000000003</v>
      </c>
      <c r="Y1175" s="13">
        <f t="shared" si="199"/>
        <v>-0.57800000000000007</v>
      </c>
      <c r="Z1175" s="13">
        <f t="shared" si="200"/>
        <v>-0.86699999999999999</v>
      </c>
      <c r="AA1175" s="13">
        <f t="shared" si="197"/>
        <v>-3</v>
      </c>
    </row>
    <row r="1176" spans="1:27" x14ac:dyDescent="0.25">
      <c r="A1176" s="58">
        <v>45919.660960648151</v>
      </c>
      <c r="B1176" s="59">
        <v>443822058</v>
      </c>
      <c r="C1176" s="38" t="s">
        <v>36</v>
      </c>
      <c r="D1176" s="38" t="s">
        <v>38</v>
      </c>
      <c r="E1176" s="38" t="s">
        <v>120</v>
      </c>
      <c r="F1176" s="35">
        <v>3646.47</v>
      </c>
      <c r="G1176" s="35">
        <v>3649.47</v>
      </c>
      <c r="H1176" s="35">
        <v>3644.97</v>
      </c>
      <c r="I1176" s="38" t="s">
        <v>1578</v>
      </c>
      <c r="J1176" s="35">
        <v>3649.48</v>
      </c>
      <c r="K1176" s="35">
        <v>0</v>
      </c>
      <c r="L1176" s="35">
        <v>0</v>
      </c>
      <c r="M1176" s="35">
        <v>-3.01</v>
      </c>
      <c r="N1176" s="10" t="str">
        <f t="shared" si="192"/>
        <v>L</v>
      </c>
      <c r="O1176" s="11">
        <f t="shared" si="193"/>
        <v>45919</v>
      </c>
      <c r="P1176" s="12" t="str">
        <f t="shared" si="194"/>
        <v>15</v>
      </c>
      <c r="Q1176" s="13" t="str">
        <f>VLOOKUP($B1176,Deals_Demo!$H:$N,7,0)</f>
        <v>strategy_12_demo</v>
      </c>
      <c r="R1176" s="13" t="str">
        <f t="shared" si="195"/>
        <v>Fri</v>
      </c>
      <c r="S1176" s="14">
        <f>VLOOKUP($B1176,Deals_Demo!$H:$S,8,0)</f>
        <v>45919.660960648151</v>
      </c>
      <c r="T1176" s="14">
        <f>VLOOKUP($B1176,Deals_Demo!$H:$S,9,0)</f>
        <v>45919.869293981486</v>
      </c>
      <c r="U1176" s="15" t="str">
        <f t="shared" si="196"/>
        <v>2025-09-19</v>
      </c>
      <c r="V1176" s="13" t="str">
        <f>VLOOKUP($B1176,Deals_Demo!$H:$S,11,0)</f>
        <v>20</v>
      </c>
      <c r="W1176" s="13" t="str">
        <f>VLOOKUP($B1176,Deals_Demo!$H:$S,12,0)</f>
        <v>Fri</v>
      </c>
      <c r="X1176" s="13">
        <f t="shared" si="198"/>
        <v>-0.30099999999999999</v>
      </c>
      <c r="Y1176" s="13">
        <f t="shared" si="199"/>
        <v>-0.60199999999999998</v>
      </c>
      <c r="Z1176" s="13">
        <f t="shared" si="200"/>
        <v>-0.90299999999999991</v>
      </c>
      <c r="AA1176" s="13">
        <f t="shared" si="197"/>
        <v>-3</v>
      </c>
    </row>
    <row r="1177" spans="1:27" x14ac:dyDescent="0.25">
      <c r="A1177" s="60">
        <v>45919.660960648151</v>
      </c>
      <c r="B1177" s="61">
        <v>443822066</v>
      </c>
      <c r="C1177" s="37" t="s">
        <v>36</v>
      </c>
      <c r="D1177" s="37" t="s">
        <v>38</v>
      </c>
      <c r="E1177" s="37" t="s">
        <v>120</v>
      </c>
      <c r="F1177" s="36">
        <v>3646.24</v>
      </c>
      <c r="G1177" s="36">
        <v>3649.47</v>
      </c>
      <c r="H1177" s="36">
        <v>3643.47</v>
      </c>
      <c r="I1177" s="37" t="s">
        <v>1578</v>
      </c>
      <c r="J1177" s="36">
        <v>3649.48</v>
      </c>
      <c r="K1177" s="36">
        <v>0</v>
      </c>
      <c r="L1177" s="36">
        <v>0</v>
      </c>
      <c r="M1177" s="36">
        <v>-3.24</v>
      </c>
      <c r="N1177" s="10" t="str">
        <f t="shared" si="192"/>
        <v>L</v>
      </c>
      <c r="O1177" s="11">
        <f t="shared" si="193"/>
        <v>45919</v>
      </c>
      <c r="P1177" s="12" t="str">
        <f t="shared" si="194"/>
        <v>15</v>
      </c>
      <c r="Q1177" s="13" t="str">
        <f>VLOOKUP($B1177,Deals_Demo!$H:$N,7,0)</f>
        <v>strategy_09_demo</v>
      </c>
      <c r="R1177" s="13" t="str">
        <f t="shared" si="195"/>
        <v>Fri</v>
      </c>
      <c r="S1177" s="14">
        <f>VLOOKUP($B1177,Deals_Demo!$H:$S,8,0)</f>
        <v>45919.660960648151</v>
      </c>
      <c r="T1177" s="14">
        <f>VLOOKUP($B1177,Deals_Demo!$H:$S,9,0)</f>
        <v>45919.869293981486</v>
      </c>
      <c r="U1177" s="15" t="str">
        <f t="shared" si="196"/>
        <v>2025-09-19</v>
      </c>
      <c r="V1177" s="13" t="str">
        <f>VLOOKUP($B1177,Deals_Demo!$H:$S,11,0)</f>
        <v>20</v>
      </c>
      <c r="W1177" s="13" t="str">
        <f>VLOOKUP($B1177,Deals_Demo!$H:$S,12,0)</f>
        <v>Fri</v>
      </c>
      <c r="X1177" s="13">
        <f t="shared" si="198"/>
        <v>-0.32400000000000007</v>
      </c>
      <c r="Y1177" s="13">
        <f t="shared" si="199"/>
        <v>-0.64800000000000013</v>
      </c>
      <c r="Z1177" s="13">
        <f t="shared" si="200"/>
        <v>-0.97199999999999998</v>
      </c>
      <c r="AA1177" s="13">
        <f t="shared" si="197"/>
        <v>-3</v>
      </c>
    </row>
    <row r="1178" spans="1:27" x14ac:dyDescent="0.25">
      <c r="A1178" s="58">
        <v>45919.660960648151</v>
      </c>
      <c r="B1178" s="59">
        <v>443822070</v>
      </c>
      <c r="C1178" s="38" t="s">
        <v>36</v>
      </c>
      <c r="D1178" s="38" t="s">
        <v>38</v>
      </c>
      <c r="E1178" s="38" t="s">
        <v>120</v>
      </c>
      <c r="F1178" s="35">
        <v>3646.3</v>
      </c>
      <c r="G1178" s="35">
        <v>3649.47</v>
      </c>
      <c r="H1178" s="35">
        <v>3642.97</v>
      </c>
      <c r="I1178" s="38" t="s">
        <v>1578</v>
      </c>
      <c r="J1178" s="35">
        <v>3649.48</v>
      </c>
      <c r="K1178" s="35">
        <v>0</v>
      </c>
      <c r="L1178" s="35">
        <v>0</v>
      </c>
      <c r="M1178" s="35">
        <v>-3.18</v>
      </c>
      <c r="N1178" s="10" t="str">
        <f t="shared" si="192"/>
        <v>L</v>
      </c>
      <c r="O1178" s="11">
        <f t="shared" si="193"/>
        <v>45919</v>
      </c>
      <c r="P1178" s="12" t="str">
        <f t="shared" si="194"/>
        <v>15</v>
      </c>
      <c r="Q1178" s="13" t="str">
        <f>VLOOKUP($B1178,Deals_Demo!$H:$N,7,0)</f>
        <v>strategy_11_demo</v>
      </c>
      <c r="R1178" s="13" t="str">
        <f t="shared" si="195"/>
        <v>Fri</v>
      </c>
      <c r="S1178" s="14">
        <f>VLOOKUP($B1178,Deals_Demo!$H:$S,8,0)</f>
        <v>45919.660960648151</v>
      </c>
      <c r="T1178" s="14">
        <f>VLOOKUP($B1178,Deals_Demo!$H:$S,9,0)</f>
        <v>45919.869293981486</v>
      </c>
      <c r="U1178" s="15" t="str">
        <f t="shared" si="196"/>
        <v>2025-09-19</v>
      </c>
      <c r="V1178" s="13" t="str">
        <f>VLOOKUP($B1178,Deals_Demo!$H:$S,11,0)</f>
        <v>20</v>
      </c>
      <c r="W1178" s="13" t="str">
        <f>VLOOKUP($B1178,Deals_Demo!$H:$S,12,0)</f>
        <v>Fri</v>
      </c>
      <c r="X1178" s="13">
        <f t="shared" si="198"/>
        <v>-0.31800000000000006</v>
      </c>
      <c r="Y1178" s="13">
        <f t="shared" si="199"/>
        <v>-0.63600000000000012</v>
      </c>
      <c r="Z1178" s="13">
        <f t="shared" si="200"/>
        <v>-0.95399999999999996</v>
      </c>
      <c r="AA1178" s="13">
        <f t="shared" si="197"/>
        <v>-3</v>
      </c>
    </row>
    <row r="1179" spans="1:27" x14ac:dyDescent="0.25">
      <c r="A1179" s="60">
        <v>45919.66097222222</v>
      </c>
      <c r="B1179" s="61">
        <v>443822076</v>
      </c>
      <c r="C1179" s="37" t="s">
        <v>36</v>
      </c>
      <c r="D1179" s="37" t="s">
        <v>38</v>
      </c>
      <c r="E1179" s="37" t="s">
        <v>120</v>
      </c>
      <c r="F1179" s="36">
        <v>3646.3</v>
      </c>
      <c r="G1179" s="36">
        <v>3648.97</v>
      </c>
      <c r="H1179" s="36">
        <v>3643.47</v>
      </c>
      <c r="I1179" s="37" t="s">
        <v>1579</v>
      </c>
      <c r="J1179" s="36">
        <v>3648.98</v>
      </c>
      <c r="K1179" s="36">
        <v>0</v>
      </c>
      <c r="L1179" s="36">
        <v>0</v>
      </c>
      <c r="M1179" s="36">
        <v>-2.68</v>
      </c>
      <c r="N1179" s="10" t="str">
        <f t="shared" si="192"/>
        <v>L</v>
      </c>
      <c r="O1179" s="11">
        <f t="shared" si="193"/>
        <v>45919</v>
      </c>
      <c r="P1179" s="12" t="str">
        <f t="shared" si="194"/>
        <v>15</v>
      </c>
      <c r="Q1179" s="13" t="str">
        <f>VLOOKUP($B1179,Deals_Demo!$H:$N,7,0)</f>
        <v>strategy_10_demo</v>
      </c>
      <c r="R1179" s="13" t="str">
        <f t="shared" si="195"/>
        <v>Fri</v>
      </c>
      <c r="S1179" s="14">
        <f>VLOOKUP($B1179,Deals_Demo!$H:$S,8,0)</f>
        <v>45919.66097222222</v>
      </c>
      <c r="T1179" s="14">
        <f>VLOOKUP($B1179,Deals_Demo!$H:$S,9,0)</f>
        <v>45919.869305555556</v>
      </c>
      <c r="U1179" s="15" t="str">
        <f t="shared" si="196"/>
        <v>2025-09-19</v>
      </c>
      <c r="V1179" s="13" t="str">
        <f>VLOOKUP($B1179,Deals_Demo!$H:$S,11,0)</f>
        <v>20</v>
      </c>
      <c r="W1179" s="13" t="str">
        <f>VLOOKUP($B1179,Deals_Demo!$H:$S,12,0)</f>
        <v>Fri</v>
      </c>
      <c r="X1179" s="13">
        <f t="shared" si="198"/>
        <v>-0.26800000000000002</v>
      </c>
      <c r="Y1179" s="13">
        <f t="shared" si="199"/>
        <v>-0.53600000000000003</v>
      </c>
      <c r="Z1179" s="13">
        <f t="shared" si="200"/>
        <v>-0.80400000000000005</v>
      </c>
      <c r="AA1179" s="13">
        <f t="shared" si="197"/>
        <v>-3</v>
      </c>
    </row>
    <row r="1180" spans="1:27" x14ac:dyDescent="0.25">
      <c r="A1180" s="58">
        <v>45919.661307870374</v>
      </c>
      <c r="B1180" s="59">
        <v>443822328</v>
      </c>
      <c r="C1180" s="38" t="s">
        <v>36</v>
      </c>
      <c r="D1180" s="38" t="s">
        <v>38</v>
      </c>
      <c r="E1180" s="38" t="s">
        <v>120</v>
      </c>
      <c r="F1180" s="35">
        <v>3647.27</v>
      </c>
      <c r="G1180" s="35">
        <v>3646.99</v>
      </c>
      <c r="H1180" s="35">
        <v>3643.78</v>
      </c>
      <c r="I1180" s="38" t="s">
        <v>1580</v>
      </c>
      <c r="J1180" s="35">
        <v>3647.4</v>
      </c>
      <c r="K1180" s="35">
        <v>0</v>
      </c>
      <c r="L1180" s="35">
        <v>0</v>
      </c>
      <c r="M1180" s="35">
        <v>-0.13</v>
      </c>
      <c r="N1180" s="10" t="str">
        <f t="shared" si="192"/>
        <v>L</v>
      </c>
      <c r="O1180" s="11">
        <f t="shared" si="193"/>
        <v>45919</v>
      </c>
      <c r="P1180" s="12" t="str">
        <f t="shared" si="194"/>
        <v>15</v>
      </c>
      <c r="Q1180" s="13" t="str">
        <f>VLOOKUP($B1180,Deals_Demo!$H:$N,7,0)</f>
        <v>strategy_08_demo</v>
      </c>
      <c r="R1180" s="13" t="str">
        <f t="shared" si="195"/>
        <v>Fri</v>
      </c>
      <c r="S1180" s="14">
        <f>VLOOKUP($B1180,Deals_Demo!$H:$S,8,0)</f>
        <v>45919.661307870374</v>
      </c>
      <c r="T1180" s="14">
        <f>VLOOKUP($B1180,Deals_Demo!$H:$S,9,0)</f>
        <v>45919.86964120371</v>
      </c>
      <c r="U1180" s="15" t="str">
        <f t="shared" si="196"/>
        <v>2025-09-19</v>
      </c>
      <c r="V1180" s="13" t="str">
        <f>VLOOKUP($B1180,Deals_Demo!$H:$S,11,0)</f>
        <v>20</v>
      </c>
      <c r="W1180" s="13" t="str">
        <f>VLOOKUP($B1180,Deals_Demo!$H:$S,12,0)</f>
        <v>Fri</v>
      </c>
      <c r="X1180" s="13">
        <f t="shared" si="198"/>
        <v>-1.3000000000000001E-2</v>
      </c>
      <c r="Y1180" s="13">
        <f t="shared" si="199"/>
        <v>-2.6000000000000002E-2</v>
      </c>
      <c r="Z1180" s="13">
        <f t="shared" si="200"/>
        <v>-3.9E-2</v>
      </c>
      <c r="AA1180" s="13">
        <f t="shared" si="197"/>
        <v>-3</v>
      </c>
    </row>
    <row r="1181" spans="1:27" x14ac:dyDescent="0.25">
      <c r="A1181" s="60">
        <v>45919.661307870374</v>
      </c>
      <c r="B1181" s="61">
        <v>443822329</v>
      </c>
      <c r="C1181" s="37" t="s">
        <v>36</v>
      </c>
      <c r="D1181" s="37" t="s">
        <v>38</v>
      </c>
      <c r="E1181" s="37" t="s">
        <v>120</v>
      </c>
      <c r="F1181" s="36">
        <v>3647.27</v>
      </c>
      <c r="G1181" s="36">
        <v>3647.43</v>
      </c>
      <c r="H1181" s="36">
        <v>3643.77</v>
      </c>
      <c r="I1181" s="37" t="s">
        <v>1581</v>
      </c>
      <c r="J1181" s="36">
        <v>3647.43</v>
      </c>
      <c r="K1181" s="36">
        <v>0</v>
      </c>
      <c r="L1181" s="36">
        <v>0</v>
      </c>
      <c r="M1181" s="36">
        <v>-0.16</v>
      </c>
      <c r="N1181" s="10" t="str">
        <f t="shared" si="192"/>
        <v>L</v>
      </c>
      <c r="O1181" s="11">
        <f t="shared" si="193"/>
        <v>45919</v>
      </c>
      <c r="P1181" s="12" t="str">
        <f t="shared" si="194"/>
        <v>15</v>
      </c>
      <c r="Q1181" s="13" t="str">
        <f>VLOOKUP($B1181,Deals_Demo!$H:$N,7,0)</f>
        <v>strategy_07_demo</v>
      </c>
      <c r="R1181" s="13" t="str">
        <f t="shared" si="195"/>
        <v>Fri</v>
      </c>
      <c r="S1181" s="14">
        <f>VLOOKUP($B1181,Deals_Demo!$H:$S,8,0)</f>
        <v>45919.661307870374</v>
      </c>
      <c r="T1181" s="14">
        <f>VLOOKUP($B1181,Deals_Demo!$H:$S,9,0)</f>
        <v>45919.86964120371</v>
      </c>
      <c r="U1181" s="15" t="str">
        <f t="shared" si="196"/>
        <v>2025-09-19</v>
      </c>
      <c r="V1181" s="13" t="str">
        <f>VLOOKUP($B1181,Deals_Demo!$H:$S,11,0)</f>
        <v>20</v>
      </c>
      <c r="W1181" s="13" t="str">
        <f>VLOOKUP($B1181,Deals_Demo!$H:$S,12,0)</f>
        <v>Fri</v>
      </c>
      <c r="X1181" s="13">
        <f t="shared" si="198"/>
        <v>-1.6E-2</v>
      </c>
      <c r="Y1181" s="13">
        <f t="shared" si="199"/>
        <v>-3.2000000000000001E-2</v>
      </c>
      <c r="Z1181" s="13">
        <f t="shared" si="200"/>
        <v>-4.8000000000000001E-2</v>
      </c>
      <c r="AA1181" s="13">
        <f t="shared" si="197"/>
        <v>-3</v>
      </c>
    </row>
    <row r="1182" spans="1:27" x14ac:dyDescent="0.25">
      <c r="A1182" s="58">
        <v>45919.661770833336</v>
      </c>
      <c r="B1182" s="59">
        <v>443822570</v>
      </c>
      <c r="C1182" s="38" t="s">
        <v>36</v>
      </c>
      <c r="D1182" s="38" t="s">
        <v>38</v>
      </c>
      <c r="E1182" s="38" t="s">
        <v>120</v>
      </c>
      <c r="F1182" s="35">
        <v>3647.66</v>
      </c>
      <c r="G1182" s="35">
        <v>3648.05</v>
      </c>
      <c r="H1182" s="35">
        <v>3643.16</v>
      </c>
      <c r="I1182" s="38" t="s">
        <v>1582</v>
      </c>
      <c r="J1182" s="35">
        <v>3648.07</v>
      </c>
      <c r="K1182" s="35">
        <v>0</v>
      </c>
      <c r="L1182" s="35">
        <v>0</v>
      </c>
      <c r="M1182" s="35">
        <v>-0.41</v>
      </c>
      <c r="N1182" s="10" t="str">
        <f t="shared" si="192"/>
        <v>L</v>
      </c>
      <c r="O1182" s="11">
        <f t="shared" si="193"/>
        <v>45919</v>
      </c>
      <c r="P1182" s="12" t="str">
        <f t="shared" si="194"/>
        <v>15</v>
      </c>
      <c r="Q1182" s="13" t="str">
        <f>VLOOKUP($B1182,Deals_Demo!$H:$N,7,0)</f>
        <v>DEMO_strategy_03</v>
      </c>
      <c r="R1182" s="13" t="str">
        <f t="shared" si="195"/>
        <v>Fri</v>
      </c>
      <c r="S1182" s="14">
        <f>VLOOKUP($B1182,Deals_Demo!$H:$S,8,0)</f>
        <v>45919.661770833336</v>
      </c>
      <c r="T1182" s="14">
        <f>VLOOKUP($B1182,Deals_Demo!$H:$S,9,0)</f>
        <v>45919.870104166672</v>
      </c>
      <c r="U1182" s="15" t="str">
        <f t="shared" si="196"/>
        <v>2025-09-19</v>
      </c>
      <c r="V1182" s="13" t="str">
        <f>VLOOKUP($B1182,Deals_Demo!$H:$S,11,0)</f>
        <v>20</v>
      </c>
      <c r="W1182" s="13" t="str">
        <f>VLOOKUP($B1182,Deals_Demo!$H:$S,12,0)</f>
        <v>Fri</v>
      </c>
      <c r="X1182" s="13">
        <f t="shared" si="198"/>
        <v>-4.1000000000000002E-2</v>
      </c>
      <c r="Y1182" s="13">
        <f t="shared" si="199"/>
        <v>-8.2000000000000003E-2</v>
      </c>
      <c r="Z1182" s="13">
        <f t="shared" si="200"/>
        <v>-0.12299999999999998</v>
      </c>
      <c r="AA1182" s="13">
        <f t="shared" si="197"/>
        <v>-3</v>
      </c>
    </row>
    <row r="1183" spans="1:27" x14ac:dyDescent="0.25">
      <c r="A1183" s="60">
        <v>45919.663969907408</v>
      </c>
      <c r="B1183" s="61">
        <v>443824278</v>
      </c>
      <c r="C1183" s="37" t="s">
        <v>36</v>
      </c>
      <c r="D1183" s="37" t="s">
        <v>37</v>
      </c>
      <c r="E1183" s="37" t="s">
        <v>120</v>
      </c>
      <c r="F1183" s="36">
        <v>3649.38</v>
      </c>
      <c r="G1183" s="36">
        <v>3646.38</v>
      </c>
      <c r="H1183" s="36">
        <v>3652.88</v>
      </c>
      <c r="I1183" s="37" t="s">
        <v>1583</v>
      </c>
      <c r="J1183" s="36">
        <v>3646.37</v>
      </c>
      <c r="K1183" s="36">
        <v>0</v>
      </c>
      <c r="L1183" s="36">
        <v>0</v>
      </c>
      <c r="M1183" s="36">
        <v>-3.01</v>
      </c>
      <c r="N1183" s="10" t="str">
        <f t="shared" si="192"/>
        <v>L</v>
      </c>
      <c r="O1183" s="11">
        <f t="shared" si="193"/>
        <v>45919</v>
      </c>
      <c r="P1183" s="12" t="str">
        <f t="shared" si="194"/>
        <v>15</v>
      </c>
      <c r="Q1183" s="13" t="str">
        <f>VLOOKUP($B1183,Deals_Demo!$H:$N,7,0)</f>
        <v>strategy_17_demo</v>
      </c>
      <c r="R1183" s="13" t="str">
        <f t="shared" si="195"/>
        <v>Fri</v>
      </c>
      <c r="S1183" s="14">
        <f>VLOOKUP($B1183,Deals_Demo!$H:$S,8,0)</f>
        <v>45919.663969907408</v>
      </c>
      <c r="T1183" s="14">
        <f>VLOOKUP($B1183,Deals_Demo!$H:$S,9,0)</f>
        <v>45919.872303240743</v>
      </c>
      <c r="U1183" s="15" t="str">
        <f t="shared" si="196"/>
        <v>2025-09-19</v>
      </c>
      <c r="V1183" s="13" t="str">
        <f>VLOOKUP($B1183,Deals_Demo!$H:$S,11,0)</f>
        <v>20</v>
      </c>
      <c r="W1183" s="13" t="str">
        <f>VLOOKUP($B1183,Deals_Demo!$H:$S,12,0)</f>
        <v>Fri</v>
      </c>
      <c r="X1183" s="13">
        <f t="shared" si="198"/>
        <v>-0.30099999999999999</v>
      </c>
      <c r="Y1183" s="13">
        <f t="shared" si="199"/>
        <v>-0.60199999999999998</v>
      </c>
      <c r="Z1183" s="13">
        <f t="shared" si="200"/>
        <v>-0.90299999999999991</v>
      </c>
      <c r="AA1183" s="13">
        <f t="shared" si="197"/>
        <v>-3</v>
      </c>
    </row>
    <row r="1184" spans="1:27" x14ac:dyDescent="0.25">
      <c r="A1184" s="58">
        <v>45919.663969907408</v>
      </c>
      <c r="B1184" s="59">
        <v>443824279</v>
      </c>
      <c r="C1184" s="38" t="s">
        <v>36</v>
      </c>
      <c r="D1184" s="38" t="s">
        <v>37</v>
      </c>
      <c r="E1184" s="38" t="s">
        <v>120</v>
      </c>
      <c r="F1184" s="35">
        <v>3649.38</v>
      </c>
      <c r="G1184" s="35">
        <v>3646.38</v>
      </c>
      <c r="H1184" s="38"/>
      <c r="I1184" s="38" t="s">
        <v>1583</v>
      </c>
      <c r="J1184" s="35">
        <v>3646.37</v>
      </c>
      <c r="K1184" s="35">
        <v>0</v>
      </c>
      <c r="L1184" s="35">
        <v>0</v>
      </c>
      <c r="M1184" s="35">
        <v>-3.01</v>
      </c>
      <c r="N1184" s="10" t="str">
        <f t="shared" si="192"/>
        <v>L</v>
      </c>
      <c r="O1184" s="11">
        <f t="shared" si="193"/>
        <v>45919</v>
      </c>
      <c r="P1184" s="12" t="str">
        <f t="shared" si="194"/>
        <v>15</v>
      </c>
      <c r="Q1184" s="13" t="str">
        <f>VLOOKUP($B1184,Deals_Demo!$H:$N,7,0)</f>
        <v>strategy_19_demo</v>
      </c>
      <c r="R1184" s="13" t="str">
        <f t="shared" si="195"/>
        <v>Fri</v>
      </c>
      <c r="S1184" s="14">
        <f>VLOOKUP($B1184,Deals_Demo!$H:$S,8,0)</f>
        <v>45919.663969907408</v>
      </c>
      <c r="T1184" s="14">
        <f>VLOOKUP($B1184,Deals_Demo!$H:$S,9,0)</f>
        <v>45919.872303240743</v>
      </c>
      <c r="U1184" s="15" t="str">
        <f t="shared" si="196"/>
        <v>2025-09-19</v>
      </c>
      <c r="V1184" s="13" t="str">
        <f>VLOOKUP($B1184,Deals_Demo!$H:$S,11,0)</f>
        <v>20</v>
      </c>
      <c r="W1184" s="13" t="str">
        <f>VLOOKUP($B1184,Deals_Demo!$H:$S,12,0)</f>
        <v>Fri</v>
      </c>
      <c r="X1184" s="13">
        <f t="shared" si="198"/>
        <v>-0.30099999999999999</v>
      </c>
      <c r="Y1184" s="13">
        <f t="shared" si="199"/>
        <v>-0.60199999999999998</v>
      </c>
      <c r="Z1184" s="13">
        <f t="shared" si="200"/>
        <v>-0.90299999999999991</v>
      </c>
      <c r="AA1184" s="13">
        <f t="shared" si="197"/>
        <v>-3</v>
      </c>
    </row>
    <row r="1185" spans="1:27" x14ac:dyDescent="0.25">
      <c r="A1185" s="60">
        <v>45919.663969907408</v>
      </c>
      <c r="B1185" s="61">
        <v>443824281</v>
      </c>
      <c r="C1185" s="37" t="s">
        <v>36</v>
      </c>
      <c r="D1185" s="37" t="s">
        <v>37</v>
      </c>
      <c r="E1185" s="37" t="s">
        <v>120</v>
      </c>
      <c r="F1185" s="36">
        <v>3649.36</v>
      </c>
      <c r="G1185" s="36">
        <v>3646.38</v>
      </c>
      <c r="H1185" s="37"/>
      <c r="I1185" s="37" t="s">
        <v>1583</v>
      </c>
      <c r="J1185" s="36">
        <v>3646.37</v>
      </c>
      <c r="K1185" s="36">
        <v>0</v>
      </c>
      <c r="L1185" s="36">
        <v>0</v>
      </c>
      <c r="M1185" s="36">
        <v>-2.99</v>
      </c>
      <c r="N1185" s="10" t="str">
        <f t="shared" si="192"/>
        <v>L</v>
      </c>
      <c r="O1185" s="11">
        <f t="shared" si="193"/>
        <v>45919</v>
      </c>
      <c r="P1185" s="12" t="str">
        <f t="shared" si="194"/>
        <v>15</v>
      </c>
      <c r="Q1185" s="13" t="str">
        <f>VLOOKUP($B1185,Deals_Demo!$H:$N,7,0)</f>
        <v>strategy_18_demo</v>
      </c>
      <c r="R1185" s="13" t="str">
        <f t="shared" si="195"/>
        <v>Fri</v>
      </c>
      <c r="S1185" s="14">
        <f>VLOOKUP($B1185,Deals_Demo!$H:$S,8,0)</f>
        <v>45919.663969907408</v>
      </c>
      <c r="T1185" s="14">
        <f>VLOOKUP($B1185,Deals_Demo!$H:$S,9,0)</f>
        <v>45919.872303240743</v>
      </c>
      <c r="U1185" s="15" t="str">
        <f t="shared" si="196"/>
        <v>2025-09-19</v>
      </c>
      <c r="V1185" s="13" t="str">
        <f>VLOOKUP($B1185,Deals_Demo!$H:$S,11,0)</f>
        <v>20</v>
      </c>
      <c r="W1185" s="13" t="str">
        <f>VLOOKUP($B1185,Deals_Demo!$H:$S,12,0)</f>
        <v>Fri</v>
      </c>
      <c r="X1185" s="13">
        <f t="shared" si="198"/>
        <v>-0.29900000000000004</v>
      </c>
      <c r="Y1185" s="13">
        <f t="shared" si="199"/>
        <v>-0.59800000000000009</v>
      </c>
      <c r="Z1185" s="13">
        <f t="shared" si="200"/>
        <v>-0.89700000000000002</v>
      </c>
      <c r="AA1185" s="13">
        <f t="shared" si="197"/>
        <v>-3</v>
      </c>
    </row>
    <row r="1186" spans="1:27" x14ac:dyDescent="0.25">
      <c r="A1186" s="58">
        <v>45919.669525462959</v>
      </c>
      <c r="B1186" s="59">
        <v>443830238</v>
      </c>
      <c r="C1186" s="38" t="s">
        <v>36</v>
      </c>
      <c r="D1186" s="38" t="s">
        <v>38</v>
      </c>
      <c r="E1186" s="38" t="s">
        <v>120</v>
      </c>
      <c r="F1186" s="35">
        <v>3644.82</v>
      </c>
      <c r="G1186" s="35">
        <v>3647.89</v>
      </c>
      <c r="H1186" s="35">
        <v>3641.39</v>
      </c>
      <c r="I1186" s="38" t="s">
        <v>1584</v>
      </c>
      <c r="J1186" s="35">
        <v>3647.92</v>
      </c>
      <c r="K1186" s="35">
        <v>0</v>
      </c>
      <c r="L1186" s="35">
        <v>0</v>
      </c>
      <c r="M1186" s="35">
        <v>-3.1</v>
      </c>
      <c r="N1186" s="10" t="str">
        <f t="shared" si="192"/>
        <v>L</v>
      </c>
      <c r="O1186" s="11">
        <f t="shared" si="193"/>
        <v>45919</v>
      </c>
      <c r="P1186" s="12" t="str">
        <f t="shared" si="194"/>
        <v>16</v>
      </c>
      <c r="Q1186" s="13" t="str">
        <f>VLOOKUP($B1186,Deals_Demo!$H:$N,7,0)</f>
        <v>strategy_17_demo</v>
      </c>
      <c r="R1186" s="13" t="str">
        <f t="shared" si="195"/>
        <v>Fri</v>
      </c>
      <c r="S1186" s="14">
        <f>VLOOKUP($B1186,Deals_Demo!$H:$S,8,0)</f>
        <v>45919.669525462959</v>
      </c>
      <c r="T1186" s="14">
        <f>VLOOKUP($B1186,Deals_Demo!$H:$S,9,0)</f>
        <v>45919.877858796295</v>
      </c>
      <c r="U1186" s="15" t="str">
        <f t="shared" si="196"/>
        <v>2025-09-19</v>
      </c>
      <c r="V1186" s="13" t="str">
        <f>VLOOKUP($B1186,Deals_Demo!$H:$S,11,0)</f>
        <v>21</v>
      </c>
      <c r="W1186" s="13" t="str">
        <f>VLOOKUP($B1186,Deals_Demo!$H:$S,12,0)</f>
        <v>Fri</v>
      </c>
      <c r="X1186" s="13">
        <f t="shared" si="198"/>
        <v>-0.31000000000000005</v>
      </c>
      <c r="Y1186" s="13">
        <f t="shared" si="199"/>
        <v>-0.62000000000000011</v>
      </c>
      <c r="Z1186" s="13">
        <f t="shared" si="200"/>
        <v>-0.92999999999999994</v>
      </c>
      <c r="AA1186" s="13">
        <f t="shared" si="197"/>
        <v>-3</v>
      </c>
    </row>
    <row r="1187" spans="1:27" x14ac:dyDescent="0.25">
      <c r="A1187" s="60">
        <v>45919.669525462959</v>
      </c>
      <c r="B1187" s="61">
        <v>443830240</v>
      </c>
      <c r="C1187" s="37" t="s">
        <v>36</v>
      </c>
      <c r="D1187" s="37" t="s">
        <v>38</v>
      </c>
      <c r="E1187" s="37" t="s">
        <v>120</v>
      </c>
      <c r="F1187" s="36">
        <v>3644.82</v>
      </c>
      <c r="G1187" s="36">
        <v>3647.89</v>
      </c>
      <c r="H1187" s="37"/>
      <c r="I1187" s="37" t="s">
        <v>1584</v>
      </c>
      <c r="J1187" s="36">
        <v>3647.92</v>
      </c>
      <c r="K1187" s="36">
        <v>0</v>
      </c>
      <c r="L1187" s="36">
        <v>0</v>
      </c>
      <c r="M1187" s="36">
        <v>-3.1</v>
      </c>
      <c r="N1187" s="10" t="str">
        <f t="shared" si="192"/>
        <v>L</v>
      </c>
      <c r="O1187" s="11">
        <f t="shared" si="193"/>
        <v>45919</v>
      </c>
      <c r="P1187" s="12" t="str">
        <f t="shared" si="194"/>
        <v>16</v>
      </c>
      <c r="Q1187" s="13" t="str">
        <f>VLOOKUP($B1187,Deals_Demo!$H:$N,7,0)</f>
        <v>strategy_19_demo</v>
      </c>
      <c r="R1187" s="13" t="str">
        <f t="shared" si="195"/>
        <v>Fri</v>
      </c>
      <c r="S1187" s="14">
        <f>VLOOKUP($B1187,Deals_Demo!$H:$S,8,0)</f>
        <v>45919.669525462959</v>
      </c>
      <c r="T1187" s="14">
        <f>VLOOKUP($B1187,Deals_Demo!$H:$S,9,0)</f>
        <v>45919.877858796295</v>
      </c>
      <c r="U1187" s="15" t="str">
        <f t="shared" si="196"/>
        <v>2025-09-19</v>
      </c>
      <c r="V1187" s="13" t="str">
        <f>VLOOKUP($B1187,Deals_Demo!$H:$S,11,0)</f>
        <v>21</v>
      </c>
      <c r="W1187" s="13" t="str">
        <f>VLOOKUP($B1187,Deals_Demo!$H:$S,12,0)</f>
        <v>Fri</v>
      </c>
      <c r="X1187" s="13">
        <f t="shared" si="198"/>
        <v>-0.31000000000000005</v>
      </c>
      <c r="Y1187" s="13">
        <f t="shared" si="199"/>
        <v>-0.62000000000000011</v>
      </c>
      <c r="Z1187" s="13">
        <f t="shared" si="200"/>
        <v>-0.92999999999999994</v>
      </c>
      <c r="AA1187" s="13">
        <f t="shared" si="197"/>
        <v>-3</v>
      </c>
    </row>
    <row r="1188" spans="1:27" x14ac:dyDescent="0.25">
      <c r="A1188" s="58">
        <v>45919.669525462959</v>
      </c>
      <c r="B1188" s="59">
        <v>443830244</v>
      </c>
      <c r="C1188" s="38" t="s">
        <v>36</v>
      </c>
      <c r="D1188" s="38" t="s">
        <v>38</v>
      </c>
      <c r="E1188" s="38" t="s">
        <v>120</v>
      </c>
      <c r="F1188" s="35">
        <v>3645.06</v>
      </c>
      <c r="G1188" s="35">
        <v>3647.82</v>
      </c>
      <c r="H1188" s="38"/>
      <c r="I1188" s="38" t="s">
        <v>1584</v>
      </c>
      <c r="J1188" s="35">
        <v>3647.83</v>
      </c>
      <c r="K1188" s="35">
        <v>0</v>
      </c>
      <c r="L1188" s="35">
        <v>0</v>
      </c>
      <c r="M1188" s="35">
        <v>-2.77</v>
      </c>
      <c r="N1188" s="10" t="str">
        <f t="shared" si="192"/>
        <v>L</v>
      </c>
      <c r="O1188" s="11">
        <f t="shared" si="193"/>
        <v>45919</v>
      </c>
      <c r="P1188" s="12" t="str">
        <f t="shared" si="194"/>
        <v>16</v>
      </c>
      <c r="Q1188" s="13" t="str">
        <f>VLOOKUP($B1188,Deals_Demo!$H:$N,7,0)</f>
        <v>strategy_18_demo</v>
      </c>
      <c r="R1188" s="13" t="str">
        <f t="shared" si="195"/>
        <v>Fri</v>
      </c>
      <c r="S1188" s="14">
        <f>VLOOKUP($B1188,Deals_Demo!$H:$S,8,0)</f>
        <v>45919.669525462959</v>
      </c>
      <c r="T1188" s="14">
        <f>VLOOKUP($B1188,Deals_Demo!$H:$S,9,0)</f>
        <v>45919.877858796295</v>
      </c>
      <c r="U1188" s="15" t="str">
        <f t="shared" si="196"/>
        <v>2025-09-19</v>
      </c>
      <c r="V1188" s="13" t="str">
        <f>VLOOKUP($B1188,Deals_Demo!$H:$S,11,0)</f>
        <v>21</v>
      </c>
      <c r="W1188" s="13" t="str">
        <f>VLOOKUP($B1188,Deals_Demo!$H:$S,12,0)</f>
        <v>Fri</v>
      </c>
      <c r="X1188" s="13">
        <f t="shared" si="198"/>
        <v>-0.27700000000000002</v>
      </c>
      <c r="Y1188" s="13">
        <f t="shared" si="199"/>
        <v>-0.55400000000000005</v>
      </c>
      <c r="Z1188" s="13">
        <f t="shared" si="200"/>
        <v>-0.83099999999999996</v>
      </c>
      <c r="AA1188" s="13">
        <f t="shared" si="197"/>
        <v>-3</v>
      </c>
    </row>
    <row r="1189" spans="1:27" x14ac:dyDescent="0.25">
      <c r="A1189" s="60">
        <v>45919.669537037036</v>
      </c>
      <c r="B1189" s="61">
        <v>443830246</v>
      </c>
      <c r="C1189" s="37" t="s">
        <v>36</v>
      </c>
      <c r="D1189" s="37" t="s">
        <v>38</v>
      </c>
      <c r="E1189" s="37" t="s">
        <v>120</v>
      </c>
      <c r="F1189" s="36">
        <v>3644.97</v>
      </c>
      <c r="G1189" s="36">
        <v>3647.82</v>
      </c>
      <c r="H1189" s="37"/>
      <c r="I1189" s="37" t="s">
        <v>1584</v>
      </c>
      <c r="J1189" s="36">
        <v>3647.83</v>
      </c>
      <c r="K1189" s="36">
        <v>0</v>
      </c>
      <c r="L1189" s="36">
        <v>0</v>
      </c>
      <c r="M1189" s="36">
        <v>-2.86</v>
      </c>
      <c r="N1189" s="10" t="str">
        <f t="shared" si="192"/>
        <v>L</v>
      </c>
      <c r="O1189" s="11">
        <f t="shared" si="193"/>
        <v>45919</v>
      </c>
      <c r="P1189" s="12" t="str">
        <f t="shared" si="194"/>
        <v>16</v>
      </c>
      <c r="Q1189" s="13" t="str">
        <f>VLOOKUP($B1189,Deals_Demo!$H:$N,7,0)</f>
        <v>strategy_20_demo</v>
      </c>
      <c r="R1189" s="13" t="str">
        <f t="shared" si="195"/>
        <v>Fri</v>
      </c>
      <c r="S1189" s="14">
        <f>VLOOKUP($B1189,Deals_Demo!$H:$S,8,0)</f>
        <v>45919.669537037036</v>
      </c>
      <c r="T1189" s="14">
        <f>VLOOKUP($B1189,Deals_Demo!$H:$S,9,0)</f>
        <v>45919.877870370372</v>
      </c>
      <c r="U1189" s="15" t="str">
        <f t="shared" si="196"/>
        <v>2025-09-19</v>
      </c>
      <c r="V1189" s="13" t="str">
        <f>VLOOKUP($B1189,Deals_Demo!$H:$S,11,0)</f>
        <v>21</v>
      </c>
      <c r="W1189" s="13" t="str">
        <f>VLOOKUP($B1189,Deals_Demo!$H:$S,12,0)</f>
        <v>Fri</v>
      </c>
      <c r="X1189" s="13">
        <f t="shared" si="198"/>
        <v>-0.28599999999999998</v>
      </c>
      <c r="Y1189" s="13">
        <f t="shared" si="199"/>
        <v>-0.57199999999999995</v>
      </c>
      <c r="Z1189" s="13">
        <f t="shared" si="200"/>
        <v>-0.85799999999999998</v>
      </c>
      <c r="AA1189" s="13">
        <f t="shared" si="197"/>
        <v>-3</v>
      </c>
    </row>
    <row r="1190" spans="1:27" x14ac:dyDescent="0.25">
      <c r="A1190" s="58">
        <v>45919.670104166667</v>
      </c>
      <c r="B1190" s="59">
        <v>443831443</v>
      </c>
      <c r="C1190" s="38" t="s">
        <v>36</v>
      </c>
      <c r="D1190" s="38" t="s">
        <v>38</v>
      </c>
      <c r="E1190" s="38" t="s">
        <v>120</v>
      </c>
      <c r="F1190" s="35">
        <v>3647.58</v>
      </c>
      <c r="G1190" s="35">
        <v>3650.6</v>
      </c>
      <c r="H1190" s="35">
        <v>3643.1</v>
      </c>
      <c r="I1190" s="38" t="s">
        <v>1585</v>
      </c>
      <c r="J1190" s="35">
        <v>3650.62</v>
      </c>
      <c r="K1190" s="35">
        <v>0</v>
      </c>
      <c r="L1190" s="35">
        <v>0</v>
      </c>
      <c r="M1190" s="35">
        <v>-3.04</v>
      </c>
      <c r="N1190" s="10" t="str">
        <f t="shared" si="192"/>
        <v>L</v>
      </c>
      <c r="O1190" s="11">
        <f t="shared" si="193"/>
        <v>45919</v>
      </c>
      <c r="P1190" s="12" t="str">
        <f t="shared" si="194"/>
        <v>16</v>
      </c>
      <c r="Q1190" s="13" t="str">
        <f>VLOOKUP($B1190,Deals_Demo!$H:$N,7,0)</f>
        <v>DEMO_strategy_03</v>
      </c>
      <c r="R1190" s="13" t="str">
        <f t="shared" si="195"/>
        <v>Fri</v>
      </c>
      <c r="S1190" s="14">
        <f>VLOOKUP($B1190,Deals_Demo!$H:$S,8,0)</f>
        <v>45919.670104166667</v>
      </c>
      <c r="T1190" s="14">
        <f>VLOOKUP($B1190,Deals_Demo!$H:$S,9,0)</f>
        <v>45919.878437500003</v>
      </c>
      <c r="U1190" s="15" t="str">
        <f t="shared" si="196"/>
        <v>2025-09-19</v>
      </c>
      <c r="V1190" s="13" t="str">
        <f>VLOOKUP($B1190,Deals_Demo!$H:$S,11,0)</f>
        <v>21</v>
      </c>
      <c r="W1190" s="13" t="str">
        <f>VLOOKUP($B1190,Deals_Demo!$H:$S,12,0)</f>
        <v>Fri</v>
      </c>
      <c r="X1190" s="13">
        <f t="shared" si="198"/>
        <v>-0.30400000000000005</v>
      </c>
      <c r="Y1190" s="13">
        <f t="shared" si="199"/>
        <v>-0.6080000000000001</v>
      </c>
      <c r="Z1190" s="13">
        <f t="shared" si="200"/>
        <v>-0.91199999999999992</v>
      </c>
      <c r="AA1190" s="13">
        <f t="shared" si="197"/>
        <v>-3</v>
      </c>
    </row>
    <row r="1191" spans="1:27" x14ac:dyDescent="0.25">
      <c r="A1191" s="60">
        <v>45919.670798611114</v>
      </c>
      <c r="B1191" s="61">
        <v>443832102</v>
      </c>
      <c r="C1191" s="37" t="s">
        <v>36</v>
      </c>
      <c r="D1191" s="37" t="s">
        <v>38</v>
      </c>
      <c r="E1191" s="37" t="s">
        <v>120</v>
      </c>
      <c r="F1191" s="36">
        <v>3646.77</v>
      </c>
      <c r="G1191" s="36">
        <v>3649.77</v>
      </c>
      <c r="H1191" s="37"/>
      <c r="I1191" s="37" t="s">
        <v>1586</v>
      </c>
      <c r="J1191" s="36">
        <v>3649.79</v>
      </c>
      <c r="K1191" s="36">
        <v>0</v>
      </c>
      <c r="L1191" s="36">
        <v>0</v>
      </c>
      <c r="M1191" s="36">
        <v>-3.02</v>
      </c>
      <c r="N1191" s="10" t="str">
        <f t="shared" si="192"/>
        <v>L</v>
      </c>
      <c r="O1191" s="11">
        <f t="shared" si="193"/>
        <v>45919</v>
      </c>
      <c r="P1191" s="12" t="str">
        <f t="shared" si="194"/>
        <v>16</v>
      </c>
      <c r="Q1191" s="13" t="str">
        <f>VLOOKUP($B1191,Deals_Demo!$H:$N,7,0)</f>
        <v>DEMO_strategy_01</v>
      </c>
      <c r="R1191" s="13" t="str">
        <f t="shared" si="195"/>
        <v>Fri</v>
      </c>
      <c r="S1191" s="14">
        <f>VLOOKUP($B1191,Deals_Demo!$H:$S,8,0)</f>
        <v>45919.670798611114</v>
      </c>
      <c r="T1191" s="14">
        <f>VLOOKUP($B1191,Deals_Demo!$H:$S,9,0)</f>
        <v>45919.87913194445</v>
      </c>
      <c r="U1191" s="15" t="str">
        <f t="shared" si="196"/>
        <v>2025-09-19</v>
      </c>
      <c r="V1191" s="13" t="str">
        <f>VLOOKUP($B1191,Deals_Demo!$H:$S,11,0)</f>
        <v>21</v>
      </c>
      <c r="W1191" s="13" t="str">
        <f>VLOOKUP($B1191,Deals_Demo!$H:$S,12,0)</f>
        <v>Fri</v>
      </c>
      <c r="X1191" s="13">
        <f t="shared" si="198"/>
        <v>-0.30200000000000005</v>
      </c>
      <c r="Y1191" s="13">
        <f t="shared" si="199"/>
        <v>-0.60400000000000009</v>
      </c>
      <c r="Z1191" s="13">
        <f t="shared" si="200"/>
        <v>-0.90599999999999992</v>
      </c>
      <c r="AA1191" s="13">
        <f t="shared" si="197"/>
        <v>-3</v>
      </c>
    </row>
    <row r="1192" spans="1:27" x14ac:dyDescent="0.25">
      <c r="A1192" s="58">
        <v>45919.670810185184</v>
      </c>
      <c r="B1192" s="59">
        <v>443832107</v>
      </c>
      <c r="C1192" s="38" t="s">
        <v>36</v>
      </c>
      <c r="D1192" s="38" t="s">
        <v>38</v>
      </c>
      <c r="E1192" s="38" t="s">
        <v>120</v>
      </c>
      <c r="F1192" s="35">
        <v>3646.75</v>
      </c>
      <c r="G1192" s="35">
        <v>3649.77</v>
      </c>
      <c r="H1192" s="35">
        <v>3640.77</v>
      </c>
      <c r="I1192" s="38" t="s">
        <v>1586</v>
      </c>
      <c r="J1192" s="35">
        <v>3649.79</v>
      </c>
      <c r="K1192" s="35">
        <v>0</v>
      </c>
      <c r="L1192" s="35">
        <v>0</v>
      </c>
      <c r="M1192" s="35">
        <v>-3.04</v>
      </c>
      <c r="N1192" s="10" t="str">
        <f t="shared" si="192"/>
        <v>L</v>
      </c>
      <c r="O1192" s="11">
        <f t="shared" si="193"/>
        <v>45919</v>
      </c>
      <c r="P1192" s="12" t="str">
        <f t="shared" si="194"/>
        <v>16</v>
      </c>
      <c r="Q1192" s="13" t="str">
        <f>VLOOKUP($B1192,Deals_Demo!$H:$N,7,0)</f>
        <v>DEMO_strategy_02</v>
      </c>
      <c r="R1192" s="13" t="str">
        <f t="shared" si="195"/>
        <v>Fri</v>
      </c>
      <c r="S1192" s="14">
        <f>VLOOKUP($B1192,Deals_Demo!$H:$S,8,0)</f>
        <v>45919.670810185184</v>
      </c>
      <c r="T1192" s="14">
        <f>VLOOKUP($B1192,Deals_Demo!$H:$S,9,0)</f>
        <v>45919.879143518519</v>
      </c>
      <c r="U1192" s="15" t="str">
        <f t="shared" si="196"/>
        <v>2025-09-19</v>
      </c>
      <c r="V1192" s="13" t="str">
        <f>VLOOKUP($B1192,Deals_Demo!$H:$S,11,0)</f>
        <v>21</v>
      </c>
      <c r="W1192" s="13" t="str">
        <f>VLOOKUP($B1192,Deals_Demo!$H:$S,12,0)</f>
        <v>Fri</v>
      </c>
      <c r="X1192" s="13">
        <f t="shared" si="198"/>
        <v>-0.30400000000000005</v>
      </c>
      <c r="Y1192" s="13">
        <f t="shared" si="199"/>
        <v>-0.6080000000000001</v>
      </c>
      <c r="Z1192" s="13">
        <f t="shared" si="200"/>
        <v>-0.91199999999999992</v>
      </c>
      <c r="AA1192" s="13">
        <f t="shared" si="197"/>
        <v>-3</v>
      </c>
    </row>
    <row r="1193" spans="1:27" x14ac:dyDescent="0.25">
      <c r="A1193" s="60">
        <v>45919.672303240739</v>
      </c>
      <c r="B1193" s="61">
        <v>443833435</v>
      </c>
      <c r="C1193" s="37" t="s">
        <v>36</v>
      </c>
      <c r="D1193" s="37" t="s">
        <v>38</v>
      </c>
      <c r="E1193" s="37" t="s">
        <v>120</v>
      </c>
      <c r="F1193" s="36">
        <v>3645.69</v>
      </c>
      <c r="G1193" s="36">
        <v>3648.7</v>
      </c>
      <c r="H1193" s="37"/>
      <c r="I1193" s="37" t="s">
        <v>1587</v>
      </c>
      <c r="J1193" s="36">
        <v>3648.7</v>
      </c>
      <c r="K1193" s="36">
        <v>0</v>
      </c>
      <c r="L1193" s="36">
        <v>0</v>
      </c>
      <c r="M1193" s="36">
        <v>-3.01</v>
      </c>
      <c r="N1193" s="10" t="str">
        <f t="shared" si="192"/>
        <v>L</v>
      </c>
      <c r="O1193" s="11">
        <f t="shared" si="193"/>
        <v>45919</v>
      </c>
      <c r="P1193" s="12" t="str">
        <f t="shared" si="194"/>
        <v>16</v>
      </c>
      <c r="Q1193" s="13" t="str">
        <f>VLOOKUP($B1193,Deals_Demo!$H:$N,7,0)</f>
        <v>strategy_18_demo</v>
      </c>
      <c r="R1193" s="13" t="str">
        <f t="shared" si="195"/>
        <v>Fri</v>
      </c>
      <c r="S1193" s="14">
        <f>VLOOKUP($B1193,Deals_Demo!$H:$S,8,0)</f>
        <v>45919.672303240739</v>
      </c>
      <c r="T1193" s="14">
        <f>VLOOKUP($B1193,Deals_Demo!$H:$S,9,0)</f>
        <v>45919.880636574075</v>
      </c>
      <c r="U1193" s="15" t="str">
        <f t="shared" si="196"/>
        <v>2025-09-19</v>
      </c>
      <c r="V1193" s="13" t="str">
        <f>VLOOKUP($B1193,Deals_Demo!$H:$S,11,0)</f>
        <v>21</v>
      </c>
      <c r="W1193" s="13" t="str">
        <f>VLOOKUP($B1193,Deals_Demo!$H:$S,12,0)</f>
        <v>Fri</v>
      </c>
      <c r="X1193" s="13">
        <f t="shared" si="198"/>
        <v>-0.30099999999999999</v>
      </c>
      <c r="Y1193" s="13">
        <f t="shared" si="199"/>
        <v>-0.60199999999999998</v>
      </c>
      <c r="Z1193" s="13">
        <f t="shared" si="200"/>
        <v>-0.90299999999999991</v>
      </c>
      <c r="AA1193" s="13">
        <f t="shared" si="197"/>
        <v>-3</v>
      </c>
    </row>
    <row r="1194" spans="1:27" x14ac:dyDescent="0.25">
      <c r="A1194" s="58">
        <v>45919.672303240739</v>
      </c>
      <c r="B1194" s="59">
        <v>443833440</v>
      </c>
      <c r="C1194" s="38" t="s">
        <v>36</v>
      </c>
      <c r="D1194" s="38" t="s">
        <v>38</v>
      </c>
      <c r="E1194" s="38" t="s">
        <v>120</v>
      </c>
      <c r="F1194" s="35">
        <v>3645.53</v>
      </c>
      <c r="G1194" s="35">
        <v>3648.69</v>
      </c>
      <c r="H1194" s="35">
        <v>3642.19</v>
      </c>
      <c r="I1194" s="38" t="s">
        <v>1588</v>
      </c>
      <c r="J1194" s="35">
        <v>3648.69</v>
      </c>
      <c r="K1194" s="35">
        <v>0</v>
      </c>
      <c r="L1194" s="35">
        <v>0</v>
      </c>
      <c r="M1194" s="35">
        <v>-3.16</v>
      </c>
      <c r="N1194" s="10" t="str">
        <f t="shared" si="192"/>
        <v>L</v>
      </c>
      <c r="O1194" s="11">
        <f t="shared" si="193"/>
        <v>45919</v>
      </c>
      <c r="P1194" s="12" t="str">
        <f t="shared" si="194"/>
        <v>16</v>
      </c>
      <c r="Q1194" s="13" t="str">
        <f>VLOOKUP($B1194,Deals_Demo!$H:$N,7,0)</f>
        <v>strategy_17_demo</v>
      </c>
      <c r="R1194" s="13" t="str">
        <f t="shared" si="195"/>
        <v>Fri</v>
      </c>
      <c r="S1194" s="14">
        <f>VLOOKUP($B1194,Deals_Demo!$H:$S,8,0)</f>
        <v>45919.672303240739</v>
      </c>
      <c r="T1194" s="14">
        <f>VLOOKUP($B1194,Deals_Demo!$H:$S,9,0)</f>
        <v>45919.880636574075</v>
      </c>
      <c r="U1194" s="15" t="str">
        <f t="shared" si="196"/>
        <v>2025-09-19</v>
      </c>
      <c r="V1194" s="13" t="str">
        <f>VLOOKUP($B1194,Deals_Demo!$H:$S,11,0)</f>
        <v>21</v>
      </c>
      <c r="W1194" s="13" t="str">
        <f>VLOOKUP($B1194,Deals_Demo!$H:$S,12,0)</f>
        <v>Fri</v>
      </c>
      <c r="X1194" s="13">
        <f t="shared" si="198"/>
        <v>-0.31600000000000006</v>
      </c>
      <c r="Y1194" s="13">
        <f t="shared" si="199"/>
        <v>-0.63200000000000012</v>
      </c>
      <c r="Z1194" s="13">
        <f t="shared" si="200"/>
        <v>-0.94799999999999995</v>
      </c>
      <c r="AA1194" s="13">
        <f t="shared" si="197"/>
        <v>-3</v>
      </c>
    </row>
    <row r="1195" spans="1:27" x14ac:dyDescent="0.25">
      <c r="A1195" s="60">
        <v>45919.672303240739</v>
      </c>
      <c r="B1195" s="61">
        <v>443833442</v>
      </c>
      <c r="C1195" s="37" t="s">
        <v>36</v>
      </c>
      <c r="D1195" s="37" t="s">
        <v>38</v>
      </c>
      <c r="E1195" s="37" t="s">
        <v>120</v>
      </c>
      <c r="F1195" s="36">
        <v>3645.54</v>
      </c>
      <c r="G1195" s="36">
        <v>3648.69</v>
      </c>
      <c r="H1195" s="37"/>
      <c r="I1195" s="37" t="s">
        <v>1588</v>
      </c>
      <c r="J1195" s="36">
        <v>3648.69</v>
      </c>
      <c r="K1195" s="36">
        <v>0</v>
      </c>
      <c r="L1195" s="36">
        <v>0</v>
      </c>
      <c r="M1195" s="36">
        <v>-3.15</v>
      </c>
      <c r="N1195" s="10" t="str">
        <f t="shared" si="192"/>
        <v>L</v>
      </c>
      <c r="O1195" s="11">
        <f t="shared" si="193"/>
        <v>45919</v>
      </c>
      <c r="P1195" s="12" t="str">
        <f t="shared" si="194"/>
        <v>16</v>
      </c>
      <c r="Q1195" s="13" t="str">
        <f>VLOOKUP($B1195,Deals_Demo!$H:$N,7,0)</f>
        <v>strategy_19_demo</v>
      </c>
      <c r="R1195" s="13" t="str">
        <f t="shared" si="195"/>
        <v>Fri</v>
      </c>
      <c r="S1195" s="14">
        <f>VLOOKUP($B1195,Deals_Demo!$H:$S,8,0)</f>
        <v>45919.672303240739</v>
      </c>
      <c r="T1195" s="14">
        <f>VLOOKUP($B1195,Deals_Demo!$H:$S,9,0)</f>
        <v>45919.880636574075</v>
      </c>
      <c r="U1195" s="15" t="str">
        <f t="shared" si="196"/>
        <v>2025-09-19</v>
      </c>
      <c r="V1195" s="13" t="str">
        <f>VLOOKUP($B1195,Deals_Demo!$H:$S,11,0)</f>
        <v>21</v>
      </c>
      <c r="W1195" s="13" t="str">
        <f>VLOOKUP($B1195,Deals_Demo!$H:$S,12,0)</f>
        <v>Fri</v>
      </c>
      <c r="X1195" s="13">
        <f t="shared" si="198"/>
        <v>-0.315</v>
      </c>
      <c r="Y1195" s="13">
        <f t="shared" si="199"/>
        <v>-0.63</v>
      </c>
      <c r="Z1195" s="13">
        <f t="shared" si="200"/>
        <v>-0.94499999999999995</v>
      </c>
      <c r="AA1195" s="13">
        <f t="shared" si="197"/>
        <v>-3</v>
      </c>
    </row>
    <row r="1196" spans="1:27" x14ac:dyDescent="0.25">
      <c r="A1196" s="58">
        <v>45919.672314814816</v>
      </c>
      <c r="B1196" s="59">
        <v>443833446</v>
      </c>
      <c r="C1196" s="38" t="s">
        <v>36</v>
      </c>
      <c r="D1196" s="38" t="s">
        <v>38</v>
      </c>
      <c r="E1196" s="38" t="s">
        <v>120</v>
      </c>
      <c r="F1196" s="35">
        <v>3645.54</v>
      </c>
      <c r="G1196" s="35">
        <v>3648.69</v>
      </c>
      <c r="H1196" s="38"/>
      <c r="I1196" s="38" t="s">
        <v>1588</v>
      </c>
      <c r="J1196" s="35">
        <v>3648.69</v>
      </c>
      <c r="K1196" s="35">
        <v>0</v>
      </c>
      <c r="L1196" s="35">
        <v>0</v>
      </c>
      <c r="M1196" s="35">
        <v>-3.15</v>
      </c>
      <c r="N1196" s="10" t="str">
        <f t="shared" si="192"/>
        <v>L</v>
      </c>
      <c r="O1196" s="11">
        <f t="shared" si="193"/>
        <v>45919</v>
      </c>
      <c r="P1196" s="12" t="str">
        <f t="shared" si="194"/>
        <v>16</v>
      </c>
      <c r="Q1196" s="13" t="str">
        <f>VLOOKUP($B1196,Deals_Demo!$H:$N,7,0)</f>
        <v>strategy_20_demo</v>
      </c>
      <c r="R1196" s="13" t="str">
        <f t="shared" si="195"/>
        <v>Fri</v>
      </c>
      <c r="S1196" s="14">
        <f>VLOOKUP($B1196,Deals_Demo!$H:$S,8,0)</f>
        <v>45919.672314814816</v>
      </c>
      <c r="T1196" s="14">
        <f>VLOOKUP($B1196,Deals_Demo!$H:$S,9,0)</f>
        <v>45919.880648148152</v>
      </c>
      <c r="U1196" s="15" t="str">
        <f t="shared" si="196"/>
        <v>2025-09-19</v>
      </c>
      <c r="V1196" s="13" t="str">
        <f>VLOOKUP($B1196,Deals_Demo!$H:$S,11,0)</f>
        <v>21</v>
      </c>
      <c r="W1196" s="13" t="str">
        <f>VLOOKUP($B1196,Deals_Demo!$H:$S,12,0)</f>
        <v>Fri</v>
      </c>
      <c r="X1196" s="13">
        <f t="shared" si="198"/>
        <v>-0.315</v>
      </c>
      <c r="Y1196" s="13">
        <f t="shared" si="199"/>
        <v>-0.63</v>
      </c>
      <c r="Z1196" s="13">
        <f t="shared" si="200"/>
        <v>-0.94499999999999995</v>
      </c>
      <c r="AA1196" s="13">
        <f t="shared" si="197"/>
        <v>-3</v>
      </c>
    </row>
    <row r="1197" spans="1:27" x14ac:dyDescent="0.25">
      <c r="A1197" s="60">
        <v>45919.672997685186</v>
      </c>
      <c r="B1197" s="61">
        <v>443833873</v>
      </c>
      <c r="C1197" s="37" t="s">
        <v>36</v>
      </c>
      <c r="D1197" s="37" t="s">
        <v>38</v>
      </c>
      <c r="E1197" s="37" t="s">
        <v>120</v>
      </c>
      <c r="F1197" s="36">
        <v>3646.49</v>
      </c>
      <c r="G1197" s="36">
        <v>3649.49</v>
      </c>
      <c r="H1197" s="36">
        <v>3644.99</v>
      </c>
      <c r="I1197" s="37" t="s">
        <v>1589</v>
      </c>
      <c r="J1197" s="36">
        <v>3649.53</v>
      </c>
      <c r="K1197" s="36">
        <v>0</v>
      </c>
      <c r="L1197" s="36">
        <v>0</v>
      </c>
      <c r="M1197" s="36">
        <v>-3.04</v>
      </c>
      <c r="N1197" s="10" t="str">
        <f t="shared" si="192"/>
        <v>L</v>
      </c>
      <c r="O1197" s="11">
        <f t="shared" si="193"/>
        <v>45919</v>
      </c>
      <c r="P1197" s="12" t="str">
        <f t="shared" si="194"/>
        <v>16</v>
      </c>
      <c r="Q1197" s="13" t="str">
        <f>VLOOKUP($B1197,Deals_Demo!$H:$N,7,0)</f>
        <v>strategy_12_demo</v>
      </c>
      <c r="R1197" s="13" t="str">
        <f t="shared" si="195"/>
        <v>Fri</v>
      </c>
      <c r="S1197" s="14">
        <f>VLOOKUP($B1197,Deals_Demo!$H:$S,8,0)</f>
        <v>45919.672997685186</v>
      </c>
      <c r="T1197" s="14">
        <f>VLOOKUP($B1197,Deals_Demo!$H:$S,9,0)</f>
        <v>45919.881331018521</v>
      </c>
      <c r="U1197" s="15" t="str">
        <f t="shared" si="196"/>
        <v>2025-09-19</v>
      </c>
      <c r="V1197" s="13" t="str">
        <f>VLOOKUP($B1197,Deals_Demo!$H:$S,11,0)</f>
        <v>21</v>
      </c>
      <c r="W1197" s="13" t="str">
        <f>VLOOKUP($B1197,Deals_Demo!$H:$S,12,0)</f>
        <v>Fri</v>
      </c>
      <c r="X1197" s="13">
        <f t="shared" si="198"/>
        <v>-0.30400000000000005</v>
      </c>
      <c r="Y1197" s="13">
        <f t="shared" si="199"/>
        <v>-0.6080000000000001</v>
      </c>
      <c r="Z1197" s="13">
        <f t="shared" si="200"/>
        <v>-0.91199999999999992</v>
      </c>
      <c r="AA1197" s="13">
        <f t="shared" si="197"/>
        <v>-3</v>
      </c>
    </row>
    <row r="1198" spans="1:27" x14ac:dyDescent="0.25">
      <c r="A1198" s="58">
        <v>45919.672997685186</v>
      </c>
      <c r="B1198" s="59">
        <v>443833875</v>
      </c>
      <c r="C1198" s="38" t="s">
        <v>36</v>
      </c>
      <c r="D1198" s="38" t="s">
        <v>38</v>
      </c>
      <c r="E1198" s="38" t="s">
        <v>120</v>
      </c>
      <c r="F1198" s="35">
        <v>3646.49</v>
      </c>
      <c r="G1198" s="35">
        <v>3649.49</v>
      </c>
      <c r="H1198" s="35">
        <v>3643.49</v>
      </c>
      <c r="I1198" s="38" t="s">
        <v>1589</v>
      </c>
      <c r="J1198" s="35">
        <v>3649.53</v>
      </c>
      <c r="K1198" s="35">
        <v>0</v>
      </c>
      <c r="L1198" s="35">
        <v>0</v>
      </c>
      <c r="M1198" s="35">
        <v>-3.04</v>
      </c>
      <c r="N1198" s="10" t="str">
        <f t="shared" si="192"/>
        <v>L</v>
      </c>
      <c r="O1198" s="11">
        <f t="shared" si="193"/>
        <v>45919</v>
      </c>
      <c r="P1198" s="12" t="str">
        <f t="shared" si="194"/>
        <v>16</v>
      </c>
      <c r="Q1198" s="13" t="str">
        <f>VLOOKUP($B1198,Deals_Demo!$H:$N,7,0)</f>
        <v>strategy_09_demo</v>
      </c>
      <c r="R1198" s="13" t="str">
        <f t="shared" si="195"/>
        <v>Fri</v>
      </c>
      <c r="S1198" s="14">
        <f>VLOOKUP($B1198,Deals_Demo!$H:$S,8,0)</f>
        <v>45919.672997685186</v>
      </c>
      <c r="T1198" s="14">
        <f>VLOOKUP($B1198,Deals_Demo!$H:$S,9,0)</f>
        <v>45919.881331018521</v>
      </c>
      <c r="U1198" s="15" t="str">
        <f t="shared" si="196"/>
        <v>2025-09-19</v>
      </c>
      <c r="V1198" s="13" t="str">
        <f>VLOOKUP($B1198,Deals_Demo!$H:$S,11,0)</f>
        <v>21</v>
      </c>
      <c r="W1198" s="13" t="str">
        <f>VLOOKUP($B1198,Deals_Demo!$H:$S,12,0)</f>
        <v>Fri</v>
      </c>
      <c r="X1198" s="13">
        <f t="shared" si="198"/>
        <v>-0.30400000000000005</v>
      </c>
      <c r="Y1198" s="13">
        <f t="shared" si="199"/>
        <v>-0.6080000000000001</v>
      </c>
      <c r="Z1198" s="13">
        <f t="shared" si="200"/>
        <v>-0.91199999999999992</v>
      </c>
      <c r="AA1198" s="13">
        <f t="shared" si="197"/>
        <v>-3</v>
      </c>
    </row>
    <row r="1199" spans="1:27" x14ac:dyDescent="0.25">
      <c r="A1199" s="60">
        <v>45919.672997685186</v>
      </c>
      <c r="B1199" s="61">
        <v>443833877</v>
      </c>
      <c r="C1199" s="37" t="s">
        <v>36</v>
      </c>
      <c r="D1199" s="37" t="s">
        <v>38</v>
      </c>
      <c r="E1199" s="37" t="s">
        <v>120</v>
      </c>
      <c r="F1199" s="36">
        <v>3646.47</v>
      </c>
      <c r="G1199" s="36">
        <v>3648.99</v>
      </c>
      <c r="H1199" s="36">
        <v>3643.49</v>
      </c>
      <c r="I1199" s="37" t="s">
        <v>1590</v>
      </c>
      <c r="J1199" s="36">
        <v>3649</v>
      </c>
      <c r="K1199" s="36">
        <v>0</v>
      </c>
      <c r="L1199" s="36">
        <v>0</v>
      </c>
      <c r="M1199" s="36">
        <v>-2.5299999999999998</v>
      </c>
      <c r="N1199" s="10" t="str">
        <f t="shared" si="192"/>
        <v>L</v>
      </c>
      <c r="O1199" s="11">
        <f t="shared" si="193"/>
        <v>45919</v>
      </c>
      <c r="P1199" s="12" t="str">
        <f t="shared" si="194"/>
        <v>16</v>
      </c>
      <c r="Q1199" s="13" t="str">
        <f>VLOOKUP($B1199,Deals_Demo!$H:$N,7,0)</f>
        <v>strategy_10_demo</v>
      </c>
      <c r="R1199" s="13" t="str">
        <f t="shared" si="195"/>
        <v>Fri</v>
      </c>
      <c r="S1199" s="14">
        <f>VLOOKUP($B1199,Deals_Demo!$H:$S,8,0)</f>
        <v>45919.672997685186</v>
      </c>
      <c r="T1199" s="14">
        <f>VLOOKUP($B1199,Deals_Demo!$H:$S,9,0)</f>
        <v>45919.881331018521</v>
      </c>
      <c r="U1199" s="15" t="str">
        <f t="shared" si="196"/>
        <v>2025-09-19</v>
      </c>
      <c r="V1199" s="13" t="str">
        <f>VLOOKUP($B1199,Deals_Demo!$H:$S,11,0)</f>
        <v>21</v>
      </c>
      <c r="W1199" s="13" t="str">
        <f>VLOOKUP($B1199,Deals_Demo!$H:$S,12,0)</f>
        <v>Fri</v>
      </c>
      <c r="X1199" s="13">
        <f t="shared" si="198"/>
        <v>-0.253</v>
      </c>
      <c r="Y1199" s="13">
        <f t="shared" si="199"/>
        <v>-0.50600000000000001</v>
      </c>
      <c r="Z1199" s="13">
        <f t="shared" si="200"/>
        <v>-0.7589999999999999</v>
      </c>
      <c r="AA1199" s="13">
        <f t="shared" si="197"/>
        <v>-3</v>
      </c>
    </row>
    <row r="1200" spans="1:27" x14ac:dyDescent="0.25">
      <c r="A1200" s="58">
        <v>45919.673009259262</v>
      </c>
      <c r="B1200" s="59">
        <v>443833879</v>
      </c>
      <c r="C1200" s="38" t="s">
        <v>36</v>
      </c>
      <c r="D1200" s="38" t="s">
        <v>38</v>
      </c>
      <c r="E1200" s="38" t="s">
        <v>120</v>
      </c>
      <c r="F1200" s="35">
        <v>3646.38</v>
      </c>
      <c r="G1200" s="35">
        <v>3649.49</v>
      </c>
      <c r="H1200" s="35">
        <v>3642.99</v>
      </c>
      <c r="I1200" s="38" t="s">
        <v>1589</v>
      </c>
      <c r="J1200" s="35">
        <v>3649.53</v>
      </c>
      <c r="K1200" s="35">
        <v>0</v>
      </c>
      <c r="L1200" s="35">
        <v>0</v>
      </c>
      <c r="M1200" s="35">
        <v>-3.15</v>
      </c>
      <c r="N1200" s="10" t="str">
        <f t="shared" si="192"/>
        <v>L</v>
      </c>
      <c r="O1200" s="11">
        <f t="shared" si="193"/>
        <v>45919</v>
      </c>
      <c r="P1200" s="12" t="str">
        <f t="shared" si="194"/>
        <v>16</v>
      </c>
      <c r="Q1200" s="13" t="str">
        <f>VLOOKUP($B1200,Deals_Demo!$H:$N,7,0)</f>
        <v>strategy_11_demo</v>
      </c>
      <c r="R1200" s="13" t="str">
        <f t="shared" si="195"/>
        <v>Fri</v>
      </c>
      <c r="S1200" s="14">
        <f>VLOOKUP($B1200,Deals_Demo!$H:$S,8,0)</f>
        <v>45919.673009259262</v>
      </c>
      <c r="T1200" s="14">
        <f>VLOOKUP($B1200,Deals_Demo!$H:$S,9,0)</f>
        <v>45919.881342592598</v>
      </c>
      <c r="U1200" s="15" t="str">
        <f t="shared" si="196"/>
        <v>2025-09-19</v>
      </c>
      <c r="V1200" s="13" t="str">
        <f>VLOOKUP($B1200,Deals_Demo!$H:$S,11,0)</f>
        <v>21</v>
      </c>
      <c r="W1200" s="13" t="str">
        <f>VLOOKUP($B1200,Deals_Demo!$H:$S,12,0)</f>
        <v>Fri</v>
      </c>
      <c r="X1200" s="13">
        <f t="shared" si="198"/>
        <v>-0.315</v>
      </c>
      <c r="Y1200" s="13">
        <f t="shared" si="199"/>
        <v>-0.63</v>
      </c>
      <c r="Z1200" s="13">
        <f t="shared" si="200"/>
        <v>-0.94499999999999995</v>
      </c>
      <c r="AA1200" s="13">
        <f t="shared" si="197"/>
        <v>-3</v>
      </c>
    </row>
    <row r="1201" spans="1:27" x14ac:dyDescent="0.25">
      <c r="A1201" s="60">
        <v>45919.673692129632</v>
      </c>
      <c r="B1201" s="61">
        <v>443834252</v>
      </c>
      <c r="C1201" s="37" t="s">
        <v>36</v>
      </c>
      <c r="D1201" s="37" t="s">
        <v>38</v>
      </c>
      <c r="E1201" s="37" t="s">
        <v>120</v>
      </c>
      <c r="F1201" s="36">
        <v>3646.5</v>
      </c>
      <c r="G1201" s="36">
        <v>3649.5</v>
      </c>
      <c r="H1201" s="36">
        <v>3643</v>
      </c>
      <c r="I1201" s="37" t="s">
        <v>1589</v>
      </c>
      <c r="J1201" s="36">
        <v>3649.53</v>
      </c>
      <c r="K1201" s="36">
        <v>0</v>
      </c>
      <c r="L1201" s="36">
        <v>0</v>
      </c>
      <c r="M1201" s="36">
        <v>-3.03</v>
      </c>
      <c r="N1201" s="10" t="str">
        <f t="shared" ref="N1201:N1264" si="201">IF(M1201&gt;0,"W",IF(M1201&lt;0,"L","BE"))</f>
        <v>L</v>
      </c>
      <c r="O1201" s="11">
        <f t="shared" ref="O1201:O1264" si="202">INT(LEFT(A1201,10))</f>
        <v>45919</v>
      </c>
      <c r="P1201" s="12" t="str">
        <f t="shared" ref="P1201:P1264" si="203">TEXT(A1201,"hh")</f>
        <v>16</v>
      </c>
      <c r="Q1201" s="13" t="str">
        <f>VLOOKUP($B1201,Deals_Demo!$H:$N,7,0)</f>
        <v>strategy_07_demo</v>
      </c>
      <c r="R1201" s="13" t="str">
        <f t="shared" ref="R1201:R1264" si="204">TEXT(O1201,"ddd")</f>
        <v>Fri</v>
      </c>
      <c r="S1201" s="14">
        <f>VLOOKUP($B1201,Deals_Demo!$H:$S,8,0)</f>
        <v>45919.673692129632</v>
      </c>
      <c r="T1201" s="14">
        <f>VLOOKUP($B1201,Deals_Demo!$H:$S,9,0)</f>
        <v>45919.882025462968</v>
      </c>
      <c r="U1201" s="15" t="str">
        <f t="shared" ref="U1201:U1264" si="205">TEXT(T1201,"yyyy-mm-dd")</f>
        <v>2025-09-19</v>
      </c>
      <c r="V1201" s="13" t="str">
        <f>VLOOKUP($B1201,Deals_Demo!$H:$S,11,0)</f>
        <v>21</v>
      </c>
      <c r="W1201" s="13" t="str">
        <f>VLOOKUP($B1201,Deals_Demo!$H:$S,12,0)</f>
        <v>Fri</v>
      </c>
      <c r="X1201" s="13">
        <f t="shared" si="198"/>
        <v>-0.30299999999999999</v>
      </c>
      <c r="Y1201" s="13">
        <f t="shared" si="199"/>
        <v>-0.60599999999999998</v>
      </c>
      <c r="Z1201" s="13">
        <f t="shared" si="200"/>
        <v>-0.90899999999999992</v>
      </c>
      <c r="AA1201" s="13">
        <f t="shared" ref="AA1201:AA1264" si="206">IF(M1201&lt;2.9,-3,M1201)</f>
        <v>-3</v>
      </c>
    </row>
    <row r="1202" spans="1:27" x14ac:dyDescent="0.25">
      <c r="A1202" s="58">
        <v>45919.673692129632</v>
      </c>
      <c r="B1202" s="59">
        <v>443834258</v>
      </c>
      <c r="C1202" s="38" t="s">
        <v>36</v>
      </c>
      <c r="D1202" s="38" t="s">
        <v>38</v>
      </c>
      <c r="E1202" s="38" t="s">
        <v>120</v>
      </c>
      <c r="F1202" s="35">
        <v>3646.51</v>
      </c>
      <c r="G1202" s="35">
        <v>3649.5</v>
      </c>
      <c r="H1202" s="35">
        <v>3643</v>
      </c>
      <c r="I1202" s="38" t="s">
        <v>1589</v>
      </c>
      <c r="J1202" s="35">
        <v>3649.53</v>
      </c>
      <c r="K1202" s="35">
        <v>0</v>
      </c>
      <c r="L1202" s="35">
        <v>0</v>
      </c>
      <c r="M1202" s="35">
        <v>-3.02</v>
      </c>
      <c r="N1202" s="10" t="str">
        <f t="shared" si="201"/>
        <v>L</v>
      </c>
      <c r="O1202" s="11">
        <f t="shared" si="202"/>
        <v>45919</v>
      </c>
      <c r="P1202" s="12" t="str">
        <f t="shared" si="203"/>
        <v>16</v>
      </c>
      <c r="Q1202" s="13" t="str">
        <f>VLOOKUP($B1202,Deals_Demo!$H:$N,7,0)</f>
        <v>strategy_08_demo</v>
      </c>
      <c r="R1202" s="13" t="str">
        <f t="shared" si="204"/>
        <v>Fri</v>
      </c>
      <c r="S1202" s="14">
        <f>VLOOKUP($B1202,Deals_Demo!$H:$S,8,0)</f>
        <v>45919.673692129632</v>
      </c>
      <c r="T1202" s="14">
        <f>VLOOKUP($B1202,Deals_Demo!$H:$S,9,0)</f>
        <v>45919.882025462968</v>
      </c>
      <c r="U1202" s="15" t="str">
        <f t="shared" si="205"/>
        <v>2025-09-19</v>
      </c>
      <c r="V1202" s="13" t="str">
        <f>VLOOKUP($B1202,Deals_Demo!$H:$S,11,0)</f>
        <v>21</v>
      </c>
      <c r="W1202" s="13" t="str">
        <f>VLOOKUP($B1202,Deals_Demo!$H:$S,12,0)</f>
        <v>Fri</v>
      </c>
      <c r="X1202" s="13">
        <f t="shared" si="198"/>
        <v>-0.30200000000000005</v>
      </c>
      <c r="Y1202" s="13">
        <f t="shared" si="199"/>
        <v>-0.60400000000000009</v>
      </c>
      <c r="Z1202" s="13">
        <f t="shared" si="200"/>
        <v>-0.90599999999999992</v>
      </c>
      <c r="AA1202" s="13">
        <f t="shared" si="206"/>
        <v>-3</v>
      </c>
    </row>
    <row r="1203" spans="1:27" x14ac:dyDescent="0.25">
      <c r="A1203" s="60">
        <v>45919.677511574075</v>
      </c>
      <c r="B1203" s="61">
        <v>443840520</v>
      </c>
      <c r="C1203" s="37" t="s">
        <v>36</v>
      </c>
      <c r="D1203" s="37" t="s">
        <v>37</v>
      </c>
      <c r="E1203" s="37" t="s">
        <v>120</v>
      </c>
      <c r="F1203" s="36">
        <v>3652.4</v>
      </c>
      <c r="G1203" s="36">
        <v>3655.15</v>
      </c>
      <c r="H1203" s="37"/>
      <c r="I1203" s="37" t="s">
        <v>1591</v>
      </c>
      <c r="J1203" s="36">
        <v>3655.11</v>
      </c>
      <c r="K1203" s="36">
        <v>0</v>
      </c>
      <c r="L1203" s="36">
        <v>0</v>
      </c>
      <c r="M1203" s="36">
        <v>2.71</v>
      </c>
      <c r="N1203" s="10" t="str">
        <f t="shared" si="201"/>
        <v>W</v>
      </c>
      <c r="O1203" s="11">
        <f t="shared" si="202"/>
        <v>45919</v>
      </c>
      <c r="P1203" s="12" t="str">
        <f t="shared" si="203"/>
        <v>16</v>
      </c>
      <c r="Q1203" s="13" t="str">
        <f>VLOOKUP($B1203,Deals_Demo!$H:$N,7,0)</f>
        <v>strategy_19_demo</v>
      </c>
      <c r="R1203" s="13" t="str">
        <f t="shared" si="204"/>
        <v>Fri</v>
      </c>
      <c r="S1203" s="14">
        <f>VLOOKUP($B1203,Deals_Demo!$H:$S,8,0)</f>
        <v>45919.677511574075</v>
      </c>
      <c r="T1203" s="14">
        <f>VLOOKUP($B1203,Deals_Demo!$H:$S,9,0)</f>
        <v>45919.885844907411</v>
      </c>
      <c r="U1203" s="15" t="str">
        <f t="shared" si="205"/>
        <v>2025-09-19</v>
      </c>
      <c r="V1203" s="13" t="str">
        <f>VLOOKUP($B1203,Deals_Demo!$H:$S,11,0)</f>
        <v>21</v>
      </c>
      <c r="W1203" s="13" t="str">
        <f>VLOOKUP($B1203,Deals_Demo!$H:$S,12,0)</f>
        <v>Fri</v>
      </c>
      <c r="X1203" s="13">
        <f t="shared" si="198"/>
        <v>0.27100000000000002</v>
      </c>
      <c r="Y1203" s="13">
        <f t="shared" si="199"/>
        <v>0.54200000000000004</v>
      </c>
      <c r="Z1203" s="13">
        <f t="shared" si="200"/>
        <v>0.81299999999999994</v>
      </c>
      <c r="AA1203" s="13">
        <f t="shared" si="206"/>
        <v>-3</v>
      </c>
    </row>
    <row r="1204" spans="1:27" x14ac:dyDescent="0.25">
      <c r="A1204" s="58">
        <v>45919.677511574075</v>
      </c>
      <c r="B1204" s="59">
        <v>443840523</v>
      </c>
      <c r="C1204" s="38" t="s">
        <v>36</v>
      </c>
      <c r="D1204" s="38" t="s">
        <v>37</v>
      </c>
      <c r="E1204" s="38" t="s">
        <v>120</v>
      </c>
      <c r="F1204" s="35">
        <v>3652.38</v>
      </c>
      <c r="G1204" s="35">
        <v>3654</v>
      </c>
      <c r="H1204" s="38"/>
      <c r="I1204" s="38" t="s">
        <v>1592</v>
      </c>
      <c r="J1204" s="35">
        <v>3654</v>
      </c>
      <c r="K1204" s="35">
        <v>0</v>
      </c>
      <c r="L1204" s="35">
        <v>0</v>
      </c>
      <c r="M1204" s="35">
        <v>1.62</v>
      </c>
      <c r="N1204" s="10" t="str">
        <f t="shared" si="201"/>
        <v>W</v>
      </c>
      <c r="O1204" s="11">
        <f t="shared" si="202"/>
        <v>45919</v>
      </c>
      <c r="P1204" s="12" t="str">
        <f t="shared" si="203"/>
        <v>16</v>
      </c>
      <c r="Q1204" s="13" t="str">
        <f>VLOOKUP($B1204,Deals_Demo!$H:$N,7,0)</f>
        <v>strategy_20_demo</v>
      </c>
      <c r="R1204" s="13" t="str">
        <f t="shared" si="204"/>
        <v>Fri</v>
      </c>
      <c r="S1204" s="14">
        <f>VLOOKUP($B1204,Deals_Demo!$H:$S,8,0)</f>
        <v>45919.677511574075</v>
      </c>
      <c r="T1204" s="14">
        <f>VLOOKUP($B1204,Deals_Demo!$H:$S,9,0)</f>
        <v>45919.885844907411</v>
      </c>
      <c r="U1204" s="15" t="str">
        <f t="shared" si="205"/>
        <v>2025-09-19</v>
      </c>
      <c r="V1204" s="13" t="str">
        <f>VLOOKUP($B1204,Deals_Demo!$H:$S,11,0)</f>
        <v>21</v>
      </c>
      <c r="W1204" s="13" t="str">
        <f>VLOOKUP($B1204,Deals_Demo!$H:$S,12,0)</f>
        <v>Fri</v>
      </c>
      <c r="X1204" s="13">
        <f t="shared" si="198"/>
        <v>0.16200000000000003</v>
      </c>
      <c r="Y1204" s="13">
        <f t="shared" si="199"/>
        <v>0.32400000000000007</v>
      </c>
      <c r="Z1204" s="13">
        <f t="shared" si="200"/>
        <v>0.48599999999999999</v>
      </c>
      <c r="AA1204" s="13">
        <f t="shared" si="206"/>
        <v>-3</v>
      </c>
    </row>
    <row r="1205" spans="1:27" x14ac:dyDescent="0.25">
      <c r="A1205" s="60">
        <v>45919.677511574075</v>
      </c>
      <c r="B1205" s="61">
        <v>443840524</v>
      </c>
      <c r="C1205" s="37" t="s">
        <v>36</v>
      </c>
      <c r="D1205" s="37" t="s">
        <v>37</v>
      </c>
      <c r="E1205" s="37" t="s">
        <v>120</v>
      </c>
      <c r="F1205" s="36">
        <v>3652.51</v>
      </c>
      <c r="G1205" s="36">
        <v>3653.97</v>
      </c>
      <c r="H1205" s="37"/>
      <c r="I1205" s="37" t="s">
        <v>1593</v>
      </c>
      <c r="J1205" s="36">
        <v>3653.97</v>
      </c>
      <c r="K1205" s="36">
        <v>0</v>
      </c>
      <c r="L1205" s="36">
        <v>0</v>
      </c>
      <c r="M1205" s="36">
        <v>1.46</v>
      </c>
      <c r="N1205" s="10" t="str">
        <f t="shared" si="201"/>
        <v>W</v>
      </c>
      <c r="O1205" s="11">
        <f t="shared" si="202"/>
        <v>45919</v>
      </c>
      <c r="P1205" s="12" t="str">
        <f t="shared" si="203"/>
        <v>16</v>
      </c>
      <c r="Q1205" s="13" t="str">
        <f>VLOOKUP($B1205,Deals_Demo!$H:$N,7,0)</f>
        <v>strategy_18_demo</v>
      </c>
      <c r="R1205" s="13" t="str">
        <f t="shared" si="204"/>
        <v>Fri</v>
      </c>
      <c r="S1205" s="14">
        <f>VLOOKUP($B1205,Deals_Demo!$H:$S,8,0)</f>
        <v>45919.677511574075</v>
      </c>
      <c r="T1205" s="14">
        <f>VLOOKUP($B1205,Deals_Demo!$H:$S,9,0)</f>
        <v>45919.885844907411</v>
      </c>
      <c r="U1205" s="15" t="str">
        <f t="shared" si="205"/>
        <v>2025-09-19</v>
      </c>
      <c r="V1205" s="13" t="str">
        <f>VLOOKUP($B1205,Deals_Demo!$H:$S,11,0)</f>
        <v>21</v>
      </c>
      <c r="W1205" s="13" t="str">
        <f>VLOOKUP($B1205,Deals_Demo!$H:$S,12,0)</f>
        <v>Fri</v>
      </c>
      <c r="X1205" s="13">
        <f t="shared" si="198"/>
        <v>0.14599999999999999</v>
      </c>
      <c r="Y1205" s="13">
        <f t="shared" si="199"/>
        <v>0.29199999999999998</v>
      </c>
      <c r="Z1205" s="13">
        <f t="shared" si="200"/>
        <v>0.438</v>
      </c>
      <c r="AA1205" s="13">
        <f t="shared" si="206"/>
        <v>-3</v>
      </c>
    </row>
    <row r="1206" spans="1:27" x14ac:dyDescent="0.25">
      <c r="A1206" s="58">
        <v>45919.677523148152</v>
      </c>
      <c r="B1206" s="59">
        <v>443840526</v>
      </c>
      <c r="C1206" s="38" t="s">
        <v>36</v>
      </c>
      <c r="D1206" s="38" t="s">
        <v>37</v>
      </c>
      <c r="E1206" s="38" t="s">
        <v>120</v>
      </c>
      <c r="F1206" s="35">
        <v>3652.51</v>
      </c>
      <c r="G1206" s="35">
        <v>3649.4</v>
      </c>
      <c r="H1206" s="35">
        <v>3655.9</v>
      </c>
      <c r="I1206" s="38" t="s">
        <v>1594</v>
      </c>
      <c r="J1206" s="35">
        <v>3655.9</v>
      </c>
      <c r="K1206" s="35">
        <v>0</v>
      </c>
      <c r="L1206" s="35">
        <v>0</v>
      </c>
      <c r="M1206" s="35">
        <v>3.39</v>
      </c>
      <c r="N1206" s="10" t="str">
        <f t="shared" si="201"/>
        <v>W</v>
      </c>
      <c r="O1206" s="11">
        <f t="shared" si="202"/>
        <v>45919</v>
      </c>
      <c r="P1206" s="12" t="str">
        <f t="shared" si="203"/>
        <v>16</v>
      </c>
      <c r="Q1206" s="13" t="str">
        <f>VLOOKUP($B1206,Deals_Demo!$H:$N,7,0)</f>
        <v>strategy_17_demo</v>
      </c>
      <c r="R1206" s="13" t="str">
        <f t="shared" si="204"/>
        <v>Fri</v>
      </c>
      <c r="S1206" s="14">
        <f>VLOOKUP($B1206,Deals_Demo!$H:$S,8,0)</f>
        <v>45919.677523148152</v>
      </c>
      <c r="T1206" s="14">
        <f>VLOOKUP($B1206,Deals_Demo!$H:$S,9,0)</f>
        <v>45919.885856481487</v>
      </c>
      <c r="U1206" s="15" t="str">
        <f t="shared" si="205"/>
        <v>2025-09-19</v>
      </c>
      <c r="V1206" s="13" t="str">
        <f>VLOOKUP($B1206,Deals_Demo!$H:$S,11,0)</f>
        <v>21</v>
      </c>
      <c r="W1206" s="13" t="str">
        <f>VLOOKUP($B1206,Deals_Demo!$H:$S,12,0)</f>
        <v>Fri</v>
      </c>
      <c r="X1206" s="13">
        <f t="shared" si="198"/>
        <v>0.33900000000000002</v>
      </c>
      <c r="Y1206" s="13">
        <f t="shared" si="199"/>
        <v>0.67800000000000005</v>
      </c>
      <c r="Z1206" s="13">
        <f t="shared" si="200"/>
        <v>1.0169999999999999</v>
      </c>
      <c r="AA1206" s="13">
        <f t="shared" si="206"/>
        <v>3.39</v>
      </c>
    </row>
    <row r="1207" spans="1:27" x14ac:dyDescent="0.25">
      <c r="A1207" s="60">
        <v>45919.679479166669</v>
      </c>
      <c r="B1207" s="61">
        <v>443843186</v>
      </c>
      <c r="C1207" s="37" t="s">
        <v>36</v>
      </c>
      <c r="D1207" s="37" t="s">
        <v>37</v>
      </c>
      <c r="E1207" s="37" t="s">
        <v>120</v>
      </c>
      <c r="F1207" s="36">
        <v>3654.36</v>
      </c>
      <c r="G1207" s="36">
        <v>3655.15</v>
      </c>
      <c r="H1207" s="37"/>
      <c r="I1207" s="37" t="s">
        <v>1591</v>
      </c>
      <c r="J1207" s="36">
        <v>3655.11</v>
      </c>
      <c r="K1207" s="36">
        <v>0</v>
      </c>
      <c r="L1207" s="36">
        <v>0</v>
      </c>
      <c r="M1207" s="36">
        <v>0.75</v>
      </c>
      <c r="N1207" s="10" t="str">
        <f t="shared" si="201"/>
        <v>W</v>
      </c>
      <c r="O1207" s="11">
        <f t="shared" si="202"/>
        <v>45919</v>
      </c>
      <c r="P1207" s="12" t="str">
        <f t="shared" si="203"/>
        <v>16</v>
      </c>
      <c r="Q1207" s="13" t="str">
        <f>VLOOKUP($B1207,Deals_Demo!$H:$N,7,0)</f>
        <v>strategy_18_demo</v>
      </c>
      <c r="R1207" s="13" t="str">
        <f t="shared" si="204"/>
        <v>Fri</v>
      </c>
      <c r="S1207" s="14">
        <f>VLOOKUP($B1207,Deals_Demo!$H:$S,8,0)</f>
        <v>45919.679479166669</v>
      </c>
      <c r="T1207" s="14">
        <f>VLOOKUP($B1207,Deals_Demo!$H:$S,9,0)</f>
        <v>45919.887812500005</v>
      </c>
      <c r="U1207" s="15" t="str">
        <f t="shared" si="205"/>
        <v>2025-09-19</v>
      </c>
      <c r="V1207" s="13" t="str">
        <f>VLOOKUP($B1207,Deals_Demo!$H:$S,11,0)</f>
        <v>21</v>
      </c>
      <c r="W1207" s="13" t="str">
        <f>VLOOKUP($B1207,Deals_Demo!$H:$S,12,0)</f>
        <v>Fri</v>
      </c>
      <c r="X1207" s="13">
        <f t="shared" si="198"/>
        <v>7.5000000000000011E-2</v>
      </c>
      <c r="Y1207" s="13">
        <f t="shared" si="199"/>
        <v>0.15000000000000002</v>
      </c>
      <c r="Z1207" s="13">
        <f t="shared" si="200"/>
        <v>0.22499999999999998</v>
      </c>
      <c r="AA1207" s="13">
        <f t="shared" si="206"/>
        <v>-3</v>
      </c>
    </row>
    <row r="1208" spans="1:27" x14ac:dyDescent="0.25">
      <c r="A1208" s="58">
        <v>45919.679479166669</v>
      </c>
      <c r="B1208" s="59">
        <v>443843187</v>
      </c>
      <c r="C1208" s="38" t="s">
        <v>36</v>
      </c>
      <c r="D1208" s="38" t="s">
        <v>37</v>
      </c>
      <c r="E1208" s="38" t="s">
        <v>120</v>
      </c>
      <c r="F1208" s="35">
        <v>3654.43</v>
      </c>
      <c r="G1208" s="35">
        <v>3655.15</v>
      </c>
      <c r="H1208" s="38"/>
      <c r="I1208" s="38" t="s">
        <v>1591</v>
      </c>
      <c r="J1208" s="35">
        <v>3655.11</v>
      </c>
      <c r="K1208" s="35">
        <v>0</v>
      </c>
      <c r="L1208" s="35">
        <v>0</v>
      </c>
      <c r="M1208" s="35">
        <v>0.68</v>
      </c>
      <c r="N1208" s="10" t="str">
        <f t="shared" si="201"/>
        <v>W</v>
      </c>
      <c r="O1208" s="11">
        <f t="shared" si="202"/>
        <v>45919</v>
      </c>
      <c r="P1208" s="12" t="str">
        <f t="shared" si="203"/>
        <v>16</v>
      </c>
      <c r="Q1208" s="13" t="str">
        <f>VLOOKUP($B1208,Deals_Demo!$H:$N,7,0)</f>
        <v>strategy_20_demo</v>
      </c>
      <c r="R1208" s="13" t="str">
        <f t="shared" si="204"/>
        <v>Fri</v>
      </c>
      <c r="S1208" s="14">
        <f>VLOOKUP($B1208,Deals_Demo!$H:$S,8,0)</f>
        <v>45919.679479166669</v>
      </c>
      <c r="T1208" s="14">
        <f>VLOOKUP($B1208,Deals_Demo!$H:$S,9,0)</f>
        <v>45919.887812500005</v>
      </c>
      <c r="U1208" s="15" t="str">
        <f t="shared" si="205"/>
        <v>2025-09-19</v>
      </c>
      <c r="V1208" s="13" t="str">
        <f>VLOOKUP($B1208,Deals_Demo!$H:$S,11,0)</f>
        <v>21</v>
      </c>
      <c r="W1208" s="13" t="str">
        <f>VLOOKUP($B1208,Deals_Demo!$H:$S,12,0)</f>
        <v>Fri</v>
      </c>
      <c r="X1208" s="13">
        <f t="shared" si="198"/>
        <v>6.8000000000000005E-2</v>
      </c>
      <c r="Y1208" s="13">
        <f t="shared" si="199"/>
        <v>0.13600000000000001</v>
      </c>
      <c r="Z1208" s="13">
        <f t="shared" si="200"/>
        <v>0.20400000000000001</v>
      </c>
      <c r="AA1208" s="13">
        <f t="shared" si="206"/>
        <v>-3</v>
      </c>
    </row>
    <row r="1209" spans="1:27" x14ac:dyDescent="0.25">
      <c r="A1209" s="60">
        <v>45919.680636574078</v>
      </c>
      <c r="B1209" s="61">
        <v>443843989</v>
      </c>
      <c r="C1209" s="37" t="s">
        <v>36</v>
      </c>
      <c r="D1209" s="37" t="s">
        <v>37</v>
      </c>
      <c r="E1209" s="37" t="s">
        <v>120</v>
      </c>
      <c r="F1209" s="36">
        <v>3653.46</v>
      </c>
      <c r="G1209" s="36">
        <v>3653.34</v>
      </c>
      <c r="H1209" s="36">
        <v>3656.49</v>
      </c>
      <c r="I1209" s="37" t="s">
        <v>1595</v>
      </c>
      <c r="J1209" s="36">
        <v>3653.09</v>
      </c>
      <c r="K1209" s="36">
        <v>0</v>
      </c>
      <c r="L1209" s="36">
        <v>0</v>
      </c>
      <c r="M1209" s="36">
        <v>-0.37</v>
      </c>
      <c r="N1209" s="10" t="str">
        <f t="shared" si="201"/>
        <v>L</v>
      </c>
      <c r="O1209" s="11">
        <f t="shared" si="202"/>
        <v>45919</v>
      </c>
      <c r="P1209" s="12" t="str">
        <f t="shared" si="203"/>
        <v>16</v>
      </c>
      <c r="Q1209" s="13" t="str">
        <f>VLOOKUP($B1209,Deals_Demo!$H:$N,7,0)</f>
        <v>strategy_09_demo</v>
      </c>
      <c r="R1209" s="13" t="str">
        <f t="shared" si="204"/>
        <v>Fri</v>
      </c>
      <c r="S1209" s="14">
        <f>VLOOKUP($B1209,Deals_Demo!$H:$S,8,0)</f>
        <v>45919.680636574078</v>
      </c>
      <c r="T1209" s="14">
        <f>VLOOKUP($B1209,Deals_Demo!$H:$S,9,0)</f>
        <v>45919.888969907413</v>
      </c>
      <c r="U1209" s="15" t="str">
        <f t="shared" si="205"/>
        <v>2025-09-19</v>
      </c>
      <c r="V1209" s="13" t="str">
        <f>VLOOKUP($B1209,Deals_Demo!$H:$S,11,0)</f>
        <v>21</v>
      </c>
      <c r="W1209" s="13" t="str">
        <f>VLOOKUP($B1209,Deals_Demo!$H:$S,12,0)</f>
        <v>Fri</v>
      </c>
      <c r="X1209" s="13">
        <f t="shared" si="198"/>
        <v>-3.6999999999999998E-2</v>
      </c>
      <c r="Y1209" s="13">
        <f t="shared" si="199"/>
        <v>-7.3999999999999996E-2</v>
      </c>
      <c r="Z1209" s="13">
        <f t="shared" si="200"/>
        <v>-0.111</v>
      </c>
      <c r="AA1209" s="13">
        <f t="shared" si="206"/>
        <v>-3</v>
      </c>
    </row>
    <row r="1210" spans="1:27" x14ac:dyDescent="0.25">
      <c r="A1210" s="58">
        <v>45919.680636574078</v>
      </c>
      <c r="B1210" s="59">
        <v>443843992</v>
      </c>
      <c r="C1210" s="38" t="s">
        <v>36</v>
      </c>
      <c r="D1210" s="38" t="s">
        <v>37</v>
      </c>
      <c r="E1210" s="38" t="s">
        <v>120</v>
      </c>
      <c r="F1210" s="35">
        <v>3653.56</v>
      </c>
      <c r="G1210" s="35">
        <v>3650.46</v>
      </c>
      <c r="H1210" s="35">
        <v>3654.96</v>
      </c>
      <c r="I1210" s="38" t="s">
        <v>1596</v>
      </c>
      <c r="J1210" s="35">
        <v>3654.96</v>
      </c>
      <c r="K1210" s="35">
        <v>0</v>
      </c>
      <c r="L1210" s="35">
        <v>0</v>
      </c>
      <c r="M1210" s="35">
        <v>1.4</v>
      </c>
      <c r="N1210" s="10" t="str">
        <f t="shared" si="201"/>
        <v>W</v>
      </c>
      <c r="O1210" s="11">
        <f t="shared" si="202"/>
        <v>45919</v>
      </c>
      <c r="P1210" s="12" t="str">
        <f t="shared" si="203"/>
        <v>16</v>
      </c>
      <c r="Q1210" s="13" t="str">
        <f>VLOOKUP($B1210,Deals_Demo!$H:$N,7,0)</f>
        <v>strategy_14_demo</v>
      </c>
      <c r="R1210" s="13" t="str">
        <f t="shared" si="204"/>
        <v>Fri</v>
      </c>
      <c r="S1210" s="14">
        <f>VLOOKUP($B1210,Deals_Demo!$H:$S,8,0)</f>
        <v>45919.680636574078</v>
      </c>
      <c r="T1210" s="14">
        <f>VLOOKUP($B1210,Deals_Demo!$H:$S,9,0)</f>
        <v>45919.888969907413</v>
      </c>
      <c r="U1210" s="15" t="str">
        <f t="shared" si="205"/>
        <v>2025-09-19</v>
      </c>
      <c r="V1210" s="13" t="str">
        <f>VLOOKUP($B1210,Deals_Demo!$H:$S,11,0)</f>
        <v>21</v>
      </c>
      <c r="W1210" s="13" t="str">
        <f>VLOOKUP($B1210,Deals_Demo!$H:$S,12,0)</f>
        <v>Fri</v>
      </c>
      <c r="X1210" s="13">
        <f t="shared" si="198"/>
        <v>0.13999999999999999</v>
      </c>
      <c r="Y1210" s="13">
        <f t="shared" si="199"/>
        <v>0.27999999999999997</v>
      </c>
      <c r="Z1210" s="13">
        <f t="shared" si="200"/>
        <v>0.42</v>
      </c>
      <c r="AA1210" s="13">
        <f t="shared" si="206"/>
        <v>-3</v>
      </c>
    </row>
    <row r="1211" spans="1:27" x14ac:dyDescent="0.25">
      <c r="A1211" s="60">
        <v>45919.680636574078</v>
      </c>
      <c r="B1211" s="61">
        <v>443843994</v>
      </c>
      <c r="C1211" s="37" t="s">
        <v>36</v>
      </c>
      <c r="D1211" s="37" t="s">
        <v>37</v>
      </c>
      <c r="E1211" s="37" t="s">
        <v>120</v>
      </c>
      <c r="F1211" s="36">
        <v>3653.44</v>
      </c>
      <c r="G1211" s="36">
        <v>3653.32</v>
      </c>
      <c r="H1211" s="36">
        <v>3654.96</v>
      </c>
      <c r="I1211" s="37" t="s">
        <v>1595</v>
      </c>
      <c r="J1211" s="36">
        <v>3653.09</v>
      </c>
      <c r="K1211" s="36">
        <v>0</v>
      </c>
      <c r="L1211" s="36">
        <v>0</v>
      </c>
      <c r="M1211" s="36">
        <v>-0.35</v>
      </c>
      <c r="N1211" s="10" t="str">
        <f t="shared" si="201"/>
        <v>L</v>
      </c>
      <c r="O1211" s="11">
        <f t="shared" si="202"/>
        <v>45919</v>
      </c>
      <c r="P1211" s="12" t="str">
        <f t="shared" si="203"/>
        <v>16</v>
      </c>
      <c r="Q1211" s="13" t="str">
        <f>VLOOKUP($B1211,Deals_Demo!$H:$N,7,0)</f>
        <v>strategy_12_demo</v>
      </c>
      <c r="R1211" s="13" t="str">
        <f t="shared" si="204"/>
        <v>Fri</v>
      </c>
      <c r="S1211" s="14">
        <f>VLOOKUP($B1211,Deals_Demo!$H:$S,8,0)</f>
        <v>45919.680636574078</v>
      </c>
      <c r="T1211" s="14">
        <f>VLOOKUP($B1211,Deals_Demo!$H:$S,9,0)</f>
        <v>45919.888969907413</v>
      </c>
      <c r="U1211" s="15" t="str">
        <f t="shared" si="205"/>
        <v>2025-09-19</v>
      </c>
      <c r="V1211" s="13" t="str">
        <f>VLOOKUP($B1211,Deals_Demo!$H:$S,11,0)</f>
        <v>21</v>
      </c>
      <c r="W1211" s="13" t="str">
        <f>VLOOKUP($B1211,Deals_Demo!$H:$S,12,0)</f>
        <v>Fri</v>
      </c>
      <c r="X1211" s="13">
        <f t="shared" si="198"/>
        <v>-3.4999999999999996E-2</v>
      </c>
      <c r="Y1211" s="13">
        <f t="shared" si="199"/>
        <v>-6.9999999999999993E-2</v>
      </c>
      <c r="Z1211" s="13">
        <f t="shared" si="200"/>
        <v>-0.105</v>
      </c>
      <c r="AA1211" s="13">
        <f t="shared" si="206"/>
        <v>-3</v>
      </c>
    </row>
    <row r="1212" spans="1:27" x14ac:dyDescent="0.25">
      <c r="A1212" s="58">
        <v>45919.680636574078</v>
      </c>
      <c r="B1212" s="59">
        <v>443843998</v>
      </c>
      <c r="C1212" s="38" t="s">
        <v>36</v>
      </c>
      <c r="D1212" s="38" t="s">
        <v>37</v>
      </c>
      <c r="E1212" s="38" t="s">
        <v>120</v>
      </c>
      <c r="F1212" s="35">
        <v>3653.44</v>
      </c>
      <c r="G1212" s="35">
        <v>3650.46</v>
      </c>
      <c r="H1212" s="35">
        <v>3656.96</v>
      </c>
      <c r="I1212" s="38" t="s">
        <v>1597</v>
      </c>
      <c r="J1212" s="35">
        <v>3657.13</v>
      </c>
      <c r="K1212" s="35">
        <v>0</v>
      </c>
      <c r="L1212" s="35">
        <v>0</v>
      </c>
      <c r="M1212" s="35">
        <v>3.69</v>
      </c>
      <c r="N1212" s="10" t="str">
        <f t="shared" si="201"/>
        <v>W</v>
      </c>
      <c r="O1212" s="11">
        <f t="shared" si="202"/>
        <v>45919</v>
      </c>
      <c r="P1212" s="12" t="str">
        <f t="shared" si="203"/>
        <v>16</v>
      </c>
      <c r="Q1212" s="13" t="str">
        <f>VLOOKUP($B1212,Deals_Demo!$H:$N,7,0)</f>
        <v>strategy_16_demo</v>
      </c>
      <c r="R1212" s="13" t="str">
        <f t="shared" si="204"/>
        <v>Fri</v>
      </c>
      <c r="S1212" s="14">
        <f>VLOOKUP($B1212,Deals_Demo!$H:$S,8,0)</f>
        <v>45919.680636574078</v>
      </c>
      <c r="T1212" s="14">
        <f>VLOOKUP($B1212,Deals_Demo!$H:$S,9,0)</f>
        <v>45919.888969907413</v>
      </c>
      <c r="U1212" s="15" t="str">
        <f t="shared" si="205"/>
        <v>2025-09-19</v>
      </c>
      <c r="V1212" s="13" t="str">
        <f>VLOOKUP($B1212,Deals_Demo!$H:$S,11,0)</f>
        <v>21</v>
      </c>
      <c r="W1212" s="13" t="str">
        <f>VLOOKUP($B1212,Deals_Demo!$H:$S,12,0)</f>
        <v>Fri</v>
      </c>
      <c r="X1212" s="13">
        <f t="shared" si="198"/>
        <v>0.36899999999999999</v>
      </c>
      <c r="Y1212" s="13">
        <f t="shared" si="199"/>
        <v>0.73799999999999999</v>
      </c>
      <c r="Z1212" s="13">
        <f t="shared" si="200"/>
        <v>1.107</v>
      </c>
      <c r="AA1212" s="13">
        <f t="shared" si="206"/>
        <v>3.69</v>
      </c>
    </row>
    <row r="1213" spans="1:27" x14ac:dyDescent="0.25">
      <c r="A1213" s="60">
        <v>45919.680648148147</v>
      </c>
      <c r="B1213" s="61">
        <v>443844004</v>
      </c>
      <c r="C1213" s="37" t="s">
        <v>36</v>
      </c>
      <c r="D1213" s="37" t="s">
        <v>37</v>
      </c>
      <c r="E1213" s="37" t="s">
        <v>120</v>
      </c>
      <c r="F1213" s="36">
        <v>3653.45</v>
      </c>
      <c r="G1213" s="36">
        <v>3653.32</v>
      </c>
      <c r="H1213" s="36">
        <v>3654.96</v>
      </c>
      <c r="I1213" s="37" t="s">
        <v>1595</v>
      </c>
      <c r="J1213" s="36">
        <v>3653.09</v>
      </c>
      <c r="K1213" s="36">
        <v>0</v>
      </c>
      <c r="L1213" s="36">
        <v>0</v>
      </c>
      <c r="M1213" s="36">
        <v>-0.36</v>
      </c>
      <c r="N1213" s="10" t="str">
        <f t="shared" si="201"/>
        <v>L</v>
      </c>
      <c r="O1213" s="11">
        <f t="shared" si="202"/>
        <v>45919</v>
      </c>
      <c r="P1213" s="12" t="str">
        <f t="shared" si="203"/>
        <v>16</v>
      </c>
      <c r="Q1213" s="13" t="str">
        <f>VLOOKUP($B1213,Deals_Demo!$H:$N,7,0)</f>
        <v>strategy_15_demo</v>
      </c>
      <c r="R1213" s="13" t="str">
        <f t="shared" si="204"/>
        <v>Fri</v>
      </c>
      <c r="S1213" s="14">
        <f>VLOOKUP($B1213,Deals_Demo!$H:$S,8,0)</f>
        <v>45919.680648148147</v>
      </c>
      <c r="T1213" s="14">
        <f>VLOOKUP($B1213,Deals_Demo!$H:$S,9,0)</f>
        <v>45919.888981481483</v>
      </c>
      <c r="U1213" s="15" t="str">
        <f t="shared" si="205"/>
        <v>2025-09-19</v>
      </c>
      <c r="V1213" s="13" t="str">
        <f>VLOOKUP($B1213,Deals_Demo!$H:$S,11,0)</f>
        <v>21</v>
      </c>
      <c r="W1213" s="13" t="str">
        <f>VLOOKUP($B1213,Deals_Demo!$H:$S,12,0)</f>
        <v>Fri</v>
      </c>
      <c r="X1213" s="13">
        <f t="shared" si="198"/>
        <v>-3.5999999999999997E-2</v>
      </c>
      <c r="Y1213" s="13">
        <f t="shared" si="199"/>
        <v>-7.1999999999999995E-2</v>
      </c>
      <c r="Z1213" s="13">
        <f t="shared" si="200"/>
        <v>-0.108</v>
      </c>
      <c r="AA1213" s="13">
        <f t="shared" si="206"/>
        <v>-3</v>
      </c>
    </row>
    <row r="1214" spans="1:27" x14ac:dyDescent="0.25">
      <c r="A1214" s="58">
        <v>45919.680648148147</v>
      </c>
      <c r="B1214" s="59">
        <v>443844007</v>
      </c>
      <c r="C1214" s="38" t="s">
        <v>36</v>
      </c>
      <c r="D1214" s="38" t="s">
        <v>37</v>
      </c>
      <c r="E1214" s="38" t="s">
        <v>120</v>
      </c>
      <c r="F1214" s="35">
        <v>3653.41</v>
      </c>
      <c r="G1214" s="35">
        <v>3653.34</v>
      </c>
      <c r="H1214" s="35">
        <v>3656.46</v>
      </c>
      <c r="I1214" s="38" t="s">
        <v>1595</v>
      </c>
      <c r="J1214" s="35">
        <v>3653.09</v>
      </c>
      <c r="K1214" s="35">
        <v>0</v>
      </c>
      <c r="L1214" s="35">
        <v>0</v>
      </c>
      <c r="M1214" s="35">
        <v>-0.32</v>
      </c>
      <c r="N1214" s="10" t="str">
        <f t="shared" si="201"/>
        <v>L</v>
      </c>
      <c r="O1214" s="11">
        <f t="shared" si="202"/>
        <v>45919</v>
      </c>
      <c r="P1214" s="12" t="str">
        <f t="shared" si="203"/>
        <v>16</v>
      </c>
      <c r="Q1214" s="13" t="str">
        <f>VLOOKUP($B1214,Deals_Demo!$H:$N,7,0)</f>
        <v>strategy_10_demo</v>
      </c>
      <c r="R1214" s="13" t="str">
        <f t="shared" si="204"/>
        <v>Fri</v>
      </c>
      <c r="S1214" s="14">
        <f>VLOOKUP($B1214,Deals_Demo!$H:$S,8,0)</f>
        <v>45919.680648148147</v>
      </c>
      <c r="T1214" s="14">
        <f>VLOOKUP($B1214,Deals_Demo!$H:$S,9,0)</f>
        <v>45919.888981481483</v>
      </c>
      <c r="U1214" s="15" t="str">
        <f t="shared" si="205"/>
        <v>2025-09-19</v>
      </c>
      <c r="V1214" s="13" t="str">
        <f>VLOOKUP($B1214,Deals_Demo!$H:$S,11,0)</f>
        <v>21</v>
      </c>
      <c r="W1214" s="13" t="str">
        <f>VLOOKUP($B1214,Deals_Demo!$H:$S,12,0)</f>
        <v>Fri</v>
      </c>
      <c r="X1214" s="13">
        <f t="shared" si="198"/>
        <v>-3.2000000000000001E-2</v>
      </c>
      <c r="Y1214" s="13">
        <f t="shared" si="199"/>
        <v>-6.4000000000000001E-2</v>
      </c>
      <c r="Z1214" s="13">
        <f t="shared" si="200"/>
        <v>-9.6000000000000002E-2</v>
      </c>
      <c r="AA1214" s="13">
        <f t="shared" si="206"/>
        <v>-3</v>
      </c>
    </row>
    <row r="1215" spans="1:27" x14ac:dyDescent="0.25">
      <c r="A1215" s="60">
        <v>45919.680648148147</v>
      </c>
      <c r="B1215" s="61">
        <v>443844011</v>
      </c>
      <c r="C1215" s="37" t="s">
        <v>36</v>
      </c>
      <c r="D1215" s="37" t="s">
        <v>37</v>
      </c>
      <c r="E1215" s="37" t="s">
        <v>120</v>
      </c>
      <c r="F1215" s="36">
        <v>3653.38</v>
      </c>
      <c r="G1215" s="36">
        <v>3653.34</v>
      </c>
      <c r="H1215" s="36">
        <v>3656.96</v>
      </c>
      <c r="I1215" s="37" t="s">
        <v>1595</v>
      </c>
      <c r="J1215" s="36">
        <v>3653.09</v>
      </c>
      <c r="K1215" s="36">
        <v>0</v>
      </c>
      <c r="L1215" s="36">
        <v>0</v>
      </c>
      <c r="M1215" s="36">
        <v>-0.28999999999999998</v>
      </c>
      <c r="N1215" s="10" t="str">
        <f t="shared" si="201"/>
        <v>L</v>
      </c>
      <c r="O1215" s="11">
        <f t="shared" si="202"/>
        <v>45919</v>
      </c>
      <c r="P1215" s="12" t="str">
        <f t="shared" si="203"/>
        <v>16</v>
      </c>
      <c r="Q1215" s="13" t="str">
        <f>VLOOKUP($B1215,Deals_Demo!$H:$N,7,0)</f>
        <v>strategy_11_demo</v>
      </c>
      <c r="R1215" s="13" t="str">
        <f t="shared" si="204"/>
        <v>Fri</v>
      </c>
      <c r="S1215" s="14">
        <f>VLOOKUP($B1215,Deals_Demo!$H:$S,8,0)</f>
        <v>45919.680648148147</v>
      </c>
      <c r="T1215" s="14">
        <f>VLOOKUP($B1215,Deals_Demo!$H:$S,9,0)</f>
        <v>45919.888981481483</v>
      </c>
      <c r="U1215" s="15" t="str">
        <f t="shared" si="205"/>
        <v>2025-09-19</v>
      </c>
      <c r="V1215" s="13" t="str">
        <f>VLOOKUP($B1215,Deals_Demo!$H:$S,11,0)</f>
        <v>21</v>
      </c>
      <c r="W1215" s="13" t="str">
        <f>VLOOKUP($B1215,Deals_Demo!$H:$S,12,0)</f>
        <v>Fri</v>
      </c>
      <c r="X1215" s="13">
        <f t="shared" si="198"/>
        <v>-2.8999999999999998E-2</v>
      </c>
      <c r="Y1215" s="13">
        <f t="shared" si="199"/>
        <v>-5.7999999999999996E-2</v>
      </c>
      <c r="Z1215" s="13">
        <f t="shared" si="200"/>
        <v>-8.6999999999999994E-2</v>
      </c>
      <c r="AA1215" s="13">
        <f t="shared" si="206"/>
        <v>-3</v>
      </c>
    </row>
    <row r="1216" spans="1:27" x14ac:dyDescent="0.25">
      <c r="A1216" s="58">
        <v>45919.684224537035</v>
      </c>
      <c r="B1216" s="59">
        <v>443846612</v>
      </c>
      <c r="C1216" s="38" t="s">
        <v>36</v>
      </c>
      <c r="D1216" s="38" t="s">
        <v>37</v>
      </c>
      <c r="E1216" s="38" t="s">
        <v>120</v>
      </c>
      <c r="F1216" s="35">
        <v>3653.94</v>
      </c>
      <c r="G1216" s="35">
        <v>3653.87</v>
      </c>
      <c r="H1216" s="35">
        <v>3655.42</v>
      </c>
      <c r="I1216" s="38" t="s">
        <v>1598</v>
      </c>
      <c r="J1216" s="35">
        <v>3655.42</v>
      </c>
      <c r="K1216" s="35">
        <v>0</v>
      </c>
      <c r="L1216" s="35">
        <v>0</v>
      </c>
      <c r="M1216" s="35">
        <v>1.48</v>
      </c>
      <c r="N1216" s="10" t="str">
        <f t="shared" si="201"/>
        <v>W</v>
      </c>
      <c r="O1216" s="11">
        <f t="shared" si="202"/>
        <v>45919</v>
      </c>
      <c r="P1216" s="12" t="str">
        <f t="shared" si="203"/>
        <v>16</v>
      </c>
      <c r="Q1216" s="13" t="str">
        <f>VLOOKUP($B1216,Deals_Demo!$H:$N,7,0)</f>
        <v>strategy_15_demo</v>
      </c>
      <c r="R1216" s="13" t="str">
        <f t="shared" si="204"/>
        <v>Fri</v>
      </c>
      <c r="S1216" s="14">
        <f>VLOOKUP($B1216,Deals_Demo!$H:$S,8,0)</f>
        <v>45919.684224537035</v>
      </c>
      <c r="T1216" s="14">
        <f>VLOOKUP($B1216,Deals_Demo!$H:$S,9,0)</f>
        <v>45919.892557870371</v>
      </c>
      <c r="U1216" s="15" t="str">
        <f t="shared" si="205"/>
        <v>2025-09-19</v>
      </c>
      <c r="V1216" s="13" t="str">
        <f>VLOOKUP($B1216,Deals_Demo!$H:$S,11,0)</f>
        <v>21</v>
      </c>
      <c r="W1216" s="13" t="str">
        <f>VLOOKUP($B1216,Deals_Demo!$H:$S,12,0)</f>
        <v>Fri</v>
      </c>
      <c r="X1216" s="13">
        <f t="shared" si="198"/>
        <v>0.14799999999999999</v>
      </c>
      <c r="Y1216" s="13">
        <f t="shared" si="199"/>
        <v>0.29599999999999999</v>
      </c>
      <c r="Z1216" s="13">
        <f t="shared" si="200"/>
        <v>0.44400000000000001</v>
      </c>
      <c r="AA1216" s="13">
        <f t="shared" si="206"/>
        <v>-3</v>
      </c>
    </row>
    <row r="1217" spans="1:27" x14ac:dyDescent="0.25">
      <c r="A1217" s="60">
        <v>45919.684224537035</v>
      </c>
      <c r="B1217" s="61">
        <v>443846618</v>
      </c>
      <c r="C1217" s="37" t="s">
        <v>36</v>
      </c>
      <c r="D1217" s="37" t="s">
        <v>37</v>
      </c>
      <c r="E1217" s="37" t="s">
        <v>120</v>
      </c>
      <c r="F1217" s="36">
        <v>3653.93</v>
      </c>
      <c r="G1217" s="36">
        <v>3654.45</v>
      </c>
      <c r="H1217" s="36">
        <v>3656.94</v>
      </c>
      <c r="I1217" s="37" t="s">
        <v>1599</v>
      </c>
      <c r="J1217" s="36">
        <v>3654.44</v>
      </c>
      <c r="K1217" s="36">
        <v>0</v>
      </c>
      <c r="L1217" s="36">
        <v>0</v>
      </c>
      <c r="M1217" s="36">
        <v>0.51</v>
      </c>
      <c r="N1217" s="10" t="str">
        <f t="shared" si="201"/>
        <v>W</v>
      </c>
      <c r="O1217" s="11">
        <f t="shared" si="202"/>
        <v>45919</v>
      </c>
      <c r="P1217" s="12" t="str">
        <f t="shared" si="203"/>
        <v>16</v>
      </c>
      <c r="Q1217" s="13" t="str">
        <f>VLOOKUP($B1217,Deals_Demo!$H:$N,7,0)</f>
        <v>strategy_10_demo</v>
      </c>
      <c r="R1217" s="13" t="str">
        <f t="shared" si="204"/>
        <v>Fri</v>
      </c>
      <c r="S1217" s="14">
        <f>VLOOKUP($B1217,Deals_Demo!$H:$S,8,0)</f>
        <v>45919.684224537035</v>
      </c>
      <c r="T1217" s="14">
        <f>VLOOKUP($B1217,Deals_Demo!$H:$S,9,0)</f>
        <v>45919.892557870371</v>
      </c>
      <c r="U1217" s="15" t="str">
        <f t="shared" si="205"/>
        <v>2025-09-19</v>
      </c>
      <c r="V1217" s="13" t="str">
        <f>VLOOKUP($B1217,Deals_Demo!$H:$S,11,0)</f>
        <v>21</v>
      </c>
      <c r="W1217" s="13" t="str">
        <f>VLOOKUP($B1217,Deals_Demo!$H:$S,12,0)</f>
        <v>Fri</v>
      </c>
      <c r="X1217" s="13">
        <f t="shared" si="198"/>
        <v>5.1000000000000004E-2</v>
      </c>
      <c r="Y1217" s="13">
        <f t="shared" si="199"/>
        <v>0.10200000000000001</v>
      </c>
      <c r="Z1217" s="13">
        <f t="shared" si="200"/>
        <v>0.153</v>
      </c>
      <c r="AA1217" s="13">
        <f t="shared" si="206"/>
        <v>-3</v>
      </c>
    </row>
    <row r="1218" spans="1:27" x14ac:dyDescent="0.25">
      <c r="A1218" s="58">
        <v>45919.684224537035</v>
      </c>
      <c r="B1218" s="59">
        <v>443846620</v>
      </c>
      <c r="C1218" s="38" t="s">
        <v>36</v>
      </c>
      <c r="D1218" s="38" t="s">
        <v>37</v>
      </c>
      <c r="E1218" s="38" t="s">
        <v>120</v>
      </c>
      <c r="F1218" s="35">
        <v>3653.93</v>
      </c>
      <c r="G1218" s="35">
        <v>3654.46</v>
      </c>
      <c r="H1218" s="35">
        <v>3657.44</v>
      </c>
      <c r="I1218" s="38" t="s">
        <v>1599</v>
      </c>
      <c r="J1218" s="35">
        <v>3654.44</v>
      </c>
      <c r="K1218" s="35">
        <v>0</v>
      </c>
      <c r="L1218" s="35">
        <v>0</v>
      </c>
      <c r="M1218" s="35">
        <v>0.51</v>
      </c>
      <c r="N1218" s="10" t="str">
        <f t="shared" si="201"/>
        <v>W</v>
      </c>
      <c r="O1218" s="11">
        <f t="shared" si="202"/>
        <v>45919</v>
      </c>
      <c r="P1218" s="12" t="str">
        <f t="shared" si="203"/>
        <v>16</v>
      </c>
      <c r="Q1218" s="13" t="str">
        <f>VLOOKUP($B1218,Deals_Demo!$H:$N,7,0)</f>
        <v>strategy_11_demo</v>
      </c>
      <c r="R1218" s="13" t="str">
        <f t="shared" si="204"/>
        <v>Fri</v>
      </c>
      <c r="S1218" s="14">
        <f>VLOOKUP($B1218,Deals_Demo!$H:$S,8,0)</f>
        <v>45919.684224537035</v>
      </c>
      <c r="T1218" s="14">
        <f>VLOOKUP($B1218,Deals_Demo!$H:$S,9,0)</f>
        <v>45919.892557870371</v>
      </c>
      <c r="U1218" s="15" t="str">
        <f t="shared" si="205"/>
        <v>2025-09-19</v>
      </c>
      <c r="V1218" s="13" t="str">
        <f>VLOOKUP($B1218,Deals_Demo!$H:$S,11,0)</f>
        <v>21</v>
      </c>
      <c r="W1218" s="13" t="str">
        <f>VLOOKUP($B1218,Deals_Demo!$H:$S,12,0)</f>
        <v>Fri</v>
      </c>
      <c r="X1218" s="13">
        <f t="shared" si="198"/>
        <v>5.1000000000000004E-2</v>
      </c>
      <c r="Y1218" s="13">
        <f t="shared" si="199"/>
        <v>0.10200000000000001</v>
      </c>
      <c r="Z1218" s="13">
        <f t="shared" si="200"/>
        <v>0.153</v>
      </c>
      <c r="AA1218" s="13">
        <f t="shared" si="206"/>
        <v>-3</v>
      </c>
    </row>
    <row r="1219" spans="1:27" x14ac:dyDescent="0.25">
      <c r="A1219" s="60">
        <v>45919.684224537035</v>
      </c>
      <c r="B1219" s="61">
        <v>443846622</v>
      </c>
      <c r="C1219" s="37" t="s">
        <v>36</v>
      </c>
      <c r="D1219" s="37" t="s">
        <v>37</v>
      </c>
      <c r="E1219" s="37" t="s">
        <v>120</v>
      </c>
      <c r="F1219" s="36">
        <v>3654.04</v>
      </c>
      <c r="G1219" s="36">
        <v>3654.45</v>
      </c>
      <c r="H1219" s="36">
        <v>3656.94</v>
      </c>
      <c r="I1219" s="37" t="s">
        <v>1599</v>
      </c>
      <c r="J1219" s="36">
        <v>3654.44</v>
      </c>
      <c r="K1219" s="36">
        <v>0</v>
      </c>
      <c r="L1219" s="36">
        <v>0</v>
      </c>
      <c r="M1219" s="36">
        <v>0.4</v>
      </c>
      <c r="N1219" s="10" t="str">
        <f t="shared" si="201"/>
        <v>W</v>
      </c>
      <c r="O1219" s="11">
        <f t="shared" si="202"/>
        <v>45919</v>
      </c>
      <c r="P1219" s="12" t="str">
        <f t="shared" si="203"/>
        <v>16</v>
      </c>
      <c r="Q1219" s="13" t="str">
        <f>VLOOKUP($B1219,Deals_Demo!$H:$N,7,0)</f>
        <v>strategy_09_demo</v>
      </c>
      <c r="R1219" s="13" t="str">
        <f t="shared" si="204"/>
        <v>Fri</v>
      </c>
      <c r="S1219" s="14">
        <f>VLOOKUP($B1219,Deals_Demo!$H:$S,8,0)</f>
        <v>45919.684224537035</v>
      </c>
      <c r="T1219" s="14">
        <f>VLOOKUP($B1219,Deals_Demo!$H:$S,9,0)</f>
        <v>45919.892557870371</v>
      </c>
      <c r="U1219" s="15" t="str">
        <f t="shared" si="205"/>
        <v>2025-09-19</v>
      </c>
      <c r="V1219" s="13" t="str">
        <f>VLOOKUP($B1219,Deals_Demo!$H:$S,11,0)</f>
        <v>21</v>
      </c>
      <c r="W1219" s="13" t="str">
        <f>VLOOKUP($B1219,Deals_Demo!$H:$S,12,0)</f>
        <v>Fri</v>
      </c>
      <c r="X1219" s="13">
        <f t="shared" ref="X1219:X1282" si="207">$M1219*0.1</f>
        <v>4.0000000000000008E-2</v>
      </c>
      <c r="Y1219" s="13">
        <f t="shared" ref="Y1219:Y1282" si="208">$M1219*0.2</f>
        <v>8.0000000000000016E-2</v>
      </c>
      <c r="Z1219" s="13">
        <f t="shared" ref="Z1219:Z1282" si="209">$M1219*0.3</f>
        <v>0.12</v>
      </c>
      <c r="AA1219" s="13">
        <f t="shared" si="206"/>
        <v>-3</v>
      </c>
    </row>
    <row r="1220" spans="1:27" x14ac:dyDescent="0.25">
      <c r="A1220" s="58">
        <v>45919.684236111112</v>
      </c>
      <c r="B1220" s="59">
        <v>443846626</v>
      </c>
      <c r="C1220" s="38" t="s">
        <v>36</v>
      </c>
      <c r="D1220" s="38" t="s">
        <v>37</v>
      </c>
      <c r="E1220" s="38" t="s">
        <v>120</v>
      </c>
      <c r="F1220" s="35">
        <v>3653.99</v>
      </c>
      <c r="G1220" s="35">
        <v>3650.94</v>
      </c>
      <c r="H1220" s="35">
        <v>3655.44</v>
      </c>
      <c r="I1220" s="38" t="s">
        <v>1598</v>
      </c>
      <c r="J1220" s="35">
        <v>3655.52</v>
      </c>
      <c r="K1220" s="35">
        <v>0</v>
      </c>
      <c r="L1220" s="35">
        <v>0</v>
      </c>
      <c r="M1220" s="35">
        <v>1.53</v>
      </c>
      <c r="N1220" s="10" t="str">
        <f t="shared" si="201"/>
        <v>W</v>
      </c>
      <c r="O1220" s="11">
        <f t="shared" si="202"/>
        <v>45919</v>
      </c>
      <c r="P1220" s="12" t="str">
        <f t="shared" si="203"/>
        <v>16</v>
      </c>
      <c r="Q1220" s="13" t="str">
        <f>VLOOKUP($B1220,Deals_Demo!$H:$N,7,0)</f>
        <v>strategy_12_demo</v>
      </c>
      <c r="R1220" s="13" t="str">
        <f t="shared" si="204"/>
        <v>Fri</v>
      </c>
      <c r="S1220" s="14">
        <f>VLOOKUP($B1220,Deals_Demo!$H:$S,8,0)</f>
        <v>45919.684236111112</v>
      </c>
      <c r="T1220" s="14">
        <f>VLOOKUP($B1220,Deals_Demo!$H:$S,9,0)</f>
        <v>45919.892569444448</v>
      </c>
      <c r="U1220" s="15" t="str">
        <f t="shared" si="205"/>
        <v>2025-09-19</v>
      </c>
      <c r="V1220" s="13" t="str">
        <f>VLOOKUP($B1220,Deals_Demo!$H:$S,11,0)</f>
        <v>21</v>
      </c>
      <c r="W1220" s="13" t="str">
        <f>VLOOKUP($B1220,Deals_Demo!$H:$S,12,0)</f>
        <v>Fri</v>
      </c>
      <c r="X1220" s="13">
        <f t="shared" si="207"/>
        <v>0.15300000000000002</v>
      </c>
      <c r="Y1220" s="13">
        <f t="shared" si="208"/>
        <v>0.30600000000000005</v>
      </c>
      <c r="Z1220" s="13">
        <f t="shared" si="209"/>
        <v>0.45899999999999996</v>
      </c>
      <c r="AA1220" s="13">
        <f t="shared" si="206"/>
        <v>-3</v>
      </c>
    </row>
    <row r="1221" spans="1:27" x14ac:dyDescent="0.25">
      <c r="A1221" s="60">
        <v>45919.687696759262</v>
      </c>
      <c r="B1221" s="61">
        <v>443850317</v>
      </c>
      <c r="C1221" s="37" t="s">
        <v>36</v>
      </c>
      <c r="D1221" s="37" t="s">
        <v>37</v>
      </c>
      <c r="E1221" s="37" t="s">
        <v>120</v>
      </c>
      <c r="F1221" s="36">
        <v>3655.27</v>
      </c>
      <c r="G1221" s="36">
        <v>3657.37</v>
      </c>
      <c r="H1221" s="36">
        <v>3658.72</v>
      </c>
      <c r="I1221" s="37" t="s">
        <v>1600</v>
      </c>
      <c r="J1221" s="36">
        <v>3658.75</v>
      </c>
      <c r="K1221" s="36">
        <v>0</v>
      </c>
      <c r="L1221" s="36">
        <v>0</v>
      </c>
      <c r="M1221" s="36">
        <v>3.48</v>
      </c>
      <c r="N1221" s="10" t="str">
        <f t="shared" si="201"/>
        <v>W</v>
      </c>
      <c r="O1221" s="11">
        <f t="shared" si="202"/>
        <v>45919</v>
      </c>
      <c r="P1221" s="12" t="str">
        <f t="shared" si="203"/>
        <v>16</v>
      </c>
      <c r="Q1221" s="13" t="str">
        <f>VLOOKUP($B1221,Deals_Demo!$H:$N,7,0)</f>
        <v>strategy_17_demo</v>
      </c>
      <c r="R1221" s="13" t="str">
        <f t="shared" si="204"/>
        <v>Fri</v>
      </c>
      <c r="S1221" s="14">
        <f>VLOOKUP($B1221,Deals_Demo!$H:$S,8,0)</f>
        <v>45919.687696759262</v>
      </c>
      <c r="T1221" s="14">
        <f>VLOOKUP($B1221,Deals_Demo!$H:$S,9,0)</f>
        <v>45919.896030092597</v>
      </c>
      <c r="U1221" s="15" t="str">
        <f t="shared" si="205"/>
        <v>2025-09-19</v>
      </c>
      <c r="V1221" s="13" t="str">
        <f>VLOOKUP($B1221,Deals_Demo!$H:$S,11,0)</f>
        <v>21</v>
      </c>
      <c r="W1221" s="13" t="str">
        <f>VLOOKUP($B1221,Deals_Demo!$H:$S,12,0)</f>
        <v>Fri</v>
      </c>
      <c r="X1221" s="13">
        <f t="shared" si="207"/>
        <v>0.34800000000000003</v>
      </c>
      <c r="Y1221" s="13">
        <f t="shared" si="208"/>
        <v>0.69600000000000006</v>
      </c>
      <c r="Z1221" s="13">
        <f t="shared" si="209"/>
        <v>1.044</v>
      </c>
      <c r="AA1221" s="13">
        <f t="shared" si="206"/>
        <v>3.48</v>
      </c>
    </row>
    <row r="1222" spans="1:27" x14ac:dyDescent="0.25">
      <c r="A1222" s="58">
        <v>45919.687696759262</v>
      </c>
      <c r="B1222" s="59">
        <v>443850320</v>
      </c>
      <c r="C1222" s="38" t="s">
        <v>36</v>
      </c>
      <c r="D1222" s="38" t="s">
        <v>37</v>
      </c>
      <c r="E1222" s="38" t="s">
        <v>120</v>
      </c>
      <c r="F1222" s="35">
        <v>3655.29</v>
      </c>
      <c r="G1222" s="35">
        <v>3657.92</v>
      </c>
      <c r="H1222" s="38"/>
      <c r="I1222" s="38" t="s">
        <v>1601</v>
      </c>
      <c r="J1222" s="35">
        <v>3657.9</v>
      </c>
      <c r="K1222" s="35">
        <v>0</v>
      </c>
      <c r="L1222" s="35">
        <v>0</v>
      </c>
      <c r="M1222" s="35">
        <v>2.61</v>
      </c>
      <c r="N1222" s="10" t="str">
        <f t="shared" si="201"/>
        <v>W</v>
      </c>
      <c r="O1222" s="11">
        <f t="shared" si="202"/>
        <v>45919</v>
      </c>
      <c r="P1222" s="12" t="str">
        <f t="shared" si="203"/>
        <v>16</v>
      </c>
      <c r="Q1222" s="13" t="str">
        <f>VLOOKUP($B1222,Deals_Demo!$H:$N,7,0)</f>
        <v>strategy_19_demo</v>
      </c>
      <c r="R1222" s="13" t="str">
        <f t="shared" si="204"/>
        <v>Fri</v>
      </c>
      <c r="S1222" s="14">
        <f>VLOOKUP($B1222,Deals_Demo!$H:$S,8,0)</f>
        <v>45919.687696759262</v>
      </c>
      <c r="T1222" s="14">
        <f>VLOOKUP($B1222,Deals_Demo!$H:$S,9,0)</f>
        <v>45919.896030092597</v>
      </c>
      <c r="U1222" s="15" t="str">
        <f t="shared" si="205"/>
        <v>2025-09-19</v>
      </c>
      <c r="V1222" s="13" t="str">
        <f>VLOOKUP($B1222,Deals_Demo!$H:$S,11,0)</f>
        <v>21</v>
      </c>
      <c r="W1222" s="13" t="str">
        <f>VLOOKUP($B1222,Deals_Demo!$H:$S,12,0)</f>
        <v>Fri</v>
      </c>
      <c r="X1222" s="13">
        <f t="shared" si="207"/>
        <v>0.26100000000000001</v>
      </c>
      <c r="Y1222" s="13">
        <f t="shared" si="208"/>
        <v>0.52200000000000002</v>
      </c>
      <c r="Z1222" s="13">
        <f t="shared" si="209"/>
        <v>0.78299999999999992</v>
      </c>
      <c r="AA1222" s="13">
        <f t="shared" si="206"/>
        <v>-3</v>
      </c>
    </row>
    <row r="1223" spans="1:27" x14ac:dyDescent="0.25">
      <c r="A1223" s="60">
        <v>45919.687696759262</v>
      </c>
      <c r="B1223" s="61">
        <v>443850323</v>
      </c>
      <c r="C1223" s="37" t="s">
        <v>36</v>
      </c>
      <c r="D1223" s="37" t="s">
        <v>37</v>
      </c>
      <c r="E1223" s="37" t="s">
        <v>120</v>
      </c>
      <c r="F1223" s="36">
        <v>3655.19</v>
      </c>
      <c r="G1223" s="36">
        <v>3655.92</v>
      </c>
      <c r="H1223" s="37"/>
      <c r="I1223" s="37" t="s">
        <v>1602</v>
      </c>
      <c r="J1223" s="36">
        <v>3655.85</v>
      </c>
      <c r="K1223" s="36">
        <v>0</v>
      </c>
      <c r="L1223" s="36">
        <v>0</v>
      </c>
      <c r="M1223" s="36">
        <v>0.66</v>
      </c>
      <c r="N1223" s="10" t="str">
        <f t="shared" si="201"/>
        <v>W</v>
      </c>
      <c r="O1223" s="11">
        <f t="shared" si="202"/>
        <v>45919</v>
      </c>
      <c r="P1223" s="12" t="str">
        <f t="shared" si="203"/>
        <v>16</v>
      </c>
      <c r="Q1223" s="13" t="str">
        <f>VLOOKUP($B1223,Deals_Demo!$H:$N,7,0)</f>
        <v>strategy_18_demo</v>
      </c>
      <c r="R1223" s="13" t="str">
        <f t="shared" si="204"/>
        <v>Fri</v>
      </c>
      <c r="S1223" s="14">
        <f>VLOOKUP($B1223,Deals_Demo!$H:$S,8,0)</f>
        <v>45919.687696759262</v>
      </c>
      <c r="T1223" s="14">
        <f>VLOOKUP($B1223,Deals_Demo!$H:$S,9,0)</f>
        <v>45919.896030092597</v>
      </c>
      <c r="U1223" s="15" t="str">
        <f t="shared" si="205"/>
        <v>2025-09-19</v>
      </c>
      <c r="V1223" s="13" t="str">
        <f>VLOOKUP($B1223,Deals_Demo!$H:$S,11,0)</f>
        <v>21</v>
      </c>
      <c r="W1223" s="13" t="str">
        <f>VLOOKUP($B1223,Deals_Demo!$H:$S,12,0)</f>
        <v>Fri</v>
      </c>
      <c r="X1223" s="13">
        <f t="shared" si="207"/>
        <v>6.6000000000000003E-2</v>
      </c>
      <c r="Y1223" s="13">
        <f t="shared" si="208"/>
        <v>0.13200000000000001</v>
      </c>
      <c r="Z1223" s="13">
        <f t="shared" si="209"/>
        <v>0.19800000000000001</v>
      </c>
      <c r="AA1223" s="13">
        <f t="shared" si="206"/>
        <v>-3</v>
      </c>
    </row>
    <row r="1224" spans="1:27" x14ac:dyDescent="0.25">
      <c r="A1224" s="58">
        <v>45919.687696759262</v>
      </c>
      <c r="B1224" s="59">
        <v>443850328</v>
      </c>
      <c r="C1224" s="38" t="s">
        <v>36</v>
      </c>
      <c r="D1224" s="38" t="s">
        <v>37</v>
      </c>
      <c r="E1224" s="38" t="s">
        <v>120</v>
      </c>
      <c r="F1224" s="35">
        <v>3655.17</v>
      </c>
      <c r="G1224" s="35">
        <v>3655.94</v>
      </c>
      <c r="H1224" s="38"/>
      <c r="I1224" s="38" t="s">
        <v>1602</v>
      </c>
      <c r="J1224" s="35">
        <v>3655.85</v>
      </c>
      <c r="K1224" s="35">
        <v>0</v>
      </c>
      <c r="L1224" s="35">
        <v>0</v>
      </c>
      <c r="M1224" s="35">
        <v>0.68</v>
      </c>
      <c r="N1224" s="10" t="str">
        <f t="shared" si="201"/>
        <v>W</v>
      </c>
      <c r="O1224" s="11">
        <f t="shared" si="202"/>
        <v>45919</v>
      </c>
      <c r="P1224" s="12" t="str">
        <f t="shared" si="203"/>
        <v>16</v>
      </c>
      <c r="Q1224" s="13" t="str">
        <f>VLOOKUP($B1224,Deals_Demo!$H:$N,7,0)</f>
        <v>strategy_20_demo</v>
      </c>
      <c r="R1224" s="13" t="str">
        <f t="shared" si="204"/>
        <v>Fri</v>
      </c>
      <c r="S1224" s="14">
        <f>VLOOKUP($B1224,Deals_Demo!$H:$S,8,0)</f>
        <v>45919.687696759262</v>
      </c>
      <c r="T1224" s="14">
        <f>VLOOKUP($B1224,Deals_Demo!$H:$S,9,0)</f>
        <v>45919.896030092597</v>
      </c>
      <c r="U1224" s="15" t="str">
        <f t="shared" si="205"/>
        <v>2025-09-19</v>
      </c>
      <c r="V1224" s="13" t="str">
        <f>VLOOKUP($B1224,Deals_Demo!$H:$S,11,0)</f>
        <v>21</v>
      </c>
      <c r="W1224" s="13" t="str">
        <f>VLOOKUP($B1224,Deals_Demo!$H:$S,12,0)</f>
        <v>Fri</v>
      </c>
      <c r="X1224" s="13">
        <f t="shared" si="207"/>
        <v>6.8000000000000005E-2</v>
      </c>
      <c r="Y1224" s="13">
        <f t="shared" si="208"/>
        <v>0.13600000000000001</v>
      </c>
      <c r="Z1224" s="13">
        <f t="shared" si="209"/>
        <v>0.20400000000000001</v>
      </c>
      <c r="AA1224" s="13">
        <f t="shared" si="206"/>
        <v>-3</v>
      </c>
    </row>
    <row r="1225" spans="1:27" x14ac:dyDescent="0.25">
      <c r="A1225" s="60">
        <v>45919.688159722224</v>
      </c>
      <c r="B1225" s="61">
        <v>443850934</v>
      </c>
      <c r="C1225" s="37" t="s">
        <v>36</v>
      </c>
      <c r="D1225" s="37" t="s">
        <v>37</v>
      </c>
      <c r="E1225" s="37" t="s">
        <v>120</v>
      </c>
      <c r="F1225" s="36">
        <v>3654.53</v>
      </c>
      <c r="G1225" s="36">
        <v>3655.13</v>
      </c>
      <c r="H1225" s="36">
        <v>3657.58</v>
      </c>
      <c r="I1225" s="37" t="s">
        <v>1603</v>
      </c>
      <c r="J1225" s="36">
        <v>3655.13</v>
      </c>
      <c r="K1225" s="36">
        <v>0</v>
      </c>
      <c r="L1225" s="36">
        <v>0</v>
      </c>
      <c r="M1225" s="36">
        <v>0.6</v>
      </c>
      <c r="N1225" s="10" t="str">
        <f t="shared" si="201"/>
        <v>W</v>
      </c>
      <c r="O1225" s="11">
        <f t="shared" si="202"/>
        <v>45919</v>
      </c>
      <c r="P1225" s="12" t="str">
        <f t="shared" si="203"/>
        <v>16</v>
      </c>
      <c r="Q1225" s="13" t="str">
        <f>VLOOKUP($B1225,Deals_Demo!$H:$N,7,0)</f>
        <v>strategy_10_demo</v>
      </c>
      <c r="R1225" s="13" t="str">
        <f t="shared" si="204"/>
        <v>Fri</v>
      </c>
      <c r="S1225" s="14">
        <f>VLOOKUP($B1225,Deals_Demo!$H:$S,8,0)</f>
        <v>45919.688159722224</v>
      </c>
      <c r="T1225" s="14">
        <f>VLOOKUP($B1225,Deals_Demo!$H:$S,9,0)</f>
        <v>45919.896493055559</v>
      </c>
      <c r="U1225" s="15" t="str">
        <f t="shared" si="205"/>
        <v>2025-09-19</v>
      </c>
      <c r="V1225" s="13" t="str">
        <f>VLOOKUP($B1225,Deals_Demo!$H:$S,11,0)</f>
        <v>21</v>
      </c>
      <c r="W1225" s="13" t="str">
        <f>VLOOKUP($B1225,Deals_Demo!$H:$S,12,0)</f>
        <v>Fri</v>
      </c>
      <c r="X1225" s="13">
        <f t="shared" si="207"/>
        <v>0.06</v>
      </c>
      <c r="Y1225" s="13">
        <f t="shared" si="208"/>
        <v>0.12</v>
      </c>
      <c r="Z1225" s="13">
        <f t="shared" si="209"/>
        <v>0.18</v>
      </c>
      <c r="AA1225" s="13">
        <f t="shared" si="206"/>
        <v>-3</v>
      </c>
    </row>
    <row r="1226" spans="1:27" x14ac:dyDescent="0.25">
      <c r="A1226" s="58">
        <v>45919.688159722224</v>
      </c>
      <c r="B1226" s="59">
        <v>443850937</v>
      </c>
      <c r="C1226" s="38" t="s">
        <v>36</v>
      </c>
      <c r="D1226" s="38" t="s">
        <v>37</v>
      </c>
      <c r="E1226" s="38" t="s">
        <v>120</v>
      </c>
      <c r="F1226" s="35">
        <v>3654.56</v>
      </c>
      <c r="G1226" s="35">
        <v>3655.12</v>
      </c>
      <c r="H1226" s="35">
        <v>3658.03</v>
      </c>
      <c r="I1226" s="38" t="s">
        <v>1603</v>
      </c>
      <c r="J1226" s="35">
        <v>3655.03</v>
      </c>
      <c r="K1226" s="35">
        <v>0</v>
      </c>
      <c r="L1226" s="35">
        <v>0</v>
      </c>
      <c r="M1226" s="35">
        <v>0.47</v>
      </c>
      <c r="N1226" s="10" t="str">
        <f t="shared" si="201"/>
        <v>W</v>
      </c>
      <c r="O1226" s="11">
        <f t="shared" si="202"/>
        <v>45919</v>
      </c>
      <c r="P1226" s="12" t="str">
        <f t="shared" si="203"/>
        <v>16</v>
      </c>
      <c r="Q1226" s="13" t="str">
        <f>VLOOKUP($B1226,Deals_Demo!$H:$N,7,0)</f>
        <v>strategy_11_demo</v>
      </c>
      <c r="R1226" s="13" t="str">
        <f t="shared" si="204"/>
        <v>Fri</v>
      </c>
      <c r="S1226" s="14">
        <f>VLOOKUP($B1226,Deals_Demo!$H:$S,8,0)</f>
        <v>45919.688159722224</v>
      </c>
      <c r="T1226" s="14">
        <f>VLOOKUP($B1226,Deals_Demo!$H:$S,9,0)</f>
        <v>45919.896493055559</v>
      </c>
      <c r="U1226" s="15" t="str">
        <f t="shared" si="205"/>
        <v>2025-09-19</v>
      </c>
      <c r="V1226" s="13" t="str">
        <f>VLOOKUP($B1226,Deals_Demo!$H:$S,11,0)</f>
        <v>21</v>
      </c>
      <c r="W1226" s="13" t="str">
        <f>VLOOKUP($B1226,Deals_Demo!$H:$S,12,0)</f>
        <v>Fri</v>
      </c>
      <c r="X1226" s="13">
        <f t="shared" si="207"/>
        <v>4.7E-2</v>
      </c>
      <c r="Y1226" s="13">
        <f t="shared" si="208"/>
        <v>9.4E-2</v>
      </c>
      <c r="Z1226" s="13">
        <f t="shared" si="209"/>
        <v>0.14099999999999999</v>
      </c>
      <c r="AA1226" s="13">
        <f t="shared" si="206"/>
        <v>-3</v>
      </c>
    </row>
    <row r="1227" spans="1:27" x14ac:dyDescent="0.25">
      <c r="A1227" s="60">
        <v>45919.688159722224</v>
      </c>
      <c r="B1227" s="61">
        <v>443850938</v>
      </c>
      <c r="C1227" s="37" t="s">
        <v>36</v>
      </c>
      <c r="D1227" s="37" t="s">
        <v>37</v>
      </c>
      <c r="E1227" s="37" t="s">
        <v>120</v>
      </c>
      <c r="F1227" s="36">
        <v>3654.54</v>
      </c>
      <c r="G1227" s="36">
        <v>3651.53</v>
      </c>
      <c r="H1227" s="36">
        <v>3656.03</v>
      </c>
      <c r="I1227" s="37" t="s">
        <v>1604</v>
      </c>
      <c r="J1227" s="36">
        <v>3656.16</v>
      </c>
      <c r="K1227" s="36">
        <v>0</v>
      </c>
      <c r="L1227" s="36">
        <v>0</v>
      </c>
      <c r="M1227" s="36">
        <v>1.62</v>
      </c>
      <c r="N1227" s="10" t="str">
        <f t="shared" si="201"/>
        <v>W</v>
      </c>
      <c r="O1227" s="11">
        <f t="shared" si="202"/>
        <v>45919</v>
      </c>
      <c r="P1227" s="12" t="str">
        <f t="shared" si="203"/>
        <v>16</v>
      </c>
      <c r="Q1227" s="13" t="str">
        <f>VLOOKUP($B1227,Deals_Demo!$H:$N,7,0)</f>
        <v>strategy_14_demo</v>
      </c>
      <c r="R1227" s="13" t="str">
        <f t="shared" si="204"/>
        <v>Fri</v>
      </c>
      <c r="S1227" s="14">
        <f>VLOOKUP($B1227,Deals_Demo!$H:$S,8,0)</f>
        <v>45919.688159722224</v>
      </c>
      <c r="T1227" s="14">
        <f>VLOOKUP($B1227,Deals_Demo!$H:$S,9,0)</f>
        <v>45919.896493055559</v>
      </c>
      <c r="U1227" s="15" t="str">
        <f t="shared" si="205"/>
        <v>2025-09-19</v>
      </c>
      <c r="V1227" s="13" t="str">
        <f>VLOOKUP($B1227,Deals_Demo!$H:$S,11,0)</f>
        <v>21</v>
      </c>
      <c r="W1227" s="13" t="str">
        <f>VLOOKUP($B1227,Deals_Demo!$H:$S,12,0)</f>
        <v>Fri</v>
      </c>
      <c r="X1227" s="13">
        <f t="shared" si="207"/>
        <v>0.16200000000000003</v>
      </c>
      <c r="Y1227" s="13">
        <f t="shared" si="208"/>
        <v>0.32400000000000007</v>
      </c>
      <c r="Z1227" s="13">
        <f t="shared" si="209"/>
        <v>0.48599999999999999</v>
      </c>
      <c r="AA1227" s="13">
        <f t="shared" si="206"/>
        <v>-3</v>
      </c>
    </row>
    <row r="1228" spans="1:27" x14ac:dyDescent="0.25">
      <c r="A1228" s="58">
        <v>45919.688159722224</v>
      </c>
      <c r="B1228" s="59">
        <v>443850943</v>
      </c>
      <c r="C1228" s="38" t="s">
        <v>36</v>
      </c>
      <c r="D1228" s="38" t="s">
        <v>37</v>
      </c>
      <c r="E1228" s="38" t="s">
        <v>120</v>
      </c>
      <c r="F1228" s="35">
        <v>3654.52</v>
      </c>
      <c r="G1228" s="35">
        <v>3651.53</v>
      </c>
      <c r="H1228" s="35">
        <v>3656.03</v>
      </c>
      <c r="I1228" s="38" t="s">
        <v>1604</v>
      </c>
      <c r="J1228" s="35">
        <v>3656.16</v>
      </c>
      <c r="K1228" s="35">
        <v>0</v>
      </c>
      <c r="L1228" s="35">
        <v>0</v>
      </c>
      <c r="M1228" s="35">
        <v>1.64</v>
      </c>
      <c r="N1228" s="10" t="str">
        <f t="shared" si="201"/>
        <v>W</v>
      </c>
      <c r="O1228" s="11">
        <f t="shared" si="202"/>
        <v>45919</v>
      </c>
      <c r="P1228" s="12" t="str">
        <f t="shared" si="203"/>
        <v>16</v>
      </c>
      <c r="Q1228" s="13" t="str">
        <f>VLOOKUP($B1228,Deals_Demo!$H:$N,7,0)</f>
        <v>strategy_12_demo</v>
      </c>
      <c r="R1228" s="13" t="str">
        <f t="shared" si="204"/>
        <v>Fri</v>
      </c>
      <c r="S1228" s="14">
        <f>VLOOKUP($B1228,Deals_Demo!$H:$S,8,0)</f>
        <v>45919.688159722224</v>
      </c>
      <c r="T1228" s="14">
        <f>VLOOKUP($B1228,Deals_Demo!$H:$S,9,0)</f>
        <v>45919.896493055559</v>
      </c>
      <c r="U1228" s="15" t="str">
        <f t="shared" si="205"/>
        <v>2025-09-19</v>
      </c>
      <c r="V1228" s="13" t="str">
        <f>VLOOKUP($B1228,Deals_Demo!$H:$S,11,0)</f>
        <v>21</v>
      </c>
      <c r="W1228" s="13" t="str">
        <f>VLOOKUP($B1228,Deals_Demo!$H:$S,12,0)</f>
        <v>Fri</v>
      </c>
      <c r="X1228" s="13">
        <f t="shared" si="207"/>
        <v>0.16400000000000001</v>
      </c>
      <c r="Y1228" s="13">
        <f t="shared" si="208"/>
        <v>0.32800000000000001</v>
      </c>
      <c r="Z1228" s="13">
        <f t="shared" si="209"/>
        <v>0.49199999999999994</v>
      </c>
      <c r="AA1228" s="13">
        <f t="shared" si="206"/>
        <v>-3</v>
      </c>
    </row>
    <row r="1229" spans="1:27" x14ac:dyDescent="0.25">
      <c r="A1229" s="60">
        <v>45919.688171296293</v>
      </c>
      <c r="B1229" s="61">
        <v>443850944</v>
      </c>
      <c r="C1229" s="37" t="s">
        <v>36</v>
      </c>
      <c r="D1229" s="37" t="s">
        <v>37</v>
      </c>
      <c r="E1229" s="37" t="s">
        <v>120</v>
      </c>
      <c r="F1229" s="36">
        <v>3654.54</v>
      </c>
      <c r="G1229" s="36">
        <v>3653.03</v>
      </c>
      <c r="H1229" s="36">
        <v>3656.03</v>
      </c>
      <c r="I1229" s="37" t="s">
        <v>1604</v>
      </c>
      <c r="J1229" s="36">
        <v>3656.16</v>
      </c>
      <c r="K1229" s="36">
        <v>0</v>
      </c>
      <c r="L1229" s="36">
        <v>0</v>
      </c>
      <c r="M1229" s="36">
        <v>1.62</v>
      </c>
      <c r="N1229" s="10" t="str">
        <f t="shared" si="201"/>
        <v>W</v>
      </c>
      <c r="O1229" s="11">
        <f t="shared" si="202"/>
        <v>45919</v>
      </c>
      <c r="P1229" s="12" t="str">
        <f t="shared" si="203"/>
        <v>16</v>
      </c>
      <c r="Q1229" s="13" t="str">
        <f>VLOOKUP($B1229,Deals_Demo!$H:$N,7,0)</f>
        <v>strategy_15_demo</v>
      </c>
      <c r="R1229" s="13" t="str">
        <f t="shared" si="204"/>
        <v>Fri</v>
      </c>
      <c r="S1229" s="14">
        <f>VLOOKUP($B1229,Deals_Demo!$H:$S,8,0)</f>
        <v>45919.688171296293</v>
      </c>
      <c r="T1229" s="14">
        <f>VLOOKUP($B1229,Deals_Demo!$H:$S,9,0)</f>
        <v>45919.896504629629</v>
      </c>
      <c r="U1229" s="15" t="str">
        <f t="shared" si="205"/>
        <v>2025-09-19</v>
      </c>
      <c r="V1229" s="13" t="str">
        <f>VLOOKUP($B1229,Deals_Demo!$H:$S,11,0)</f>
        <v>21</v>
      </c>
      <c r="W1229" s="13" t="str">
        <f>VLOOKUP($B1229,Deals_Demo!$H:$S,12,0)</f>
        <v>Fri</v>
      </c>
      <c r="X1229" s="13">
        <f t="shared" si="207"/>
        <v>0.16200000000000003</v>
      </c>
      <c r="Y1229" s="13">
        <f t="shared" si="208"/>
        <v>0.32400000000000007</v>
      </c>
      <c r="Z1229" s="13">
        <f t="shared" si="209"/>
        <v>0.48599999999999999</v>
      </c>
      <c r="AA1229" s="13">
        <f t="shared" si="206"/>
        <v>-3</v>
      </c>
    </row>
    <row r="1230" spans="1:27" x14ac:dyDescent="0.25">
      <c r="A1230" s="58">
        <v>45919.688171296293</v>
      </c>
      <c r="B1230" s="59">
        <v>443850946</v>
      </c>
      <c r="C1230" s="38" t="s">
        <v>36</v>
      </c>
      <c r="D1230" s="38" t="s">
        <v>37</v>
      </c>
      <c r="E1230" s="38" t="s">
        <v>120</v>
      </c>
      <c r="F1230" s="35">
        <v>3654.58</v>
      </c>
      <c r="G1230" s="35">
        <v>3655.13</v>
      </c>
      <c r="H1230" s="35">
        <v>3657.53</v>
      </c>
      <c r="I1230" s="38" t="s">
        <v>1603</v>
      </c>
      <c r="J1230" s="35">
        <v>3655.13</v>
      </c>
      <c r="K1230" s="35">
        <v>0</v>
      </c>
      <c r="L1230" s="35">
        <v>0</v>
      </c>
      <c r="M1230" s="35">
        <v>0.55000000000000004</v>
      </c>
      <c r="N1230" s="10" t="str">
        <f t="shared" si="201"/>
        <v>W</v>
      </c>
      <c r="O1230" s="11">
        <f t="shared" si="202"/>
        <v>45919</v>
      </c>
      <c r="P1230" s="12" t="str">
        <f t="shared" si="203"/>
        <v>16</v>
      </c>
      <c r="Q1230" s="13" t="str">
        <f>VLOOKUP($B1230,Deals_Demo!$H:$N,7,0)</f>
        <v>strategy_09_demo</v>
      </c>
      <c r="R1230" s="13" t="str">
        <f t="shared" si="204"/>
        <v>Fri</v>
      </c>
      <c r="S1230" s="14">
        <f>VLOOKUP($B1230,Deals_Demo!$H:$S,8,0)</f>
        <v>45919.688171296293</v>
      </c>
      <c r="T1230" s="14">
        <f>VLOOKUP($B1230,Deals_Demo!$H:$S,9,0)</f>
        <v>45919.896504629629</v>
      </c>
      <c r="U1230" s="15" t="str">
        <f t="shared" si="205"/>
        <v>2025-09-19</v>
      </c>
      <c r="V1230" s="13" t="str">
        <f>VLOOKUP($B1230,Deals_Demo!$H:$S,11,0)</f>
        <v>21</v>
      </c>
      <c r="W1230" s="13" t="str">
        <f>VLOOKUP($B1230,Deals_Demo!$H:$S,12,0)</f>
        <v>Fri</v>
      </c>
      <c r="X1230" s="13">
        <f t="shared" si="207"/>
        <v>5.5000000000000007E-2</v>
      </c>
      <c r="Y1230" s="13">
        <f t="shared" si="208"/>
        <v>0.11000000000000001</v>
      </c>
      <c r="Z1230" s="13">
        <f t="shared" si="209"/>
        <v>0.16500000000000001</v>
      </c>
      <c r="AA1230" s="13">
        <f t="shared" si="206"/>
        <v>-3</v>
      </c>
    </row>
    <row r="1231" spans="1:27" x14ac:dyDescent="0.25">
      <c r="A1231" s="60">
        <v>45919.689432870371</v>
      </c>
      <c r="B1231" s="61">
        <v>443852778</v>
      </c>
      <c r="C1231" s="37" t="s">
        <v>36</v>
      </c>
      <c r="D1231" s="37" t="s">
        <v>37</v>
      </c>
      <c r="E1231" s="37" t="s">
        <v>120</v>
      </c>
      <c r="F1231" s="36">
        <v>3655.91</v>
      </c>
      <c r="G1231" s="36">
        <v>3657.85</v>
      </c>
      <c r="H1231" s="37"/>
      <c r="I1231" s="37" t="s">
        <v>1601</v>
      </c>
      <c r="J1231" s="36">
        <v>3657.84</v>
      </c>
      <c r="K1231" s="36">
        <v>0</v>
      </c>
      <c r="L1231" s="36">
        <v>0</v>
      </c>
      <c r="M1231" s="36">
        <v>1.93</v>
      </c>
      <c r="N1231" s="10" t="str">
        <f t="shared" si="201"/>
        <v>W</v>
      </c>
      <c r="O1231" s="11">
        <f t="shared" si="202"/>
        <v>45919</v>
      </c>
      <c r="P1231" s="12" t="str">
        <f t="shared" si="203"/>
        <v>16</v>
      </c>
      <c r="Q1231" s="13" t="str">
        <f>VLOOKUP($B1231,Deals_Demo!$H:$N,7,0)</f>
        <v>strategy_18_demo</v>
      </c>
      <c r="R1231" s="13" t="str">
        <f t="shared" si="204"/>
        <v>Fri</v>
      </c>
      <c r="S1231" s="14">
        <f>VLOOKUP($B1231,Deals_Demo!$H:$S,8,0)</f>
        <v>45919.689432870371</v>
      </c>
      <c r="T1231" s="14">
        <f>VLOOKUP($B1231,Deals_Demo!$H:$S,9,0)</f>
        <v>45919.897766203707</v>
      </c>
      <c r="U1231" s="15" t="str">
        <f t="shared" si="205"/>
        <v>2025-09-19</v>
      </c>
      <c r="V1231" s="13" t="str">
        <f>VLOOKUP($B1231,Deals_Demo!$H:$S,11,0)</f>
        <v>21</v>
      </c>
      <c r="W1231" s="13" t="str">
        <f>VLOOKUP($B1231,Deals_Demo!$H:$S,12,0)</f>
        <v>Fri</v>
      </c>
      <c r="X1231" s="13">
        <f t="shared" si="207"/>
        <v>0.193</v>
      </c>
      <c r="Y1231" s="13">
        <f t="shared" si="208"/>
        <v>0.38600000000000001</v>
      </c>
      <c r="Z1231" s="13">
        <f t="shared" si="209"/>
        <v>0.57899999999999996</v>
      </c>
      <c r="AA1231" s="13">
        <f t="shared" si="206"/>
        <v>-3</v>
      </c>
    </row>
    <row r="1232" spans="1:27" x14ac:dyDescent="0.25">
      <c r="A1232" s="58">
        <v>45919.689432870371</v>
      </c>
      <c r="B1232" s="59">
        <v>443852780</v>
      </c>
      <c r="C1232" s="38" t="s">
        <v>36</v>
      </c>
      <c r="D1232" s="38" t="s">
        <v>37</v>
      </c>
      <c r="E1232" s="38" t="s">
        <v>120</v>
      </c>
      <c r="F1232" s="35">
        <v>3656</v>
      </c>
      <c r="G1232" s="35">
        <v>3657.89</v>
      </c>
      <c r="H1232" s="38"/>
      <c r="I1232" s="38" t="s">
        <v>1601</v>
      </c>
      <c r="J1232" s="35">
        <v>3657.84</v>
      </c>
      <c r="K1232" s="35">
        <v>0</v>
      </c>
      <c r="L1232" s="35">
        <v>0</v>
      </c>
      <c r="M1232" s="35">
        <v>1.84</v>
      </c>
      <c r="N1232" s="10" t="str">
        <f t="shared" si="201"/>
        <v>W</v>
      </c>
      <c r="O1232" s="11">
        <f t="shared" si="202"/>
        <v>45919</v>
      </c>
      <c r="P1232" s="12" t="str">
        <f t="shared" si="203"/>
        <v>16</v>
      </c>
      <c r="Q1232" s="13" t="str">
        <f>VLOOKUP($B1232,Deals_Demo!$H:$N,7,0)</f>
        <v>strategy_20_demo</v>
      </c>
      <c r="R1232" s="13" t="str">
        <f t="shared" si="204"/>
        <v>Fri</v>
      </c>
      <c r="S1232" s="14">
        <f>VLOOKUP($B1232,Deals_Demo!$H:$S,8,0)</f>
        <v>45919.689432870371</v>
      </c>
      <c r="T1232" s="14">
        <f>VLOOKUP($B1232,Deals_Demo!$H:$S,9,0)</f>
        <v>45919.897766203707</v>
      </c>
      <c r="U1232" s="15" t="str">
        <f t="shared" si="205"/>
        <v>2025-09-19</v>
      </c>
      <c r="V1232" s="13" t="str">
        <f>VLOOKUP($B1232,Deals_Demo!$H:$S,11,0)</f>
        <v>21</v>
      </c>
      <c r="W1232" s="13" t="str">
        <f>VLOOKUP($B1232,Deals_Demo!$H:$S,12,0)</f>
        <v>Fri</v>
      </c>
      <c r="X1232" s="13">
        <f t="shared" si="207"/>
        <v>0.18400000000000002</v>
      </c>
      <c r="Y1232" s="13">
        <f t="shared" si="208"/>
        <v>0.36800000000000005</v>
      </c>
      <c r="Z1232" s="13">
        <f t="shared" si="209"/>
        <v>0.55200000000000005</v>
      </c>
      <c r="AA1232" s="13">
        <f t="shared" si="206"/>
        <v>-3</v>
      </c>
    </row>
    <row r="1233" spans="1:27" x14ac:dyDescent="0.25">
      <c r="A1233" s="60">
        <v>45919.690011574072</v>
      </c>
      <c r="B1233" s="61">
        <v>443853404</v>
      </c>
      <c r="C1233" s="37" t="s">
        <v>36</v>
      </c>
      <c r="D1233" s="37" t="s">
        <v>37</v>
      </c>
      <c r="E1233" s="37" t="s">
        <v>120</v>
      </c>
      <c r="F1233" s="36">
        <v>3655.29</v>
      </c>
      <c r="G1233" s="36">
        <v>3653.8</v>
      </c>
      <c r="H1233" s="36">
        <v>3656.8</v>
      </c>
      <c r="I1233" s="37" t="s">
        <v>1605</v>
      </c>
      <c r="J1233" s="36">
        <v>3656.96</v>
      </c>
      <c r="K1233" s="36">
        <v>0</v>
      </c>
      <c r="L1233" s="36">
        <v>0</v>
      </c>
      <c r="M1233" s="36">
        <v>1.67</v>
      </c>
      <c r="N1233" s="10" t="str">
        <f t="shared" si="201"/>
        <v>W</v>
      </c>
      <c r="O1233" s="11">
        <f t="shared" si="202"/>
        <v>45919</v>
      </c>
      <c r="P1233" s="12" t="str">
        <f t="shared" si="203"/>
        <v>16</v>
      </c>
      <c r="Q1233" s="13" t="str">
        <f>VLOOKUP($B1233,Deals_Demo!$H:$N,7,0)</f>
        <v>strategy_15_demo</v>
      </c>
      <c r="R1233" s="13" t="str">
        <f t="shared" si="204"/>
        <v>Fri</v>
      </c>
      <c r="S1233" s="14">
        <f>VLOOKUP($B1233,Deals_Demo!$H:$S,8,0)</f>
        <v>45919.690011574072</v>
      </c>
      <c r="T1233" s="14">
        <f>VLOOKUP($B1233,Deals_Demo!$H:$S,9,0)</f>
        <v>45919.898344907408</v>
      </c>
      <c r="U1233" s="15" t="str">
        <f t="shared" si="205"/>
        <v>2025-09-19</v>
      </c>
      <c r="V1233" s="13" t="str">
        <f>VLOOKUP($B1233,Deals_Demo!$H:$S,11,0)</f>
        <v>21</v>
      </c>
      <c r="W1233" s="13" t="str">
        <f>VLOOKUP($B1233,Deals_Demo!$H:$S,12,0)</f>
        <v>Fri</v>
      </c>
      <c r="X1233" s="13">
        <f t="shared" si="207"/>
        <v>0.16700000000000001</v>
      </c>
      <c r="Y1233" s="13">
        <f t="shared" si="208"/>
        <v>0.33400000000000002</v>
      </c>
      <c r="Z1233" s="13">
        <f t="shared" si="209"/>
        <v>0.501</v>
      </c>
      <c r="AA1233" s="13">
        <f t="shared" si="206"/>
        <v>-3</v>
      </c>
    </row>
    <row r="1234" spans="1:27" x14ac:dyDescent="0.25">
      <c r="A1234" s="58">
        <v>45919.690011574072</v>
      </c>
      <c r="B1234" s="59">
        <v>443853405</v>
      </c>
      <c r="C1234" s="38" t="s">
        <v>36</v>
      </c>
      <c r="D1234" s="38" t="s">
        <v>37</v>
      </c>
      <c r="E1234" s="38" t="s">
        <v>120</v>
      </c>
      <c r="F1234" s="35">
        <v>3655.29</v>
      </c>
      <c r="G1234" s="35">
        <v>3652.29</v>
      </c>
      <c r="H1234" s="35">
        <v>3656.79</v>
      </c>
      <c r="I1234" s="38" t="s">
        <v>1605</v>
      </c>
      <c r="J1234" s="35">
        <v>3656.96</v>
      </c>
      <c r="K1234" s="35">
        <v>0</v>
      </c>
      <c r="L1234" s="35">
        <v>0</v>
      </c>
      <c r="M1234" s="35">
        <v>1.67</v>
      </c>
      <c r="N1234" s="10" t="str">
        <f t="shared" si="201"/>
        <v>W</v>
      </c>
      <c r="O1234" s="11">
        <f t="shared" si="202"/>
        <v>45919</v>
      </c>
      <c r="P1234" s="12" t="str">
        <f t="shared" si="203"/>
        <v>16</v>
      </c>
      <c r="Q1234" s="13" t="str">
        <f>VLOOKUP($B1234,Deals_Demo!$H:$N,7,0)</f>
        <v>strategy_14_demo</v>
      </c>
      <c r="R1234" s="13" t="str">
        <f t="shared" si="204"/>
        <v>Fri</v>
      </c>
      <c r="S1234" s="14">
        <f>VLOOKUP($B1234,Deals_Demo!$H:$S,8,0)</f>
        <v>45919.690011574072</v>
      </c>
      <c r="T1234" s="14">
        <f>VLOOKUP($B1234,Deals_Demo!$H:$S,9,0)</f>
        <v>45919.898344907408</v>
      </c>
      <c r="U1234" s="15" t="str">
        <f t="shared" si="205"/>
        <v>2025-09-19</v>
      </c>
      <c r="V1234" s="13" t="str">
        <f>VLOOKUP($B1234,Deals_Demo!$H:$S,11,0)</f>
        <v>21</v>
      </c>
      <c r="W1234" s="13" t="str">
        <f>VLOOKUP($B1234,Deals_Demo!$H:$S,12,0)</f>
        <v>Fri</v>
      </c>
      <c r="X1234" s="13">
        <f t="shared" si="207"/>
        <v>0.16700000000000001</v>
      </c>
      <c r="Y1234" s="13">
        <f t="shared" si="208"/>
        <v>0.33400000000000002</v>
      </c>
      <c r="Z1234" s="13">
        <f t="shared" si="209"/>
        <v>0.501</v>
      </c>
      <c r="AA1234" s="13">
        <f t="shared" si="206"/>
        <v>-3</v>
      </c>
    </row>
    <row r="1235" spans="1:27" x14ac:dyDescent="0.25">
      <c r="A1235" s="60">
        <v>45919.690011574072</v>
      </c>
      <c r="B1235" s="61">
        <v>443853406</v>
      </c>
      <c r="C1235" s="37" t="s">
        <v>36</v>
      </c>
      <c r="D1235" s="37" t="s">
        <v>37</v>
      </c>
      <c r="E1235" s="37" t="s">
        <v>120</v>
      </c>
      <c r="F1235" s="36">
        <v>3655.25</v>
      </c>
      <c r="G1235" s="36">
        <v>3652.29</v>
      </c>
      <c r="H1235" s="36">
        <v>3656.79</v>
      </c>
      <c r="I1235" s="37" t="s">
        <v>1605</v>
      </c>
      <c r="J1235" s="36">
        <v>3656.96</v>
      </c>
      <c r="K1235" s="36">
        <v>0</v>
      </c>
      <c r="L1235" s="36">
        <v>0</v>
      </c>
      <c r="M1235" s="36">
        <v>1.71</v>
      </c>
      <c r="N1235" s="10" t="str">
        <f t="shared" si="201"/>
        <v>W</v>
      </c>
      <c r="O1235" s="11">
        <f t="shared" si="202"/>
        <v>45919</v>
      </c>
      <c r="P1235" s="12" t="str">
        <f t="shared" si="203"/>
        <v>16</v>
      </c>
      <c r="Q1235" s="13" t="str">
        <f>VLOOKUP($B1235,Deals_Demo!$H:$N,7,0)</f>
        <v>strategy_12_demo</v>
      </c>
      <c r="R1235" s="13" t="str">
        <f t="shared" si="204"/>
        <v>Fri</v>
      </c>
      <c r="S1235" s="14">
        <f>VLOOKUP($B1235,Deals_Demo!$H:$S,8,0)</f>
        <v>45919.690011574072</v>
      </c>
      <c r="T1235" s="14">
        <f>VLOOKUP($B1235,Deals_Demo!$H:$S,9,0)</f>
        <v>45919.898344907408</v>
      </c>
      <c r="U1235" s="15" t="str">
        <f t="shared" si="205"/>
        <v>2025-09-19</v>
      </c>
      <c r="V1235" s="13" t="str">
        <f>VLOOKUP($B1235,Deals_Demo!$H:$S,11,0)</f>
        <v>21</v>
      </c>
      <c r="W1235" s="13" t="str">
        <f>VLOOKUP($B1235,Deals_Demo!$H:$S,12,0)</f>
        <v>Fri</v>
      </c>
      <c r="X1235" s="13">
        <f t="shared" si="207"/>
        <v>0.17100000000000001</v>
      </c>
      <c r="Y1235" s="13">
        <f t="shared" si="208"/>
        <v>0.34200000000000003</v>
      </c>
      <c r="Z1235" s="13">
        <f t="shared" si="209"/>
        <v>0.51300000000000001</v>
      </c>
      <c r="AA1235" s="13">
        <f t="shared" si="206"/>
        <v>-3</v>
      </c>
    </row>
    <row r="1236" spans="1:27" x14ac:dyDescent="0.25">
      <c r="A1236" s="58">
        <v>45919.690011574072</v>
      </c>
      <c r="B1236" s="59">
        <v>443853408</v>
      </c>
      <c r="C1236" s="38" t="s">
        <v>36</v>
      </c>
      <c r="D1236" s="38" t="s">
        <v>37</v>
      </c>
      <c r="E1236" s="38" t="s">
        <v>120</v>
      </c>
      <c r="F1236" s="35">
        <v>3655.25</v>
      </c>
      <c r="G1236" s="35">
        <v>3656.22</v>
      </c>
      <c r="H1236" s="35">
        <v>3658.29</v>
      </c>
      <c r="I1236" s="38" t="s">
        <v>1606</v>
      </c>
      <c r="J1236" s="35">
        <v>3658.32</v>
      </c>
      <c r="K1236" s="35">
        <v>0</v>
      </c>
      <c r="L1236" s="35">
        <v>0</v>
      </c>
      <c r="M1236" s="35">
        <v>3.07</v>
      </c>
      <c r="N1236" s="10" t="str">
        <f t="shared" si="201"/>
        <v>W</v>
      </c>
      <c r="O1236" s="11">
        <f t="shared" si="202"/>
        <v>45919</v>
      </c>
      <c r="P1236" s="12" t="str">
        <f t="shared" si="203"/>
        <v>16</v>
      </c>
      <c r="Q1236" s="13" t="str">
        <f>VLOOKUP($B1236,Deals_Demo!$H:$N,7,0)</f>
        <v>strategy_09_demo</v>
      </c>
      <c r="R1236" s="13" t="str">
        <f t="shared" si="204"/>
        <v>Fri</v>
      </c>
      <c r="S1236" s="14">
        <f>VLOOKUP($B1236,Deals_Demo!$H:$S,8,0)</f>
        <v>45919.690011574072</v>
      </c>
      <c r="T1236" s="14">
        <f>VLOOKUP($B1236,Deals_Demo!$H:$S,9,0)</f>
        <v>45919.898344907408</v>
      </c>
      <c r="U1236" s="15" t="str">
        <f t="shared" si="205"/>
        <v>2025-09-19</v>
      </c>
      <c r="V1236" s="13" t="str">
        <f>VLOOKUP($B1236,Deals_Demo!$H:$S,11,0)</f>
        <v>21</v>
      </c>
      <c r="W1236" s="13" t="str">
        <f>VLOOKUP($B1236,Deals_Demo!$H:$S,12,0)</f>
        <v>Fri</v>
      </c>
      <c r="X1236" s="13">
        <f t="shared" si="207"/>
        <v>0.307</v>
      </c>
      <c r="Y1236" s="13">
        <f t="shared" si="208"/>
        <v>0.61399999999999999</v>
      </c>
      <c r="Z1236" s="13">
        <f t="shared" si="209"/>
        <v>0.92099999999999993</v>
      </c>
      <c r="AA1236" s="13">
        <f t="shared" si="206"/>
        <v>3.07</v>
      </c>
    </row>
    <row r="1237" spans="1:27" x14ac:dyDescent="0.25">
      <c r="A1237" s="60">
        <v>45919.690023148149</v>
      </c>
      <c r="B1237" s="61">
        <v>443853411</v>
      </c>
      <c r="C1237" s="37" t="s">
        <v>36</v>
      </c>
      <c r="D1237" s="37" t="s">
        <v>37</v>
      </c>
      <c r="E1237" s="37" t="s">
        <v>120</v>
      </c>
      <c r="F1237" s="36">
        <v>3655.25</v>
      </c>
      <c r="G1237" s="36">
        <v>3656.25</v>
      </c>
      <c r="H1237" s="36">
        <v>3658.29</v>
      </c>
      <c r="I1237" s="37" t="s">
        <v>1606</v>
      </c>
      <c r="J1237" s="36">
        <v>3658.32</v>
      </c>
      <c r="K1237" s="36">
        <v>0</v>
      </c>
      <c r="L1237" s="36">
        <v>0</v>
      </c>
      <c r="M1237" s="36">
        <v>3.07</v>
      </c>
      <c r="N1237" s="10" t="str">
        <f t="shared" si="201"/>
        <v>W</v>
      </c>
      <c r="O1237" s="11">
        <f t="shared" si="202"/>
        <v>45919</v>
      </c>
      <c r="P1237" s="12" t="str">
        <f t="shared" si="203"/>
        <v>16</v>
      </c>
      <c r="Q1237" s="13" t="str">
        <f>VLOOKUP($B1237,Deals_Demo!$H:$N,7,0)</f>
        <v>strategy_10_demo</v>
      </c>
      <c r="R1237" s="13" t="str">
        <f t="shared" si="204"/>
        <v>Fri</v>
      </c>
      <c r="S1237" s="14">
        <f>VLOOKUP($B1237,Deals_Demo!$H:$S,8,0)</f>
        <v>45919.690023148149</v>
      </c>
      <c r="T1237" s="14">
        <f>VLOOKUP($B1237,Deals_Demo!$H:$S,9,0)</f>
        <v>45919.898356481484</v>
      </c>
      <c r="U1237" s="15" t="str">
        <f t="shared" si="205"/>
        <v>2025-09-19</v>
      </c>
      <c r="V1237" s="13" t="str">
        <f>VLOOKUP($B1237,Deals_Demo!$H:$S,11,0)</f>
        <v>21</v>
      </c>
      <c r="W1237" s="13" t="str">
        <f>VLOOKUP($B1237,Deals_Demo!$H:$S,12,0)</f>
        <v>Fri</v>
      </c>
      <c r="X1237" s="13">
        <f t="shared" si="207"/>
        <v>0.307</v>
      </c>
      <c r="Y1237" s="13">
        <f t="shared" si="208"/>
        <v>0.61399999999999999</v>
      </c>
      <c r="Z1237" s="13">
        <f t="shared" si="209"/>
        <v>0.92099999999999993</v>
      </c>
      <c r="AA1237" s="13">
        <f t="shared" si="206"/>
        <v>3.07</v>
      </c>
    </row>
    <row r="1238" spans="1:27" x14ac:dyDescent="0.25">
      <c r="A1238" s="58">
        <v>45919.690023148149</v>
      </c>
      <c r="B1238" s="59">
        <v>443853413</v>
      </c>
      <c r="C1238" s="38" t="s">
        <v>36</v>
      </c>
      <c r="D1238" s="38" t="s">
        <v>37</v>
      </c>
      <c r="E1238" s="38" t="s">
        <v>120</v>
      </c>
      <c r="F1238" s="35">
        <v>3655.25</v>
      </c>
      <c r="G1238" s="35">
        <v>3656.37</v>
      </c>
      <c r="H1238" s="35">
        <v>3658.79</v>
      </c>
      <c r="I1238" s="38" t="s">
        <v>1607</v>
      </c>
      <c r="J1238" s="35">
        <v>3658.8</v>
      </c>
      <c r="K1238" s="35">
        <v>0</v>
      </c>
      <c r="L1238" s="35">
        <v>0</v>
      </c>
      <c r="M1238" s="35">
        <v>3.55</v>
      </c>
      <c r="N1238" s="10" t="str">
        <f t="shared" si="201"/>
        <v>W</v>
      </c>
      <c r="O1238" s="11">
        <f t="shared" si="202"/>
        <v>45919</v>
      </c>
      <c r="P1238" s="12" t="str">
        <f t="shared" si="203"/>
        <v>16</v>
      </c>
      <c r="Q1238" s="13" t="str">
        <f>VLOOKUP($B1238,Deals_Demo!$H:$N,7,0)</f>
        <v>strategy_16_demo</v>
      </c>
      <c r="R1238" s="13" t="str">
        <f t="shared" si="204"/>
        <v>Fri</v>
      </c>
      <c r="S1238" s="14">
        <f>VLOOKUP($B1238,Deals_Demo!$H:$S,8,0)</f>
        <v>45919.690023148149</v>
      </c>
      <c r="T1238" s="14">
        <f>VLOOKUP($B1238,Deals_Demo!$H:$S,9,0)</f>
        <v>45919.898356481484</v>
      </c>
      <c r="U1238" s="15" t="str">
        <f t="shared" si="205"/>
        <v>2025-09-19</v>
      </c>
      <c r="V1238" s="13" t="str">
        <f>VLOOKUP($B1238,Deals_Demo!$H:$S,11,0)</f>
        <v>21</v>
      </c>
      <c r="W1238" s="13" t="str">
        <f>VLOOKUP($B1238,Deals_Demo!$H:$S,12,0)</f>
        <v>Fri</v>
      </c>
      <c r="X1238" s="13">
        <f t="shared" si="207"/>
        <v>0.35499999999999998</v>
      </c>
      <c r="Y1238" s="13">
        <f t="shared" si="208"/>
        <v>0.71</v>
      </c>
      <c r="Z1238" s="13">
        <f t="shared" si="209"/>
        <v>1.0649999999999999</v>
      </c>
      <c r="AA1238" s="13">
        <f t="shared" si="206"/>
        <v>3.55</v>
      </c>
    </row>
    <row r="1239" spans="1:27" x14ac:dyDescent="0.25">
      <c r="A1239" s="60">
        <v>45919.690023148149</v>
      </c>
      <c r="B1239" s="61">
        <v>443853419</v>
      </c>
      <c r="C1239" s="37" t="s">
        <v>36</v>
      </c>
      <c r="D1239" s="37" t="s">
        <v>37</v>
      </c>
      <c r="E1239" s="37" t="s">
        <v>120</v>
      </c>
      <c r="F1239" s="36">
        <v>3655.24</v>
      </c>
      <c r="G1239" s="36">
        <v>3656.31</v>
      </c>
      <c r="H1239" s="36">
        <v>3658.79</v>
      </c>
      <c r="I1239" s="37" t="s">
        <v>1607</v>
      </c>
      <c r="J1239" s="36">
        <v>3658.8</v>
      </c>
      <c r="K1239" s="36">
        <v>0</v>
      </c>
      <c r="L1239" s="36">
        <v>0</v>
      </c>
      <c r="M1239" s="36">
        <v>3.56</v>
      </c>
      <c r="N1239" s="10" t="str">
        <f t="shared" si="201"/>
        <v>W</v>
      </c>
      <c r="O1239" s="11">
        <f t="shared" si="202"/>
        <v>45919</v>
      </c>
      <c r="P1239" s="12" t="str">
        <f t="shared" si="203"/>
        <v>16</v>
      </c>
      <c r="Q1239" s="13" t="str">
        <f>VLOOKUP($B1239,Deals_Demo!$H:$N,7,0)</f>
        <v>strategy_11_demo</v>
      </c>
      <c r="R1239" s="13" t="str">
        <f t="shared" si="204"/>
        <v>Fri</v>
      </c>
      <c r="S1239" s="14">
        <f>VLOOKUP($B1239,Deals_Demo!$H:$S,8,0)</f>
        <v>45919.690023148149</v>
      </c>
      <c r="T1239" s="14">
        <f>VLOOKUP($B1239,Deals_Demo!$H:$S,9,0)</f>
        <v>45919.898356481484</v>
      </c>
      <c r="U1239" s="15" t="str">
        <f t="shared" si="205"/>
        <v>2025-09-19</v>
      </c>
      <c r="V1239" s="13" t="str">
        <f>VLOOKUP($B1239,Deals_Demo!$H:$S,11,0)</f>
        <v>21</v>
      </c>
      <c r="W1239" s="13" t="str">
        <f>VLOOKUP($B1239,Deals_Demo!$H:$S,12,0)</f>
        <v>Fri</v>
      </c>
      <c r="X1239" s="13">
        <f t="shared" si="207"/>
        <v>0.35600000000000004</v>
      </c>
      <c r="Y1239" s="13">
        <f t="shared" si="208"/>
        <v>0.71200000000000008</v>
      </c>
      <c r="Z1239" s="13">
        <f t="shared" si="209"/>
        <v>1.0680000000000001</v>
      </c>
      <c r="AA1239" s="13">
        <f t="shared" si="206"/>
        <v>3.56</v>
      </c>
    </row>
    <row r="1240" spans="1:27" x14ac:dyDescent="0.25">
      <c r="A1240" s="58">
        <v>45919.693020833336</v>
      </c>
      <c r="B1240" s="59">
        <v>443856861</v>
      </c>
      <c r="C1240" s="38" t="s">
        <v>36</v>
      </c>
      <c r="D1240" s="38" t="s">
        <v>37</v>
      </c>
      <c r="E1240" s="38" t="s">
        <v>120</v>
      </c>
      <c r="F1240" s="35">
        <v>3657.11</v>
      </c>
      <c r="G1240" s="35">
        <v>3654.2</v>
      </c>
      <c r="H1240" s="35">
        <v>3660.7</v>
      </c>
      <c r="I1240" s="38" t="s">
        <v>1608</v>
      </c>
      <c r="J1240" s="35">
        <v>3654.18</v>
      </c>
      <c r="K1240" s="35">
        <v>0</v>
      </c>
      <c r="L1240" s="35">
        <v>0</v>
      </c>
      <c r="M1240" s="35">
        <v>-2.93</v>
      </c>
      <c r="N1240" s="10" t="str">
        <f t="shared" si="201"/>
        <v>L</v>
      </c>
      <c r="O1240" s="11">
        <f t="shared" si="202"/>
        <v>45919</v>
      </c>
      <c r="P1240" s="12" t="str">
        <f t="shared" si="203"/>
        <v>16</v>
      </c>
      <c r="Q1240" s="13" t="str">
        <f>VLOOKUP($B1240,Deals_Demo!$H:$N,7,0)</f>
        <v>strategy_16_demo</v>
      </c>
      <c r="R1240" s="13" t="str">
        <f t="shared" si="204"/>
        <v>Fri</v>
      </c>
      <c r="S1240" s="14">
        <f>VLOOKUP($B1240,Deals_Demo!$H:$S,8,0)</f>
        <v>45919.693020833336</v>
      </c>
      <c r="T1240" s="14">
        <f>VLOOKUP($B1240,Deals_Demo!$H:$S,9,0)</f>
        <v>45919.901354166672</v>
      </c>
      <c r="U1240" s="15" t="str">
        <f t="shared" si="205"/>
        <v>2025-09-19</v>
      </c>
      <c r="V1240" s="13" t="str">
        <f>VLOOKUP($B1240,Deals_Demo!$H:$S,11,0)</f>
        <v>21</v>
      </c>
      <c r="W1240" s="13" t="str">
        <f>VLOOKUP($B1240,Deals_Demo!$H:$S,12,0)</f>
        <v>Fri</v>
      </c>
      <c r="X1240" s="13">
        <f t="shared" si="207"/>
        <v>-0.29300000000000004</v>
      </c>
      <c r="Y1240" s="13">
        <f t="shared" si="208"/>
        <v>-0.58600000000000008</v>
      </c>
      <c r="Z1240" s="13">
        <f t="shared" si="209"/>
        <v>-0.879</v>
      </c>
      <c r="AA1240" s="13">
        <f t="shared" si="206"/>
        <v>-3</v>
      </c>
    </row>
    <row r="1241" spans="1:27" x14ac:dyDescent="0.25">
      <c r="A1241" s="60">
        <v>45919.693020833336</v>
      </c>
      <c r="B1241" s="61">
        <v>443856864</v>
      </c>
      <c r="C1241" s="37" t="s">
        <v>36</v>
      </c>
      <c r="D1241" s="37" t="s">
        <v>37</v>
      </c>
      <c r="E1241" s="37" t="s">
        <v>120</v>
      </c>
      <c r="F1241" s="36">
        <v>3657.1</v>
      </c>
      <c r="G1241" s="36">
        <v>3655.7</v>
      </c>
      <c r="H1241" s="36">
        <v>3658.7</v>
      </c>
      <c r="I1241" s="37" t="s">
        <v>1609</v>
      </c>
      <c r="J1241" s="36">
        <v>3655.7</v>
      </c>
      <c r="K1241" s="36">
        <v>0</v>
      </c>
      <c r="L1241" s="36">
        <v>0</v>
      </c>
      <c r="M1241" s="36">
        <v>-1.4</v>
      </c>
      <c r="N1241" s="10" t="str">
        <f t="shared" si="201"/>
        <v>L</v>
      </c>
      <c r="O1241" s="11">
        <f t="shared" si="202"/>
        <v>45919</v>
      </c>
      <c r="P1241" s="12" t="str">
        <f t="shared" si="203"/>
        <v>16</v>
      </c>
      <c r="Q1241" s="13" t="str">
        <f>VLOOKUP($B1241,Deals_Demo!$H:$N,7,0)</f>
        <v>strategy_15_demo</v>
      </c>
      <c r="R1241" s="13" t="str">
        <f t="shared" si="204"/>
        <v>Fri</v>
      </c>
      <c r="S1241" s="14">
        <f>VLOOKUP($B1241,Deals_Demo!$H:$S,8,0)</f>
        <v>45919.693020833336</v>
      </c>
      <c r="T1241" s="14">
        <f>VLOOKUP($B1241,Deals_Demo!$H:$S,9,0)</f>
        <v>45919.901354166672</v>
      </c>
      <c r="U1241" s="15" t="str">
        <f t="shared" si="205"/>
        <v>2025-09-19</v>
      </c>
      <c r="V1241" s="13" t="str">
        <f>VLOOKUP($B1241,Deals_Demo!$H:$S,11,0)</f>
        <v>21</v>
      </c>
      <c r="W1241" s="13" t="str">
        <f>VLOOKUP($B1241,Deals_Demo!$H:$S,12,0)</f>
        <v>Fri</v>
      </c>
      <c r="X1241" s="13">
        <f t="shared" si="207"/>
        <v>-0.13999999999999999</v>
      </c>
      <c r="Y1241" s="13">
        <f t="shared" si="208"/>
        <v>-0.27999999999999997</v>
      </c>
      <c r="Z1241" s="13">
        <f t="shared" si="209"/>
        <v>-0.42</v>
      </c>
      <c r="AA1241" s="13">
        <f t="shared" si="206"/>
        <v>-3</v>
      </c>
    </row>
    <row r="1242" spans="1:27" x14ac:dyDescent="0.25">
      <c r="A1242" s="58">
        <v>45919.693020833336</v>
      </c>
      <c r="B1242" s="59">
        <v>443856866</v>
      </c>
      <c r="C1242" s="38" t="s">
        <v>36</v>
      </c>
      <c r="D1242" s="38" t="s">
        <v>37</v>
      </c>
      <c r="E1242" s="38" t="s">
        <v>120</v>
      </c>
      <c r="F1242" s="35">
        <v>3657.09</v>
      </c>
      <c r="G1242" s="35">
        <v>3657.9</v>
      </c>
      <c r="H1242" s="35">
        <v>3660.11</v>
      </c>
      <c r="I1242" s="38" t="s">
        <v>1610</v>
      </c>
      <c r="J1242" s="35">
        <v>3660.28</v>
      </c>
      <c r="K1242" s="35">
        <v>0</v>
      </c>
      <c r="L1242" s="35">
        <v>0</v>
      </c>
      <c r="M1242" s="35">
        <v>3.19</v>
      </c>
      <c r="N1242" s="10" t="str">
        <f t="shared" si="201"/>
        <v>W</v>
      </c>
      <c r="O1242" s="11">
        <f t="shared" si="202"/>
        <v>45919</v>
      </c>
      <c r="P1242" s="12" t="str">
        <f t="shared" si="203"/>
        <v>16</v>
      </c>
      <c r="Q1242" s="13" t="str">
        <f>VLOOKUP($B1242,Deals_Demo!$H:$N,7,0)</f>
        <v>strategy_09_demo</v>
      </c>
      <c r="R1242" s="13" t="str">
        <f t="shared" si="204"/>
        <v>Fri</v>
      </c>
      <c r="S1242" s="14">
        <f>VLOOKUP($B1242,Deals_Demo!$H:$S,8,0)</f>
        <v>45919.693020833336</v>
      </c>
      <c r="T1242" s="14">
        <f>VLOOKUP($B1242,Deals_Demo!$H:$S,9,0)</f>
        <v>45919.901354166672</v>
      </c>
      <c r="U1242" s="15" t="str">
        <f t="shared" si="205"/>
        <v>2025-09-19</v>
      </c>
      <c r="V1242" s="13" t="str">
        <f>VLOOKUP($B1242,Deals_Demo!$H:$S,11,0)</f>
        <v>21</v>
      </c>
      <c r="W1242" s="13" t="str">
        <f>VLOOKUP($B1242,Deals_Demo!$H:$S,12,0)</f>
        <v>Fri</v>
      </c>
      <c r="X1242" s="13">
        <f t="shared" si="207"/>
        <v>0.31900000000000001</v>
      </c>
      <c r="Y1242" s="13">
        <f t="shared" si="208"/>
        <v>0.63800000000000001</v>
      </c>
      <c r="Z1242" s="13">
        <f t="shared" si="209"/>
        <v>0.95699999999999996</v>
      </c>
      <c r="AA1242" s="13">
        <f t="shared" si="206"/>
        <v>3.19</v>
      </c>
    </row>
    <row r="1243" spans="1:27" x14ac:dyDescent="0.25">
      <c r="A1243" s="60">
        <v>45919.693020833336</v>
      </c>
      <c r="B1243" s="61">
        <v>443856868</v>
      </c>
      <c r="C1243" s="37" t="s">
        <v>36</v>
      </c>
      <c r="D1243" s="37" t="s">
        <v>37</v>
      </c>
      <c r="E1243" s="37" t="s">
        <v>120</v>
      </c>
      <c r="F1243" s="36">
        <v>3657.13</v>
      </c>
      <c r="G1243" s="36">
        <v>3654.11</v>
      </c>
      <c r="H1243" s="36">
        <v>3658.61</v>
      </c>
      <c r="I1243" s="37" t="s">
        <v>1611</v>
      </c>
      <c r="J1243" s="36">
        <v>3658.71</v>
      </c>
      <c r="K1243" s="36">
        <v>0</v>
      </c>
      <c r="L1243" s="36">
        <v>0</v>
      </c>
      <c r="M1243" s="36">
        <v>1.58</v>
      </c>
      <c r="N1243" s="10" t="str">
        <f t="shared" si="201"/>
        <v>W</v>
      </c>
      <c r="O1243" s="11">
        <f t="shared" si="202"/>
        <v>45919</v>
      </c>
      <c r="P1243" s="12" t="str">
        <f t="shared" si="203"/>
        <v>16</v>
      </c>
      <c r="Q1243" s="13" t="str">
        <f>VLOOKUP($B1243,Deals_Demo!$H:$N,7,0)</f>
        <v>strategy_14_demo</v>
      </c>
      <c r="R1243" s="13" t="str">
        <f t="shared" si="204"/>
        <v>Fri</v>
      </c>
      <c r="S1243" s="14">
        <f>VLOOKUP($B1243,Deals_Demo!$H:$S,8,0)</f>
        <v>45919.693020833336</v>
      </c>
      <c r="T1243" s="14">
        <f>VLOOKUP($B1243,Deals_Demo!$H:$S,9,0)</f>
        <v>45919.901354166672</v>
      </c>
      <c r="U1243" s="15" t="str">
        <f t="shared" si="205"/>
        <v>2025-09-19</v>
      </c>
      <c r="V1243" s="13" t="str">
        <f>VLOOKUP($B1243,Deals_Demo!$H:$S,11,0)</f>
        <v>21</v>
      </c>
      <c r="W1243" s="13" t="str">
        <f>VLOOKUP($B1243,Deals_Demo!$H:$S,12,0)</f>
        <v>Fri</v>
      </c>
      <c r="X1243" s="13">
        <f t="shared" si="207"/>
        <v>0.15800000000000003</v>
      </c>
      <c r="Y1243" s="13">
        <f t="shared" si="208"/>
        <v>0.31600000000000006</v>
      </c>
      <c r="Z1243" s="13">
        <f t="shared" si="209"/>
        <v>0.47399999999999998</v>
      </c>
      <c r="AA1243" s="13">
        <f t="shared" si="206"/>
        <v>-3</v>
      </c>
    </row>
    <row r="1244" spans="1:27" x14ac:dyDescent="0.25">
      <c r="A1244" s="58">
        <v>45919.693032407406</v>
      </c>
      <c r="B1244" s="59">
        <v>443856872</v>
      </c>
      <c r="C1244" s="38" t="s">
        <v>36</v>
      </c>
      <c r="D1244" s="38" t="s">
        <v>37</v>
      </c>
      <c r="E1244" s="38" t="s">
        <v>120</v>
      </c>
      <c r="F1244" s="35">
        <v>3657.05</v>
      </c>
      <c r="G1244" s="35">
        <v>3654.61</v>
      </c>
      <c r="H1244" s="35">
        <v>3660.11</v>
      </c>
      <c r="I1244" s="38" t="s">
        <v>1612</v>
      </c>
      <c r="J1244" s="35">
        <v>3654.56</v>
      </c>
      <c r="K1244" s="35">
        <v>0</v>
      </c>
      <c r="L1244" s="35">
        <v>0</v>
      </c>
      <c r="M1244" s="35">
        <v>-2.4900000000000002</v>
      </c>
      <c r="N1244" s="10" t="str">
        <f t="shared" si="201"/>
        <v>L</v>
      </c>
      <c r="O1244" s="11">
        <f t="shared" si="202"/>
        <v>45919</v>
      </c>
      <c r="P1244" s="12" t="str">
        <f t="shared" si="203"/>
        <v>16</v>
      </c>
      <c r="Q1244" s="13" t="str">
        <f>VLOOKUP($B1244,Deals_Demo!$H:$N,7,0)</f>
        <v>strategy_10_demo</v>
      </c>
      <c r="R1244" s="13" t="str">
        <f t="shared" si="204"/>
        <v>Fri</v>
      </c>
      <c r="S1244" s="14">
        <f>VLOOKUP($B1244,Deals_Demo!$H:$S,8,0)</f>
        <v>45919.693032407406</v>
      </c>
      <c r="T1244" s="14">
        <f>VLOOKUP($B1244,Deals_Demo!$H:$S,9,0)</f>
        <v>45919.901365740741</v>
      </c>
      <c r="U1244" s="15" t="str">
        <f t="shared" si="205"/>
        <v>2025-09-19</v>
      </c>
      <c r="V1244" s="13" t="str">
        <f>VLOOKUP($B1244,Deals_Demo!$H:$S,11,0)</f>
        <v>21</v>
      </c>
      <c r="W1244" s="13" t="str">
        <f>VLOOKUP($B1244,Deals_Demo!$H:$S,12,0)</f>
        <v>Fri</v>
      </c>
      <c r="X1244" s="13">
        <f t="shared" si="207"/>
        <v>-0.24900000000000003</v>
      </c>
      <c r="Y1244" s="13">
        <f t="shared" si="208"/>
        <v>-0.49800000000000005</v>
      </c>
      <c r="Z1244" s="13">
        <f t="shared" si="209"/>
        <v>-0.747</v>
      </c>
      <c r="AA1244" s="13">
        <f t="shared" si="206"/>
        <v>-3</v>
      </c>
    </row>
    <row r="1245" spans="1:27" x14ac:dyDescent="0.25">
      <c r="A1245" s="60">
        <v>45919.693032407406</v>
      </c>
      <c r="B1245" s="61">
        <v>443856874</v>
      </c>
      <c r="C1245" s="37" t="s">
        <v>36</v>
      </c>
      <c r="D1245" s="37" t="s">
        <v>37</v>
      </c>
      <c r="E1245" s="37" t="s">
        <v>120</v>
      </c>
      <c r="F1245" s="36">
        <v>3657.05</v>
      </c>
      <c r="G1245" s="36">
        <v>3659.22</v>
      </c>
      <c r="H1245" s="36">
        <v>3660.61</v>
      </c>
      <c r="I1245" s="37" t="s">
        <v>1613</v>
      </c>
      <c r="J1245" s="36">
        <v>3660.92</v>
      </c>
      <c r="K1245" s="36">
        <v>0</v>
      </c>
      <c r="L1245" s="36">
        <v>0</v>
      </c>
      <c r="M1245" s="36">
        <v>3.87</v>
      </c>
      <c r="N1245" s="10" t="str">
        <f t="shared" si="201"/>
        <v>W</v>
      </c>
      <c r="O1245" s="11">
        <f t="shared" si="202"/>
        <v>45919</v>
      </c>
      <c r="P1245" s="12" t="str">
        <f t="shared" si="203"/>
        <v>16</v>
      </c>
      <c r="Q1245" s="13" t="str">
        <f>VLOOKUP($B1245,Deals_Demo!$H:$N,7,0)</f>
        <v>strategy_11_demo</v>
      </c>
      <c r="R1245" s="13" t="str">
        <f t="shared" si="204"/>
        <v>Fri</v>
      </c>
      <c r="S1245" s="14">
        <f>VLOOKUP($B1245,Deals_Demo!$H:$S,8,0)</f>
        <v>45919.693032407406</v>
      </c>
      <c r="T1245" s="14">
        <f>VLOOKUP($B1245,Deals_Demo!$H:$S,9,0)</f>
        <v>45919.901365740741</v>
      </c>
      <c r="U1245" s="15" t="str">
        <f t="shared" si="205"/>
        <v>2025-09-19</v>
      </c>
      <c r="V1245" s="13" t="str">
        <f>VLOOKUP($B1245,Deals_Demo!$H:$S,11,0)</f>
        <v>21</v>
      </c>
      <c r="W1245" s="13" t="str">
        <f>VLOOKUP($B1245,Deals_Demo!$H:$S,12,0)</f>
        <v>Fri</v>
      </c>
      <c r="X1245" s="13">
        <f t="shared" si="207"/>
        <v>0.38700000000000001</v>
      </c>
      <c r="Y1245" s="13">
        <f t="shared" si="208"/>
        <v>0.77400000000000002</v>
      </c>
      <c r="Z1245" s="13">
        <f t="shared" si="209"/>
        <v>1.161</v>
      </c>
      <c r="AA1245" s="13">
        <f t="shared" si="206"/>
        <v>3.87</v>
      </c>
    </row>
    <row r="1246" spans="1:27" x14ac:dyDescent="0.25">
      <c r="A1246" s="58">
        <v>45919.693032407406</v>
      </c>
      <c r="B1246" s="59">
        <v>443856879</v>
      </c>
      <c r="C1246" s="38" t="s">
        <v>36</v>
      </c>
      <c r="D1246" s="38" t="s">
        <v>37</v>
      </c>
      <c r="E1246" s="38" t="s">
        <v>120</v>
      </c>
      <c r="F1246" s="35">
        <v>3657.06</v>
      </c>
      <c r="G1246" s="35">
        <v>3654.11</v>
      </c>
      <c r="H1246" s="35">
        <v>3658.61</v>
      </c>
      <c r="I1246" s="38" t="s">
        <v>1611</v>
      </c>
      <c r="J1246" s="35">
        <v>3658.71</v>
      </c>
      <c r="K1246" s="35">
        <v>0</v>
      </c>
      <c r="L1246" s="35">
        <v>0</v>
      </c>
      <c r="M1246" s="35">
        <v>1.65</v>
      </c>
      <c r="N1246" s="10" t="str">
        <f t="shared" si="201"/>
        <v>W</v>
      </c>
      <c r="O1246" s="11">
        <f t="shared" si="202"/>
        <v>45919</v>
      </c>
      <c r="P1246" s="12" t="str">
        <f t="shared" si="203"/>
        <v>16</v>
      </c>
      <c r="Q1246" s="13" t="str">
        <f>VLOOKUP($B1246,Deals_Demo!$H:$N,7,0)</f>
        <v>strategy_12_demo</v>
      </c>
      <c r="R1246" s="13" t="str">
        <f t="shared" si="204"/>
        <v>Fri</v>
      </c>
      <c r="S1246" s="14">
        <f>VLOOKUP($B1246,Deals_Demo!$H:$S,8,0)</f>
        <v>45919.693032407406</v>
      </c>
      <c r="T1246" s="14">
        <f>VLOOKUP($B1246,Deals_Demo!$H:$S,9,0)</f>
        <v>45919.901365740741</v>
      </c>
      <c r="U1246" s="15" t="str">
        <f t="shared" si="205"/>
        <v>2025-09-19</v>
      </c>
      <c r="V1246" s="13" t="str">
        <f>VLOOKUP($B1246,Deals_Demo!$H:$S,11,0)</f>
        <v>21</v>
      </c>
      <c r="W1246" s="13" t="str">
        <f>VLOOKUP($B1246,Deals_Demo!$H:$S,12,0)</f>
        <v>Fri</v>
      </c>
      <c r="X1246" s="13">
        <f t="shared" si="207"/>
        <v>0.16500000000000001</v>
      </c>
      <c r="Y1246" s="13">
        <f t="shared" si="208"/>
        <v>0.33</v>
      </c>
      <c r="Z1246" s="13">
        <f t="shared" si="209"/>
        <v>0.49499999999999994</v>
      </c>
      <c r="AA1246" s="13">
        <f t="shared" si="206"/>
        <v>-3</v>
      </c>
    </row>
    <row r="1247" spans="1:27" x14ac:dyDescent="0.25">
      <c r="A1247" s="60">
        <v>45919.693715277775</v>
      </c>
      <c r="B1247" s="61">
        <v>443857340</v>
      </c>
      <c r="C1247" s="37" t="s">
        <v>36</v>
      </c>
      <c r="D1247" s="37" t="s">
        <v>37</v>
      </c>
      <c r="E1247" s="37" t="s">
        <v>120</v>
      </c>
      <c r="F1247" s="36">
        <v>3656.21</v>
      </c>
      <c r="G1247" s="36">
        <v>3653.18</v>
      </c>
      <c r="H1247" s="36">
        <v>3659.68</v>
      </c>
      <c r="I1247" s="37" t="s">
        <v>1611</v>
      </c>
      <c r="J1247" s="36">
        <v>3659.68</v>
      </c>
      <c r="K1247" s="36">
        <v>0</v>
      </c>
      <c r="L1247" s="36">
        <v>0</v>
      </c>
      <c r="M1247" s="36">
        <v>3.47</v>
      </c>
      <c r="N1247" s="10" t="str">
        <f t="shared" si="201"/>
        <v>W</v>
      </c>
      <c r="O1247" s="11">
        <f t="shared" si="202"/>
        <v>45919</v>
      </c>
      <c r="P1247" s="12" t="str">
        <f t="shared" si="203"/>
        <v>16</v>
      </c>
      <c r="Q1247" s="13" t="str">
        <f>VLOOKUP($B1247,Deals_Demo!$H:$N,7,0)</f>
        <v>strategy_08_demo</v>
      </c>
      <c r="R1247" s="13" t="str">
        <f t="shared" si="204"/>
        <v>Fri</v>
      </c>
      <c r="S1247" s="14">
        <f>VLOOKUP($B1247,Deals_Demo!$H:$S,8,0)</f>
        <v>45919.693715277775</v>
      </c>
      <c r="T1247" s="14">
        <f>VLOOKUP($B1247,Deals_Demo!$H:$S,9,0)</f>
        <v>45919.902048611111</v>
      </c>
      <c r="U1247" s="15" t="str">
        <f t="shared" si="205"/>
        <v>2025-09-19</v>
      </c>
      <c r="V1247" s="13" t="str">
        <f>VLOOKUP($B1247,Deals_Demo!$H:$S,11,0)</f>
        <v>21</v>
      </c>
      <c r="W1247" s="13" t="str">
        <f>VLOOKUP($B1247,Deals_Demo!$H:$S,12,0)</f>
        <v>Fri</v>
      </c>
      <c r="X1247" s="13">
        <f t="shared" si="207"/>
        <v>0.34700000000000003</v>
      </c>
      <c r="Y1247" s="13">
        <f t="shared" si="208"/>
        <v>0.69400000000000006</v>
      </c>
      <c r="Z1247" s="13">
        <f t="shared" si="209"/>
        <v>1.0409999999999999</v>
      </c>
      <c r="AA1247" s="13">
        <f t="shared" si="206"/>
        <v>3.47</v>
      </c>
    </row>
    <row r="1248" spans="1:27" x14ac:dyDescent="0.25">
      <c r="A1248" s="58">
        <v>45919.69394675926</v>
      </c>
      <c r="B1248" s="59">
        <v>443857533</v>
      </c>
      <c r="C1248" s="38" t="s">
        <v>36</v>
      </c>
      <c r="D1248" s="38" t="s">
        <v>37</v>
      </c>
      <c r="E1248" s="38" t="s">
        <v>120</v>
      </c>
      <c r="F1248" s="35">
        <v>3656.67</v>
      </c>
      <c r="G1248" s="35">
        <v>3659.76</v>
      </c>
      <c r="H1248" s="38"/>
      <c r="I1248" s="38" t="s">
        <v>1614</v>
      </c>
      <c r="J1248" s="35">
        <v>3659.72</v>
      </c>
      <c r="K1248" s="35">
        <v>0</v>
      </c>
      <c r="L1248" s="35">
        <v>0</v>
      </c>
      <c r="M1248" s="35">
        <v>3.05</v>
      </c>
      <c r="N1248" s="10" t="str">
        <f t="shared" si="201"/>
        <v>W</v>
      </c>
      <c r="O1248" s="11">
        <f t="shared" si="202"/>
        <v>45919</v>
      </c>
      <c r="P1248" s="12" t="str">
        <f t="shared" si="203"/>
        <v>16</v>
      </c>
      <c r="Q1248" s="13" t="str">
        <f>VLOOKUP($B1248,Deals_Demo!$H:$N,7,0)</f>
        <v>strategy_20_demo</v>
      </c>
      <c r="R1248" s="13" t="str">
        <f t="shared" si="204"/>
        <v>Fri</v>
      </c>
      <c r="S1248" s="14">
        <f>VLOOKUP($B1248,Deals_Demo!$H:$S,8,0)</f>
        <v>45919.69394675926</v>
      </c>
      <c r="T1248" s="14">
        <f>VLOOKUP($B1248,Deals_Demo!$H:$S,9,0)</f>
        <v>45919.902280092596</v>
      </c>
      <c r="U1248" s="15" t="str">
        <f t="shared" si="205"/>
        <v>2025-09-19</v>
      </c>
      <c r="V1248" s="13" t="str">
        <f>VLOOKUP($B1248,Deals_Demo!$H:$S,11,0)</f>
        <v>21</v>
      </c>
      <c r="W1248" s="13" t="str">
        <f>VLOOKUP($B1248,Deals_Demo!$H:$S,12,0)</f>
        <v>Fri</v>
      </c>
      <c r="X1248" s="13">
        <f t="shared" si="207"/>
        <v>0.30499999999999999</v>
      </c>
      <c r="Y1248" s="13">
        <f t="shared" si="208"/>
        <v>0.61</v>
      </c>
      <c r="Z1248" s="13">
        <f t="shared" si="209"/>
        <v>0.91499999999999992</v>
      </c>
      <c r="AA1248" s="13">
        <f t="shared" si="206"/>
        <v>3.05</v>
      </c>
    </row>
    <row r="1249" spans="1:27" x14ac:dyDescent="0.25">
      <c r="A1249" s="60">
        <v>45919.69394675926</v>
      </c>
      <c r="B1249" s="61">
        <v>443857534</v>
      </c>
      <c r="C1249" s="37" t="s">
        <v>36</v>
      </c>
      <c r="D1249" s="37" t="s">
        <v>37</v>
      </c>
      <c r="E1249" s="37" t="s">
        <v>120</v>
      </c>
      <c r="F1249" s="36">
        <v>3656.67</v>
      </c>
      <c r="G1249" s="36">
        <v>3659.73</v>
      </c>
      <c r="H1249" s="37"/>
      <c r="I1249" s="37" t="s">
        <v>1614</v>
      </c>
      <c r="J1249" s="36">
        <v>3659.72</v>
      </c>
      <c r="K1249" s="36">
        <v>0</v>
      </c>
      <c r="L1249" s="36">
        <v>0</v>
      </c>
      <c r="M1249" s="36">
        <v>3.05</v>
      </c>
      <c r="N1249" s="10" t="str">
        <f t="shared" si="201"/>
        <v>W</v>
      </c>
      <c r="O1249" s="11">
        <f t="shared" si="202"/>
        <v>45919</v>
      </c>
      <c r="P1249" s="12" t="str">
        <f t="shared" si="203"/>
        <v>16</v>
      </c>
      <c r="Q1249" s="13" t="str">
        <f>VLOOKUP($B1249,Deals_Demo!$H:$N,7,0)</f>
        <v>strategy_18_demo</v>
      </c>
      <c r="R1249" s="13" t="str">
        <f t="shared" si="204"/>
        <v>Fri</v>
      </c>
      <c r="S1249" s="14">
        <f>VLOOKUP($B1249,Deals_Demo!$H:$S,8,0)</f>
        <v>45919.69394675926</v>
      </c>
      <c r="T1249" s="14">
        <f>VLOOKUP($B1249,Deals_Demo!$H:$S,9,0)</f>
        <v>45919.902280092596</v>
      </c>
      <c r="U1249" s="15" t="str">
        <f t="shared" si="205"/>
        <v>2025-09-19</v>
      </c>
      <c r="V1249" s="13" t="str">
        <f>VLOOKUP($B1249,Deals_Demo!$H:$S,11,0)</f>
        <v>21</v>
      </c>
      <c r="W1249" s="13" t="str">
        <f>VLOOKUP($B1249,Deals_Demo!$H:$S,12,0)</f>
        <v>Fri</v>
      </c>
      <c r="X1249" s="13">
        <f t="shared" si="207"/>
        <v>0.30499999999999999</v>
      </c>
      <c r="Y1249" s="13">
        <f t="shared" si="208"/>
        <v>0.61</v>
      </c>
      <c r="Z1249" s="13">
        <f t="shared" si="209"/>
        <v>0.91499999999999992</v>
      </c>
      <c r="AA1249" s="13">
        <f t="shared" si="206"/>
        <v>3.05</v>
      </c>
    </row>
    <row r="1250" spans="1:27" x14ac:dyDescent="0.25">
      <c r="A1250" s="58">
        <v>45919.69394675926</v>
      </c>
      <c r="B1250" s="59">
        <v>443857536</v>
      </c>
      <c r="C1250" s="38" t="s">
        <v>36</v>
      </c>
      <c r="D1250" s="38" t="s">
        <v>37</v>
      </c>
      <c r="E1250" s="38" t="s">
        <v>120</v>
      </c>
      <c r="F1250" s="35">
        <v>3656.67</v>
      </c>
      <c r="G1250" s="35">
        <v>3658.97</v>
      </c>
      <c r="H1250" s="35">
        <v>3660.17</v>
      </c>
      <c r="I1250" s="38" t="s">
        <v>1610</v>
      </c>
      <c r="J1250" s="35">
        <v>3660.28</v>
      </c>
      <c r="K1250" s="35">
        <v>0</v>
      </c>
      <c r="L1250" s="35">
        <v>0</v>
      </c>
      <c r="M1250" s="35">
        <v>3.61</v>
      </c>
      <c r="N1250" s="10" t="str">
        <f t="shared" si="201"/>
        <v>W</v>
      </c>
      <c r="O1250" s="11">
        <f t="shared" si="202"/>
        <v>45919</v>
      </c>
      <c r="P1250" s="12" t="str">
        <f t="shared" si="203"/>
        <v>16</v>
      </c>
      <c r="Q1250" s="13" t="str">
        <f>VLOOKUP($B1250,Deals_Demo!$H:$N,7,0)</f>
        <v>strategy_17_demo</v>
      </c>
      <c r="R1250" s="13" t="str">
        <f t="shared" si="204"/>
        <v>Fri</v>
      </c>
      <c r="S1250" s="14">
        <f>VLOOKUP($B1250,Deals_Demo!$H:$S,8,0)</f>
        <v>45919.69394675926</v>
      </c>
      <c r="T1250" s="14">
        <f>VLOOKUP($B1250,Deals_Demo!$H:$S,9,0)</f>
        <v>45919.902280092596</v>
      </c>
      <c r="U1250" s="15" t="str">
        <f t="shared" si="205"/>
        <v>2025-09-19</v>
      </c>
      <c r="V1250" s="13" t="str">
        <f>VLOOKUP($B1250,Deals_Demo!$H:$S,11,0)</f>
        <v>21</v>
      </c>
      <c r="W1250" s="13" t="str">
        <f>VLOOKUP($B1250,Deals_Demo!$H:$S,12,0)</f>
        <v>Fri</v>
      </c>
      <c r="X1250" s="13">
        <f t="shared" si="207"/>
        <v>0.36099999999999999</v>
      </c>
      <c r="Y1250" s="13">
        <f t="shared" si="208"/>
        <v>0.72199999999999998</v>
      </c>
      <c r="Z1250" s="13">
        <f t="shared" si="209"/>
        <v>1.083</v>
      </c>
      <c r="AA1250" s="13">
        <f t="shared" si="206"/>
        <v>3.61</v>
      </c>
    </row>
    <row r="1251" spans="1:27" x14ac:dyDescent="0.25">
      <c r="A1251" s="60">
        <v>45919.69394675926</v>
      </c>
      <c r="B1251" s="61">
        <v>443857538</v>
      </c>
      <c r="C1251" s="37" t="s">
        <v>36</v>
      </c>
      <c r="D1251" s="37" t="s">
        <v>37</v>
      </c>
      <c r="E1251" s="37" t="s">
        <v>120</v>
      </c>
      <c r="F1251" s="36">
        <v>3656.67</v>
      </c>
      <c r="G1251" s="36">
        <v>3659.74</v>
      </c>
      <c r="H1251" s="37"/>
      <c r="I1251" s="37" t="s">
        <v>1614</v>
      </c>
      <c r="J1251" s="36">
        <v>3659.72</v>
      </c>
      <c r="K1251" s="36">
        <v>0</v>
      </c>
      <c r="L1251" s="36">
        <v>0</v>
      </c>
      <c r="M1251" s="36">
        <v>3.05</v>
      </c>
      <c r="N1251" s="10" t="str">
        <f t="shared" si="201"/>
        <v>W</v>
      </c>
      <c r="O1251" s="11">
        <f t="shared" si="202"/>
        <v>45919</v>
      </c>
      <c r="P1251" s="12" t="str">
        <f t="shared" si="203"/>
        <v>16</v>
      </c>
      <c r="Q1251" s="13" t="str">
        <f>VLOOKUP($B1251,Deals_Demo!$H:$N,7,0)</f>
        <v>strategy_19_demo</v>
      </c>
      <c r="R1251" s="13" t="str">
        <f t="shared" si="204"/>
        <v>Fri</v>
      </c>
      <c r="S1251" s="14">
        <f>VLOOKUP($B1251,Deals_Demo!$H:$S,8,0)</f>
        <v>45919.69394675926</v>
      </c>
      <c r="T1251" s="14">
        <f>VLOOKUP($B1251,Deals_Demo!$H:$S,9,0)</f>
        <v>45919.902280092596</v>
      </c>
      <c r="U1251" s="15" t="str">
        <f t="shared" si="205"/>
        <v>2025-09-19</v>
      </c>
      <c r="V1251" s="13" t="str">
        <f>VLOOKUP($B1251,Deals_Demo!$H:$S,11,0)</f>
        <v>21</v>
      </c>
      <c r="W1251" s="13" t="str">
        <f>VLOOKUP($B1251,Deals_Demo!$H:$S,12,0)</f>
        <v>Fri</v>
      </c>
      <c r="X1251" s="13">
        <f t="shared" si="207"/>
        <v>0.30499999999999999</v>
      </c>
      <c r="Y1251" s="13">
        <f t="shared" si="208"/>
        <v>0.61</v>
      </c>
      <c r="Z1251" s="13">
        <f t="shared" si="209"/>
        <v>0.91499999999999992</v>
      </c>
      <c r="AA1251" s="13">
        <f t="shared" si="206"/>
        <v>3.05</v>
      </c>
    </row>
    <row r="1252" spans="1:27" x14ac:dyDescent="0.25">
      <c r="A1252" s="58">
        <v>45919.703784722224</v>
      </c>
      <c r="B1252" s="59">
        <v>443867476</v>
      </c>
      <c r="C1252" s="38" t="s">
        <v>36</v>
      </c>
      <c r="D1252" s="38" t="s">
        <v>37</v>
      </c>
      <c r="E1252" s="38" t="s">
        <v>120</v>
      </c>
      <c r="F1252" s="35">
        <v>3660.11</v>
      </c>
      <c r="G1252" s="35">
        <v>3661.77</v>
      </c>
      <c r="H1252" s="35">
        <v>3663.6</v>
      </c>
      <c r="I1252" s="38" t="s">
        <v>1615</v>
      </c>
      <c r="J1252" s="35">
        <v>3663.66</v>
      </c>
      <c r="K1252" s="35">
        <v>0</v>
      </c>
      <c r="L1252" s="35">
        <v>0</v>
      </c>
      <c r="M1252" s="35">
        <v>3.55</v>
      </c>
      <c r="N1252" s="10" t="str">
        <f t="shared" si="201"/>
        <v>W</v>
      </c>
      <c r="O1252" s="11">
        <f t="shared" si="202"/>
        <v>45919</v>
      </c>
      <c r="P1252" s="12" t="str">
        <f t="shared" si="203"/>
        <v>16</v>
      </c>
      <c r="Q1252" s="13" t="str">
        <f>VLOOKUP($B1252,Deals_Demo!$H:$N,7,0)</f>
        <v>strategy_17_demo</v>
      </c>
      <c r="R1252" s="13" t="str">
        <f t="shared" si="204"/>
        <v>Fri</v>
      </c>
      <c r="S1252" s="14">
        <f>VLOOKUP($B1252,Deals_Demo!$H:$S,8,0)</f>
        <v>45919.703784722224</v>
      </c>
      <c r="T1252" s="14">
        <f>VLOOKUP($B1252,Deals_Demo!$H:$S,9,0)</f>
        <v>45919.912118055559</v>
      </c>
      <c r="U1252" s="15" t="str">
        <f t="shared" si="205"/>
        <v>2025-09-19</v>
      </c>
      <c r="V1252" s="13" t="str">
        <f>VLOOKUP($B1252,Deals_Demo!$H:$S,11,0)</f>
        <v>21</v>
      </c>
      <c r="W1252" s="13" t="str">
        <f>VLOOKUP($B1252,Deals_Demo!$H:$S,12,0)</f>
        <v>Fri</v>
      </c>
      <c r="X1252" s="13">
        <f t="shared" si="207"/>
        <v>0.35499999999999998</v>
      </c>
      <c r="Y1252" s="13">
        <f t="shared" si="208"/>
        <v>0.71</v>
      </c>
      <c r="Z1252" s="13">
        <f t="shared" si="209"/>
        <v>1.0649999999999999</v>
      </c>
      <c r="AA1252" s="13">
        <f t="shared" si="206"/>
        <v>3.55</v>
      </c>
    </row>
    <row r="1253" spans="1:27" x14ac:dyDescent="0.25">
      <c r="A1253" s="60">
        <v>45919.704363425924</v>
      </c>
      <c r="B1253" s="61">
        <v>443867985</v>
      </c>
      <c r="C1253" s="37" t="s">
        <v>36</v>
      </c>
      <c r="D1253" s="37" t="s">
        <v>37</v>
      </c>
      <c r="E1253" s="37" t="s">
        <v>120</v>
      </c>
      <c r="F1253" s="36">
        <v>3659.94</v>
      </c>
      <c r="G1253" s="36">
        <v>3663.01</v>
      </c>
      <c r="H1253" s="37"/>
      <c r="I1253" s="37" t="s">
        <v>1616</v>
      </c>
      <c r="J1253" s="36">
        <v>3662.98</v>
      </c>
      <c r="K1253" s="36">
        <v>0</v>
      </c>
      <c r="L1253" s="36">
        <v>0</v>
      </c>
      <c r="M1253" s="36">
        <v>3.04</v>
      </c>
      <c r="N1253" s="10" t="str">
        <f t="shared" si="201"/>
        <v>W</v>
      </c>
      <c r="O1253" s="11">
        <f t="shared" si="202"/>
        <v>45919</v>
      </c>
      <c r="P1253" s="12" t="str">
        <f t="shared" si="203"/>
        <v>16</v>
      </c>
      <c r="Q1253" s="13" t="str">
        <f>VLOOKUP($B1253,Deals_Demo!$H:$N,7,0)</f>
        <v>strategy_20_demo</v>
      </c>
      <c r="R1253" s="13" t="str">
        <f t="shared" si="204"/>
        <v>Fri</v>
      </c>
      <c r="S1253" s="14">
        <f>VLOOKUP($B1253,Deals_Demo!$H:$S,8,0)</f>
        <v>45919.704363425924</v>
      </c>
      <c r="T1253" s="14">
        <f>VLOOKUP($B1253,Deals_Demo!$H:$S,9,0)</f>
        <v>45919.91269675926</v>
      </c>
      <c r="U1253" s="15" t="str">
        <f t="shared" si="205"/>
        <v>2025-09-19</v>
      </c>
      <c r="V1253" s="13" t="str">
        <f>VLOOKUP($B1253,Deals_Demo!$H:$S,11,0)</f>
        <v>21</v>
      </c>
      <c r="W1253" s="13" t="str">
        <f>VLOOKUP($B1253,Deals_Demo!$H:$S,12,0)</f>
        <v>Fri</v>
      </c>
      <c r="X1253" s="13">
        <f t="shared" si="207"/>
        <v>0.30400000000000005</v>
      </c>
      <c r="Y1253" s="13">
        <f t="shared" si="208"/>
        <v>0.6080000000000001</v>
      </c>
      <c r="Z1253" s="13">
        <f t="shared" si="209"/>
        <v>0.91199999999999992</v>
      </c>
      <c r="AA1253" s="13">
        <f t="shared" si="206"/>
        <v>3.04</v>
      </c>
    </row>
    <row r="1254" spans="1:27" x14ac:dyDescent="0.25">
      <c r="A1254" s="58">
        <v>45919.704363425924</v>
      </c>
      <c r="B1254" s="59">
        <v>443867987</v>
      </c>
      <c r="C1254" s="38" t="s">
        <v>36</v>
      </c>
      <c r="D1254" s="38" t="s">
        <v>37</v>
      </c>
      <c r="E1254" s="38" t="s">
        <v>120</v>
      </c>
      <c r="F1254" s="35">
        <v>3659.87</v>
      </c>
      <c r="G1254" s="35">
        <v>3663.02</v>
      </c>
      <c r="H1254" s="38"/>
      <c r="I1254" s="38" t="s">
        <v>1616</v>
      </c>
      <c r="J1254" s="35">
        <v>3662.98</v>
      </c>
      <c r="K1254" s="35">
        <v>0</v>
      </c>
      <c r="L1254" s="35">
        <v>0</v>
      </c>
      <c r="M1254" s="35">
        <v>3.11</v>
      </c>
      <c r="N1254" s="10" t="str">
        <f t="shared" si="201"/>
        <v>W</v>
      </c>
      <c r="O1254" s="11">
        <f t="shared" si="202"/>
        <v>45919</v>
      </c>
      <c r="P1254" s="12" t="str">
        <f t="shared" si="203"/>
        <v>16</v>
      </c>
      <c r="Q1254" s="13" t="str">
        <f>VLOOKUP($B1254,Deals_Demo!$H:$N,7,0)</f>
        <v>strategy_19_demo</v>
      </c>
      <c r="R1254" s="13" t="str">
        <f t="shared" si="204"/>
        <v>Fri</v>
      </c>
      <c r="S1254" s="14">
        <f>VLOOKUP($B1254,Deals_Demo!$H:$S,8,0)</f>
        <v>45919.704363425924</v>
      </c>
      <c r="T1254" s="14">
        <f>VLOOKUP($B1254,Deals_Demo!$H:$S,9,0)</f>
        <v>45919.91269675926</v>
      </c>
      <c r="U1254" s="15" t="str">
        <f t="shared" si="205"/>
        <v>2025-09-19</v>
      </c>
      <c r="V1254" s="13" t="str">
        <f>VLOOKUP($B1254,Deals_Demo!$H:$S,11,0)</f>
        <v>21</v>
      </c>
      <c r="W1254" s="13" t="str">
        <f>VLOOKUP($B1254,Deals_Demo!$H:$S,12,0)</f>
        <v>Fri</v>
      </c>
      <c r="X1254" s="13">
        <f t="shared" si="207"/>
        <v>0.311</v>
      </c>
      <c r="Y1254" s="13">
        <f t="shared" si="208"/>
        <v>0.622</v>
      </c>
      <c r="Z1254" s="13">
        <f t="shared" si="209"/>
        <v>0.93299999999999994</v>
      </c>
      <c r="AA1254" s="13">
        <f t="shared" si="206"/>
        <v>3.11</v>
      </c>
    </row>
    <row r="1255" spans="1:27" x14ac:dyDescent="0.25">
      <c r="A1255" s="60">
        <v>45919.704363425924</v>
      </c>
      <c r="B1255" s="61">
        <v>443867988</v>
      </c>
      <c r="C1255" s="37" t="s">
        <v>36</v>
      </c>
      <c r="D1255" s="37" t="s">
        <v>37</v>
      </c>
      <c r="E1255" s="37" t="s">
        <v>120</v>
      </c>
      <c r="F1255" s="36">
        <v>3659.84</v>
      </c>
      <c r="G1255" s="36">
        <v>3663.02</v>
      </c>
      <c r="H1255" s="37"/>
      <c r="I1255" s="37" t="s">
        <v>1616</v>
      </c>
      <c r="J1255" s="36">
        <v>3662.98</v>
      </c>
      <c r="K1255" s="36">
        <v>0</v>
      </c>
      <c r="L1255" s="36">
        <v>0</v>
      </c>
      <c r="M1255" s="36">
        <v>3.14</v>
      </c>
      <c r="N1255" s="10" t="str">
        <f t="shared" si="201"/>
        <v>W</v>
      </c>
      <c r="O1255" s="11">
        <f t="shared" si="202"/>
        <v>45919</v>
      </c>
      <c r="P1255" s="12" t="str">
        <f t="shared" si="203"/>
        <v>16</v>
      </c>
      <c r="Q1255" s="13" t="str">
        <f>VLOOKUP($B1255,Deals_Demo!$H:$N,7,0)</f>
        <v>strategy_18_demo</v>
      </c>
      <c r="R1255" s="13" t="str">
        <f t="shared" si="204"/>
        <v>Fri</v>
      </c>
      <c r="S1255" s="14">
        <f>VLOOKUP($B1255,Deals_Demo!$H:$S,8,0)</f>
        <v>45919.704363425924</v>
      </c>
      <c r="T1255" s="14">
        <f>VLOOKUP($B1255,Deals_Demo!$H:$S,9,0)</f>
        <v>45919.91269675926</v>
      </c>
      <c r="U1255" s="15" t="str">
        <f t="shared" si="205"/>
        <v>2025-09-19</v>
      </c>
      <c r="V1255" s="13" t="str">
        <f>VLOOKUP($B1255,Deals_Demo!$H:$S,11,0)</f>
        <v>21</v>
      </c>
      <c r="W1255" s="13" t="str">
        <f>VLOOKUP($B1255,Deals_Demo!$H:$S,12,0)</f>
        <v>Fri</v>
      </c>
      <c r="X1255" s="13">
        <f t="shared" si="207"/>
        <v>0.31400000000000006</v>
      </c>
      <c r="Y1255" s="13">
        <f t="shared" si="208"/>
        <v>0.62800000000000011</v>
      </c>
      <c r="Z1255" s="13">
        <f t="shared" si="209"/>
        <v>0.94199999999999995</v>
      </c>
      <c r="AA1255" s="13">
        <f t="shared" si="206"/>
        <v>3.14</v>
      </c>
    </row>
    <row r="1256" spans="1:27" x14ac:dyDescent="0.25">
      <c r="A1256" s="58">
        <v>45919.707372685189</v>
      </c>
      <c r="B1256" s="59">
        <v>443871719</v>
      </c>
      <c r="C1256" s="38" t="s">
        <v>36</v>
      </c>
      <c r="D1256" s="38" t="s">
        <v>37</v>
      </c>
      <c r="E1256" s="38" t="s">
        <v>120</v>
      </c>
      <c r="F1256" s="35">
        <v>3663.21</v>
      </c>
      <c r="G1256" s="35">
        <v>3660.13</v>
      </c>
      <c r="H1256" s="35">
        <v>3666.63</v>
      </c>
      <c r="I1256" s="38" t="s">
        <v>1617</v>
      </c>
      <c r="J1256" s="35">
        <v>3660.13</v>
      </c>
      <c r="K1256" s="35">
        <v>0</v>
      </c>
      <c r="L1256" s="35">
        <v>0</v>
      </c>
      <c r="M1256" s="35">
        <v>-3.08</v>
      </c>
      <c r="N1256" s="10" t="str">
        <f t="shared" si="201"/>
        <v>L</v>
      </c>
      <c r="O1256" s="11">
        <f t="shared" si="202"/>
        <v>45919</v>
      </c>
      <c r="P1256" s="12" t="str">
        <f t="shared" si="203"/>
        <v>16</v>
      </c>
      <c r="Q1256" s="13" t="str">
        <f>VLOOKUP($B1256,Deals_Demo!$H:$N,7,0)</f>
        <v>strategy_17_demo</v>
      </c>
      <c r="R1256" s="13" t="str">
        <f t="shared" si="204"/>
        <v>Fri</v>
      </c>
      <c r="S1256" s="14">
        <f>VLOOKUP($B1256,Deals_Demo!$H:$S,8,0)</f>
        <v>45919.707372685189</v>
      </c>
      <c r="T1256" s="14">
        <f>VLOOKUP($B1256,Deals_Demo!$H:$S,9,0)</f>
        <v>45919.915706018524</v>
      </c>
      <c r="U1256" s="15" t="str">
        <f t="shared" si="205"/>
        <v>2025-09-19</v>
      </c>
      <c r="V1256" s="13" t="str">
        <f>VLOOKUP($B1256,Deals_Demo!$H:$S,11,0)</f>
        <v>21</v>
      </c>
      <c r="W1256" s="13" t="str">
        <f>VLOOKUP($B1256,Deals_Demo!$H:$S,12,0)</f>
        <v>Fri</v>
      </c>
      <c r="X1256" s="13">
        <f t="shared" si="207"/>
        <v>-0.30800000000000005</v>
      </c>
      <c r="Y1256" s="13">
        <f t="shared" si="208"/>
        <v>-0.6160000000000001</v>
      </c>
      <c r="Z1256" s="13">
        <f t="shared" si="209"/>
        <v>-0.92399999999999993</v>
      </c>
      <c r="AA1256" s="13">
        <f t="shared" si="206"/>
        <v>-3</v>
      </c>
    </row>
    <row r="1257" spans="1:27" x14ac:dyDescent="0.25">
      <c r="A1257" s="60">
        <v>45919.707372685189</v>
      </c>
      <c r="B1257" s="61">
        <v>443871720</v>
      </c>
      <c r="C1257" s="37" t="s">
        <v>36</v>
      </c>
      <c r="D1257" s="37" t="s">
        <v>37</v>
      </c>
      <c r="E1257" s="37" t="s">
        <v>120</v>
      </c>
      <c r="F1257" s="36">
        <v>3663.17</v>
      </c>
      <c r="G1257" s="36">
        <v>3660.21</v>
      </c>
      <c r="H1257" s="37"/>
      <c r="I1257" s="37" t="s">
        <v>1618</v>
      </c>
      <c r="J1257" s="36">
        <v>3660.2</v>
      </c>
      <c r="K1257" s="36">
        <v>0</v>
      </c>
      <c r="L1257" s="36">
        <v>0</v>
      </c>
      <c r="M1257" s="36">
        <v>-2.97</v>
      </c>
      <c r="N1257" s="10" t="str">
        <f t="shared" si="201"/>
        <v>L</v>
      </c>
      <c r="O1257" s="11">
        <f t="shared" si="202"/>
        <v>45919</v>
      </c>
      <c r="P1257" s="12" t="str">
        <f t="shared" si="203"/>
        <v>16</v>
      </c>
      <c r="Q1257" s="13" t="str">
        <f>VLOOKUP($B1257,Deals_Demo!$H:$N,7,0)</f>
        <v>strategy_19_demo</v>
      </c>
      <c r="R1257" s="13" t="str">
        <f t="shared" si="204"/>
        <v>Fri</v>
      </c>
      <c r="S1257" s="14">
        <f>VLOOKUP($B1257,Deals_Demo!$H:$S,8,0)</f>
        <v>45919.707372685189</v>
      </c>
      <c r="T1257" s="14">
        <f>VLOOKUP($B1257,Deals_Demo!$H:$S,9,0)</f>
        <v>45919.915706018524</v>
      </c>
      <c r="U1257" s="15" t="str">
        <f t="shared" si="205"/>
        <v>2025-09-19</v>
      </c>
      <c r="V1257" s="13" t="str">
        <f>VLOOKUP($B1257,Deals_Demo!$H:$S,11,0)</f>
        <v>21</v>
      </c>
      <c r="W1257" s="13" t="str">
        <f>VLOOKUP($B1257,Deals_Demo!$H:$S,12,0)</f>
        <v>Fri</v>
      </c>
      <c r="X1257" s="13">
        <f t="shared" si="207"/>
        <v>-0.29700000000000004</v>
      </c>
      <c r="Y1257" s="13">
        <f t="shared" si="208"/>
        <v>-0.59400000000000008</v>
      </c>
      <c r="Z1257" s="13">
        <f t="shared" si="209"/>
        <v>-0.89100000000000001</v>
      </c>
      <c r="AA1257" s="13">
        <f t="shared" si="206"/>
        <v>-3</v>
      </c>
    </row>
    <row r="1258" spans="1:27" x14ac:dyDescent="0.25">
      <c r="A1258" s="58">
        <v>45919.707372685189</v>
      </c>
      <c r="B1258" s="59">
        <v>443871721</v>
      </c>
      <c r="C1258" s="38" t="s">
        <v>36</v>
      </c>
      <c r="D1258" s="38" t="s">
        <v>37</v>
      </c>
      <c r="E1258" s="38" t="s">
        <v>120</v>
      </c>
      <c r="F1258" s="35">
        <v>3663.16</v>
      </c>
      <c r="G1258" s="35">
        <v>3660.21</v>
      </c>
      <c r="H1258" s="38"/>
      <c r="I1258" s="38" t="s">
        <v>1618</v>
      </c>
      <c r="J1258" s="35">
        <v>3660.2</v>
      </c>
      <c r="K1258" s="35">
        <v>0</v>
      </c>
      <c r="L1258" s="35">
        <v>0</v>
      </c>
      <c r="M1258" s="35">
        <v>-2.96</v>
      </c>
      <c r="N1258" s="10" t="str">
        <f t="shared" si="201"/>
        <v>L</v>
      </c>
      <c r="O1258" s="11">
        <f t="shared" si="202"/>
        <v>45919</v>
      </c>
      <c r="P1258" s="12" t="str">
        <f t="shared" si="203"/>
        <v>16</v>
      </c>
      <c r="Q1258" s="13" t="str">
        <f>VLOOKUP($B1258,Deals_Demo!$H:$N,7,0)</f>
        <v>strategy_18_demo</v>
      </c>
      <c r="R1258" s="13" t="str">
        <f t="shared" si="204"/>
        <v>Fri</v>
      </c>
      <c r="S1258" s="14">
        <f>VLOOKUP($B1258,Deals_Demo!$H:$S,8,0)</f>
        <v>45919.707372685189</v>
      </c>
      <c r="T1258" s="14">
        <f>VLOOKUP($B1258,Deals_Demo!$H:$S,9,0)</f>
        <v>45919.915706018524</v>
      </c>
      <c r="U1258" s="15" t="str">
        <f t="shared" si="205"/>
        <v>2025-09-19</v>
      </c>
      <c r="V1258" s="13" t="str">
        <f>VLOOKUP($B1258,Deals_Demo!$H:$S,11,0)</f>
        <v>21</v>
      </c>
      <c r="W1258" s="13" t="str">
        <f>VLOOKUP($B1258,Deals_Demo!$H:$S,12,0)</f>
        <v>Fri</v>
      </c>
      <c r="X1258" s="13">
        <f t="shared" si="207"/>
        <v>-0.29599999999999999</v>
      </c>
      <c r="Y1258" s="13">
        <f t="shared" si="208"/>
        <v>-0.59199999999999997</v>
      </c>
      <c r="Z1258" s="13">
        <f t="shared" si="209"/>
        <v>-0.88800000000000001</v>
      </c>
      <c r="AA1258" s="13">
        <f t="shared" si="206"/>
        <v>-3</v>
      </c>
    </row>
    <row r="1259" spans="1:27" x14ac:dyDescent="0.25">
      <c r="A1259" s="60">
        <v>45919.707384259258</v>
      </c>
      <c r="B1259" s="61">
        <v>443871723</v>
      </c>
      <c r="C1259" s="37" t="s">
        <v>36</v>
      </c>
      <c r="D1259" s="37" t="s">
        <v>37</v>
      </c>
      <c r="E1259" s="37" t="s">
        <v>120</v>
      </c>
      <c r="F1259" s="36">
        <v>3663.15</v>
      </c>
      <c r="G1259" s="36">
        <v>3660.21</v>
      </c>
      <c r="H1259" s="37"/>
      <c r="I1259" s="37" t="s">
        <v>1618</v>
      </c>
      <c r="J1259" s="36">
        <v>3660.2</v>
      </c>
      <c r="K1259" s="36">
        <v>0</v>
      </c>
      <c r="L1259" s="36">
        <v>0</v>
      </c>
      <c r="M1259" s="36">
        <v>-2.95</v>
      </c>
      <c r="N1259" s="10" t="str">
        <f t="shared" si="201"/>
        <v>L</v>
      </c>
      <c r="O1259" s="11">
        <f t="shared" si="202"/>
        <v>45919</v>
      </c>
      <c r="P1259" s="12" t="str">
        <f t="shared" si="203"/>
        <v>16</v>
      </c>
      <c r="Q1259" s="13" t="str">
        <f>VLOOKUP($B1259,Deals_Demo!$H:$N,7,0)</f>
        <v>strategy_20_demo</v>
      </c>
      <c r="R1259" s="13" t="str">
        <f t="shared" si="204"/>
        <v>Fri</v>
      </c>
      <c r="S1259" s="14">
        <f>VLOOKUP($B1259,Deals_Demo!$H:$S,8,0)</f>
        <v>45919.707384259258</v>
      </c>
      <c r="T1259" s="14">
        <f>VLOOKUP($B1259,Deals_Demo!$H:$S,9,0)</f>
        <v>45919.915717592594</v>
      </c>
      <c r="U1259" s="15" t="str">
        <f t="shared" si="205"/>
        <v>2025-09-19</v>
      </c>
      <c r="V1259" s="13" t="str">
        <f>VLOOKUP($B1259,Deals_Demo!$H:$S,11,0)</f>
        <v>21</v>
      </c>
      <c r="W1259" s="13" t="str">
        <f>VLOOKUP($B1259,Deals_Demo!$H:$S,12,0)</f>
        <v>Fri</v>
      </c>
      <c r="X1259" s="13">
        <f t="shared" si="207"/>
        <v>-0.29500000000000004</v>
      </c>
      <c r="Y1259" s="13">
        <f t="shared" si="208"/>
        <v>-0.59000000000000008</v>
      </c>
      <c r="Z1259" s="13">
        <f t="shared" si="209"/>
        <v>-0.88500000000000001</v>
      </c>
      <c r="AA1259" s="13">
        <f t="shared" si="206"/>
        <v>-3</v>
      </c>
    </row>
    <row r="1260" spans="1:27" x14ac:dyDescent="0.25">
      <c r="A1260" s="58">
        <v>45919.710034722222</v>
      </c>
      <c r="B1260" s="59">
        <v>443874588</v>
      </c>
      <c r="C1260" s="38" t="s">
        <v>36</v>
      </c>
      <c r="D1260" s="38" t="s">
        <v>37</v>
      </c>
      <c r="E1260" s="38" t="s">
        <v>120</v>
      </c>
      <c r="F1260" s="35">
        <v>3662.7</v>
      </c>
      <c r="G1260" s="35">
        <v>3661.2</v>
      </c>
      <c r="H1260" s="35">
        <v>3664.2</v>
      </c>
      <c r="I1260" s="38" t="s">
        <v>1619</v>
      </c>
      <c r="J1260" s="35">
        <v>3661.17</v>
      </c>
      <c r="K1260" s="35">
        <v>0</v>
      </c>
      <c r="L1260" s="35">
        <v>0</v>
      </c>
      <c r="M1260" s="35">
        <v>-1.53</v>
      </c>
      <c r="N1260" s="10" t="str">
        <f t="shared" si="201"/>
        <v>L</v>
      </c>
      <c r="O1260" s="11">
        <f t="shared" si="202"/>
        <v>45919</v>
      </c>
      <c r="P1260" s="12" t="str">
        <f t="shared" si="203"/>
        <v>17</v>
      </c>
      <c r="Q1260" s="13" t="str">
        <f>VLOOKUP($B1260,Deals_Demo!$H:$N,7,0)</f>
        <v>strategy_15_demo</v>
      </c>
      <c r="R1260" s="13" t="str">
        <f t="shared" si="204"/>
        <v>Fri</v>
      </c>
      <c r="S1260" s="14">
        <f>VLOOKUP($B1260,Deals_Demo!$H:$S,8,0)</f>
        <v>45919.710034722222</v>
      </c>
      <c r="T1260" s="14">
        <f>VLOOKUP($B1260,Deals_Demo!$H:$S,9,0)</f>
        <v>45919.918368055558</v>
      </c>
      <c r="U1260" s="15" t="str">
        <f t="shared" si="205"/>
        <v>2025-09-19</v>
      </c>
      <c r="V1260" s="13" t="str">
        <f>VLOOKUP($B1260,Deals_Demo!$H:$S,11,0)</f>
        <v>22</v>
      </c>
      <c r="W1260" s="13" t="str">
        <f>VLOOKUP($B1260,Deals_Demo!$H:$S,12,0)</f>
        <v>Fri</v>
      </c>
      <c r="X1260" s="13">
        <f t="shared" si="207"/>
        <v>-0.15300000000000002</v>
      </c>
      <c r="Y1260" s="13">
        <f t="shared" si="208"/>
        <v>-0.30600000000000005</v>
      </c>
      <c r="Z1260" s="13">
        <f t="shared" si="209"/>
        <v>-0.45899999999999996</v>
      </c>
      <c r="AA1260" s="13">
        <f t="shared" si="206"/>
        <v>-3</v>
      </c>
    </row>
    <row r="1261" spans="1:27" x14ac:dyDescent="0.25">
      <c r="A1261" s="60">
        <v>45919.710034722222</v>
      </c>
      <c r="B1261" s="61">
        <v>443874590</v>
      </c>
      <c r="C1261" s="37" t="s">
        <v>36</v>
      </c>
      <c r="D1261" s="37" t="s">
        <v>37</v>
      </c>
      <c r="E1261" s="37" t="s">
        <v>120</v>
      </c>
      <c r="F1261" s="36">
        <v>3662.7</v>
      </c>
      <c r="G1261" s="36">
        <v>3660.2</v>
      </c>
      <c r="H1261" s="36">
        <v>3665.7</v>
      </c>
      <c r="I1261" s="37" t="s">
        <v>1618</v>
      </c>
      <c r="J1261" s="36">
        <v>3660.2</v>
      </c>
      <c r="K1261" s="36">
        <v>0</v>
      </c>
      <c r="L1261" s="36">
        <v>0</v>
      </c>
      <c r="M1261" s="36">
        <v>-2.5</v>
      </c>
      <c r="N1261" s="10" t="str">
        <f t="shared" si="201"/>
        <v>L</v>
      </c>
      <c r="O1261" s="11">
        <f t="shared" si="202"/>
        <v>45919</v>
      </c>
      <c r="P1261" s="12" t="str">
        <f t="shared" si="203"/>
        <v>17</v>
      </c>
      <c r="Q1261" s="13" t="str">
        <f>VLOOKUP($B1261,Deals_Demo!$H:$N,7,0)</f>
        <v>strategy_10_demo</v>
      </c>
      <c r="R1261" s="13" t="str">
        <f t="shared" si="204"/>
        <v>Fri</v>
      </c>
      <c r="S1261" s="14">
        <f>VLOOKUP($B1261,Deals_Demo!$H:$S,8,0)</f>
        <v>45919.710034722222</v>
      </c>
      <c r="T1261" s="14">
        <f>VLOOKUP($B1261,Deals_Demo!$H:$S,9,0)</f>
        <v>45919.918368055558</v>
      </c>
      <c r="U1261" s="15" t="str">
        <f t="shared" si="205"/>
        <v>2025-09-19</v>
      </c>
      <c r="V1261" s="13" t="str">
        <f>VLOOKUP($B1261,Deals_Demo!$H:$S,11,0)</f>
        <v>22</v>
      </c>
      <c r="W1261" s="13" t="str">
        <f>VLOOKUP($B1261,Deals_Demo!$H:$S,12,0)</f>
        <v>Fri</v>
      </c>
      <c r="X1261" s="13">
        <f t="shared" si="207"/>
        <v>-0.25</v>
      </c>
      <c r="Y1261" s="13">
        <f t="shared" si="208"/>
        <v>-0.5</v>
      </c>
      <c r="Z1261" s="13">
        <f t="shared" si="209"/>
        <v>-0.75</v>
      </c>
      <c r="AA1261" s="13">
        <f t="shared" si="206"/>
        <v>-3</v>
      </c>
    </row>
    <row r="1262" spans="1:27" x14ac:dyDescent="0.25">
      <c r="A1262" s="58">
        <v>45919.710034722222</v>
      </c>
      <c r="B1262" s="59">
        <v>443874593</v>
      </c>
      <c r="C1262" s="38" t="s">
        <v>36</v>
      </c>
      <c r="D1262" s="38" t="s">
        <v>37</v>
      </c>
      <c r="E1262" s="38" t="s">
        <v>120</v>
      </c>
      <c r="F1262" s="35">
        <v>3662.71</v>
      </c>
      <c r="G1262" s="35">
        <v>3659.7</v>
      </c>
      <c r="H1262" s="35">
        <v>3665.7</v>
      </c>
      <c r="I1262" s="38" t="s">
        <v>1620</v>
      </c>
      <c r="J1262" s="35">
        <v>3659.45</v>
      </c>
      <c r="K1262" s="35">
        <v>0</v>
      </c>
      <c r="L1262" s="35">
        <v>0</v>
      </c>
      <c r="M1262" s="35">
        <v>-3.26</v>
      </c>
      <c r="N1262" s="10" t="str">
        <f t="shared" si="201"/>
        <v>L</v>
      </c>
      <c r="O1262" s="11">
        <f t="shared" si="202"/>
        <v>45919</v>
      </c>
      <c r="P1262" s="12" t="str">
        <f t="shared" si="203"/>
        <v>17</v>
      </c>
      <c r="Q1262" s="13" t="str">
        <f>VLOOKUP($B1262,Deals_Demo!$H:$N,7,0)</f>
        <v>strategy_09_demo</v>
      </c>
      <c r="R1262" s="13" t="str">
        <f t="shared" si="204"/>
        <v>Fri</v>
      </c>
      <c r="S1262" s="14">
        <f>VLOOKUP($B1262,Deals_Demo!$H:$S,8,0)</f>
        <v>45919.710034722222</v>
      </c>
      <c r="T1262" s="14">
        <f>VLOOKUP($B1262,Deals_Demo!$H:$S,9,0)</f>
        <v>45919.918368055558</v>
      </c>
      <c r="U1262" s="15" t="str">
        <f t="shared" si="205"/>
        <v>2025-09-19</v>
      </c>
      <c r="V1262" s="13" t="str">
        <f>VLOOKUP($B1262,Deals_Demo!$H:$S,11,0)</f>
        <v>22</v>
      </c>
      <c r="W1262" s="13" t="str">
        <f>VLOOKUP($B1262,Deals_Demo!$H:$S,12,0)</f>
        <v>Fri</v>
      </c>
      <c r="X1262" s="13">
        <f t="shared" si="207"/>
        <v>-0.32600000000000001</v>
      </c>
      <c r="Y1262" s="13">
        <f t="shared" si="208"/>
        <v>-0.65200000000000002</v>
      </c>
      <c r="Z1262" s="13">
        <f t="shared" si="209"/>
        <v>-0.97799999999999987</v>
      </c>
      <c r="AA1262" s="13">
        <f t="shared" si="206"/>
        <v>-3</v>
      </c>
    </row>
    <row r="1263" spans="1:27" x14ac:dyDescent="0.25">
      <c r="A1263" s="60">
        <v>45919.710034722222</v>
      </c>
      <c r="B1263" s="61">
        <v>443874596</v>
      </c>
      <c r="C1263" s="37" t="s">
        <v>36</v>
      </c>
      <c r="D1263" s="37" t="s">
        <v>37</v>
      </c>
      <c r="E1263" s="37" t="s">
        <v>120</v>
      </c>
      <c r="F1263" s="36">
        <v>3662.75</v>
      </c>
      <c r="G1263" s="36">
        <v>3659.7</v>
      </c>
      <c r="H1263" s="36">
        <v>3664.2</v>
      </c>
      <c r="I1263" s="37" t="s">
        <v>1620</v>
      </c>
      <c r="J1263" s="36">
        <v>3659.45</v>
      </c>
      <c r="K1263" s="36">
        <v>0</v>
      </c>
      <c r="L1263" s="36">
        <v>0</v>
      </c>
      <c r="M1263" s="36">
        <v>-3.3</v>
      </c>
      <c r="N1263" s="10" t="str">
        <f t="shared" si="201"/>
        <v>L</v>
      </c>
      <c r="O1263" s="11">
        <f t="shared" si="202"/>
        <v>45919</v>
      </c>
      <c r="P1263" s="12" t="str">
        <f t="shared" si="203"/>
        <v>17</v>
      </c>
      <c r="Q1263" s="13" t="str">
        <f>VLOOKUP($B1263,Deals_Demo!$H:$N,7,0)</f>
        <v>strategy_12_demo</v>
      </c>
      <c r="R1263" s="13" t="str">
        <f t="shared" si="204"/>
        <v>Fri</v>
      </c>
      <c r="S1263" s="14">
        <f>VLOOKUP($B1263,Deals_Demo!$H:$S,8,0)</f>
        <v>45919.710034722222</v>
      </c>
      <c r="T1263" s="14">
        <f>VLOOKUP($B1263,Deals_Demo!$H:$S,9,0)</f>
        <v>45919.918368055558</v>
      </c>
      <c r="U1263" s="15" t="str">
        <f t="shared" si="205"/>
        <v>2025-09-19</v>
      </c>
      <c r="V1263" s="13" t="str">
        <f>VLOOKUP($B1263,Deals_Demo!$H:$S,11,0)</f>
        <v>22</v>
      </c>
      <c r="W1263" s="13" t="str">
        <f>VLOOKUP($B1263,Deals_Demo!$H:$S,12,0)</f>
        <v>Fri</v>
      </c>
      <c r="X1263" s="13">
        <f t="shared" si="207"/>
        <v>-0.33</v>
      </c>
      <c r="Y1263" s="13">
        <f t="shared" si="208"/>
        <v>-0.66</v>
      </c>
      <c r="Z1263" s="13">
        <f t="shared" si="209"/>
        <v>-0.98999999999999988</v>
      </c>
      <c r="AA1263" s="13">
        <f t="shared" si="206"/>
        <v>-3</v>
      </c>
    </row>
    <row r="1264" spans="1:27" x14ac:dyDescent="0.25">
      <c r="A1264" s="58">
        <v>45919.710046296299</v>
      </c>
      <c r="B1264" s="59">
        <v>443874597</v>
      </c>
      <c r="C1264" s="38" t="s">
        <v>36</v>
      </c>
      <c r="D1264" s="38" t="s">
        <v>37</v>
      </c>
      <c r="E1264" s="38" t="s">
        <v>120</v>
      </c>
      <c r="F1264" s="35">
        <v>3662.61</v>
      </c>
      <c r="G1264" s="35">
        <v>3659.7</v>
      </c>
      <c r="H1264" s="35">
        <v>3664.2</v>
      </c>
      <c r="I1264" s="38" t="s">
        <v>1620</v>
      </c>
      <c r="J1264" s="35">
        <v>3659.45</v>
      </c>
      <c r="K1264" s="35">
        <v>0</v>
      </c>
      <c r="L1264" s="35">
        <v>0</v>
      </c>
      <c r="M1264" s="35">
        <v>-3.16</v>
      </c>
      <c r="N1264" s="10" t="str">
        <f t="shared" si="201"/>
        <v>L</v>
      </c>
      <c r="O1264" s="11">
        <f t="shared" si="202"/>
        <v>45919</v>
      </c>
      <c r="P1264" s="12" t="str">
        <f t="shared" si="203"/>
        <v>17</v>
      </c>
      <c r="Q1264" s="13" t="str">
        <f>VLOOKUP($B1264,Deals_Demo!$H:$N,7,0)</f>
        <v>strategy_14_demo</v>
      </c>
      <c r="R1264" s="13" t="str">
        <f t="shared" si="204"/>
        <v>Fri</v>
      </c>
      <c r="S1264" s="14">
        <f>VLOOKUP($B1264,Deals_Demo!$H:$S,8,0)</f>
        <v>45919.710046296299</v>
      </c>
      <c r="T1264" s="14">
        <f>VLOOKUP($B1264,Deals_Demo!$H:$S,9,0)</f>
        <v>45919.918379629635</v>
      </c>
      <c r="U1264" s="15" t="str">
        <f t="shared" si="205"/>
        <v>2025-09-19</v>
      </c>
      <c r="V1264" s="13" t="str">
        <f>VLOOKUP($B1264,Deals_Demo!$H:$S,11,0)</f>
        <v>22</v>
      </c>
      <c r="W1264" s="13" t="str">
        <f>VLOOKUP($B1264,Deals_Demo!$H:$S,12,0)</f>
        <v>Fri</v>
      </c>
      <c r="X1264" s="13">
        <f t="shared" si="207"/>
        <v>-0.31600000000000006</v>
      </c>
      <c r="Y1264" s="13">
        <f t="shared" si="208"/>
        <v>-0.63200000000000012</v>
      </c>
      <c r="Z1264" s="13">
        <f t="shared" si="209"/>
        <v>-0.94799999999999995</v>
      </c>
      <c r="AA1264" s="13">
        <f t="shared" si="206"/>
        <v>-3</v>
      </c>
    </row>
    <row r="1265" spans="1:27" x14ac:dyDescent="0.25">
      <c r="A1265" s="60">
        <v>45919.710046296299</v>
      </c>
      <c r="B1265" s="61">
        <v>443874598</v>
      </c>
      <c r="C1265" s="37" t="s">
        <v>36</v>
      </c>
      <c r="D1265" s="37" t="s">
        <v>37</v>
      </c>
      <c r="E1265" s="37" t="s">
        <v>120</v>
      </c>
      <c r="F1265" s="36">
        <v>3662.61</v>
      </c>
      <c r="G1265" s="36">
        <v>3659.7</v>
      </c>
      <c r="H1265" s="36">
        <v>3666.2</v>
      </c>
      <c r="I1265" s="37" t="s">
        <v>1620</v>
      </c>
      <c r="J1265" s="36">
        <v>3659.45</v>
      </c>
      <c r="K1265" s="36">
        <v>0</v>
      </c>
      <c r="L1265" s="36">
        <v>0</v>
      </c>
      <c r="M1265" s="36">
        <v>-3.16</v>
      </c>
      <c r="N1265" s="10" t="str">
        <f t="shared" ref="N1265:N1328" si="210">IF(M1265&gt;0,"W",IF(M1265&lt;0,"L","BE"))</f>
        <v>L</v>
      </c>
      <c r="O1265" s="11">
        <f t="shared" ref="O1265:O1328" si="211">INT(LEFT(A1265,10))</f>
        <v>45919</v>
      </c>
      <c r="P1265" s="12" t="str">
        <f t="shared" ref="P1265:P1328" si="212">TEXT(A1265,"hh")</f>
        <v>17</v>
      </c>
      <c r="Q1265" s="13" t="str">
        <f>VLOOKUP($B1265,Deals_Demo!$H:$N,7,0)</f>
        <v>strategy_11_demo</v>
      </c>
      <c r="R1265" s="13" t="str">
        <f t="shared" ref="R1265:R1328" si="213">TEXT(O1265,"ddd")</f>
        <v>Fri</v>
      </c>
      <c r="S1265" s="14">
        <f>VLOOKUP($B1265,Deals_Demo!$H:$S,8,0)</f>
        <v>45919.710046296299</v>
      </c>
      <c r="T1265" s="14">
        <f>VLOOKUP($B1265,Deals_Demo!$H:$S,9,0)</f>
        <v>45919.918379629635</v>
      </c>
      <c r="U1265" s="15" t="str">
        <f t="shared" ref="U1265:U1328" si="214">TEXT(T1265,"yyyy-mm-dd")</f>
        <v>2025-09-19</v>
      </c>
      <c r="V1265" s="13" t="str">
        <f>VLOOKUP($B1265,Deals_Demo!$H:$S,11,0)</f>
        <v>22</v>
      </c>
      <c r="W1265" s="13" t="str">
        <f>VLOOKUP($B1265,Deals_Demo!$H:$S,12,0)</f>
        <v>Fri</v>
      </c>
      <c r="X1265" s="13">
        <f t="shared" si="207"/>
        <v>-0.31600000000000006</v>
      </c>
      <c r="Y1265" s="13">
        <f t="shared" si="208"/>
        <v>-0.63200000000000012</v>
      </c>
      <c r="Z1265" s="13">
        <f t="shared" si="209"/>
        <v>-0.94799999999999995</v>
      </c>
      <c r="AA1265" s="13">
        <f t="shared" ref="AA1265:AA1328" si="215">IF(M1265&lt;2.9,-3,M1265)</f>
        <v>-3</v>
      </c>
    </row>
    <row r="1266" spans="1:27" x14ac:dyDescent="0.25">
      <c r="A1266" s="58">
        <v>45919.710046296299</v>
      </c>
      <c r="B1266" s="59">
        <v>443874599</v>
      </c>
      <c r="C1266" s="38" t="s">
        <v>36</v>
      </c>
      <c r="D1266" s="38" t="s">
        <v>37</v>
      </c>
      <c r="E1266" s="38" t="s">
        <v>120</v>
      </c>
      <c r="F1266" s="35">
        <v>3662.64</v>
      </c>
      <c r="G1266" s="35">
        <v>3659.7</v>
      </c>
      <c r="H1266" s="35">
        <v>3666.2</v>
      </c>
      <c r="I1266" s="38" t="s">
        <v>1620</v>
      </c>
      <c r="J1266" s="35">
        <v>3659.45</v>
      </c>
      <c r="K1266" s="35">
        <v>0</v>
      </c>
      <c r="L1266" s="35">
        <v>0</v>
      </c>
      <c r="M1266" s="35">
        <v>-3.19</v>
      </c>
      <c r="N1266" s="10" t="str">
        <f t="shared" si="210"/>
        <v>L</v>
      </c>
      <c r="O1266" s="11">
        <f t="shared" si="211"/>
        <v>45919</v>
      </c>
      <c r="P1266" s="12" t="str">
        <f t="shared" si="212"/>
        <v>17</v>
      </c>
      <c r="Q1266" s="13" t="str">
        <f>VLOOKUP($B1266,Deals_Demo!$H:$N,7,0)</f>
        <v>strategy_16_demo</v>
      </c>
      <c r="R1266" s="13" t="str">
        <f t="shared" si="213"/>
        <v>Fri</v>
      </c>
      <c r="S1266" s="14">
        <f>VLOOKUP($B1266,Deals_Demo!$H:$S,8,0)</f>
        <v>45919.710046296299</v>
      </c>
      <c r="T1266" s="14">
        <f>VLOOKUP($B1266,Deals_Demo!$H:$S,9,0)</f>
        <v>45919.918379629635</v>
      </c>
      <c r="U1266" s="15" t="str">
        <f t="shared" si="214"/>
        <v>2025-09-19</v>
      </c>
      <c r="V1266" s="13" t="str">
        <f>VLOOKUP($B1266,Deals_Demo!$H:$S,11,0)</f>
        <v>22</v>
      </c>
      <c r="W1266" s="13" t="str">
        <f>VLOOKUP($B1266,Deals_Demo!$H:$S,12,0)</f>
        <v>Fri</v>
      </c>
      <c r="X1266" s="13">
        <f t="shared" si="207"/>
        <v>-0.31900000000000001</v>
      </c>
      <c r="Y1266" s="13">
        <f t="shared" si="208"/>
        <v>-0.63800000000000001</v>
      </c>
      <c r="Z1266" s="13">
        <f t="shared" si="209"/>
        <v>-0.95699999999999996</v>
      </c>
      <c r="AA1266" s="13">
        <f t="shared" si="215"/>
        <v>-3</v>
      </c>
    </row>
    <row r="1267" spans="1:27" x14ac:dyDescent="0.25">
      <c r="A1267" s="60">
        <v>45919.710613425923</v>
      </c>
      <c r="B1267" s="61">
        <v>443875315</v>
      </c>
      <c r="C1267" s="37" t="s">
        <v>36</v>
      </c>
      <c r="D1267" s="37" t="s">
        <v>37</v>
      </c>
      <c r="E1267" s="37" t="s">
        <v>120</v>
      </c>
      <c r="F1267" s="36">
        <v>3661.83</v>
      </c>
      <c r="G1267" s="36">
        <v>3658.79</v>
      </c>
      <c r="H1267" s="36">
        <v>3665.29</v>
      </c>
      <c r="I1267" s="37" t="s">
        <v>1621</v>
      </c>
      <c r="J1267" s="36">
        <v>3658.79</v>
      </c>
      <c r="K1267" s="36">
        <v>0</v>
      </c>
      <c r="L1267" s="36">
        <v>0</v>
      </c>
      <c r="M1267" s="36">
        <v>-3.04</v>
      </c>
      <c r="N1267" s="10" t="str">
        <f t="shared" si="210"/>
        <v>L</v>
      </c>
      <c r="O1267" s="11">
        <f t="shared" si="211"/>
        <v>45919</v>
      </c>
      <c r="P1267" s="12" t="str">
        <f t="shared" si="212"/>
        <v>17</v>
      </c>
      <c r="Q1267" s="13" t="str">
        <f>VLOOKUP($B1267,Deals_Demo!$H:$N,7,0)</f>
        <v>strategy_08_demo</v>
      </c>
      <c r="R1267" s="13" t="str">
        <f t="shared" si="213"/>
        <v>Fri</v>
      </c>
      <c r="S1267" s="14">
        <f>VLOOKUP($B1267,Deals_Demo!$H:$S,8,0)</f>
        <v>45919.710613425923</v>
      </c>
      <c r="T1267" s="14">
        <f>VLOOKUP($B1267,Deals_Demo!$H:$S,9,0)</f>
        <v>45919.918946759259</v>
      </c>
      <c r="U1267" s="15" t="str">
        <f t="shared" si="214"/>
        <v>2025-09-19</v>
      </c>
      <c r="V1267" s="13" t="str">
        <f>VLOOKUP($B1267,Deals_Demo!$H:$S,11,0)</f>
        <v>22</v>
      </c>
      <c r="W1267" s="13" t="str">
        <f>VLOOKUP($B1267,Deals_Demo!$H:$S,12,0)</f>
        <v>Fri</v>
      </c>
      <c r="X1267" s="13">
        <f t="shared" si="207"/>
        <v>-0.30400000000000005</v>
      </c>
      <c r="Y1267" s="13">
        <f t="shared" si="208"/>
        <v>-0.6080000000000001</v>
      </c>
      <c r="Z1267" s="13">
        <f t="shared" si="209"/>
        <v>-0.91199999999999992</v>
      </c>
      <c r="AA1267" s="13">
        <f t="shared" si="215"/>
        <v>-3</v>
      </c>
    </row>
    <row r="1268" spans="1:27" x14ac:dyDescent="0.25">
      <c r="A1268" s="58">
        <v>45919.710613425923</v>
      </c>
      <c r="B1268" s="59">
        <v>443875319</v>
      </c>
      <c r="C1268" s="38" t="s">
        <v>36</v>
      </c>
      <c r="D1268" s="38" t="s">
        <v>37</v>
      </c>
      <c r="E1268" s="38" t="s">
        <v>120</v>
      </c>
      <c r="F1268" s="35">
        <v>3661.84</v>
      </c>
      <c r="G1268" s="35">
        <v>3658.83</v>
      </c>
      <c r="H1268" s="35">
        <v>3665.33</v>
      </c>
      <c r="I1268" s="38" t="s">
        <v>1621</v>
      </c>
      <c r="J1268" s="35">
        <v>3658.82</v>
      </c>
      <c r="K1268" s="35">
        <v>0</v>
      </c>
      <c r="L1268" s="35">
        <v>0</v>
      </c>
      <c r="M1268" s="35">
        <v>-3.02</v>
      </c>
      <c r="N1268" s="10" t="str">
        <f t="shared" si="210"/>
        <v>L</v>
      </c>
      <c r="O1268" s="11">
        <f t="shared" si="211"/>
        <v>45919</v>
      </c>
      <c r="P1268" s="12" t="str">
        <f t="shared" si="212"/>
        <v>17</v>
      </c>
      <c r="Q1268" s="13" t="str">
        <f>VLOOKUP($B1268,Deals_Demo!$H:$N,7,0)</f>
        <v>strategy_13_demo</v>
      </c>
      <c r="R1268" s="13" t="str">
        <f t="shared" si="213"/>
        <v>Fri</v>
      </c>
      <c r="S1268" s="14">
        <f>VLOOKUP($B1268,Deals_Demo!$H:$S,8,0)</f>
        <v>45919.710613425923</v>
      </c>
      <c r="T1268" s="14">
        <f>VLOOKUP($B1268,Deals_Demo!$H:$S,9,0)</f>
        <v>45919.918946759259</v>
      </c>
      <c r="U1268" s="15" t="str">
        <f t="shared" si="214"/>
        <v>2025-09-19</v>
      </c>
      <c r="V1268" s="13" t="str">
        <f>VLOOKUP($B1268,Deals_Demo!$H:$S,11,0)</f>
        <v>22</v>
      </c>
      <c r="W1268" s="13" t="str">
        <f>VLOOKUP($B1268,Deals_Demo!$H:$S,12,0)</f>
        <v>Fri</v>
      </c>
      <c r="X1268" s="13">
        <f t="shared" si="207"/>
        <v>-0.30200000000000005</v>
      </c>
      <c r="Y1268" s="13">
        <f t="shared" si="208"/>
        <v>-0.60400000000000009</v>
      </c>
      <c r="Z1268" s="13">
        <f t="shared" si="209"/>
        <v>-0.90599999999999992</v>
      </c>
      <c r="AA1268" s="13">
        <f t="shared" si="215"/>
        <v>-3</v>
      </c>
    </row>
    <row r="1269" spans="1:27" x14ac:dyDescent="0.25">
      <c r="A1269" s="60">
        <v>45919.711423611108</v>
      </c>
      <c r="B1269" s="61">
        <v>443876030</v>
      </c>
      <c r="C1269" s="37" t="s">
        <v>36</v>
      </c>
      <c r="D1269" s="37" t="s">
        <v>37</v>
      </c>
      <c r="E1269" s="37" t="s">
        <v>120</v>
      </c>
      <c r="F1269" s="36">
        <v>3662.46</v>
      </c>
      <c r="G1269" s="36">
        <v>3660.98</v>
      </c>
      <c r="H1269" s="36">
        <v>3663.98</v>
      </c>
      <c r="I1269" s="37" t="s">
        <v>1622</v>
      </c>
      <c r="J1269" s="36">
        <v>3660.96</v>
      </c>
      <c r="K1269" s="36">
        <v>0</v>
      </c>
      <c r="L1269" s="36">
        <v>0</v>
      </c>
      <c r="M1269" s="36">
        <v>-1.5</v>
      </c>
      <c r="N1269" s="10" t="str">
        <f t="shared" si="210"/>
        <v>L</v>
      </c>
      <c r="O1269" s="11">
        <f t="shared" si="211"/>
        <v>45919</v>
      </c>
      <c r="P1269" s="12" t="str">
        <f t="shared" si="212"/>
        <v>17</v>
      </c>
      <c r="Q1269" s="13" t="str">
        <f>VLOOKUP($B1269,Deals_Demo!$H:$N,7,0)</f>
        <v>strategy_15_demo</v>
      </c>
      <c r="R1269" s="13" t="str">
        <f t="shared" si="213"/>
        <v>Fri</v>
      </c>
      <c r="S1269" s="14">
        <f>VLOOKUP($B1269,Deals_Demo!$H:$S,8,0)</f>
        <v>45919.711423611108</v>
      </c>
      <c r="T1269" s="14">
        <f>VLOOKUP($B1269,Deals_Demo!$H:$S,9,0)</f>
        <v>45919.919756944444</v>
      </c>
      <c r="U1269" s="15" t="str">
        <f t="shared" si="214"/>
        <v>2025-09-19</v>
      </c>
      <c r="V1269" s="13" t="str">
        <f>VLOOKUP($B1269,Deals_Demo!$H:$S,11,0)</f>
        <v>22</v>
      </c>
      <c r="W1269" s="13" t="str">
        <f>VLOOKUP($B1269,Deals_Demo!$H:$S,12,0)</f>
        <v>Fri</v>
      </c>
      <c r="X1269" s="13">
        <f t="shared" si="207"/>
        <v>-0.15000000000000002</v>
      </c>
      <c r="Y1269" s="13">
        <f t="shared" si="208"/>
        <v>-0.30000000000000004</v>
      </c>
      <c r="Z1269" s="13">
        <f t="shared" si="209"/>
        <v>-0.44999999999999996</v>
      </c>
      <c r="AA1269" s="13">
        <f t="shared" si="215"/>
        <v>-3</v>
      </c>
    </row>
    <row r="1270" spans="1:27" x14ac:dyDescent="0.25">
      <c r="A1270" s="58">
        <v>45919.715358796297</v>
      </c>
      <c r="B1270" s="59">
        <v>443880372</v>
      </c>
      <c r="C1270" s="38" t="s">
        <v>36</v>
      </c>
      <c r="D1270" s="38" t="s">
        <v>38</v>
      </c>
      <c r="E1270" s="38" t="s">
        <v>120</v>
      </c>
      <c r="F1270" s="35">
        <v>3660.39</v>
      </c>
      <c r="G1270" s="35">
        <v>3658.47</v>
      </c>
      <c r="H1270" s="35">
        <v>3656.89</v>
      </c>
      <c r="I1270" s="38" t="s">
        <v>1623</v>
      </c>
      <c r="J1270" s="35">
        <v>3656.84</v>
      </c>
      <c r="K1270" s="35">
        <v>0</v>
      </c>
      <c r="L1270" s="35">
        <v>0</v>
      </c>
      <c r="M1270" s="35">
        <v>3.55</v>
      </c>
      <c r="N1270" s="10" t="str">
        <f t="shared" si="210"/>
        <v>W</v>
      </c>
      <c r="O1270" s="11">
        <f t="shared" si="211"/>
        <v>45919</v>
      </c>
      <c r="P1270" s="12" t="str">
        <f t="shared" si="212"/>
        <v>17</v>
      </c>
      <c r="Q1270" s="13" t="str">
        <f>VLOOKUP($B1270,Deals_Demo!$H:$N,7,0)</f>
        <v>strategy_17_demo</v>
      </c>
      <c r="R1270" s="13" t="str">
        <f t="shared" si="213"/>
        <v>Fri</v>
      </c>
      <c r="S1270" s="14">
        <f>VLOOKUP($B1270,Deals_Demo!$H:$S,8,0)</f>
        <v>45919.715358796297</v>
      </c>
      <c r="T1270" s="14">
        <f>VLOOKUP($B1270,Deals_Demo!$H:$S,9,0)</f>
        <v>45919.923692129632</v>
      </c>
      <c r="U1270" s="15" t="str">
        <f t="shared" si="214"/>
        <v>2025-09-19</v>
      </c>
      <c r="V1270" s="13" t="str">
        <f>VLOOKUP($B1270,Deals_Demo!$H:$S,11,0)</f>
        <v>22</v>
      </c>
      <c r="W1270" s="13" t="str">
        <f>VLOOKUP($B1270,Deals_Demo!$H:$S,12,0)</f>
        <v>Fri</v>
      </c>
      <c r="X1270" s="13">
        <f t="shared" si="207"/>
        <v>0.35499999999999998</v>
      </c>
      <c r="Y1270" s="13">
        <f t="shared" si="208"/>
        <v>0.71</v>
      </c>
      <c r="Z1270" s="13">
        <f t="shared" si="209"/>
        <v>1.0649999999999999</v>
      </c>
      <c r="AA1270" s="13">
        <f t="shared" si="215"/>
        <v>3.55</v>
      </c>
    </row>
    <row r="1271" spans="1:27" x14ac:dyDescent="0.25">
      <c r="A1271" s="60">
        <v>45919.715358796297</v>
      </c>
      <c r="B1271" s="61">
        <v>443880375</v>
      </c>
      <c r="C1271" s="37" t="s">
        <v>36</v>
      </c>
      <c r="D1271" s="37" t="s">
        <v>38</v>
      </c>
      <c r="E1271" s="37" t="s">
        <v>120</v>
      </c>
      <c r="F1271" s="36">
        <v>3660.39</v>
      </c>
      <c r="G1271" s="36">
        <v>3657.85</v>
      </c>
      <c r="H1271" s="37"/>
      <c r="I1271" s="37" t="s">
        <v>1624</v>
      </c>
      <c r="J1271" s="36">
        <v>3657.86</v>
      </c>
      <c r="K1271" s="36">
        <v>0</v>
      </c>
      <c r="L1271" s="36">
        <v>0</v>
      </c>
      <c r="M1271" s="36">
        <v>2.5299999999999998</v>
      </c>
      <c r="N1271" s="10" t="str">
        <f t="shared" si="210"/>
        <v>W</v>
      </c>
      <c r="O1271" s="11">
        <f t="shared" si="211"/>
        <v>45919</v>
      </c>
      <c r="P1271" s="12" t="str">
        <f t="shared" si="212"/>
        <v>17</v>
      </c>
      <c r="Q1271" s="13" t="str">
        <f>VLOOKUP($B1271,Deals_Demo!$H:$N,7,0)</f>
        <v>strategy_19_demo</v>
      </c>
      <c r="R1271" s="13" t="str">
        <f t="shared" si="213"/>
        <v>Fri</v>
      </c>
      <c r="S1271" s="14">
        <f>VLOOKUP($B1271,Deals_Demo!$H:$S,8,0)</f>
        <v>45919.715358796297</v>
      </c>
      <c r="T1271" s="14">
        <f>VLOOKUP($B1271,Deals_Demo!$H:$S,9,0)</f>
        <v>45919.923692129632</v>
      </c>
      <c r="U1271" s="15" t="str">
        <f t="shared" si="214"/>
        <v>2025-09-19</v>
      </c>
      <c r="V1271" s="13" t="str">
        <f>VLOOKUP($B1271,Deals_Demo!$H:$S,11,0)</f>
        <v>22</v>
      </c>
      <c r="W1271" s="13" t="str">
        <f>VLOOKUP($B1271,Deals_Demo!$H:$S,12,0)</f>
        <v>Fri</v>
      </c>
      <c r="X1271" s="13">
        <f t="shared" si="207"/>
        <v>0.253</v>
      </c>
      <c r="Y1271" s="13">
        <f t="shared" si="208"/>
        <v>0.50600000000000001</v>
      </c>
      <c r="Z1271" s="13">
        <f t="shared" si="209"/>
        <v>0.7589999999999999</v>
      </c>
      <c r="AA1271" s="13">
        <f t="shared" si="215"/>
        <v>-3</v>
      </c>
    </row>
    <row r="1272" spans="1:27" x14ac:dyDescent="0.25">
      <c r="A1272" s="58">
        <v>45919.715358796297</v>
      </c>
      <c r="B1272" s="59">
        <v>443880378</v>
      </c>
      <c r="C1272" s="38" t="s">
        <v>36</v>
      </c>
      <c r="D1272" s="38" t="s">
        <v>38</v>
      </c>
      <c r="E1272" s="38" t="s">
        <v>120</v>
      </c>
      <c r="F1272" s="35">
        <v>3660.38</v>
      </c>
      <c r="G1272" s="35">
        <v>3657.94</v>
      </c>
      <c r="H1272" s="38"/>
      <c r="I1272" s="38" t="s">
        <v>1625</v>
      </c>
      <c r="J1272" s="35">
        <v>3658</v>
      </c>
      <c r="K1272" s="35">
        <v>0</v>
      </c>
      <c r="L1272" s="35">
        <v>0</v>
      </c>
      <c r="M1272" s="35">
        <v>2.38</v>
      </c>
      <c r="N1272" s="10" t="str">
        <f t="shared" si="210"/>
        <v>W</v>
      </c>
      <c r="O1272" s="11">
        <f t="shared" si="211"/>
        <v>45919</v>
      </c>
      <c r="P1272" s="12" t="str">
        <f t="shared" si="212"/>
        <v>17</v>
      </c>
      <c r="Q1272" s="13" t="str">
        <f>VLOOKUP($B1272,Deals_Demo!$H:$N,7,0)</f>
        <v>strategy_18_demo</v>
      </c>
      <c r="R1272" s="13" t="str">
        <f t="shared" si="213"/>
        <v>Fri</v>
      </c>
      <c r="S1272" s="14">
        <f>VLOOKUP($B1272,Deals_Demo!$H:$S,8,0)</f>
        <v>45919.715358796297</v>
      </c>
      <c r="T1272" s="14">
        <f>VLOOKUP($B1272,Deals_Demo!$H:$S,9,0)</f>
        <v>45919.923692129632</v>
      </c>
      <c r="U1272" s="15" t="str">
        <f t="shared" si="214"/>
        <v>2025-09-19</v>
      </c>
      <c r="V1272" s="13" t="str">
        <f>VLOOKUP($B1272,Deals_Demo!$H:$S,11,0)</f>
        <v>22</v>
      </c>
      <c r="W1272" s="13" t="str">
        <f>VLOOKUP($B1272,Deals_Demo!$H:$S,12,0)</f>
        <v>Fri</v>
      </c>
      <c r="X1272" s="13">
        <f t="shared" si="207"/>
        <v>0.23799999999999999</v>
      </c>
      <c r="Y1272" s="13">
        <f t="shared" si="208"/>
        <v>0.47599999999999998</v>
      </c>
      <c r="Z1272" s="13">
        <f t="shared" si="209"/>
        <v>0.71399999999999997</v>
      </c>
      <c r="AA1272" s="13">
        <f t="shared" si="215"/>
        <v>-3</v>
      </c>
    </row>
    <row r="1273" spans="1:27" x14ac:dyDescent="0.25">
      <c r="A1273" s="60">
        <v>45919.721030092594</v>
      </c>
      <c r="B1273" s="61">
        <v>443886673</v>
      </c>
      <c r="C1273" s="37" t="s">
        <v>36</v>
      </c>
      <c r="D1273" s="37" t="s">
        <v>38</v>
      </c>
      <c r="E1273" s="37" t="s">
        <v>120</v>
      </c>
      <c r="F1273" s="36">
        <v>3657.52</v>
      </c>
      <c r="G1273" s="36">
        <v>3660.53</v>
      </c>
      <c r="H1273" s="36">
        <v>3654.03</v>
      </c>
      <c r="I1273" s="37" t="s">
        <v>1626</v>
      </c>
      <c r="J1273" s="36">
        <v>3660.58</v>
      </c>
      <c r="K1273" s="36">
        <v>0</v>
      </c>
      <c r="L1273" s="36">
        <v>0</v>
      </c>
      <c r="M1273" s="36">
        <v>-3.06</v>
      </c>
      <c r="N1273" s="10" t="str">
        <f t="shared" si="210"/>
        <v>L</v>
      </c>
      <c r="O1273" s="11">
        <f t="shared" si="211"/>
        <v>45919</v>
      </c>
      <c r="P1273" s="12" t="str">
        <f t="shared" si="212"/>
        <v>17</v>
      </c>
      <c r="Q1273" s="13" t="str">
        <f>VLOOKUP($B1273,Deals_Demo!$H:$N,7,0)</f>
        <v>strategy_17_demo</v>
      </c>
      <c r="R1273" s="13" t="str">
        <f t="shared" si="213"/>
        <v>Fri</v>
      </c>
      <c r="S1273" s="14">
        <f>VLOOKUP($B1273,Deals_Demo!$H:$S,8,0)</f>
        <v>45919.721030092594</v>
      </c>
      <c r="T1273" s="14">
        <f>VLOOKUP($B1273,Deals_Demo!$H:$S,9,0)</f>
        <v>45919.92936342593</v>
      </c>
      <c r="U1273" s="15" t="str">
        <f t="shared" si="214"/>
        <v>2025-09-19</v>
      </c>
      <c r="V1273" s="13" t="str">
        <f>VLOOKUP($B1273,Deals_Demo!$H:$S,11,0)</f>
        <v>22</v>
      </c>
      <c r="W1273" s="13" t="str">
        <f>VLOOKUP($B1273,Deals_Demo!$H:$S,12,0)</f>
        <v>Fri</v>
      </c>
      <c r="X1273" s="13">
        <f t="shared" si="207"/>
        <v>-0.30600000000000005</v>
      </c>
      <c r="Y1273" s="13">
        <f t="shared" si="208"/>
        <v>-0.6120000000000001</v>
      </c>
      <c r="Z1273" s="13">
        <f t="shared" si="209"/>
        <v>-0.91799999999999993</v>
      </c>
      <c r="AA1273" s="13">
        <f t="shared" si="215"/>
        <v>-3</v>
      </c>
    </row>
    <row r="1274" spans="1:27" x14ac:dyDescent="0.25">
      <c r="A1274" s="58">
        <v>45919.721724537034</v>
      </c>
      <c r="B1274" s="59">
        <v>443887676</v>
      </c>
      <c r="C1274" s="38" t="s">
        <v>36</v>
      </c>
      <c r="D1274" s="38" t="s">
        <v>38</v>
      </c>
      <c r="E1274" s="38" t="s">
        <v>120</v>
      </c>
      <c r="F1274" s="35">
        <v>3657.08</v>
      </c>
      <c r="G1274" s="35">
        <v>3660.06</v>
      </c>
      <c r="H1274" s="38"/>
      <c r="I1274" s="38" t="s">
        <v>1627</v>
      </c>
      <c r="J1274" s="35">
        <v>3660.06</v>
      </c>
      <c r="K1274" s="35">
        <v>0</v>
      </c>
      <c r="L1274" s="35">
        <v>0</v>
      </c>
      <c r="M1274" s="35">
        <v>-2.98</v>
      </c>
      <c r="N1274" s="10" t="str">
        <f t="shared" si="210"/>
        <v>L</v>
      </c>
      <c r="O1274" s="11">
        <f t="shared" si="211"/>
        <v>45919</v>
      </c>
      <c r="P1274" s="12" t="str">
        <f t="shared" si="212"/>
        <v>17</v>
      </c>
      <c r="Q1274" s="13" t="str">
        <f>VLOOKUP($B1274,Deals_Demo!$H:$N,7,0)</f>
        <v>strategy_19_demo</v>
      </c>
      <c r="R1274" s="13" t="str">
        <f t="shared" si="213"/>
        <v>Fri</v>
      </c>
      <c r="S1274" s="14">
        <f>VLOOKUP($B1274,Deals_Demo!$H:$S,8,0)</f>
        <v>45919.721724537034</v>
      </c>
      <c r="T1274" s="14">
        <f>VLOOKUP($B1274,Deals_Demo!$H:$S,9,0)</f>
        <v>45919.93005787037</v>
      </c>
      <c r="U1274" s="15" t="str">
        <f t="shared" si="214"/>
        <v>2025-09-19</v>
      </c>
      <c r="V1274" s="13" t="str">
        <f>VLOOKUP($B1274,Deals_Demo!$H:$S,11,0)</f>
        <v>22</v>
      </c>
      <c r="W1274" s="13" t="str">
        <f>VLOOKUP($B1274,Deals_Demo!$H:$S,12,0)</f>
        <v>Fri</v>
      </c>
      <c r="X1274" s="13">
        <f t="shared" si="207"/>
        <v>-0.29799999999999999</v>
      </c>
      <c r="Y1274" s="13">
        <f t="shared" si="208"/>
        <v>-0.59599999999999997</v>
      </c>
      <c r="Z1274" s="13">
        <f t="shared" si="209"/>
        <v>-0.89400000000000002</v>
      </c>
      <c r="AA1274" s="13">
        <f t="shared" si="215"/>
        <v>-3</v>
      </c>
    </row>
    <row r="1275" spans="1:27" x14ac:dyDescent="0.25">
      <c r="A1275" s="60">
        <v>45919.721724537034</v>
      </c>
      <c r="B1275" s="61">
        <v>443887683</v>
      </c>
      <c r="C1275" s="37" t="s">
        <v>36</v>
      </c>
      <c r="D1275" s="37" t="s">
        <v>38</v>
      </c>
      <c r="E1275" s="37" t="s">
        <v>120</v>
      </c>
      <c r="F1275" s="36">
        <v>3657.11</v>
      </c>
      <c r="G1275" s="36">
        <v>3660.08</v>
      </c>
      <c r="H1275" s="37"/>
      <c r="I1275" s="37" t="s">
        <v>1627</v>
      </c>
      <c r="J1275" s="36">
        <v>3660.08</v>
      </c>
      <c r="K1275" s="36">
        <v>0</v>
      </c>
      <c r="L1275" s="36">
        <v>0</v>
      </c>
      <c r="M1275" s="36">
        <v>-2.97</v>
      </c>
      <c r="N1275" s="10" t="str">
        <f t="shared" si="210"/>
        <v>L</v>
      </c>
      <c r="O1275" s="11">
        <f t="shared" si="211"/>
        <v>45919</v>
      </c>
      <c r="P1275" s="12" t="str">
        <f t="shared" si="212"/>
        <v>17</v>
      </c>
      <c r="Q1275" s="13" t="str">
        <f>VLOOKUP($B1275,Deals_Demo!$H:$N,7,0)</f>
        <v>strategy_18_demo</v>
      </c>
      <c r="R1275" s="13" t="str">
        <f t="shared" si="213"/>
        <v>Fri</v>
      </c>
      <c r="S1275" s="14">
        <f>VLOOKUP($B1275,Deals_Demo!$H:$S,8,0)</f>
        <v>45919.721724537034</v>
      </c>
      <c r="T1275" s="14">
        <f>VLOOKUP($B1275,Deals_Demo!$H:$S,9,0)</f>
        <v>45919.93005787037</v>
      </c>
      <c r="U1275" s="15" t="str">
        <f t="shared" si="214"/>
        <v>2025-09-19</v>
      </c>
      <c r="V1275" s="13" t="str">
        <f>VLOOKUP($B1275,Deals_Demo!$H:$S,11,0)</f>
        <v>22</v>
      </c>
      <c r="W1275" s="13" t="str">
        <f>VLOOKUP($B1275,Deals_Demo!$H:$S,12,0)</f>
        <v>Fri</v>
      </c>
      <c r="X1275" s="13">
        <f t="shared" si="207"/>
        <v>-0.29700000000000004</v>
      </c>
      <c r="Y1275" s="13">
        <f t="shared" si="208"/>
        <v>-0.59400000000000008</v>
      </c>
      <c r="Z1275" s="13">
        <f t="shared" si="209"/>
        <v>-0.89100000000000001</v>
      </c>
      <c r="AA1275" s="13">
        <f t="shared" si="215"/>
        <v>-3</v>
      </c>
    </row>
    <row r="1276" spans="1:27" x14ac:dyDescent="0.25">
      <c r="A1276" s="58">
        <v>45919.722534722219</v>
      </c>
      <c r="B1276" s="59">
        <v>443888511</v>
      </c>
      <c r="C1276" s="38" t="s">
        <v>36</v>
      </c>
      <c r="D1276" s="38" t="s">
        <v>38</v>
      </c>
      <c r="E1276" s="38" t="s">
        <v>120</v>
      </c>
      <c r="F1276" s="35">
        <v>3658.11</v>
      </c>
      <c r="G1276" s="35">
        <v>3661.11</v>
      </c>
      <c r="H1276" s="35">
        <v>3654.61</v>
      </c>
      <c r="I1276" s="38" t="s">
        <v>1628</v>
      </c>
      <c r="J1276" s="35">
        <v>3661.16</v>
      </c>
      <c r="K1276" s="35">
        <v>0</v>
      </c>
      <c r="L1276" s="35">
        <v>0</v>
      </c>
      <c r="M1276" s="35">
        <v>-3.05</v>
      </c>
      <c r="N1276" s="10" t="str">
        <f t="shared" si="210"/>
        <v>L</v>
      </c>
      <c r="O1276" s="11">
        <f t="shared" si="211"/>
        <v>45919</v>
      </c>
      <c r="P1276" s="12" t="str">
        <f t="shared" si="212"/>
        <v>17</v>
      </c>
      <c r="Q1276" s="13" t="str">
        <f>VLOOKUP($B1276,Deals_Demo!$H:$N,7,0)</f>
        <v>strategy_16_demo</v>
      </c>
      <c r="R1276" s="13" t="str">
        <f t="shared" si="213"/>
        <v>Fri</v>
      </c>
      <c r="S1276" s="14">
        <f>VLOOKUP($B1276,Deals_Demo!$H:$S,8,0)</f>
        <v>45919.722534722219</v>
      </c>
      <c r="T1276" s="14">
        <f>VLOOKUP($B1276,Deals_Demo!$H:$S,9,0)</f>
        <v>45919.930868055555</v>
      </c>
      <c r="U1276" s="15" t="str">
        <f t="shared" si="214"/>
        <v>2025-09-19</v>
      </c>
      <c r="V1276" s="13" t="str">
        <f>VLOOKUP($B1276,Deals_Demo!$H:$S,11,0)</f>
        <v>22</v>
      </c>
      <c r="W1276" s="13" t="str">
        <f>VLOOKUP($B1276,Deals_Demo!$H:$S,12,0)</f>
        <v>Fri</v>
      </c>
      <c r="X1276" s="13">
        <f t="shared" si="207"/>
        <v>-0.30499999999999999</v>
      </c>
      <c r="Y1276" s="13">
        <f t="shared" si="208"/>
        <v>-0.61</v>
      </c>
      <c r="Z1276" s="13">
        <f t="shared" si="209"/>
        <v>-0.91499999999999992</v>
      </c>
      <c r="AA1276" s="13">
        <f t="shared" si="215"/>
        <v>-3</v>
      </c>
    </row>
    <row r="1277" spans="1:27" x14ac:dyDescent="0.25">
      <c r="A1277" s="60">
        <v>45919.722534722219</v>
      </c>
      <c r="B1277" s="61">
        <v>443888514</v>
      </c>
      <c r="C1277" s="37" t="s">
        <v>36</v>
      </c>
      <c r="D1277" s="37" t="s">
        <v>38</v>
      </c>
      <c r="E1277" s="37" t="s">
        <v>120</v>
      </c>
      <c r="F1277" s="36">
        <v>3658.12</v>
      </c>
      <c r="G1277" s="36">
        <v>3660.61</v>
      </c>
      <c r="H1277" s="36">
        <v>3655.11</v>
      </c>
      <c r="I1277" s="37" t="s">
        <v>1626</v>
      </c>
      <c r="J1277" s="36">
        <v>3660.62</v>
      </c>
      <c r="K1277" s="36">
        <v>0</v>
      </c>
      <c r="L1277" s="36">
        <v>0</v>
      </c>
      <c r="M1277" s="36">
        <v>-2.5</v>
      </c>
      <c r="N1277" s="10" t="str">
        <f t="shared" si="210"/>
        <v>L</v>
      </c>
      <c r="O1277" s="11">
        <f t="shared" si="211"/>
        <v>45919</v>
      </c>
      <c r="P1277" s="12" t="str">
        <f t="shared" si="212"/>
        <v>17</v>
      </c>
      <c r="Q1277" s="13" t="str">
        <f>VLOOKUP($B1277,Deals_Demo!$H:$N,7,0)</f>
        <v>strategy_10_demo</v>
      </c>
      <c r="R1277" s="13" t="str">
        <f t="shared" si="213"/>
        <v>Fri</v>
      </c>
      <c r="S1277" s="14">
        <f>VLOOKUP($B1277,Deals_Demo!$H:$S,8,0)</f>
        <v>45919.722534722219</v>
      </c>
      <c r="T1277" s="14">
        <f>VLOOKUP($B1277,Deals_Demo!$H:$S,9,0)</f>
        <v>45919.930868055555</v>
      </c>
      <c r="U1277" s="15" t="str">
        <f t="shared" si="214"/>
        <v>2025-09-19</v>
      </c>
      <c r="V1277" s="13" t="str">
        <f>VLOOKUP($B1277,Deals_Demo!$H:$S,11,0)</f>
        <v>22</v>
      </c>
      <c r="W1277" s="13" t="str">
        <f>VLOOKUP($B1277,Deals_Demo!$H:$S,12,0)</f>
        <v>Fri</v>
      </c>
      <c r="X1277" s="13">
        <f t="shared" si="207"/>
        <v>-0.25</v>
      </c>
      <c r="Y1277" s="13">
        <f t="shared" si="208"/>
        <v>-0.5</v>
      </c>
      <c r="Z1277" s="13">
        <f t="shared" si="209"/>
        <v>-0.75</v>
      </c>
      <c r="AA1277" s="13">
        <f t="shared" si="215"/>
        <v>-3</v>
      </c>
    </row>
    <row r="1278" spans="1:27" x14ac:dyDescent="0.25">
      <c r="A1278" s="58">
        <v>45919.722534722219</v>
      </c>
      <c r="B1278" s="59">
        <v>443888517</v>
      </c>
      <c r="C1278" s="38" t="s">
        <v>36</v>
      </c>
      <c r="D1278" s="38" t="s">
        <v>38</v>
      </c>
      <c r="E1278" s="38" t="s">
        <v>120</v>
      </c>
      <c r="F1278" s="35">
        <v>3658.12</v>
      </c>
      <c r="G1278" s="35">
        <v>3661.11</v>
      </c>
      <c r="H1278" s="35">
        <v>3656.61</v>
      </c>
      <c r="I1278" s="38" t="s">
        <v>1629</v>
      </c>
      <c r="J1278" s="35">
        <v>3656.57</v>
      </c>
      <c r="K1278" s="35">
        <v>0</v>
      </c>
      <c r="L1278" s="35">
        <v>0</v>
      </c>
      <c r="M1278" s="35">
        <v>1.55</v>
      </c>
      <c r="N1278" s="10" t="str">
        <f t="shared" si="210"/>
        <v>W</v>
      </c>
      <c r="O1278" s="11">
        <f t="shared" si="211"/>
        <v>45919</v>
      </c>
      <c r="P1278" s="12" t="str">
        <f t="shared" si="212"/>
        <v>17</v>
      </c>
      <c r="Q1278" s="13" t="str">
        <f>VLOOKUP($B1278,Deals_Demo!$H:$N,7,0)</f>
        <v>strategy_14_demo</v>
      </c>
      <c r="R1278" s="13" t="str">
        <f t="shared" si="213"/>
        <v>Fri</v>
      </c>
      <c r="S1278" s="14">
        <f>VLOOKUP($B1278,Deals_Demo!$H:$S,8,0)</f>
        <v>45919.722534722219</v>
      </c>
      <c r="T1278" s="14">
        <f>VLOOKUP($B1278,Deals_Demo!$H:$S,9,0)</f>
        <v>45919.930868055555</v>
      </c>
      <c r="U1278" s="15" t="str">
        <f t="shared" si="214"/>
        <v>2025-09-19</v>
      </c>
      <c r="V1278" s="13" t="str">
        <f>VLOOKUP($B1278,Deals_Demo!$H:$S,11,0)</f>
        <v>22</v>
      </c>
      <c r="W1278" s="13" t="str">
        <f>VLOOKUP($B1278,Deals_Demo!$H:$S,12,0)</f>
        <v>Fri</v>
      </c>
      <c r="X1278" s="13">
        <f t="shared" si="207"/>
        <v>0.15500000000000003</v>
      </c>
      <c r="Y1278" s="13">
        <f t="shared" si="208"/>
        <v>0.31000000000000005</v>
      </c>
      <c r="Z1278" s="13">
        <f t="shared" si="209"/>
        <v>0.46499999999999997</v>
      </c>
      <c r="AA1278" s="13">
        <f t="shared" si="215"/>
        <v>-3</v>
      </c>
    </row>
    <row r="1279" spans="1:27" x14ac:dyDescent="0.25">
      <c r="A1279" s="60">
        <v>45919.722534722219</v>
      </c>
      <c r="B1279" s="61">
        <v>443888521</v>
      </c>
      <c r="C1279" s="37" t="s">
        <v>36</v>
      </c>
      <c r="D1279" s="37" t="s">
        <v>38</v>
      </c>
      <c r="E1279" s="37" t="s">
        <v>120</v>
      </c>
      <c r="F1279" s="36">
        <v>3658.26</v>
      </c>
      <c r="G1279" s="36">
        <v>3661.11</v>
      </c>
      <c r="H1279" s="36">
        <v>3656.61</v>
      </c>
      <c r="I1279" s="37" t="s">
        <v>1629</v>
      </c>
      <c r="J1279" s="36">
        <v>3656.57</v>
      </c>
      <c r="K1279" s="36">
        <v>0</v>
      </c>
      <c r="L1279" s="36">
        <v>0</v>
      </c>
      <c r="M1279" s="36">
        <v>1.69</v>
      </c>
      <c r="N1279" s="10" t="str">
        <f t="shared" si="210"/>
        <v>W</v>
      </c>
      <c r="O1279" s="11">
        <f t="shared" si="211"/>
        <v>45919</v>
      </c>
      <c r="P1279" s="12" t="str">
        <f t="shared" si="212"/>
        <v>17</v>
      </c>
      <c r="Q1279" s="13" t="str">
        <f>VLOOKUP($B1279,Deals_Demo!$H:$N,7,0)</f>
        <v>strategy_12_demo</v>
      </c>
      <c r="R1279" s="13" t="str">
        <f t="shared" si="213"/>
        <v>Fri</v>
      </c>
      <c r="S1279" s="14">
        <f>VLOOKUP($B1279,Deals_Demo!$H:$S,8,0)</f>
        <v>45919.722534722219</v>
      </c>
      <c r="T1279" s="14">
        <f>VLOOKUP($B1279,Deals_Demo!$H:$S,9,0)</f>
        <v>45919.930868055555</v>
      </c>
      <c r="U1279" s="15" t="str">
        <f t="shared" si="214"/>
        <v>2025-09-19</v>
      </c>
      <c r="V1279" s="13" t="str">
        <f>VLOOKUP($B1279,Deals_Demo!$H:$S,11,0)</f>
        <v>22</v>
      </c>
      <c r="W1279" s="13" t="str">
        <f>VLOOKUP($B1279,Deals_Demo!$H:$S,12,0)</f>
        <v>Fri</v>
      </c>
      <c r="X1279" s="13">
        <f t="shared" si="207"/>
        <v>0.16900000000000001</v>
      </c>
      <c r="Y1279" s="13">
        <f t="shared" si="208"/>
        <v>0.33800000000000002</v>
      </c>
      <c r="Z1279" s="13">
        <f t="shared" si="209"/>
        <v>0.50700000000000001</v>
      </c>
      <c r="AA1279" s="13">
        <f t="shared" si="215"/>
        <v>-3</v>
      </c>
    </row>
    <row r="1280" spans="1:27" x14ac:dyDescent="0.25">
      <c r="A1280" s="58">
        <v>45919.722546296296</v>
      </c>
      <c r="B1280" s="59">
        <v>443888523</v>
      </c>
      <c r="C1280" s="38" t="s">
        <v>36</v>
      </c>
      <c r="D1280" s="38" t="s">
        <v>38</v>
      </c>
      <c r="E1280" s="38" t="s">
        <v>120</v>
      </c>
      <c r="F1280" s="35">
        <v>3658.24</v>
      </c>
      <c r="G1280" s="35">
        <v>3661.11</v>
      </c>
      <c r="H1280" s="35">
        <v>3655.11</v>
      </c>
      <c r="I1280" s="38" t="s">
        <v>1628</v>
      </c>
      <c r="J1280" s="35">
        <v>3661.16</v>
      </c>
      <c r="K1280" s="35">
        <v>0</v>
      </c>
      <c r="L1280" s="35">
        <v>0</v>
      </c>
      <c r="M1280" s="35">
        <v>-2.92</v>
      </c>
      <c r="N1280" s="10" t="str">
        <f t="shared" si="210"/>
        <v>L</v>
      </c>
      <c r="O1280" s="11">
        <f t="shared" si="211"/>
        <v>45919</v>
      </c>
      <c r="P1280" s="12" t="str">
        <f t="shared" si="212"/>
        <v>17</v>
      </c>
      <c r="Q1280" s="13" t="str">
        <f>VLOOKUP($B1280,Deals_Demo!$H:$N,7,0)</f>
        <v>strategy_09_demo</v>
      </c>
      <c r="R1280" s="13" t="str">
        <f t="shared" si="213"/>
        <v>Fri</v>
      </c>
      <c r="S1280" s="14">
        <f>VLOOKUP($B1280,Deals_Demo!$H:$S,8,0)</f>
        <v>45919.722546296296</v>
      </c>
      <c r="T1280" s="14">
        <f>VLOOKUP($B1280,Deals_Demo!$H:$S,9,0)</f>
        <v>45919.930879629632</v>
      </c>
      <c r="U1280" s="15" t="str">
        <f t="shared" si="214"/>
        <v>2025-09-19</v>
      </c>
      <c r="V1280" s="13" t="str">
        <f>VLOOKUP($B1280,Deals_Demo!$H:$S,11,0)</f>
        <v>22</v>
      </c>
      <c r="W1280" s="13" t="str">
        <f>VLOOKUP($B1280,Deals_Demo!$H:$S,12,0)</f>
        <v>Fri</v>
      </c>
      <c r="X1280" s="13">
        <f t="shared" si="207"/>
        <v>-0.29199999999999998</v>
      </c>
      <c r="Y1280" s="13">
        <f t="shared" si="208"/>
        <v>-0.58399999999999996</v>
      </c>
      <c r="Z1280" s="13">
        <f t="shared" si="209"/>
        <v>-0.876</v>
      </c>
      <c r="AA1280" s="13">
        <f t="shared" si="215"/>
        <v>-3</v>
      </c>
    </row>
    <row r="1281" spans="1:27" x14ac:dyDescent="0.25">
      <c r="A1281" s="60">
        <v>45919.722546296296</v>
      </c>
      <c r="B1281" s="61">
        <v>443888528</v>
      </c>
      <c r="C1281" s="37" t="s">
        <v>36</v>
      </c>
      <c r="D1281" s="37" t="s">
        <v>38</v>
      </c>
      <c r="E1281" s="37" t="s">
        <v>120</v>
      </c>
      <c r="F1281" s="36">
        <v>3658.32</v>
      </c>
      <c r="G1281" s="36">
        <v>3661.11</v>
      </c>
      <c r="H1281" s="36">
        <v>3654.61</v>
      </c>
      <c r="I1281" s="37" t="s">
        <v>1628</v>
      </c>
      <c r="J1281" s="36">
        <v>3661.16</v>
      </c>
      <c r="K1281" s="36">
        <v>0</v>
      </c>
      <c r="L1281" s="36">
        <v>0</v>
      </c>
      <c r="M1281" s="36">
        <v>-2.84</v>
      </c>
      <c r="N1281" s="10" t="str">
        <f t="shared" si="210"/>
        <v>L</v>
      </c>
      <c r="O1281" s="11">
        <f t="shared" si="211"/>
        <v>45919</v>
      </c>
      <c r="P1281" s="12" t="str">
        <f t="shared" si="212"/>
        <v>17</v>
      </c>
      <c r="Q1281" s="13" t="str">
        <f>VLOOKUP($B1281,Deals_Demo!$H:$N,7,0)</f>
        <v>strategy_11_demo</v>
      </c>
      <c r="R1281" s="13" t="str">
        <f t="shared" si="213"/>
        <v>Fri</v>
      </c>
      <c r="S1281" s="14">
        <f>VLOOKUP($B1281,Deals_Demo!$H:$S,8,0)</f>
        <v>45919.722546296296</v>
      </c>
      <c r="T1281" s="14">
        <f>VLOOKUP($B1281,Deals_Demo!$H:$S,9,0)</f>
        <v>45919.930879629632</v>
      </c>
      <c r="U1281" s="15" t="str">
        <f t="shared" si="214"/>
        <v>2025-09-19</v>
      </c>
      <c r="V1281" s="13" t="str">
        <f>VLOOKUP($B1281,Deals_Demo!$H:$S,11,0)</f>
        <v>22</v>
      </c>
      <c r="W1281" s="13" t="str">
        <f>VLOOKUP($B1281,Deals_Demo!$H:$S,12,0)</f>
        <v>Fri</v>
      </c>
      <c r="X1281" s="13">
        <f t="shared" si="207"/>
        <v>-0.28399999999999997</v>
      </c>
      <c r="Y1281" s="13">
        <f t="shared" si="208"/>
        <v>-0.56799999999999995</v>
      </c>
      <c r="Z1281" s="13">
        <f t="shared" si="209"/>
        <v>-0.85199999999999998</v>
      </c>
      <c r="AA1281" s="13">
        <f t="shared" si="215"/>
        <v>-3</v>
      </c>
    </row>
    <row r="1282" spans="1:27" x14ac:dyDescent="0.25">
      <c r="A1282" s="58">
        <v>45919.722546296296</v>
      </c>
      <c r="B1282" s="59">
        <v>443888531</v>
      </c>
      <c r="C1282" s="38" t="s">
        <v>36</v>
      </c>
      <c r="D1282" s="38" t="s">
        <v>38</v>
      </c>
      <c r="E1282" s="38" t="s">
        <v>120</v>
      </c>
      <c r="F1282" s="35">
        <v>3658.33</v>
      </c>
      <c r="G1282" s="35">
        <v>3659.61</v>
      </c>
      <c r="H1282" s="35">
        <v>3656.61</v>
      </c>
      <c r="I1282" s="38" t="s">
        <v>1629</v>
      </c>
      <c r="J1282" s="35">
        <v>3656.57</v>
      </c>
      <c r="K1282" s="35">
        <v>0</v>
      </c>
      <c r="L1282" s="35">
        <v>0</v>
      </c>
      <c r="M1282" s="35">
        <v>1.76</v>
      </c>
      <c r="N1282" s="10" t="str">
        <f t="shared" si="210"/>
        <v>W</v>
      </c>
      <c r="O1282" s="11">
        <f t="shared" si="211"/>
        <v>45919</v>
      </c>
      <c r="P1282" s="12" t="str">
        <f t="shared" si="212"/>
        <v>17</v>
      </c>
      <c r="Q1282" s="13" t="str">
        <f>VLOOKUP($B1282,Deals_Demo!$H:$N,7,0)</f>
        <v>strategy_15_demo</v>
      </c>
      <c r="R1282" s="13" t="str">
        <f t="shared" si="213"/>
        <v>Fri</v>
      </c>
      <c r="S1282" s="14">
        <f>VLOOKUP($B1282,Deals_Demo!$H:$S,8,0)</f>
        <v>45919.722546296296</v>
      </c>
      <c r="T1282" s="14">
        <f>VLOOKUP($B1282,Deals_Demo!$H:$S,9,0)</f>
        <v>45919.930879629632</v>
      </c>
      <c r="U1282" s="15" t="str">
        <f t="shared" si="214"/>
        <v>2025-09-19</v>
      </c>
      <c r="V1282" s="13" t="str">
        <f>VLOOKUP($B1282,Deals_Demo!$H:$S,11,0)</f>
        <v>22</v>
      </c>
      <c r="W1282" s="13" t="str">
        <f>VLOOKUP($B1282,Deals_Demo!$H:$S,12,0)</f>
        <v>Fri</v>
      </c>
      <c r="X1282" s="13">
        <f t="shared" si="207"/>
        <v>0.17600000000000002</v>
      </c>
      <c r="Y1282" s="13">
        <f t="shared" si="208"/>
        <v>0.35200000000000004</v>
      </c>
      <c r="Z1282" s="13">
        <f t="shared" si="209"/>
        <v>0.52800000000000002</v>
      </c>
      <c r="AA1282" s="13">
        <f t="shared" si="215"/>
        <v>-3</v>
      </c>
    </row>
    <row r="1283" spans="1:27" x14ac:dyDescent="0.25">
      <c r="A1283" s="60">
        <v>45919.724039351851</v>
      </c>
      <c r="B1283" s="61">
        <v>443890106</v>
      </c>
      <c r="C1283" s="37" t="s">
        <v>36</v>
      </c>
      <c r="D1283" s="37" t="s">
        <v>38</v>
      </c>
      <c r="E1283" s="37" t="s">
        <v>120</v>
      </c>
      <c r="F1283" s="36">
        <v>3658.21</v>
      </c>
      <c r="G1283" s="36">
        <v>3661.23</v>
      </c>
      <c r="H1283" s="36">
        <v>3656.73</v>
      </c>
      <c r="I1283" s="37" t="s">
        <v>1628</v>
      </c>
      <c r="J1283" s="36">
        <v>3661.27</v>
      </c>
      <c r="K1283" s="36">
        <v>0</v>
      </c>
      <c r="L1283" s="36">
        <v>0</v>
      </c>
      <c r="M1283" s="36">
        <v>-3.06</v>
      </c>
      <c r="N1283" s="10" t="str">
        <f t="shared" si="210"/>
        <v>L</v>
      </c>
      <c r="O1283" s="11">
        <f t="shared" si="211"/>
        <v>45919</v>
      </c>
      <c r="P1283" s="12" t="str">
        <f t="shared" si="212"/>
        <v>17</v>
      </c>
      <c r="Q1283" s="13" t="str">
        <f>VLOOKUP($B1283,Deals_Demo!$H:$N,7,0)</f>
        <v>strategy_14_demo</v>
      </c>
      <c r="R1283" s="13" t="str">
        <f t="shared" si="213"/>
        <v>Fri</v>
      </c>
      <c r="S1283" s="14">
        <f>VLOOKUP($B1283,Deals_Demo!$H:$S,8,0)</f>
        <v>45919.724039351851</v>
      </c>
      <c r="T1283" s="14">
        <f>VLOOKUP($B1283,Deals_Demo!$H:$S,9,0)</f>
        <v>45919.932372685187</v>
      </c>
      <c r="U1283" s="15" t="str">
        <f t="shared" si="214"/>
        <v>2025-09-19</v>
      </c>
      <c r="V1283" s="13" t="str">
        <f>VLOOKUP($B1283,Deals_Demo!$H:$S,11,0)</f>
        <v>22</v>
      </c>
      <c r="W1283" s="13" t="str">
        <f>VLOOKUP($B1283,Deals_Demo!$H:$S,12,0)</f>
        <v>Fri</v>
      </c>
      <c r="X1283" s="13">
        <f t="shared" ref="X1283:X1346" si="216">$M1283*0.1</f>
        <v>-0.30600000000000005</v>
      </c>
      <c r="Y1283" s="13">
        <f t="shared" ref="Y1283:Y1346" si="217">$M1283*0.2</f>
        <v>-0.6120000000000001</v>
      </c>
      <c r="Z1283" s="13">
        <f t="shared" ref="Z1283:Z1346" si="218">$M1283*0.3</f>
        <v>-0.91799999999999993</v>
      </c>
      <c r="AA1283" s="13">
        <f t="shared" si="215"/>
        <v>-3</v>
      </c>
    </row>
    <row r="1284" spans="1:27" x14ac:dyDescent="0.25">
      <c r="A1284" s="58">
        <v>45919.724039351851</v>
      </c>
      <c r="B1284" s="59">
        <v>443890107</v>
      </c>
      <c r="C1284" s="38" t="s">
        <v>36</v>
      </c>
      <c r="D1284" s="38" t="s">
        <v>38</v>
      </c>
      <c r="E1284" s="38" t="s">
        <v>120</v>
      </c>
      <c r="F1284" s="35">
        <v>3658.17</v>
      </c>
      <c r="G1284" s="35">
        <v>3661.21</v>
      </c>
      <c r="H1284" s="35">
        <v>3656.71</v>
      </c>
      <c r="I1284" s="38" t="s">
        <v>1628</v>
      </c>
      <c r="J1284" s="35">
        <v>3661.27</v>
      </c>
      <c r="K1284" s="35">
        <v>0</v>
      </c>
      <c r="L1284" s="35">
        <v>0</v>
      </c>
      <c r="M1284" s="35">
        <v>-3.1</v>
      </c>
      <c r="N1284" s="10" t="str">
        <f t="shared" si="210"/>
        <v>L</v>
      </c>
      <c r="O1284" s="11">
        <f t="shared" si="211"/>
        <v>45919</v>
      </c>
      <c r="P1284" s="12" t="str">
        <f t="shared" si="212"/>
        <v>17</v>
      </c>
      <c r="Q1284" s="13" t="str">
        <f>VLOOKUP($B1284,Deals_Demo!$H:$N,7,0)</f>
        <v>strategy_12_demo</v>
      </c>
      <c r="R1284" s="13" t="str">
        <f t="shared" si="213"/>
        <v>Fri</v>
      </c>
      <c r="S1284" s="14">
        <f>VLOOKUP($B1284,Deals_Demo!$H:$S,8,0)</f>
        <v>45919.724039351851</v>
      </c>
      <c r="T1284" s="14">
        <f>VLOOKUP($B1284,Deals_Demo!$H:$S,9,0)</f>
        <v>45919.932372685187</v>
      </c>
      <c r="U1284" s="15" t="str">
        <f t="shared" si="214"/>
        <v>2025-09-19</v>
      </c>
      <c r="V1284" s="13" t="str">
        <f>VLOOKUP($B1284,Deals_Demo!$H:$S,11,0)</f>
        <v>22</v>
      </c>
      <c r="W1284" s="13" t="str">
        <f>VLOOKUP($B1284,Deals_Demo!$H:$S,12,0)</f>
        <v>Fri</v>
      </c>
      <c r="X1284" s="13">
        <f t="shared" si="216"/>
        <v>-0.31000000000000005</v>
      </c>
      <c r="Y1284" s="13">
        <f t="shared" si="217"/>
        <v>-0.62000000000000011</v>
      </c>
      <c r="Z1284" s="13">
        <f t="shared" si="218"/>
        <v>-0.92999999999999994</v>
      </c>
      <c r="AA1284" s="13">
        <f t="shared" si="215"/>
        <v>-3</v>
      </c>
    </row>
    <row r="1285" spans="1:27" x14ac:dyDescent="0.25">
      <c r="A1285" s="60">
        <v>45919.724039351851</v>
      </c>
      <c r="B1285" s="61">
        <v>443890111</v>
      </c>
      <c r="C1285" s="37" t="s">
        <v>36</v>
      </c>
      <c r="D1285" s="37" t="s">
        <v>38</v>
      </c>
      <c r="E1285" s="37" t="s">
        <v>120</v>
      </c>
      <c r="F1285" s="36">
        <v>3658.21</v>
      </c>
      <c r="G1285" s="36">
        <v>3659.71</v>
      </c>
      <c r="H1285" s="36">
        <v>3656.71</v>
      </c>
      <c r="I1285" s="37" t="s">
        <v>1630</v>
      </c>
      <c r="J1285" s="36">
        <v>3659.71</v>
      </c>
      <c r="K1285" s="36">
        <v>0</v>
      </c>
      <c r="L1285" s="36">
        <v>0</v>
      </c>
      <c r="M1285" s="36">
        <v>-1.5</v>
      </c>
      <c r="N1285" s="10" t="str">
        <f t="shared" si="210"/>
        <v>L</v>
      </c>
      <c r="O1285" s="11">
        <f t="shared" si="211"/>
        <v>45919</v>
      </c>
      <c r="P1285" s="12" t="str">
        <f t="shared" si="212"/>
        <v>17</v>
      </c>
      <c r="Q1285" s="13" t="str">
        <f>VLOOKUP($B1285,Deals_Demo!$H:$N,7,0)</f>
        <v>strategy_15_demo</v>
      </c>
      <c r="R1285" s="13" t="str">
        <f t="shared" si="213"/>
        <v>Fri</v>
      </c>
      <c r="S1285" s="14">
        <f>VLOOKUP($B1285,Deals_Demo!$H:$S,8,0)</f>
        <v>45919.724039351851</v>
      </c>
      <c r="T1285" s="14">
        <f>VLOOKUP($B1285,Deals_Demo!$H:$S,9,0)</f>
        <v>45919.932372685187</v>
      </c>
      <c r="U1285" s="15" t="str">
        <f t="shared" si="214"/>
        <v>2025-09-19</v>
      </c>
      <c r="V1285" s="13" t="str">
        <f>VLOOKUP($B1285,Deals_Demo!$H:$S,11,0)</f>
        <v>22</v>
      </c>
      <c r="W1285" s="13" t="str">
        <f>VLOOKUP($B1285,Deals_Demo!$H:$S,12,0)</f>
        <v>Fri</v>
      </c>
      <c r="X1285" s="13">
        <f t="shared" si="216"/>
        <v>-0.15000000000000002</v>
      </c>
      <c r="Y1285" s="13">
        <f t="shared" si="217"/>
        <v>-0.30000000000000004</v>
      </c>
      <c r="Z1285" s="13">
        <f t="shared" si="218"/>
        <v>-0.44999999999999996</v>
      </c>
      <c r="AA1285" s="13">
        <f t="shared" si="215"/>
        <v>-3</v>
      </c>
    </row>
    <row r="1286" spans="1:27" x14ac:dyDescent="0.25">
      <c r="A1286" s="58">
        <v>45919.724386574075</v>
      </c>
      <c r="B1286" s="59">
        <v>443890412</v>
      </c>
      <c r="C1286" s="38" t="s">
        <v>36</v>
      </c>
      <c r="D1286" s="38" t="s">
        <v>37</v>
      </c>
      <c r="E1286" s="38" t="s">
        <v>120</v>
      </c>
      <c r="F1286" s="35">
        <v>3658.86</v>
      </c>
      <c r="G1286" s="35">
        <v>3659.37</v>
      </c>
      <c r="H1286" s="35">
        <v>3662.35</v>
      </c>
      <c r="I1286" s="38" t="s">
        <v>1631</v>
      </c>
      <c r="J1286" s="35">
        <v>3662.36</v>
      </c>
      <c r="K1286" s="35">
        <v>0</v>
      </c>
      <c r="L1286" s="35">
        <v>0</v>
      </c>
      <c r="M1286" s="35">
        <v>3.5</v>
      </c>
      <c r="N1286" s="10" t="str">
        <f t="shared" si="210"/>
        <v>W</v>
      </c>
      <c r="O1286" s="11">
        <f t="shared" si="211"/>
        <v>45919</v>
      </c>
      <c r="P1286" s="12" t="str">
        <f t="shared" si="212"/>
        <v>17</v>
      </c>
      <c r="Q1286" s="13" t="str">
        <f>VLOOKUP($B1286,Deals_Demo!$H:$N,7,0)</f>
        <v>strategy_08_demo</v>
      </c>
      <c r="R1286" s="13" t="str">
        <f t="shared" si="213"/>
        <v>Fri</v>
      </c>
      <c r="S1286" s="14">
        <f>VLOOKUP($B1286,Deals_Demo!$H:$S,8,0)</f>
        <v>45919.724386574075</v>
      </c>
      <c r="T1286" s="14">
        <f>VLOOKUP($B1286,Deals_Demo!$H:$S,9,0)</f>
        <v>45919.932719907411</v>
      </c>
      <c r="U1286" s="15" t="str">
        <f t="shared" si="214"/>
        <v>2025-09-19</v>
      </c>
      <c r="V1286" s="13" t="str">
        <f>VLOOKUP($B1286,Deals_Demo!$H:$S,11,0)</f>
        <v>22</v>
      </c>
      <c r="W1286" s="13" t="str">
        <f>VLOOKUP($B1286,Deals_Demo!$H:$S,12,0)</f>
        <v>Fri</v>
      </c>
      <c r="X1286" s="13">
        <f t="shared" si="216"/>
        <v>0.35000000000000003</v>
      </c>
      <c r="Y1286" s="13">
        <f t="shared" si="217"/>
        <v>0.70000000000000007</v>
      </c>
      <c r="Z1286" s="13">
        <f t="shared" si="218"/>
        <v>1.05</v>
      </c>
      <c r="AA1286" s="13">
        <f t="shared" si="215"/>
        <v>3.5</v>
      </c>
    </row>
    <row r="1287" spans="1:27" x14ac:dyDescent="0.25">
      <c r="A1287" s="60">
        <v>45919.724386574075</v>
      </c>
      <c r="B1287" s="61">
        <v>443890417</v>
      </c>
      <c r="C1287" s="37" t="s">
        <v>36</v>
      </c>
      <c r="D1287" s="37" t="s">
        <v>37</v>
      </c>
      <c r="E1287" s="37" t="s">
        <v>120</v>
      </c>
      <c r="F1287" s="36">
        <v>3658.85</v>
      </c>
      <c r="G1287" s="36">
        <v>3659.37</v>
      </c>
      <c r="H1287" s="36">
        <v>3662.36</v>
      </c>
      <c r="I1287" s="37" t="s">
        <v>1631</v>
      </c>
      <c r="J1287" s="36">
        <v>3662.36</v>
      </c>
      <c r="K1287" s="36">
        <v>0</v>
      </c>
      <c r="L1287" s="36">
        <v>0</v>
      </c>
      <c r="M1287" s="36">
        <v>3.51</v>
      </c>
      <c r="N1287" s="10" t="str">
        <f t="shared" si="210"/>
        <v>W</v>
      </c>
      <c r="O1287" s="11">
        <f t="shared" si="211"/>
        <v>45919</v>
      </c>
      <c r="P1287" s="12" t="str">
        <f t="shared" si="212"/>
        <v>17</v>
      </c>
      <c r="Q1287" s="13" t="str">
        <f>VLOOKUP($B1287,Deals_Demo!$H:$N,7,0)</f>
        <v>strategy_13_demo</v>
      </c>
      <c r="R1287" s="13" t="str">
        <f t="shared" si="213"/>
        <v>Fri</v>
      </c>
      <c r="S1287" s="14">
        <f>VLOOKUP($B1287,Deals_Demo!$H:$S,8,0)</f>
        <v>45919.724386574075</v>
      </c>
      <c r="T1287" s="14">
        <f>VLOOKUP($B1287,Deals_Demo!$H:$S,9,0)</f>
        <v>45919.932719907411</v>
      </c>
      <c r="U1287" s="15" t="str">
        <f t="shared" si="214"/>
        <v>2025-09-19</v>
      </c>
      <c r="V1287" s="13" t="str">
        <f>VLOOKUP($B1287,Deals_Demo!$H:$S,11,0)</f>
        <v>22</v>
      </c>
      <c r="W1287" s="13" t="str">
        <f>VLOOKUP($B1287,Deals_Demo!$H:$S,12,0)</f>
        <v>Fri</v>
      </c>
      <c r="X1287" s="13">
        <f t="shared" si="216"/>
        <v>0.35099999999999998</v>
      </c>
      <c r="Y1287" s="13">
        <f t="shared" si="217"/>
        <v>0.70199999999999996</v>
      </c>
      <c r="Z1287" s="13">
        <f t="shared" si="218"/>
        <v>1.0529999999999999</v>
      </c>
      <c r="AA1287" s="13">
        <f t="shared" si="215"/>
        <v>3.51</v>
      </c>
    </row>
    <row r="1288" spans="1:27" x14ac:dyDescent="0.25">
      <c r="A1288" s="58">
        <v>45919.72855324074</v>
      </c>
      <c r="B1288" s="59">
        <v>443895254</v>
      </c>
      <c r="C1288" s="38" t="s">
        <v>36</v>
      </c>
      <c r="D1288" s="38" t="s">
        <v>37</v>
      </c>
      <c r="E1288" s="38" t="s">
        <v>120</v>
      </c>
      <c r="F1288" s="35">
        <v>3663.7</v>
      </c>
      <c r="G1288" s="35">
        <v>3664.26</v>
      </c>
      <c r="H1288" s="38"/>
      <c r="I1288" s="38" t="s">
        <v>1632</v>
      </c>
      <c r="J1288" s="35">
        <v>3664.25</v>
      </c>
      <c r="K1288" s="35">
        <v>0</v>
      </c>
      <c r="L1288" s="35">
        <v>0</v>
      </c>
      <c r="M1288" s="35">
        <v>0.55000000000000004</v>
      </c>
      <c r="N1288" s="10" t="str">
        <f t="shared" si="210"/>
        <v>W</v>
      </c>
      <c r="O1288" s="11">
        <f t="shared" si="211"/>
        <v>45919</v>
      </c>
      <c r="P1288" s="12" t="str">
        <f t="shared" si="212"/>
        <v>17</v>
      </c>
      <c r="Q1288" s="13" t="str">
        <f>VLOOKUP($B1288,Deals_Demo!$H:$N,7,0)</f>
        <v>strategy_18_demo</v>
      </c>
      <c r="R1288" s="13" t="str">
        <f t="shared" si="213"/>
        <v>Fri</v>
      </c>
      <c r="S1288" s="14">
        <f>VLOOKUP($B1288,Deals_Demo!$H:$S,8,0)</f>
        <v>45919.72855324074</v>
      </c>
      <c r="T1288" s="14">
        <f>VLOOKUP($B1288,Deals_Demo!$H:$S,9,0)</f>
        <v>45919.936886574076</v>
      </c>
      <c r="U1288" s="15" t="str">
        <f t="shared" si="214"/>
        <v>2025-09-19</v>
      </c>
      <c r="V1288" s="13" t="str">
        <f>VLOOKUP($B1288,Deals_Demo!$H:$S,11,0)</f>
        <v>22</v>
      </c>
      <c r="W1288" s="13" t="str">
        <f>VLOOKUP($B1288,Deals_Demo!$H:$S,12,0)</f>
        <v>Fri</v>
      </c>
      <c r="X1288" s="13">
        <f t="shared" si="216"/>
        <v>5.5000000000000007E-2</v>
      </c>
      <c r="Y1288" s="13">
        <f t="shared" si="217"/>
        <v>0.11000000000000001</v>
      </c>
      <c r="Z1288" s="13">
        <f t="shared" si="218"/>
        <v>0.16500000000000001</v>
      </c>
      <c r="AA1288" s="13">
        <f t="shared" si="215"/>
        <v>-3</v>
      </c>
    </row>
    <row r="1289" spans="1:27" x14ac:dyDescent="0.25">
      <c r="A1289" s="60">
        <v>45919.72855324074</v>
      </c>
      <c r="B1289" s="61">
        <v>443895256</v>
      </c>
      <c r="C1289" s="37" t="s">
        <v>36</v>
      </c>
      <c r="D1289" s="37" t="s">
        <v>37</v>
      </c>
      <c r="E1289" s="37" t="s">
        <v>120</v>
      </c>
      <c r="F1289" s="36">
        <v>3663.68</v>
      </c>
      <c r="G1289" s="36">
        <v>3667.1</v>
      </c>
      <c r="H1289" s="37"/>
      <c r="I1289" s="37" t="s">
        <v>1633</v>
      </c>
      <c r="J1289" s="36">
        <v>3667.09</v>
      </c>
      <c r="K1289" s="36">
        <v>0</v>
      </c>
      <c r="L1289" s="36">
        <v>0</v>
      </c>
      <c r="M1289" s="36">
        <v>3.41</v>
      </c>
      <c r="N1289" s="10" t="str">
        <f t="shared" si="210"/>
        <v>W</v>
      </c>
      <c r="O1289" s="11">
        <f t="shared" si="211"/>
        <v>45919</v>
      </c>
      <c r="P1289" s="12" t="str">
        <f t="shared" si="212"/>
        <v>17</v>
      </c>
      <c r="Q1289" s="13" t="str">
        <f>VLOOKUP($B1289,Deals_Demo!$H:$N,7,0)</f>
        <v>strategy_19_demo</v>
      </c>
      <c r="R1289" s="13" t="str">
        <f t="shared" si="213"/>
        <v>Fri</v>
      </c>
      <c r="S1289" s="14">
        <f>VLOOKUP($B1289,Deals_Demo!$H:$S,8,0)</f>
        <v>45919.72855324074</v>
      </c>
      <c r="T1289" s="14">
        <f>VLOOKUP($B1289,Deals_Demo!$H:$S,9,0)</f>
        <v>45919.936886574076</v>
      </c>
      <c r="U1289" s="15" t="str">
        <f t="shared" si="214"/>
        <v>2025-09-19</v>
      </c>
      <c r="V1289" s="13" t="str">
        <f>VLOOKUP($B1289,Deals_Demo!$H:$S,11,0)</f>
        <v>22</v>
      </c>
      <c r="W1289" s="13" t="str">
        <f>VLOOKUP($B1289,Deals_Demo!$H:$S,12,0)</f>
        <v>Fri</v>
      </c>
      <c r="X1289" s="13">
        <f t="shared" si="216"/>
        <v>0.34100000000000003</v>
      </c>
      <c r="Y1289" s="13">
        <f t="shared" si="217"/>
        <v>0.68200000000000005</v>
      </c>
      <c r="Z1289" s="13">
        <f t="shared" si="218"/>
        <v>1.0229999999999999</v>
      </c>
      <c r="AA1289" s="13">
        <f t="shared" si="215"/>
        <v>3.41</v>
      </c>
    </row>
    <row r="1290" spans="1:27" x14ac:dyDescent="0.25">
      <c r="A1290" s="58">
        <v>45919.72855324074</v>
      </c>
      <c r="B1290" s="59">
        <v>443895257</v>
      </c>
      <c r="C1290" s="38" t="s">
        <v>36</v>
      </c>
      <c r="D1290" s="38" t="s">
        <v>37</v>
      </c>
      <c r="E1290" s="38" t="s">
        <v>120</v>
      </c>
      <c r="F1290" s="35">
        <v>3663.67</v>
      </c>
      <c r="G1290" s="35">
        <v>3660.7</v>
      </c>
      <c r="H1290" s="35">
        <v>3667.2</v>
      </c>
      <c r="I1290" s="38" t="s">
        <v>1634</v>
      </c>
      <c r="J1290" s="35">
        <v>3667.33</v>
      </c>
      <c r="K1290" s="35">
        <v>0</v>
      </c>
      <c r="L1290" s="35">
        <v>0</v>
      </c>
      <c r="M1290" s="35">
        <v>3.66</v>
      </c>
      <c r="N1290" s="10" t="str">
        <f t="shared" si="210"/>
        <v>W</v>
      </c>
      <c r="O1290" s="11">
        <f t="shared" si="211"/>
        <v>45919</v>
      </c>
      <c r="P1290" s="12" t="str">
        <f t="shared" si="212"/>
        <v>17</v>
      </c>
      <c r="Q1290" s="13" t="str">
        <f>VLOOKUP($B1290,Deals_Demo!$H:$N,7,0)</f>
        <v>strategy_17_demo</v>
      </c>
      <c r="R1290" s="13" t="str">
        <f t="shared" si="213"/>
        <v>Fri</v>
      </c>
      <c r="S1290" s="14">
        <f>VLOOKUP($B1290,Deals_Demo!$H:$S,8,0)</f>
        <v>45919.72855324074</v>
      </c>
      <c r="T1290" s="14">
        <f>VLOOKUP($B1290,Deals_Demo!$H:$S,9,0)</f>
        <v>45919.936886574076</v>
      </c>
      <c r="U1290" s="15" t="str">
        <f t="shared" si="214"/>
        <v>2025-09-19</v>
      </c>
      <c r="V1290" s="13" t="str">
        <f>VLOOKUP($B1290,Deals_Demo!$H:$S,11,0)</f>
        <v>22</v>
      </c>
      <c r="W1290" s="13" t="str">
        <f>VLOOKUP($B1290,Deals_Demo!$H:$S,12,0)</f>
        <v>Fri</v>
      </c>
      <c r="X1290" s="13">
        <f t="shared" si="216"/>
        <v>0.36600000000000005</v>
      </c>
      <c r="Y1290" s="13">
        <f t="shared" si="217"/>
        <v>0.7320000000000001</v>
      </c>
      <c r="Z1290" s="13">
        <f t="shared" si="218"/>
        <v>1.0980000000000001</v>
      </c>
      <c r="AA1290" s="13">
        <f t="shared" si="215"/>
        <v>3.66</v>
      </c>
    </row>
    <row r="1291" spans="1:27" x14ac:dyDescent="0.25">
      <c r="A1291" s="60">
        <v>45919.72855324074</v>
      </c>
      <c r="B1291" s="61">
        <v>443895259</v>
      </c>
      <c r="C1291" s="37" t="s">
        <v>36</v>
      </c>
      <c r="D1291" s="37" t="s">
        <v>37</v>
      </c>
      <c r="E1291" s="37" t="s">
        <v>120</v>
      </c>
      <c r="F1291" s="36">
        <v>3663.67</v>
      </c>
      <c r="G1291" s="36">
        <v>3664.23</v>
      </c>
      <c r="H1291" s="37"/>
      <c r="I1291" s="37" t="s">
        <v>1635</v>
      </c>
      <c r="J1291" s="36">
        <v>3664.18</v>
      </c>
      <c r="K1291" s="36">
        <v>0</v>
      </c>
      <c r="L1291" s="36">
        <v>0</v>
      </c>
      <c r="M1291" s="36">
        <v>0.51</v>
      </c>
      <c r="N1291" s="10" t="str">
        <f t="shared" si="210"/>
        <v>W</v>
      </c>
      <c r="O1291" s="11">
        <f t="shared" si="211"/>
        <v>45919</v>
      </c>
      <c r="P1291" s="12" t="str">
        <f t="shared" si="212"/>
        <v>17</v>
      </c>
      <c r="Q1291" s="13" t="str">
        <f>VLOOKUP($B1291,Deals_Demo!$H:$N,7,0)</f>
        <v>strategy_20_demo</v>
      </c>
      <c r="R1291" s="13" t="str">
        <f t="shared" si="213"/>
        <v>Fri</v>
      </c>
      <c r="S1291" s="14">
        <f>VLOOKUP($B1291,Deals_Demo!$H:$S,8,0)</f>
        <v>45919.72855324074</v>
      </c>
      <c r="T1291" s="14">
        <f>VLOOKUP($B1291,Deals_Demo!$H:$S,9,0)</f>
        <v>45919.936886574076</v>
      </c>
      <c r="U1291" s="15" t="str">
        <f t="shared" si="214"/>
        <v>2025-09-19</v>
      </c>
      <c r="V1291" s="13" t="str">
        <f>VLOOKUP($B1291,Deals_Demo!$H:$S,11,0)</f>
        <v>22</v>
      </c>
      <c r="W1291" s="13" t="str">
        <f>VLOOKUP($B1291,Deals_Demo!$H:$S,12,0)</f>
        <v>Fri</v>
      </c>
      <c r="X1291" s="13">
        <f t="shared" si="216"/>
        <v>5.1000000000000004E-2</v>
      </c>
      <c r="Y1291" s="13">
        <f t="shared" si="217"/>
        <v>0.10200000000000001</v>
      </c>
      <c r="Z1291" s="13">
        <f t="shared" si="218"/>
        <v>0.153</v>
      </c>
      <c r="AA1291" s="13">
        <f t="shared" si="215"/>
        <v>-3</v>
      </c>
    </row>
    <row r="1292" spans="1:27" x14ac:dyDescent="0.25">
      <c r="A1292" s="58">
        <v>45919.731215277781</v>
      </c>
      <c r="B1292" s="59">
        <v>443897423</v>
      </c>
      <c r="C1292" s="38" t="s">
        <v>36</v>
      </c>
      <c r="D1292" s="38" t="s">
        <v>37</v>
      </c>
      <c r="E1292" s="38" t="s">
        <v>120</v>
      </c>
      <c r="F1292" s="35">
        <v>3664.38</v>
      </c>
      <c r="G1292" s="35">
        <v>3667.1</v>
      </c>
      <c r="H1292" s="38"/>
      <c r="I1292" s="38" t="s">
        <v>1633</v>
      </c>
      <c r="J1292" s="35">
        <v>3667.09</v>
      </c>
      <c r="K1292" s="35">
        <v>0</v>
      </c>
      <c r="L1292" s="35">
        <v>0</v>
      </c>
      <c r="M1292" s="35">
        <v>2.71</v>
      </c>
      <c r="N1292" s="10" t="str">
        <f t="shared" si="210"/>
        <v>W</v>
      </c>
      <c r="O1292" s="11">
        <f t="shared" si="211"/>
        <v>45919</v>
      </c>
      <c r="P1292" s="12" t="str">
        <f t="shared" si="212"/>
        <v>17</v>
      </c>
      <c r="Q1292" s="13" t="str">
        <f>VLOOKUP($B1292,Deals_Demo!$H:$N,7,0)</f>
        <v>strategy_18_demo</v>
      </c>
      <c r="R1292" s="13" t="str">
        <f t="shared" si="213"/>
        <v>Fri</v>
      </c>
      <c r="S1292" s="14">
        <f>VLOOKUP($B1292,Deals_Demo!$H:$S,8,0)</f>
        <v>45919.731215277781</v>
      </c>
      <c r="T1292" s="14">
        <f>VLOOKUP($B1292,Deals_Demo!$H:$S,9,0)</f>
        <v>45919.939548611117</v>
      </c>
      <c r="U1292" s="15" t="str">
        <f t="shared" si="214"/>
        <v>2025-09-19</v>
      </c>
      <c r="V1292" s="13" t="str">
        <f>VLOOKUP($B1292,Deals_Demo!$H:$S,11,0)</f>
        <v>22</v>
      </c>
      <c r="W1292" s="13" t="str">
        <f>VLOOKUP($B1292,Deals_Demo!$H:$S,12,0)</f>
        <v>Fri</v>
      </c>
      <c r="X1292" s="13">
        <f t="shared" si="216"/>
        <v>0.27100000000000002</v>
      </c>
      <c r="Y1292" s="13">
        <f t="shared" si="217"/>
        <v>0.54200000000000004</v>
      </c>
      <c r="Z1292" s="13">
        <f t="shared" si="218"/>
        <v>0.81299999999999994</v>
      </c>
      <c r="AA1292" s="13">
        <f t="shared" si="215"/>
        <v>-3</v>
      </c>
    </row>
    <row r="1293" spans="1:27" x14ac:dyDescent="0.25">
      <c r="A1293" s="60">
        <v>45919.731215277781</v>
      </c>
      <c r="B1293" s="61">
        <v>443897428</v>
      </c>
      <c r="C1293" s="37" t="s">
        <v>36</v>
      </c>
      <c r="D1293" s="37" t="s">
        <v>37</v>
      </c>
      <c r="E1293" s="37" t="s">
        <v>120</v>
      </c>
      <c r="F1293" s="36">
        <v>3664.38</v>
      </c>
      <c r="G1293" s="36">
        <v>3667.1</v>
      </c>
      <c r="H1293" s="37"/>
      <c r="I1293" s="37" t="s">
        <v>1633</v>
      </c>
      <c r="J1293" s="36">
        <v>3667.09</v>
      </c>
      <c r="K1293" s="36">
        <v>0</v>
      </c>
      <c r="L1293" s="36">
        <v>0</v>
      </c>
      <c r="M1293" s="36">
        <v>2.71</v>
      </c>
      <c r="N1293" s="10" t="str">
        <f t="shared" si="210"/>
        <v>W</v>
      </c>
      <c r="O1293" s="11">
        <f t="shared" si="211"/>
        <v>45919</v>
      </c>
      <c r="P1293" s="12" t="str">
        <f t="shared" si="212"/>
        <v>17</v>
      </c>
      <c r="Q1293" s="13" t="str">
        <f>VLOOKUP($B1293,Deals_Demo!$H:$N,7,0)</f>
        <v>strategy_20_demo</v>
      </c>
      <c r="R1293" s="13" t="str">
        <f t="shared" si="213"/>
        <v>Fri</v>
      </c>
      <c r="S1293" s="14">
        <f>VLOOKUP($B1293,Deals_Demo!$H:$S,8,0)</f>
        <v>45919.731215277781</v>
      </c>
      <c r="T1293" s="14">
        <f>VLOOKUP($B1293,Deals_Demo!$H:$S,9,0)</f>
        <v>45919.939548611117</v>
      </c>
      <c r="U1293" s="15" t="str">
        <f t="shared" si="214"/>
        <v>2025-09-19</v>
      </c>
      <c r="V1293" s="13" t="str">
        <f>VLOOKUP($B1293,Deals_Demo!$H:$S,11,0)</f>
        <v>22</v>
      </c>
      <c r="W1293" s="13" t="str">
        <f>VLOOKUP($B1293,Deals_Demo!$H:$S,12,0)</f>
        <v>Fri</v>
      </c>
      <c r="X1293" s="13">
        <f t="shared" si="216"/>
        <v>0.27100000000000002</v>
      </c>
      <c r="Y1293" s="13">
        <f t="shared" si="217"/>
        <v>0.54200000000000004</v>
      </c>
      <c r="Z1293" s="13">
        <f t="shared" si="218"/>
        <v>0.81299999999999994</v>
      </c>
      <c r="AA1293" s="13">
        <f t="shared" si="215"/>
        <v>-3</v>
      </c>
    </row>
    <row r="1294" spans="1:27" x14ac:dyDescent="0.25">
      <c r="A1294" s="58">
        <v>45919.73133101852</v>
      </c>
      <c r="B1294" s="59">
        <v>443897522</v>
      </c>
      <c r="C1294" s="38" t="s">
        <v>36</v>
      </c>
      <c r="D1294" s="38" t="s">
        <v>37</v>
      </c>
      <c r="E1294" s="38" t="s">
        <v>120</v>
      </c>
      <c r="F1294" s="35">
        <v>3664.01</v>
      </c>
      <c r="G1294" s="35">
        <v>3664.45</v>
      </c>
      <c r="H1294" s="35">
        <v>3667.02</v>
      </c>
      <c r="I1294" s="38" t="s">
        <v>1636</v>
      </c>
      <c r="J1294" s="35">
        <v>3664.44</v>
      </c>
      <c r="K1294" s="35">
        <v>0</v>
      </c>
      <c r="L1294" s="35">
        <v>0</v>
      </c>
      <c r="M1294" s="35">
        <v>0.43</v>
      </c>
      <c r="N1294" s="10" t="str">
        <f t="shared" si="210"/>
        <v>W</v>
      </c>
      <c r="O1294" s="11">
        <f t="shared" si="211"/>
        <v>45919</v>
      </c>
      <c r="P1294" s="12" t="str">
        <f t="shared" si="212"/>
        <v>17</v>
      </c>
      <c r="Q1294" s="13" t="str">
        <f>VLOOKUP($B1294,Deals_Demo!$H:$N,7,0)</f>
        <v>strategy_09_demo</v>
      </c>
      <c r="R1294" s="13" t="str">
        <f t="shared" si="213"/>
        <v>Fri</v>
      </c>
      <c r="S1294" s="14">
        <f>VLOOKUP($B1294,Deals_Demo!$H:$S,8,0)</f>
        <v>45919.73133101852</v>
      </c>
      <c r="T1294" s="14">
        <f>VLOOKUP($B1294,Deals_Demo!$H:$S,9,0)</f>
        <v>45919.939664351856</v>
      </c>
      <c r="U1294" s="15" t="str">
        <f t="shared" si="214"/>
        <v>2025-09-19</v>
      </c>
      <c r="V1294" s="13" t="str">
        <f>VLOOKUP($B1294,Deals_Demo!$H:$S,11,0)</f>
        <v>22</v>
      </c>
      <c r="W1294" s="13" t="str">
        <f>VLOOKUP($B1294,Deals_Demo!$H:$S,12,0)</f>
        <v>Fri</v>
      </c>
      <c r="X1294" s="13">
        <f t="shared" si="216"/>
        <v>4.3000000000000003E-2</v>
      </c>
      <c r="Y1294" s="13">
        <f t="shared" si="217"/>
        <v>8.6000000000000007E-2</v>
      </c>
      <c r="Z1294" s="13">
        <f t="shared" si="218"/>
        <v>0.129</v>
      </c>
      <c r="AA1294" s="13">
        <f t="shared" si="215"/>
        <v>-3</v>
      </c>
    </row>
    <row r="1295" spans="1:27" x14ac:dyDescent="0.25">
      <c r="A1295" s="60">
        <v>45919.73133101852</v>
      </c>
      <c r="B1295" s="61">
        <v>443897525</v>
      </c>
      <c r="C1295" s="37" t="s">
        <v>36</v>
      </c>
      <c r="D1295" s="37" t="s">
        <v>37</v>
      </c>
      <c r="E1295" s="37" t="s">
        <v>120</v>
      </c>
      <c r="F1295" s="36">
        <v>3664.01</v>
      </c>
      <c r="G1295" s="36">
        <v>3664.27</v>
      </c>
      <c r="H1295" s="36">
        <v>3665.51</v>
      </c>
      <c r="I1295" s="37" t="s">
        <v>1637</v>
      </c>
      <c r="J1295" s="36">
        <v>3665.74</v>
      </c>
      <c r="K1295" s="36">
        <v>0</v>
      </c>
      <c r="L1295" s="36">
        <v>0</v>
      </c>
      <c r="M1295" s="36">
        <v>1.73</v>
      </c>
      <c r="N1295" s="10" t="str">
        <f t="shared" si="210"/>
        <v>W</v>
      </c>
      <c r="O1295" s="11">
        <f t="shared" si="211"/>
        <v>45919</v>
      </c>
      <c r="P1295" s="12" t="str">
        <f t="shared" si="212"/>
        <v>17</v>
      </c>
      <c r="Q1295" s="13" t="str">
        <f>VLOOKUP($B1295,Deals_Demo!$H:$N,7,0)</f>
        <v>strategy_12_demo</v>
      </c>
      <c r="R1295" s="13" t="str">
        <f t="shared" si="213"/>
        <v>Fri</v>
      </c>
      <c r="S1295" s="14">
        <f>VLOOKUP($B1295,Deals_Demo!$H:$S,8,0)</f>
        <v>45919.73133101852</v>
      </c>
      <c r="T1295" s="14">
        <f>VLOOKUP($B1295,Deals_Demo!$H:$S,9,0)</f>
        <v>45919.939664351856</v>
      </c>
      <c r="U1295" s="15" t="str">
        <f t="shared" si="214"/>
        <v>2025-09-19</v>
      </c>
      <c r="V1295" s="13" t="str">
        <f>VLOOKUP($B1295,Deals_Demo!$H:$S,11,0)</f>
        <v>22</v>
      </c>
      <c r="W1295" s="13" t="str">
        <f>VLOOKUP($B1295,Deals_Demo!$H:$S,12,0)</f>
        <v>Fri</v>
      </c>
      <c r="X1295" s="13">
        <f t="shared" si="216"/>
        <v>0.17300000000000001</v>
      </c>
      <c r="Y1295" s="13">
        <f t="shared" si="217"/>
        <v>0.34600000000000003</v>
      </c>
      <c r="Z1295" s="13">
        <f t="shared" si="218"/>
        <v>0.51900000000000002</v>
      </c>
      <c r="AA1295" s="13">
        <f t="shared" si="215"/>
        <v>-3</v>
      </c>
    </row>
    <row r="1296" spans="1:27" x14ac:dyDescent="0.25">
      <c r="A1296" s="58">
        <v>45919.73133101852</v>
      </c>
      <c r="B1296" s="59">
        <v>443897526</v>
      </c>
      <c r="C1296" s="38" t="s">
        <v>36</v>
      </c>
      <c r="D1296" s="38" t="s">
        <v>37</v>
      </c>
      <c r="E1296" s="38" t="s">
        <v>120</v>
      </c>
      <c r="F1296" s="35">
        <v>3664.04</v>
      </c>
      <c r="G1296" s="35">
        <v>3665.64</v>
      </c>
      <c r="H1296" s="35">
        <v>3667.51</v>
      </c>
      <c r="I1296" s="38" t="s">
        <v>1638</v>
      </c>
      <c r="J1296" s="35">
        <v>3667.51</v>
      </c>
      <c r="K1296" s="35">
        <v>0</v>
      </c>
      <c r="L1296" s="35">
        <v>0</v>
      </c>
      <c r="M1296" s="35">
        <v>3.47</v>
      </c>
      <c r="N1296" s="10" t="str">
        <f t="shared" si="210"/>
        <v>W</v>
      </c>
      <c r="O1296" s="11">
        <f t="shared" si="211"/>
        <v>45919</v>
      </c>
      <c r="P1296" s="12" t="str">
        <f t="shared" si="212"/>
        <v>17</v>
      </c>
      <c r="Q1296" s="13" t="str">
        <f>VLOOKUP($B1296,Deals_Demo!$H:$N,7,0)</f>
        <v>strategy_16_demo</v>
      </c>
      <c r="R1296" s="13" t="str">
        <f t="shared" si="213"/>
        <v>Fri</v>
      </c>
      <c r="S1296" s="14">
        <f>VLOOKUP($B1296,Deals_Demo!$H:$S,8,0)</f>
        <v>45919.73133101852</v>
      </c>
      <c r="T1296" s="14">
        <f>VLOOKUP($B1296,Deals_Demo!$H:$S,9,0)</f>
        <v>45919.939664351856</v>
      </c>
      <c r="U1296" s="15" t="str">
        <f t="shared" si="214"/>
        <v>2025-09-19</v>
      </c>
      <c r="V1296" s="13" t="str">
        <f>VLOOKUP($B1296,Deals_Demo!$H:$S,11,0)</f>
        <v>22</v>
      </c>
      <c r="W1296" s="13" t="str">
        <f>VLOOKUP($B1296,Deals_Demo!$H:$S,12,0)</f>
        <v>Fri</v>
      </c>
      <c r="X1296" s="13">
        <f t="shared" si="216"/>
        <v>0.34700000000000003</v>
      </c>
      <c r="Y1296" s="13">
        <f t="shared" si="217"/>
        <v>0.69400000000000006</v>
      </c>
      <c r="Z1296" s="13">
        <f t="shared" si="218"/>
        <v>1.0409999999999999</v>
      </c>
      <c r="AA1296" s="13">
        <f t="shared" si="215"/>
        <v>3.47</v>
      </c>
    </row>
    <row r="1297" spans="1:27" x14ac:dyDescent="0.25">
      <c r="A1297" s="60">
        <v>45919.73133101852</v>
      </c>
      <c r="B1297" s="61">
        <v>443897530</v>
      </c>
      <c r="C1297" s="37" t="s">
        <v>36</v>
      </c>
      <c r="D1297" s="37" t="s">
        <v>37</v>
      </c>
      <c r="E1297" s="37" t="s">
        <v>120</v>
      </c>
      <c r="F1297" s="36">
        <v>3664.02</v>
      </c>
      <c r="G1297" s="36">
        <v>3664.46</v>
      </c>
      <c r="H1297" s="36">
        <v>3667.51</v>
      </c>
      <c r="I1297" s="37" t="s">
        <v>1636</v>
      </c>
      <c r="J1297" s="36">
        <v>3664.44</v>
      </c>
      <c r="K1297" s="36">
        <v>0</v>
      </c>
      <c r="L1297" s="36">
        <v>0</v>
      </c>
      <c r="M1297" s="36">
        <v>0.42</v>
      </c>
      <c r="N1297" s="10" t="str">
        <f t="shared" si="210"/>
        <v>W</v>
      </c>
      <c r="O1297" s="11">
        <f t="shared" si="211"/>
        <v>45919</v>
      </c>
      <c r="P1297" s="12" t="str">
        <f t="shared" si="212"/>
        <v>17</v>
      </c>
      <c r="Q1297" s="13" t="str">
        <f>VLOOKUP($B1297,Deals_Demo!$H:$N,7,0)</f>
        <v>strategy_11_demo</v>
      </c>
      <c r="R1297" s="13" t="str">
        <f t="shared" si="213"/>
        <v>Fri</v>
      </c>
      <c r="S1297" s="14">
        <f>VLOOKUP($B1297,Deals_Demo!$H:$S,8,0)</f>
        <v>45919.73133101852</v>
      </c>
      <c r="T1297" s="14">
        <f>VLOOKUP($B1297,Deals_Demo!$H:$S,9,0)</f>
        <v>45919.939664351856</v>
      </c>
      <c r="U1297" s="15" t="str">
        <f t="shared" si="214"/>
        <v>2025-09-19</v>
      </c>
      <c r="V1297" s="13" t="str">
        <f>VLOOKUP($B1297,Deals_Demo!$H:$S,11,0)</f>
        <v>22</v>
      </c>
      <c r="W1297" s="13" t="str">
        <f>VLOOKUP($B1297,Deals_Demo!$H:$S,12,0)</f>
        <v>Fri</v>
      </c>
      <c r="X1297" s="13">
        <f t="shared" si="216"/>
        <v>4.2000000000000003E-2</v>
      </c>
      <c r="Y1297" s="13">
        <f t="shared" si="217"/>
        <v>8.4000000000000005E-2</v>
      </c>
      <c r="Z1297" s="13">
        <f t="shared" si="218"/>
        <v>0.126</v>
      </c>
      <c r="AA1297" s="13">
        <f t="shared" si="215"/>
        <v>-3</v>
      </c>
    </row>
    <row r="1298" spans="1:27" x14ac:dyDescent="0.25">
      <c r="A1298" s="58">
        <v>45919.731342592589</v>
      </c>
      <c r="B1298" s="59">
        <v>443897534</v>
      </c>
      <c r="C1298" s="38" t="s">
        <v>36</v>
      </c>
      <c r="D1298" s="38" t="s">
        <v>37</v>
      </c>
      <c r="E1298" s="38" t="s">
        <v>120</v>
      </c>
      <c r="F1298" s="35">
        <v>3664</v>
      </c>
      <c r="G1298" s="35">
        <v>3662.51</v>
      </c>
      <c r="H1298" s="35">
        <v>3665.51</v>
      </c>
      <c r="I1298" s="38" t="s">
        <v>1639</v>
      </c>
      <c r="J1298" s="35">
        <v>3662.51</v>
      </c>
      <c r="K1298" s="35">
        <v>0</v>
      </c>
      <c r="L1298" s="35">
        <v>0</v>
      </c>
      <c r="M1298" s="35">
        <v>-1.49</v>
      </c>
      <c r="N1298" s="10" t="str">
        <f t="shared" si="210"/>
        <v>L</v>
      </c>
      <c r="O1298" s="11">
        <f t="shared" si="211"/>
        <v>45919</v>
      </c>
      <c r="P1298" s="12" t="str">
        <f t="shared" si="212"/>
        <v>17</v>
      </c>
      <c r="Q1298" s="13" t="str">
        <f>VLOOKUP($B1298,Deals_Demo!$H:$N,7,0)</f>
        <v>strategy_15_demo</v>
      </c>
      <c r="R1298" s="13" t="str">
        <f t="shared" si="213"/>
        <v>Fri</v>
      </c>
      <c r="S1298" s="14">
        <f>VLOOKUP($B1298,Deals_Demo!$H:$S,8,0)</f>
        <v>45919.731342592589</v>
      </c>
      <c r="T1298" s="14">
        <f>VLOOKUP($B1298,Deals_Demo!$H:$S,9,0)</f>
        <v>45919.939675925925</v>
      </c>
      <c r="U1298" s="15" t="str">
        <f t="shared" si="214"/>
        <v>2025-09-19</v>
      </c>
      <c r="V1298" s="13" t="str">
        <f>VLOOKUP($B1298,Deals_Demo!$H:$S,11,0)</f>
        <v>22</v>
      </c>
      <c r="W1298" s="13" t="str">
        <f>VLOOKUP($B1298,Deals_Demo!$H:$S,12,0)</f>
        <v>Fri</v>
      </c>
      <c r="X1298" s="13">
        <f t="shared" si="216"/>
        <v>-0.14899999999999999</v>
      </c>
      <c r="Y1298" s="13">
        <f t="shared" si="217"/>
        <v>-0.29799999999999999</v>
      </c>
      <c r="Z1298" s="13">
        <f t="shared" si="218"/>
        <v>-0.44700000000000001</v>
      </c>
      <c r="AA1298" s="13">
        <f t="shared" si="215"/>
        <v>-3</v>
      </c>
    </row>
    <row r="1299" spans="1:27" x14ac:dyDescent="0.25">
      <c r="A1299" s="60">
        <v>45919.731342592589</v>
      </c>
      <c r="B1299" s="61">
        <v>443897537</v>
      </c>
      <c r="C1299" s="37" t="s">
        <v>36</v>
      </c>
      <c r="D1299" s="37" t="s">
        <v>37</v>
      </c>
      <c r="E1299" s="37" t="s">
        <v>120</v>
      </c>
      <c r="F1299" s="36">
        <v>3664.02</v>
      </c>
      <c r="G1299" s="36">
        <v>3664.27</v>
      </c>
      <c r="H1299" s="36">
        <v>3665.51</v>
      </c>
      <c r="I1299" s="37" t="s">
        <v>1637</v>
      </c>
      <c r="J1299" s="36">
        <v>3665.74</v>
      </c>
      <c r="K1299" s="36">
        <v>0</v>
      </c>
      <c r="L1299" s="36">
        <v>0</v>
      </c>
      <c r="M1299" s="36">
        <v>1.72</v>
      </c>
      <c r="N1299" s="10" t="str">
        <f t="shared" si="210"/>
        <v>W</v>
      </c>
      <c r="O1299" s="11">
        <f t="shared" si="211"/>
        <v>45919</v>
      </c>
      <c r="P1299" s="12" t="str">
        <f t="shared" si="212"/>
        <v>17</v>
      </c>
      <c r="Q1299" s="13" t="str">
        <f>VLOOKUP($B1299,Deals_Demo!$H:$N,7,0)</f>
        <v>strategy_14_demo</v>
      </c>
      <c r="R1299" s="13" t="str">
        <f t="shared" si="213"/>
        <v>Fri</v>
      </c>
      <c r="S1299" s="14">
        <f>VLOOKUP($B1299,Deals_Demo!$H:$S,8,0)</f>
        <v>45919.731342592589</v>
      </c>
      <c r="T1299" s="14">
        <f>VLOOKUP($B1299,Deals_Demo!$H:$S,9,0)</f>
        <v>45919.939675925925</v>
      </c>
      <c r="U1299" s="15" t="str">
        <f t="shared" si="214"/>
        <v>2025-09-19</v>
      </c>
      <c r="V1299" s="13" t="str">
        <f>VLOOKUP($B1299,Deals_Demo!$H:$S,11,0)</f>
        <v>22</v>
      </c>
      <c r="W1299" s="13" t="str">
        <f>VLOOKUP($B1299,Deals_Demo!$H:$S,12,0)</f>
        <v>Fri</v>
      </c>
      <c r="X1299" s="13">
        <f t="shared" si="216"/>
        <v>0.17200000000000001</v>
      </c>
      <c r="Y1299" s="13">
        <f t="shared" si="217"/>
        <v>0.34400000000000003</v>
      </c>
      <c r="Z1299" s="13">
        <f t="shared" si="218"/>
        <v>0.51600000000000001</v>
      </c>
      <c r="AA1299" s="13">
        <f t="shared" si="215"/>
        <v>-3</v>
      </c>
    </row>
    <row r="1300" spans="1:27" x14ac:dyDescent="0.25">
      <c r="A1300" s="58">
        <v>45919.731342592589</v>
      </c>
      <c r="B1300" s="59">
        <v>443897541</v>
      </c>
      <c r="C1300" s="38" t="s">
        <v>36</v>
      </c>
      <c r="D1300" s="38" t="s">
        <v>37</v>
      </c>
      <c r="E1300" s="38" t="s">
        <v>120</v>
      </c>
      <c r="F1300" s="35">
        <v>3664.03</v>
      </c>
      <c r="G1300" s="35">
        <v>3664.45</v>
      </c>
      <c r="H1300" s="35">
        <v>3667.01</v>
      </c>
      <c r="I1300" s="38" t="s">
        <v>1636</v>
      </c>
      <c r="J1300" s="35">
        <v>3664.44</v>
      </c>
      <c r="K1300" s="35">
        <v>0</v>
      </c>
      <c r="L1300" s="35">
        <v>0</v>
      </c>
      <c r="M1300" s="35">
        <v>0.41</v>
      </c>
      <c r="N1300" s="10" t="str">
        <f t="shared" si="210"/>
        <v>W</v>
      </c>
      <c r="O1300" s="11">
        <f t="shared" si="211"/>
        <v>45919</v>
      </c>
      <c r="P1300" s="12" t="str">
        <f t="shared" si="212"/>
        <v>17</v>
      </c>
      <c r="Q1300" s="13" t="str">
        <f>VLOOKUP($B1300,Deals_Demo!$H:$N,7,0)</f>
        <v>strategy_10_demo</v>
      </c>
      <c r="R1300" s="13" t="str">
        <f t="shared" si="213"/>
        <v>Fri</v>
      </c>
      <c r="S1300" s="14">
        <f>VLOOKUP($B1300,Deals_Demo!$H:$S,8,0)</f>
        <v>45919.731342592589</v>
      </c>
      <c r="T1300" s="14">
        <f>VLOOKUP($B1300,Deals_Demo!$H:$S,9,0)</f>
        <v>45919.939675925925</v>
      </c>
      <c r="U1300" s="15" t="str">
        <f t="shared" si="214"/>
        <v>2025-09-19</v>
      </c>
      <c r="V1300" s="13" t="str">
        <f>VLOOKUP($B1300,Deals_Demo!$H:$S,11,0)</f>
        <v>22</v>
      </c>
      <c r="W1300" s="13" t="str">
        <f>VLOOKUP($B1300,Deals_Demo!$H:$S,12,0)</f>
        <v>Fri</v>
      </c>
      <c r="X1300" s="13">
        <f t="shared" si="216"/>
        <v>4.1000000000000002E-2</v>
      </c>
      <c r="Y1300" s="13">
        <f t="shared" si="217"/>
        <v>8.2000000000000003E-2</v>
      </c>
      <c r="Z1300" s="13">
        <f t="shared" si="218"/>
        <v>0.12299999999999998</v>
      </c>
      <c r="AA1300" s="13">
        <f t="shared" si="215"/>
        <v>-3</v>
      </c>
    </row>
    <row r="1301" spans="1:27" x14ac:dyDescent="0.25">
      <c r="A1301" s="60">
        <v>45919.73201388889</v>
      </c>
      <c r="B1301" s="61">
        <v>443897935</v>
      </c>
      <c r="C1301" s="37" t="s">
        <v>36</v>
      </c>
      <c r="D1301" s="37" t="s">
        <v>37</v>
      </c>
      <c r="E1301" s="37" t="s">
        <v>120</v>
      </c>
      <c r="F1301" s="36">
        <v>3663.11</v>
      </c>
      <c r="G1301" s="36">
        <v>3664.62</v>
      </c>
      <c r="H1301" s="36">
        <v>3666.65</v>
      </c>
      <c r="I1301" s="37" t="s">
        <v>1640</v>
      </c>
      <c r="J1301" s="36">
        <v>3666.69</v>
      </c>
      <c r="K1301" s="36">
        <v>0</v>
      </c>
      <c r="L1301" s="36">
        <v>0</v>
      </c>
      <c r="M1301" s="36">
        <v>3.58</v>
      </c>
      <c r="N1301" s="10" t="str">
        <f t="shared" si="210"/>
        <v>W</v>
      </c>
      <c r="O1301" s="11">
        <f t="shared" si="211"/>
        <v>45919</v>
      </c>
      <c r="P1301" s="12" t="str">
        <f t="shared" si="212"/>
        <v>17</v>
      </c>
      <c r="Q1301" s="13" t="str">
        <f>VLOOKUP($B1301,Deals_Demo!$H:$N,7,0)</f>
        <v>strategy_13_demo</v>
      </c>
      <c r="R1301" s="13" t="str">
        <f t="shared" si="213"/>
        <v>Fri</v>
      </c>
      <c r="S1301" s="14">
        <f>VLOOKUP($B1301,Deals_Demo!$H:$S,8,0)</f>
        <v>45919.73201388889</v>
      </c>
      <c r="T1301" s="14">
        <f>VLOOKUP($B1301,Deals_Demo!$H:$S,9,0)</f>
        <v>45919.940347222226</v>
      </c>
      <c r="U1301" s="15" t="str">
        <f t="shared" si="214"/>
        <v>2025-09-19</v>
      </c>
      <c r="V1301" s="13" t="str">
        <f>VLOOKUP($B1301,Deals_Demo!$H:$S,11,0)</f>
        <v>22</v>
      </c>
      <c r="W1301" s="13" t="str">
        <f>VLOOKUP($B1301,Deals_Demo!$H:$S,12,0)</f>
        <v>Fri</v>
      </c>
      <c r="X1301" s="13">
        <f t="shared" si="216"/>
        <v>0.35800000000000004</v>
      </c>
      <c r="Y1301" s="13">
        <f t="shared" si="217"/>
        <v>0.71600000000000008</v>
      </c>
      <c r="Z1301" s="13">
        <f t="shared" si="218"/>
        <v>1.0740000000000001</v>
      </c>
      <c r="AA1301" s="13">
        <f t="shared" si="215"/>
        <v>3.58</v>
      </c>
    </row>
    <row r="1302" spans="1:27" x14ac:dyDescent="0.25">
      <c r="A1302" s="58">
        <v>45919.732025462959</v>
      </c>
      <c r="B1302" s="59">
        <v>443897939</v>
      </c>
      <c r="C1302" s="38" t="s">
        <v>36</v>
      </c>
      <c r="D1302" s="38" t="s">
        <v>37</v>
      </c>
      <c r="E1302" s="38" t="s">
        <v>120</v>
      </c>
      <c r="F1302" s="35">
        <v>3663.1</v>
      </c>
      <c r="G1302" s="35">
        <v>3660.11</v>
      </c>
      <c r="H1302" s="35">
        <v>3666.61</v>
      </c>
      <c r="I1302" s="38" t="s">
        <v>1641</v>
      </c>
      <c r="J1302" s="35">
        <v>3666.62</v>
      </c>
      <c r="K1302" s="35">
        <v>0</v>
      </c>
      <c r="L1302" s="35">
        <v>0</v>
      </c>
      <c r="M1302" s="35">
        <v>3.52</v>
      </c>
      <c r="N1302" s="10" t="str">
        <f t="shared" si="210"/>
        <v>W</v>
      </c>
      <c r="O1302" s="11">
        <f t="shared" si="211"/>
        <v>45919</v>
      </c>
      <c r="P1302" s="12" t="str">
        <f t="shared" si="212"/>
        <v>17</v>
      </c>
      <c r="Q1302" s="13" t="str">
        <f>VLOOKUP($B1302,Deals_Demo!$H:$N,7,0)</f>
        <v>strategy_08_demo</v>
      </c>
      <c r="R1302" s="13" t="str">
        <f t="shared" si="213"/>
        <v>Fri</v>
      </c>
      <c r="S1302" s="14">
        <f>VLOOKUP($B1302,Deals_Demo!$H:$S,8,0)</f>
        <v>45919.732025462959</v>
      </c>
      <c r="T1302" s="14">
        <f>VLOOKUP($B1302,Deals_Demo!$H:$S,9,0)</f>
        <v>45919.940358796295</v>
      </c>
      <c r="U1302" s="15" t="str">
        <f t="shared" si="214"/>
        <v>2025-09-19</v>
      </c>
      <c r="V1302" s="13" t="str">
        <f>VLOOKUP($B1302,Deals_Demo!$H:$S,11,0)</f>
        <v>22</v>
      </c>
      <c r="W1302" s="13" t="str">
        <f>VLOOKUP($B1302,Deals_Demo!$H:$S,12,0)</f>
        <v>Fri</v>
      </c>
      <c r="X1302" s="13">
        <f t="shared" si="216"/>
        <v>0.35200000000000004</v>
      </c>
      <c r="Y1302" s="13">
        <f t="shared" si="217"/>
        <v>0.70400000000000007</v>
      </c>
      <c r="Z1302" s="13">
        <f t="shared" si="218"/>
        <v>1.056</v>
      </c>
      <c r="AA1302" s="13">
        <f t="shared" si="215"/>
        <v>3.52</v>
      </c>
    </row>
    <row r="1303" spans="1:27" x14ac:dyDescent="0.25">
      <c r="A1303" s="60">
        <v>45919.732939814814</v>
      </c>
      <c r="B1303" s="61">
        <v>443898915</v>
      </c>
      <c r="C1303" s="37" t="s">
        <v>36</v>
      </c>
      <c r="D1303" s="37" t="s">
        <v>37</v>
      </c>
      <c r="E1303" s="37" t="s">
        <v>120</v>
      </c>
      <c r="F1303" s="36">
        <v>3663.6</v>
      </c>
      <c r="G1303" s="36">
        <v>3662.12</v>
      </c>
      <c r="H1303" s="36">
        <v>3665.12</v>
      </c>
      <c r="I1303" s="37" t="s">
        <v>1642</v>
      </c>
      <c r="J1303" s="36">
        <v>3665.25</v>
      </c>
      <c r="K1303" s="36">
        <v>0</v>
      </c>
      <c r="L1303" s="36">
        <v>0</v>
      </c>
      <c r="M1303" s="36">
        <v>1.65</v>
      </c>
      <c r="N1303" s="10" t="str">
        <f t="shared" si="210"/>
        <v>W</v>
      </c>
      <c r="O1303" s="11">
        <f t="shared" si="211"/>
        <v>45919</v>
      </c>
      <c r="P1303" s="12" t="str">
        <f t="shared" si="212"/>
        <v>17</v>
      </c>
      <c r="Q1303" s="13" t="str">
        <f>VLOOKUP($B1303,Deals_Demo!$H:$N,7,0)</f>
        <v>strategy_15_demo</v>
      </c>
      <c r="R1303" s="13" t="str">
        <f t="shared" si="213"/>
        <v>Fri</v>
      </c>
      <c r="S1303" s="14">
        <f>VLOOKUP($B1303,Deals_Demo!$H:$S,8,0)</f>
        <v>45919.732939814814</v>
      </c>
      <c r="T1303" s="14">
        <f>VLOOKUP($B1303,Deals_Demo!$H:$S,9,0)</f>
        <v>45919.94127314815</v>
      </c>
      <c r="U1303" s="15" t="str">
        <f t="shared" si="214"/>
        <v>2025-09-19</v>
      </c>
      <c r="V1303" s="13" t="str">
        <f>VLOOKUP($B1303,Deals_Demo!$H:$S,11,0)</f>
        <v>22</v>
      </c>
      <c r="W1303" s="13" t="str">
        <f>VLOOKUP($B1303,Deals_Demo!$H:$S,12,0)</f>
        <v>Fri</v>
      </c>
      <c r="X1303" s="13">
        <f t="shared" si="216"/>
        <v>0.16500000000000001</v>
      </c>
      <c r="Y1303" s="13">
        <f t="shared" si="217"/>
        <v>0.33</v>
      </c>
      <c r="Z1303" s="13">
        <f t="shared" si="218"/>
        <v>0.49499999999999994</v>
      </c>
      <c r="AA1303" s="13">
        <f t="shared" si="215"/>
        <v>-3</v>
      </c>
    </row>
    <row r="1304" spans="1:27" x14ac:dyDescent="0.25">
      <c r="A1304" s="58">
        <v>45919.734212962961</v>
      </c>
      <c r="B1304" s="59">
        <v>443899691</v>
      </c>
      <c r="C1304" s="38" t="s">
        <v>36</v>
      </c>
      <c r="D1304" s="38" t="s">
        <v>37</v>
      </c>
      <c r="E1304" s="38" t="s">
        <v>120</v>
      </c>
      <c r="F1304" s="35">
        <v>3664.35</v>
      </c>
      <c r="G1304" s="35">
        <v>3662.86</v>
      </c>
      <c r="H1304" s="35">
        <v>3665.86</v>
      </c>
      <c r="I1304" s="38" t="s">
        <v>1643</v>
      </c>
      <c r="J1304" s="35">
        <v>3665.86</v>
      </c>
      <c r="K1304" s="35">
        <v>0</v>
      </c>
      <c r="L1304" s="35">
        <v>0</v>
      </c>
      <c r="M1304" s="35">
        <v>1.51</v>
      </c>
      <c r="N1304" s="10" t="str">
        <f t="shared" si="210"/>
        <v>W</v>
      </c>
      <c r="O1304" s="11">
        <f t="shared" si="211"/>
        <v>45919</v>
      </c>
      <c r="P1304" s="12" t="str">
        <f t="shared" si="212"/>
        <v>17</v>
      </c>
      <c r="Q1304" s="13" t="str">
        <f>VLOOKUP($B1304,Deals_Demo!$H:$N,7,0)</f>
        <v>strategy_15_demo</v>
      </c>
      <c r="R1304" s="13" t="str">
        <f t="shared" si="213"/>
        <v>Fri</v>
      </c>
      <c r="S1304" s="14">
        <f>VLOOKUP($B1304,Deals_Demo!$H:$S,8,0)</f>
        <v>45919.734212962961</v>
      </c>
      <c r="T1304" s="14">
        <f>VLOOKUP($B1304,Deals_Demo!$H:$S,9,0)</f>
        <v>45919.942546296297</v>
      </c>
      <c r="U1304" s="15" t="str">
        <f t="shared" si="214"/>
        <v>2025-09-19</v>
      </c>
      <c r="V1304" s="13" t="str">
        <f>VLOOKUP($B1304,Deals_Demo!$H:$S,11,0)</f>
        <v>22</v>
      </c>
      <c r="W1304" s="13" t="str">
        <f>VLOOKUP($B1304,Deals_Demo!$H:$S,12,0)</f>
        <v>Fri</v>
      </c>
      <c r="X1304" s="13">
        <f t="shared" si="216"/>
        <v>0.15100000000000002</v>
      </c>
      <c r="Y1304" s="13">
        <f t="shared" si="217"/>
        <v>0.30200000000000005</v>
      </c>
      <c r="Z1304" s="13">
        <f t="shared" si="218"/>
        <v>0.45299999999999996</v>
      </c>
      <c r="AA1304" s="13">
        <f t="shared" si="215"/>
        <v>-3</v>
      </c>
    </row>
    <row r="1305" spans="1:27" x14ac:dyDescent="0.25">
      <c r="A1305" s="60">
        <v>45919.736990740741</v>
      </c>
      <c r="B1305" s="61">
        <v>443900898</v>
      </c>
      <c r="C1305" s="37" t="s">
        <v>36</v>
      </c>
      <c r="D1305" s="37" t="s">
        <v>37</v>
      </c>
      <c r="E1305" s="37" t="s">
        <v>120</v>
      </c>
      <c r="F1305" s="36">
        <v>3665.1</v>
      </c>
      <c r="G1305" s="36">
        <v>3662.1</v>
      </c>
      <c r="H1305" s="36">
        <v>3666.6</v>
      </c>
      <c r="I1305" s="37" t="s">
        <v>1641</v>
      </c>
      <c r="J1305" s="36">
        <v>3666.62</v>
      </c>
      <c r="K1305" s="36">
        <v>0</v>
      </c>
      <c r="L1305" s="36">
        <v>0</v>
      </c>
      <c r="M1305" s="36">
        <v>1.52</v>
      </c>
      <c r="N1305" s="10" t="str">
        <f t="shared" si="210"/>
        <v>W</v>
      </c>
      <c r="O1305" s="11">
        <f t="shared" si="211"/>
        <v>45919</v>
      </c>
      <c r="P1305" s="12" t="str">
        <f t="shared" si="212"/>
        <v>17</v>
      </c>
      <c r="Q1305" s="13" t="str">
        <f>VLOOKUP($B1305,Deals_Demo!$H:$N,7,0)</f>
        <v>strategy_14_demo</v>
      </c>
      <c r="R1305" s="13" t="str">
        <f t="shared" si="213"/>
        <v>Fri</v>
      </c>
      <c r="S1305" s="14">
        <f>VLOOKUP($B1305,Deals_Demo!$H:$S,8,0)</f>
        <v>45919.736990740741</v>
      </c>
      <c r="T1305" s="14">
        <f>VLOOKUP($B1305,Deals_Demo!$H:$S,9,0)</f>
        <v>45919.945324074077</v>
      </c>
      <c r="U1305" s="15" t="str">
        <f t="shared" si="214"/>
        <v>2025-09-19</v>
      </c>
      <c r="V1305" s="13" t="str">
        <f>VLOOKUP($B1305,Deals_Demo!$H:$S,11,0)</f>
        <v>22</v>
      </c>
      <c r="W1305" s="13" t="str">
        <f>VLOOKUP($B1305,Deals_Demo!$H:$S,12,0)</f>
        <v>Fri</v>
      </c>
      <c r="X1305" s="13">
        <f t="shared" si="216"/>
        <v>0.15200000000000002</v>
      </c>
      <c r="Y1305" s="13">
        <f t="shared" si="217"/>
        <v>0.30400000000000005</v>
      </c>
      <c r="Z1305" s="13">
        <f t="shared" si="218"/>
        <v>0.45599999999999996</v>
      </c>
      <c r="AA1305" s="13">
        <f t="shared" si="215"/>
        <v>-3</v>
      </c>
    </row>
    <row r="1306" spans="1:27" x14ac:dyDescent="0.25">
      <c r="A1306" s="58">
        <v>45919.737002314818</v>
      </c>
      <c r="B1306" s="59">
        <v>443900900</v>
      </c>
      <c r="C1306" s="38" t="s">
        <v>36</v>
      </c>
      <c r="D1306" s="38" t="s">
        <v>37</v>
      </c>
      <c r="E1306" s="38" t="s">
        <v>120</v>
      </c>
      <c r="F1306" s="35">
        <v>3665.08</v>
      </c>
      <c r="G1306" s="35">
        <v>3662.1</v>
      </c>
      <c r="H1306" s="35">
        <v>3666.6</v>
      </c>
      <c r="I1306" s="38" t="s">
        <v>1641</v>
      </c>
      <c r="J1306" s="35">
        <v>3666.62</v>
      </c>
      <c r="K1306" s="35">
        <v>0</v>
      </c>
      <c r="L1306" s="35">
        <v>0</v>
      </c>
      <c r="M1306" s="35">
        <v>1.54</v>
      </c>
      <c r="N1306" s="10" t="str">
        <f t="shared" si="210"/>
        <v>W</v>
      </c>
      <c r="O1306" s="11">
        <f t="shared" si="211"/>
        <v>45919</v>
      </c>
      <c r="P1306" s="12" t="str">
        <f t="shared" si="212"/>
        <v>17</v>
      </c>
      <c r="Q1306" s="13" t="str">
        <f>VLOOKUP($B1306,Deals_Demo!$H:$N,7,0)</f>
        <v>strategy_12_demo</v>
      </c>
      <c r="R1306" s="13" t="str">
        <f t="shared" si="213"/>
        <v>Fri</v>
      </c>
      <c r="S1306" s="14">
        <f>VLOOKUP($B1306,Deals_Demo!$H:$S,8,0)</f>
        <v>45919.737002314818</v>
      </c>
      <c r="T1306" s="14">
        <f>VLOOKUP($B1306,Deals_Demo!$H:$S,9,0)</f>
        <v>45919.945335648154</v>
      </c>
      <c r="U1306" s="15" t="str">
        <f t="shared" si="214"/>
        <v>2025-09-19</v>
      </c>
      <c r="V1306" s="13" t="str">
        <f>VLOOKUP($B1306,Deals_Demo!$H:$S,11,0)</f>
        <v>22</v>
      </c>
      <c r="W1306" s="13" t="str">
        <f>VLOOKUP($B1306,Deals_Demo!$H:$S,12,0)</f>
        <v>Fri</v>
      </c>
      <c r="X1306" s="13">
        <f t="shared" si="216"/>
        <v>0.15400000000000003</v>
      </c>
      <c r="Y1306" s="13">
        <f t="shared" si="217"/>
        <v>0.30800000000000005</v>
      </c>
      <c r="Z1306" s="13">
        <f t="shared" si="218"/>
        <v>0.46199999999999997</v>
      </c>
      <c r="AA1306" s="13">
        <f t="shared" si="215"/>
        <v>-3</v>
      </c>
    </row>
    <row r="1307" spans="1:27" x14ac:dyDescent="0.25">
      <c r="A1307" s="60">
        <v>45919.737685185188</v>
      </c>
      <c r="B1307" s="61">
        <v>443901331</v>
      </c>
      <c r="C1307" s="37" t="s">
        <v>36</v>
      </c>
      <c r="D1307" s="37" t="s">
        <v>37</v>
      </c>
      <c r="E1307" s="37" t="s">
        <v>120</v>
      </c>
      <c r="F1307" s="36">
        <v>3665</v>
      </c>
      <c r="G1307" s="36">
        <v>3665.66</v>
      </c>
      <c r="H1307" s="36">
        <v>3668</v>
      </c>
      <c r="I1307" s="37" t="s">
        <v>1644</v>
      </c>
      <c r="J1307" s="36">
        <v>3668.09</v>
      </c>
      <c r="K1307" s="36">
        <v>0</v>
      </c>
      <c r="L1307" s="36">
        <v>0</v>
      </c>
      <c r="M1307" s="36">
        <v>3.09</v>
      </c>
      <c r="N1307" s="10" t="str">
        <f t="shared" si="210"/>
        <v>W</v>
      </c>
      <c r="O1307" s="11">
        <f t="shared" si="211"/>
        <v>45919</v>
      </c>
      <c r="P1307" s="12" t="str">
        <f t="shared" si="212"/>
        <v>17</v>
      </c>
      <c r="Q1307" s="13" t="str">
        <f>VLOOKUP($B1307,Deals_Demo!$H:$N,7,0)</f>
        <v>strategy_10_demo</v>
      </c>
      <c r="R1307" s="13" t="str">
        <f t="shared" si="213"/>
        <v>Fri</v>
      </c>
      <c r="S1307" s="14">
        <f>VLOOKUP($B1307,Deals_Demo!$H:$S,8,0)</f>
        <v>45919.737685185188</v>
      </c>
      <c r="T1307" s="14">
        <f>VLOOKUP($B1307,Deals_Demo!$H:$S,9,0)</f>
        <v>45919.946018518523</v>
      </c>
      <c r="U1307" s="15" t="str">
        <f t="shared" si="214"/>
        <v>2025-09-19</v>
      </c>
      <c r="V1307" s="13" t="str">
        <f>VLOOKUP($B1307,Deals_Demo!$H:$S,11,0)</f>
        <v>22</v>
      </c>
      <c r="W1307" s="13" t="str">
        <f>VLOOKUP($B1307,Deals_Demo!$H:$S,12,0)</f>
        <v>Fri</v>
      </c>
      <c r="X1307" s="13">
        <f t="shared" si="216"/>
        <v>0.309</v>
      </c>
      <c r="Y1307" s="13">
        <f t="shared" si="217"/>
        <v>0.61799999999999999</v>
      </c>
      <c r="Z1307" s="13">
        <f t="shared" si="218"/>
        <v>0.92699999999999994</v>
      </c>
      <c r="AA1307" s="13">
        <f t="shared" si="215"/>
        <v>3.09</v>
      </c>
    </row>
    <row r="1308" spans="1:27" x14ac:dyDescent="0.25">
      <c r="A1308" s="58">
        <v>45919.737696759257</v>
      </c>
      <c r="B1308" s="59">
        <v>443901332</v>
      </c>
      <c r="C1308" s="38" t="s">
        <v>36</v>
      </c>
      <c r="D1308" s="38" t="s">
        <v>37</v>
      </c>
      <c r="E1308" s="38" t="s">
        <v>120</v>
      </c>
      <c r="F1308" s="35">
        <v>3665</v>
      </c>
      <c r="G1308" s="35">
        <v>3666.95</v>
      </c>
      <c r="H1308" s="35">
        <v>3668.5</v>
      </c>
      <c r="I1308" s="38" t="s">
        <v>1645</v>
      </c>
      <c r="J1308" s="35">
        <v>3668.72</v>
      </c>
      <c r="K1308" s="35">
        <v>0</v>
      </c>
      <c r="L1308" s="35">
        <v>0</v>
      </c>
      <c r="M1308" s="35">
        <v>3.72</v>
      </c>
      <c r="N1308" s="10" t="str">
        <f t="shared" si="210"/>
        <v>W</v>
      </c>
      <c r="O1308" s="11">
        <f t="shared" si="211"/>
        <v>45919</v>
      </c>
      <c r="P1308" s="12" t="str">
        <f t="shared" si="212"/>
        <v>17</v>
      </c>
      <c r="Q1308" s="13" t="str">
        <f>VLOOKUP($B1308,Deals_Demo!$H:$N,7,0)</f>
        <v>strategy_11_demo</v>
      </c>
      <c r="R1308" s="13" t="str">
        <f t="shared" si="213"/>
        <v>Fri</v>
      </c>
      <c r="S1308" s="14">
        <f>VLOOKUP($B1308,Deals_Demo!$H:$S,8,0)</f>
        <v>45919.737696759257</v>
      </c>
      <c r="T1308" s="14">
        <f>VLOOKUP($B1308,Deals_Demo!$H:$S,9,0)</f>
        <v>45919.946030092593</v>
      </c>
      <c r="U1308" s="15" t="str">
        <f t="shared" si="214"/>
        <v>2025-09-19</v>
      </c>
      <c r="V1308" s="13" t="str">
        <f>VLOOKUP($B1308,Deals_Demo!$H:$S,11,0)</f>
        <v>22</v>
      </c>
      <c r="W1308" s="13" t="str">
        <f>VLOOKUP($B1308,Deals_Demo!$H:$S,12,0)</f>
        <v>Fri</v>
      </c>
      <c r="X1308" s="13">
        <f t="shared" si="216"/>
        <v>0.37200000000000005</v>
      </c>
      <c r="Y1308" s="13">
        <f t="shared" si="217"/>
        <v>0.74400000000000011</v>
      </c>
      <c r="Z1308" s="13">
        <f t="shared" si="218"/>
        <v>1.1160000000000001</v>
      </c>
      <c r="AA1308" s="13">
        <f t="shared" si="215"/>
        <v>3.72</v>
      </c>
    </row>
    <row r="1309" spans="1:27" x14ac:dyDescent="0.25">
      <c r="A1309" s="60">
        <v>45919.737696759257</v>
      </c>
      <c r="B1309" s="61">
        <v>443901334</v>
      </c>
      <c r="C1309" s="37" t="s">
        <v>36</v>
      </c>
      <c r="D1309" s="37" t="s">
        <v>37</v>
      </c>
      <c r="E1309" s="37" t="s">
        <v>120</v>
      </c>
      <c r="F1309" s="36">
        <v>3665</v>
      </c>
      <c r="G1309" s="36">
        <v>3665.69</v>
      </c>
      <c r="H1309" s="36">
        <v>3668</v>
      </c>
      <c r="I1309" s="37" t="s">
        <v>1644</v>
      </c>
      <c r="J1309" s="36">
        <v>3668.09</v>
      </c>
      <c r="K1309" s="36">
        <v>0</v>
      </c>
      <c r="L1309" s="36">
        <v>0</v>
      </c>
      <c r="M1309" s="36">
        <v>3.09</v>
      </c>
      <c r="N1309" s="10" t="str">
        <f t="shared" si="210"/>
        <v>W</v>
      </c>
      <c r="O1309" s="11">
        <f t="shared" si="211"/>
        <v>45919</v>
      </c>
      <c r="P1309" s="12" t="str">
        <f t="shared" si="212"/>
        <v>17</v>
      </c>
      <c r="Q1309" s="13" t="str">
        <f>VLOOKUP($B1309,Deals_Demo!$H:$N,7,0)</f>
        <v>strategy_09_demo</v>
      </c>
      <c r="R1309" s="13" t="str">
        <f t="shared" si="213"/>
        <v>Fri</v>
      </c>
      <c r="S1309" s="14">
        <f>VLOOKUP($B1309,Deals_Demo!$H:$S,8,0)</f>
        <v>45919.737696759257</v>
      </c>
      <c r="T1309" s="14">
        <f>VLOOKUP($B1309,Deals_Demo!$H:$S,9,0)</f>
        <v>45919.946030092593</v>
      </c>
      <c r="U1309" s="15" t="str">
        <f t="shared" si="214"/>
        <v>2025-09-19</v>
      </c>
      <c r="V1309" s="13" t="str">
        <f>VLOOKUP($B1309,Deals_Demo!$H:$S,11,0)</f>
        <v>22</v>
      </c>
      <c r="W1309" s="13" t="str">
        <f>VLOOKUP($B1309,Deals_Demo!$H:$S,12,0)</f>
        <v>Fri</v>
      </c>
      <c r="X1309" s="13">
        <f t="shared" si="216"/>
        <v>0.309</v>
      </c>
      <c r="Y1309" s="13">
        <f t="shared" si="217"/>
        <v>0.61799999999999999</v>
      </c>
      <c r="Z1309" s="13">
        <f t="shared" si="218"/>
        <v>0.92699999999999994</v>
      </c>
      <c r="AA1309" s="13">
        <f t="shared" si="215"/>
        <v>3.09</v>
      </c>
    </row>
    <row r="1310" spans="1:27" x14ac:dyDescent="0.25">
      <c r="A1310" s="58">
        <v>45919.746608796297</v>
      </c>
      <c r="B1310" s="59">
        <v>443907778</v>
      </c>
      <c r="C1310" s="38" t="s">
        <v>36</v>
      </c>
      <c r="D1310" s="38" t="s">
        <v>37</v>
      </c>
      <c r="E1310" s="38" t="s">
        <v>120</v>
      </c>
      <c r="F1310" s="35">
        <v>3667.42</v>
      </c>
      <c r="G1310" s="35">
        <v>3669.68</v>
      </c>
      <c r="H1310" s="35">
        <v>3670.95</v>
      </c>
      <c r="I1310" s="38" t="s">
        <v>1646</v>
      </c>
      <c r="J1310" s="35">
        <v>3671.04</v>
      </c>
      <c r="K1310" s="35">
        <v>0</v>
      </c>
      <c r="L1310" s="35">
        <v>0</v>
      </c>
      <c r="M1310" s="35">
        <v>3.62</v>
      </c>
      <c r="N1310" s="10" t="str">
        <f t="shared" si="210"/>
        <v>W</v>
      </c>
      <c r="O1310" s="11">
        <f t="shared" si="211"/>
        <v>45919</v>
      </c>
      <c r="P1310" s="12" t="str">
        <f t="shared" si="212"/>
        <v>17</v>
      </c>
      <c r="Q1310" s="13" t="str">
        <f>VLOOKUP($B1310,Deals_Demo!$H:$N,7,0)</f>
        <v>strategy_17_demo</v>
      </c>
      <c r="R1310" s="13" t="str">
        <f t="shared" si="213"/>
        <v>Fri</v>
      </c>
      <c r="S1310" s="14">
        <f>VLOOKUP($B1310,Deals_Demo!$H:$S,8,0)</f>
        <v>45919.746608796297</v>
      </c>
      <c r="T1310" s="14">
        <f>VLOOKUP($B1310,Deals_Demo!$H:$S,9,0)</f>
        <v>45919.954942129632</v>
      </c>
      <c r="U1310" s="15" t="str">
        <f t="shared" si="214"/>
        <v>2025-09-19</v>
      </c>
      <c r="V1310" s="13" t="str">
        <f>VLOOKUP($B1310,Deals_Demo!$H:$S,11,0)</f>
        <v>22</v>
      </c>
      <c r="W1310" s="13" t="str">
        <f>VLOOKUP($B1310,Deals_Demo!$H:$S,12,0)</f>
        <v>Fri</v>
      </c>
      <c r="X1310" s="13">
        <f t="shared" si="216"/>
        <v>0.36200000000000004</v>
      </c>
      <c r="Y1310" s="13">
        <f t="shared" si="217"/>
        <v>0.72400000000000009</v>
      </c>
      <c r="Z1310" s="13">
        <f t="shared" si="218"/>
        <v>1.0860000000000001</v>
      </c>
      <c r="AA1310" s="13">
        <f t="shared" si="215"/>
        <v>3.62</v>
      </c>
    </row>
    <row r="1311" spans="1:27" x14ac:dyDescent="0.25">
      <c r="A1311" s="60">
        <v>45919.746724537035</v>
      </c>
      <c r="B1311" s="61">
        <v>443907847</v>
      </c>
      <c r="C1311" s="37" t="s">
        <v>36</v>
      </c>
      <c r="D1311" s="37" t="s">
        <v>37</v>
      </c>
      <c r="E1311" s="37" t="s">
        <v>120</v>
      </c>
      <c r="F1311" s="36">
        <v>3667.09</v>
      </c>
      <c r="G1311" s="36">
        <v>3669.1</v>
      </c>
      <c r="H1311" s="37"/>
      <c r="I1311" s="37" t="s">
        <v>1647</v>
      </c>
      <c r="J1311" s="36">
        <v>3669.08</v>
      </c>
      <c r="K1311" s="36">
        <v>0</v>
      </c>
      <c r="L1311" s="36">
        <v>0</v>
      </c>
      <c r="M1311" s="36">
        <v>1.99</v>
      </c>
      <c r="N1311" s="10" t="str">
        <f t="shared" si="210"/>
        <v>W</v>
      </c>
      <c r="O1311" s="11">
        <f t="shared" si="211"/>
        <v>45919</v>
      </c>
      <c r="P1311" s="12" t="str">
        <f t="shared" si="212"/>
        <v>17</v>
      </c>
      <c r="Q1311" s="13" t="str">
        <f>VLOOKUP($B1311,Deals_Demo!$H:$N,7,0)</f>
        <v>strategy_19_demo</v>
      </c>
      <c r="R1311" s="13" t="str">
        <f t="shared" si="213"/>
        <v>Fri</v>
      </c>
      <c r="S1311" s="14">
        <f>VLOOKUP($B1311,Deals_Demo!$H:$S,8,0)</f>
        <v>45919.746724537035</v>
      </c>
      <c r="T1311" s="14">
        <f>VLOOKUP($B1311,Deals_Demo!$H:$S,9,0)</f>
        <v>45919.955057870371</v>
      </c>
      <c r="U1311" s="15" t="str">
        <f t="shared" si="214"/>
        <v>2025-09-19</v>
      </c>
      <c r="V1311" s="13" t="str">
        <f>VLOOKUP($B1311,Deals_Demo!$H:$S,11,0)</f>
        <v>22</v>
      </c>
      <c r="W1311" s="13" t="str">
        <f>VLOOKUP($B1311,Deals_Demo!$H:$S,12,0)</f>
        <v>Fri</v>
      </c>
      <c r="X1311" s="13">
        <f t="shared" si="216"/>
        <v>0.19900000000000001</v>
      </c>
      <c r="Y1311" s="13">
        <f t="shared" si="217"/>
        <v>0.39800000000000002</v>
      </c>
      <c r="Z1311" s="13">
        <f t="shared" si="218"/>
        <v>0.59699999999999998</v>
      </c>
      <c r="AA1311" s="13">
        <f t="shared" si="215"/>
        <v>-3</v>
      </c>
    </row>
    <row r="1312" spans="1:27" x14ac:dyDescent="0.25">
      <c r="A1312" s="58">
        <v>45919.746724537035</v>
      </c>
      <c r="B1312" s="59">
        <v>443907848</v>
      </c>
      <c r="C1312" s="38" t="s">
        <v>36</v>
      </c>
      <c r="D1312" s="38" t="s">
        <v>37</v>
      </c>
      <c r="E1312" s="38" t="s">
        <v>120</v>
      </c>
      <c r="F1312" s="35">
        <v>3667.16</v>
      </c>
      <c r="G1312" s="35">
        <v>3668.13</v>
      </c>
      <c r="H1312" s="38"/>
      <c r="I1312" s="38" t="s">
        <v>1648</v>
      </c>
      <c r="J1312" s="35">
        <v>3668.13</v>
      </c>
      <c r="K1312" s="35">
        <v>0</v>
      </c>
      <c r="L1312" s="35">
        <v>0</v>
      </c>
      <c r="M1312" s="35">
        <v>0.97</v>
      </c>
      <c r="N1312" s="10" t="str">
        <f t="shared" si="210"/>
        <v>W</v>
      </c>
      <c r="O1312" s="11">
        <f t="shared" si="211"/>
        <v>45919</v>
      </c>
      <c r="P1312" s="12" t="str">
        <f t="shared" si="212"/>
        <v>17</v>
      </c>
      <c r="Q1312" s="13" t="str">
        <f>VLOOKUP($B1312,Deals_Demo!$H:$N,7,0)</f>
        <v>strategy_18_demo</v>
      </c>
      <c r="R1312" s="13" t="str">
        <f t="shared" si="213"/>
        <v>Fri</v>
      </c>
      <c r="S1312" s="14">
        <f>VLOOKUP($B1312,Deals_Demo!$H:$S,8,0)</f>
        <v>45919.746724537035</v>
      </c>
      <c r="T1312" s="14">
        <f>VLOOKUP($B1312,Deals_Demo!$H:$S,9,0)</f>
        <v>45919.955057870371</v>
      </c>
      <c r="U1312" s="15" t="str">
        <f t="shared" si="214"/>
        <v>2025-09-19</v>
      </c>
      <c r="V1312" s="13" t="str">
        <f>VLOOKUP($B1312,Deals_Demo!$H:$S,11,0)</f>
        <v>22</v>
      </c>
      <c r="W1312" s="13" t="str">
        <f>VLOOKUP($B1312,Deals_Demo!$H:$S,12,0)</f>
        <v>Fri</v>
      </c>
      <c r="X1312" s="13">
        <f t="shared" si="216"/>
        <v>9.7000000000000003E-2</v>
      </c>
      <c r="Y1312" s="13">
        <f t="shared" si="217"/>
        <v>0.19400000000000001</v>
      </c>
      <c r="Z1312" s="13">
        <f t="shared" si="218"/>
        <v>0.29099999999999998</v>
      </c>
      <c r="AA1312" s="13">
        <f t="shared" si="215"/>
        <v>-3</v>
      </c>
    </row>
    <row r="1313" spans="1:27" x14ac:dyDescent="0.25">
      <c r="A1313" s="60">
        <v>45919.746724537035</v>
      </c>
      <c r="B1313" s="61">
        <v>443907850</v>
      </c>
      <c r="C1313" s="37" t="s">
        <v>36</v>
      </c>
      <c r="D1313" s="37" t="s">
        <v>37</v>
      </c>
      <c r="E1313" s="37" t="s">
        <v>120</v>
      </c>
      <c r="F1313" s="36">
        <v>3667.13</v>
      </c>
      <c r="G1313" s="36">
        <v>3668.15</v>
      </c>
      <c r="H1313" s="37"/>
      <c r="I1313" s="37" t="s">
        <v>1648</v>
      </c>
      <c r="J1313" s="36">
        <v>3668.13</v>
      </c>
      <c r="K1313" s="36">
        <v>0</v>
      </c>
      <c r="L1313" s="36">
        <v>0</v>
      </c>
      <c r="M1313" s="36">
        <v>1</v>
      </c>
      <c r="N1313" s="10" t="str">
        <f t="shared" si="210"/>
        <v>W</v>
      </c>
      <c r="O1313" s="11">
        <f t="shared" si="211"/>
        <v>45919</v>
      </c>
      <c r="P1313" s="12" t="str">
        <f t="shared" si="212"/>
        <v>17</v>
      </c>
      <c r="Q1313" s="13" t="str">
        <f>VLOOKUP($B1313,Deals_Demo!$H:$N,7,0)</f>
        <v>strategy_20_demo</v>
      </c>
      <c r="R1313" s="13" t="str">
        <f t="shared" si="213"/>
        <v>Fri</v>
      </c>
      <c r="S1313" s="14">
        <f>VLOOKUP($B1313,Deals_Demo!$H:$S,8,0)</f>
        <v>45919.746724537035</v>
      </c>
      <c r="T1313" s="14">
        <f>VLOOKUP($B1313,Deals_Demo!$H:$S,9,0)</f>
        <v>45919.955057870371</v>
      </c>
      <c r="U1313" s="15" t="str">
        <f t="shared" si="214"/>
        <v>2025-09-19</v>
      </c>
      <c r="V1313" s="13" t="str">
        <f>VLOOKUP($B1313,Deals_Demo!$H:$S,11,0)</f>
        <v>22</v>
      </c>
      <c r="W1313" s="13" t="str">
        <f>VLOOKUP($B1313,Deals_Demo!$H:$S,12,0)</f>
        <v>Fri</v>
      </c>
      <c r="X1313" s="13">
        <f t="shared" si="216"/>
        <v>0.1</v>
      </c>
      <c r="Y1313" s="13">
        <f t="shared" si="217"/>
        <v>0.2</v>
      </c>
      <c r="Z1313" s="13">
        <f t="shared" si="218"/>
        <v>0.3</v>
      </c>
      <c r="AA1313" s="13">
        <f t="shared" si="215"/>
        <v>-3</v>
      </c>
    </row>
    <row r="1314" spans="1:27" x14ac:dyDescent="0.25">
      <c r="A1314" s="58">
        <v>45919.748807870368</v>
      </c>
      <c r="B1314" s="59">
        <v>443909781</v>
      </c>
      <c r="C1314" s="38" t="s">
        <v>36</v>
      </c>
      <c r="D1314" s="38" t="s">
        <v>37</v>
      </c>
      <c r="E1314" s="38" t="s">
        <v>120</v>
      </c>
      <c r="F1314" s="35">
        <v>3668.79</v>
      </c>
      <c r="G1314" s="35">
        <v>3665.78</v>
      </c>
      <c r="H1314" s="38"/>
      <c r="I1314" s="38" t="s">
        <v>1649</v>
      </c>
      <c r="J1314" s="35">
        <v>3665.65</v>
      </c>
      <c r="K1314" s="35">
        <v>0</v>
      </c>
      <c r="L1314" s="35">
        <v>0</v>
      </c>
      <c r="M1314" s="35">
        <v>-3.14</v>
      </c>
      <c r="N1314" s="10" t="str">
        <f t="shared" si="210"/>
        <v>L</v>
      </c>
      <c r="O1314" s="11">
        <f t="shared" si="211"/>
        <v>45919</v>
      </c>
      <c r="P1314" s="12" t="str">
        <f t="shared" si="212"/>
        <v>17</v>
      </c>
      <c r="Q1314" s="13" t="str">
        <f>VLOOKUP($B1314,Deals_Demo!$H:$N,7,0)</f>
        <v>strategy_20_demo</v>
      </c>
      <c r="R1314" s="13" t="str">
        <f t="shared" si="213"/>
        <v>Fri</v>
      </c>
      <c r="S1314" s="14">
        <f>VLOOKUP($B1314,Deals_Demo!$H:$S,8,0)</f>
        <v>45919.748807870368</v>
      </c>
      <c r="T1314" s="14">
        <f>VLOOKUP($B1314,Deals_Demo!$H:$S,9,0)</f>
        <v>45919.957141203704</v>
      </c>
      <c r="U1314" s="15" t="str">
        <f t="shared" si="214"/>
        <v>2025-09-19</v>
      </c>
      <c r="V1314" s="13" t="str">
        <f>VLOOKUP($B1314,Deals_Demo!$H:$S,11,0)</f>
        <v>22</v>
      </c>
      <c r="W1314" s="13" t="str">
        <f>VLOOKUP($B1314,Deals_Demo!$H:$S,12,0)</f>
        <v>Fri</v>
      </c>
      <c r="X1314" s="13">
        <f t="shared" si="216"/>
        <v>-0.31400000000000006</v>
      </c>
      <c r="Y1314" s="13">
        <f t="shared" si="217"/>
        <v>-0.62800000000000011</v>
      </c>
      <c r="Z1314" s="13">
        <f t="shared" si="218"/>
        <v>-0.94199999999999995</v>
      </c>
      <c r="AA1314" s="13">
        <f t="shared" si="215"/>
        <v>-3</v>
      </c>
    </row>
    <row r="1315" spans="1:27" x14ac:dyDescent="0.25">
      <c r="A1315" s="60">
        <v>45919.748807870368</v>
      </c>
      <c r="B1315" s="61">
        <v>443909783</v>
      </c>
      <c r="C1315" s="37" t="s">
        <v>36</v>
      </c>
      <c r="D1315" s="37" t="s">
        <v>37</v>
      </c>
      <c r="E1315" s="37" t="s">
        <v>120</v>
      </c>
      <c r="F1315" s="36">
        <v>3668.74</v>
      </c>
      <c r="G1315" s="36">
        <v>3665.79</v>
      </c>
      <c r="H1315" s="37"/>
      <c r="I1315" s="37" t="s">
        <v>1649</v>
      </c>
      <c r="J1315" s="36">
        <v>3665.65</v>
      </c>
      <c r="K1315" s="36">
        <v>0</v>
      </c>
      <c r="L1315" s="36">
        <v>0</v>
      </c>
      <c r="M1315" s="36">
        <v>-3.09</v>
      </c>
      <c r="N1315" s="10" t="str">
        <f t="shared" si="210"/>
        <v>L</v>
      </c>
      <c r="O1315" s="11">
        <f t="shared" si="211"/>
        <v>45919</v>
      </c>
      <c r="P1315" s="12" t="str">
        <f t="shared" si="212"/>
        <v>17</v>
      </c>
      <c r="Q1315" s="13" t="str">
        <f>VLOOKUP($B1315,Deals_Demo!$H:$N,7,0)</f>
        <v>strategy_18_demo</v>
      </c>
      <c r="R1315" s="13" t="str">
        <f t="shared" si="213"/>
        <v>Fri</v>
      </c>
      <c r="S1315" s="14">
        <f>VLOOKUP($B1315,Deals_Demo!$H:$S,8,0)</f>
        <v>45919.748807870368</v>
      </c>
      <c r="T1315" s="14">
        <f>VLOOKUP($B1315,Deals_Demo!$H:$S,9,0)</f>
        <v>45919.957141203704</v>
      </c>
      <c r="U1315" s="15" t="str">
        <f t="shared" si="214"/>
        <v>2025-09-19</v>
      </c>
      <c r="V1315" s="13" t="str">
        <f>VLOOKUP($B1315,Deals_Demo!$H:$S,11,0)</f>
        <v>22</v>
      </c>
      <c r="W1315" s="13" t="str">
        <f>VLOOKUP($B1315,Deals_Demo!$H:$S,12,0)</f>
        <v>Fri</v>
      </c>
      <c r="X1315" s="13">
        <f t="shared" si="216"/>
        <v>-0.309</v>
      </c>
      <c r="Y1315" s="13">
        <f t="shared" si="217"/>
        <v>-0.61799999999999999</v>
      </c>
      <c r="Z1315" s="13">
        <f t="shared" si="218"/>
        <v>-0.92699999999999994</v>
      </c>
      <c r="AA1315" s="13">
        <f t="shared" si="215"/>
        <v>-3</v>
      </c>
    </row>
    <row r="1316" spans="1:27" x14ac:dyDescent="0.25">
      <c r="A1316" s="58">
        <v>45919.74927083333</v>
      </c>
      <c r="B1316" s="59">
        <v>443910010</v>
      </c>
      <c r="C1316" s="38" t="s">
        <v>36</v>
      </c>
      <c r="D1316" s="38" t="s">
        <v>37</v>
      </c>
      <c r="E1316" s="38" t="s">
        <v>120</v>
      </c>
      <c r="F1316" s="35">
        <v>3666.71</v>
      </c>
      <c r="G1316" s="35">
        <v>3667.83</v>
      </c>
      <c r="H1316" s="35">
        <v>3670.22</v>
      </c>
      <c r="I1316" s="38" t="s">
        <v>1650</v>
      </c>
      <c r="J1316" s="35">
        <v>3667.82</v>
      </c>
      <c r="K1316" s="35">
        <v>0</v>
      </c>
      <c r="L1316" s="35">
        <v>0</v>
      </c>
      <c r="M1316" s="35">
        <v>1.1100000000000001</v>
      </c>
      <c r="N1316" s="10" t="str">
        <f t="shared" si="210"/>
        <v>W</v>
      </c>
      <c r="O1316" s="11">
        <f t="shared" si="211"/>
        <v>45919</v>
      </c>
      <c r="P1316" s="12" t="str">
        <f t="shared" si="212"/>
        <v>17</v>
      </c>
      <c r="Q1316" s="13" t="str">
        <f>VLOOKUP($B1316,Deals_Demo!$H:$N,7,0)</f>
        <v>strategy_08_demo</v>
      </c>
      <c r="R1316" s="13" t="str">
        <f t="shared" si="213"/>
        <v>Fri</v>
      </c>
      <c r="S1316" s="14">
        <f>VLOOKUP($B1316,Deals_Demo!$H:$S,8,0)</f>
        <v>45919.74927083333</v>
      </c>
      <c r="T1316" s="14">
        <f>VLOOKUP($B1316,Deals_Demo!$H:$S,9,0)</f>
        <v>45919.957604166666</v>
      </c>
      <c r="U1316" s="15" t="str">
        <f t="shared" si="214"/>
        <v>2025-09-19</v>
      </c>
      <c r="V1316" s="13" t="str">
        <f>VLOOKUP($B1316,Deals_Demo!$H:$S,11,0)</f>
        <v>22</v>
      </c>
      <c r="W1316" s="13" t="str">
        <f>VLOOKUP($B1316,Deals_Demo!$H:$S,12,0)</f>
        <v>Fri</v>
      </c>
      <c r="X1316" s="13">
        <f t="shared" si="216"/>
        <v>0.11100000000000002</v>
      </c>
      <c r="Y1316" s="13">
        <f t="shared" si="217"/>
        <v>0.22200000000000003</v>
      </c>
      <c r="Z1316" s="13">
        <f t="shared" si="218"/>
        <v>0.33300000000000002</v>
      </c>
      <c r="AA1316" s="13">
        <f t="shared" si="215"/>
        <v>-3</v>
      </c>
    </row>
    <row r="1317" spans="1:27" x14ac:dyDescent="0.25">
      <c r="A1317" s="60">
        <v>45919.74927083333</v>
      </c>
      <c r="B1317" s="61">
        <v>443910011</v>
      </c>
      <c r="C1317" s="37" t="s">
        <v>36</v>
      </c>
      <c r="D1317" s="37" t="s">
        <v>37</v>
      </c>
      <c r="E1317" s="37" t="s">
        <v>120</v>
      </c>
      <c r="F1317" s="36">
        <v>3666.74</v>
      </c>
      <c r="G1317" s="36">
        <v>3667.83</v>
      </c>
      <c r="H1317" s="36">
        <v>3670.21</v>
      </c>
      <c r="I1317" s="37" t="s">
        <v>1650</v>
      </c>
      <c r="J1317" s="36">
        <v>3667.82</v>
      </c>
      <c r="K1317" s="36">
        <v>0</v>
      </c>
      <c r="L1317" s="36">
        <v>0</v>
      </c>
      <c r="M1317" s="36">
        <v>1.08</v>
      </c>
      <c r="N1317" s="10" t="str">
        <f t="shared" si="210"/>
        <v>W</v>
      </c>
      <c r="O1317" s="11">
        <f t="shared" si="211"/>
        <v>45919</v>
      </c>
      <c r="P1317" s="12" t="str">
        <f t="shared" si="212"/>
        <v>17</v>
      </c>
      <c r="Q1317" s="13" t="str">
        <f>VLOOKUP($B1317,Deals_Demo!$H:$N,7,0)</f>
        <v>strategy_13_demo</v>
      </c>
      <c r="R1317" s="13" t="str">
        <f t="shared" si="213"/>
        <v>Fri</v>
      </c>
      <c r="S1317" s="14">
        <f>VLOOKUP($B1317,Deals_Demo!$H:$S,8,0)</f>
        <v>45919.74927083333</v>
      </c>
      <c r="T1317" s="14">
        <f>VLOOKUP($B1317,Deals_Demo!$H:$S,9,0)</f>
        <v>45919.957604166666</v>
      </c>
      <c r="U1317" s="15" t="str">
        <f t="shared" si="214"/>
        <v>2025-09-19</v>
      </c>
      <c r="V1317" s="13" t="str">
        <f>VLOOKUP($B1317,Deals_Demo!$H:$S,11,0)</f>
        <v>22</v>
      </c>
      <c r="W1317" s="13" t="str">
        <f>VLOOKUP($B1317,Deals_Demo!$H:$S,12,0)</f>
        <v>Fri</v>
      </c>
      <c r="X1317" s="13">
        <f t="shared" si="216"/>
        <v>0.10800000000000001</v>
      </c>
      <c r="Y1317" s="13">
        <f t="shared" si="217"/>
        <v>0.21600000000000003</v>
      </c>
      <c r="Z1317" s="13">
        <f t="shared" si="218"/>
        <v>0.32400000000000001</v>
      </c>
      <c r="AA1317" s="13">
        <f t="shared" si="215"/>
        <v>-3</v>
      </c>
    </row>
    <row r="1318" spans="1:27" x14ac:dyDescent="0.25">
      <c r="A1318" s="58">
        <v>45919.749722222223</v>
      </c>
      <c r="B1318" s="59">
        <v>443910472</v>
      </c>
      <c r="C1318" s="38" t="s">
        <v>36</v>
      </c>
      <c r="D1318" s="38" t="s">
        <v>37</v>
      </c>
      <c r="E1318" s="38" t="s">
        <v>120</v>
      </c>
      <c r="F1318" s="35">
        <v>3667.19</v>
      </c>
      <c r="G1318" s="35">
        <v>3668.12</v>
      </c>
      <c r="H1318" s="35">
        <v>3670.66</v>
      </c>
      <c r="I1318" s="38" t="s">
        <v>1650</v>
      </c>
      <c r="J1318" s="35">
        <v>3668.1</v>
      </c>
      <c r="K1318" s="35">
        <v>0</v>
      </c>
      <c r="L1318" s="35">
        <v>0</v>
      </c>
      <c r="M1318" s="35">
        <v>0.91</v>
      </c>
      <c r="N1318" s="10" t="str">
        <f t="shared" si="210"/>
        <v>W</v>
      </c>
      <c r="O1318" s="11">
        <f t="shared" si="211"/>
        <v>45919</v>
      </c>
      <c r="P1318" s="12" t="str">
        <f t="shared" si="212"/>
        <v>17</v>
      </c>
      <c r="Q1318" s="13" t="str">
        <f>VLOOKUP($B1318,Deals_Demo!$H:$N,7,0)</f>
        <v>strategy_11_demo</v>
      </c>
      <c r="R1318" s="13" t="str">
        <f t="shared" si="213"/>
        <v>Fri</v>
      </c>
      <c r="S1318" s="14">
        <f>VLOOKUP($B1318,Deals_Demo!$H:$S,8,0)</f>
        <v>45919.749722222223</v>
      </c>
      <c r="T1318" s="14">
        <f>VLOOKUP($B1318,Deals_Demo!$H:$S,9,0)</f>
        <v>45919.958055555559</v>
      </c>
      <c r="U1318" s="15" t="str">
        <f t="shared" si="214"/>
        <v>2025-09-19</v>
      </c>
      <c r="V1318" s="13" t="str">
        <f>VLOOKUP($B1318,Deals_Demo!$H:$S,11,0)</f>
        <v>22</v>
      </c>
      <c r="W1318" s="13" t="str">
        <f>VLOOKUP($B1318,Deals_Demo!$H:$S,12,0)</f>
        <v>Fri</v>
      </c>
      <c r="X1318" s="13">
        <f t="shared" si="216"/>
        <v>9.1000000000000011E-2</v>
      </c>
      <c r="Y1318" s="13">
        <f t="shared" si="217"/>
        <v>0.18200000000000002</v>
      </c>
      <c r="Z1318" s="13">
        <f t="shared" si="218"/>
        <v>0.27300000000000002</v>
      </c>
      <c r="AA1318" s="13">
        <f t="shared" si="215"/>
        <v>-3</v>
      </c>
    </row>
    <row r="1319" spans="1:27" x14ac:dyDescent="0.25">
      <c r="A1319" s="60">
        <v>45919.7497337963</v>
      </c>
      <c r="B1319" s="61">
        <v>443910476</v>
      </c>
      <c r="C1319" s="37" t="s">
        <v>36</v>
      </c>
      <c r="D1319" s="37" t="s">
        <v>37</v>
      </c>
      <c r="E1319" s="37" t="s">
        <v>120</v>
      </c>
      <c r="F1319" s="36">
        <v>3667.19</v>
      </c>
      <c r="G1319" s="36">
        <v>3668.14</v>
      </c>
      <c r="H1319" s="36">
        <v>3670.19</v>
      </c>
      <c r="I1319" s="37" t="s">
        <v>1650</v>
      </c>
      <c r="J1319" s="36">
        <v>3668.1</v>
      </c>
      <c r="K1319" s="36">
        <v>0</v>
      </c>
      <c r="L1319" s="36">
        <v>0</v>
      </c>
      <c r="M1319" s="36">
        <v>0.91</v>
      </c>
      <c r="N1319" s="10" t="str">
        <f t="shared" si="210"/>
        <v>W</v>
      </c>
      <c r="O1319" s="11">
        <f t="shared" si="211"/>
        <v>45919</v>
      </c>
      <c r="P1319" s="12" t="str">
        <f t="shared" si="212"/>
        <v>17</v>
      </c>
      <c r="Q1319" s="13" t="str">
        <f>VLOOKUP($B1319,Deals_Demo!$H:$N,7,0)</f>
        <v>strategy_10_demo</v>
      </c>
      <c r="R1319" s="13" t="str">
        <f t="shared" si="213"/>
        <v>Fri</v>
      </c>
      <c r="S1319" s="14">
        <f>VLOOKUP($B1319,Deals_Demo!$H:$S,8,0)</f>
        <v>45919.7497337963</v>
      </c>
      <c r="T1319" s="14">
        <f>VLOOKUP($B1319,Deals_Demo!$H:$S,9,0)</f>
        <v>45919.958067129635</v>
      </c>
      <c r="U1319" s="15" t="str">
        <f t="shared" si="214"/>
        <v>2025-09-19</v>
      </c>
      <c r="V1319" s="13" t="str">
        <f>VLOOKUP($B1319,Deals_Demo!$H:$S,11,0)</f>
        <v>22</v>
      </c>
      <c r="W1319" s="13" t="str">
        <f>VLOOKUP($B1319,Deals_Demo!$H:$S,12,0)</f>
        <v>Fri</v>
      </c>
      <c r="X1319" s="13">
        <f t="shared" si="216"/>
        <v>9.1000000000000011E-2</v>
      </c>
      <c r="Y1319" s="13">
        <f t="shared" si="217"/>
        <v>0.18200000000000002</v>
      </c>
      <c r="Z1319" s="13">
        <f t="shared" si="218"/>
        <v>0.27300000000000002</v>
      </c>
      <c r="AA1319" s="13">
        <f t="shared" si="215"/>
        <v>-3</v>
      </c>
    </row>
    <row r="1320" spans="1:27" x14ac:dyDescent="0.25">
      <c r="A1320" s="58">
        <v>45919.7497337963</v>
      </c>
      <c r="B1320" s="59">
        <v>443910480</v>
      </c>
      <c r="C1320" s="38" t="s">
        <v>36</v>
      </c>
      <c r="D1320" s="38" t="s">
        <v>37</v>
      </c>
      <c r="E1320" s="38" t="s">
        <v>120</v>
      </c>
      <c r="F1320" s="35">
        <v>3667.15</v>
      </c>
      <c r="G1320" s="35">
        <v>3664.19</v>
      </c>
      <c r="H1320" s="35">
        <v>3668.69</v>
      </c>
      <c r="I1320" s="38" t="s">
        <v>1651</v>
      </c>
      <c r="J1320" s="35">
        <v>3668.73</v>
      </c>
      <c r="K1320" s="35">
        <v>0</v>
      </c>
      <c r="L1320" s="35">
        <v>0</v>
      </c>
      <c r="M1320" s="35">
        <v>1.58</v>
      </c>
      <c r="N1320" s="10" t="str">
        <f t="shared" si="210"/>
        <v>W</v>
      </c>
      <c r="O1320" s="11">
        <f t="shared" si="211"/>
        <v>45919</v>
      </c>
      <c r="P1320" s="12" t="str">
        <f t="shared" si="212"/>
        <v>17</v>
      </c>
      <c r="Q1320" s="13" t="str">
        <f>VLOOKUP($B1320,Deals_Demo!$H:$N,7,0)</f>
        <v>strategy_12_demo</v>
      </c>
      <c r="R1320" s="13" t="str">
        <f t="shared" si="213"/>
        <v>Fri</v>
      </c>
      <c r="S1320" s="14">
        <f>VLOOKUP($B1320,Deals_Demo!$H:$S,8,0)</f>
        <v>45919.7497337963</v>
      </c>
      <c r="T1320" s="14">
        <f>VLOOKUP($B1320,Deals_Demo!$H:$S,9,0)</f>
        <v>45919.958067129635</v>
      </c>
      <c r="U1320" s="15" t="str">
        <f t="shared" si="214"/>
        <v>2025-09-19</v>
      </c>
      <c r="V1320" s="13" t="str">
        <f>VLOOKUP($B1320,Deals_Demo!$H:$S,11,0)</f>
        <v>22</v>
      </c>
      <c r="W1320" s="13" t="str">
        <f>VLOOKUP($B1320,Deals_Demo!$H:$S,12,0)</f>
        <v>Fri</v>
      </c>
      <c r="X1320" s="13">
        <f t="shared" si="216"/>
        <v>0.15800000000000003</v>
      </c>
      <c r="Y1320" s="13">
        <f t="shared" si="217"/>
        <v>0.31600000000000006</v>
      </c>
      <c r="Z1320" s="13">
        <f t="shared" si="218"/>
        <v>0.47399999999999998</v>
      </c>
      <c r="AA1320" s="13">
        <f t="shared" si="215"/>
        <v>-3</v>
      </c>
    </row>
    <row r="1321" spans="1:27" x14ac:dyDescent="0.25">
      <c r="A1321" s="60">
        <v>45919.7497337963</v>
      </c>
      <c r="B1321" s="61">
        <v>443910486</v>
      </c>
      <c r="C1321" s="37" t="s">
        <v>36</v>
      </c>
      <c r="D1321" s="37" t="s">
        <v>37</v>
      </c>
      <c r="E1321" s="37" t="s">
        <v>120</v>
      </c>
      <c r="F1321" s="36">
        <v>3667.18</v>
      </c>
      <c r="G1321" s="36">
        <v>3668.12</v>
      </c>
      <c r="H1321" s="36">
        <v>3670.19</v>
      </c>
      <c r="I1321" s="37" t="s">
        <v>1650</v>
      </c>
      <c r="J1321" s="36">
        <v>3668.1</v>
      </c>
      <c r="K1321" s="36">
        <v>0</v>
      </c>
      <c r="L1321" s="36">
        <v>0</v>
      </c>
      <c r="M1321" s="36">
        <v>0.92</v>
      </c>
      <c r="N1321" s="10" t="str">
        <f t="shared" si="210"/>
        <v>W</v>
      </c>
      <c r="O1321" s="11">
        <f t="shared" si="211"/>
        <v>45919</v>
      </c>
      <c r="P1321" s="12" t="str">
        <f t="shared" si="212"/>
        <v>17</v>
      </c>
      <c r="Q1321" s="13" t="str">
        <f>VLOOKUP($B1321,Deals_Demo!$H:$N,7,0)</f>
        <v>strategy_09_demo</v>
      </c>
      <c r="R1321" s="13" t="str">
        <f t="shared" si="213"/>
        <v>Fri</v>
      </c>
      <c r="S1321" s="14">
        <f>VLOOKUP($B1321,Deals_Demo!$H:$S,8,0)</f>
        <v>45919.7497337963</v>
      </c>
      <c r="T1321" s="14">
        <f>VLOOKUP($B1321,Deals_Demo!$H:$S,9,0)</f>
        <v>45919.958067129635</v>
      </c>
      <c r="U1321" s="15" t="str">
        <f t="shared" si="214"/>
        <v>2025-09-19</v>
      </c>
      <c r="V1321" s="13" t="str">
        <f>VLOOKUP($B1321,Deals_Demo!$H:$S,11,0)</f>
        <v>22</v>
      </c>
      <c r="W1321" s="13" t="str">
        <f>VLOOKUP($B1321,Deals_Demo!$H:$S,12,0)</f>
        <v>Fri</v>
      </c>
      <c r="X1321" s="13">
        <f t="shared" si="216"/>
        <v>9.2000000000000012E-2</v>
      </c>
      <c r="Y1321" s="13">
        <f t="shared" si="217"/>
        <v>0.18400000000000002</v>
      </c>
      <c r="Z1321" s="13">
        <f t="shared" si="218"/>
        <v>0.27600000000000002</v>
      </c>
      <c r="AA1321" s="13">
        <f t="shared" si="215"/>
        <v>-3</v>
      </c>
    </row>
    <row r="1322" spans="1:27" x14ac:dyDescent="0.25">
      <c r="A1322" s="58">
        <v>45919.750185185185</v>
      </c>
      <c r="B1322" s="59">
        <v>443910991</v>
      </c>
      <c r="C1322" s="38" t="s">
        <v>36</v>
      </c>
      <c r="D1322" s="38" t="s">
        <v>37</v>
      </c>
      <c r="E1322" s="38" t="s">
        <v>120</v>
      </c>
      <c r="F1322" s="35">
        <v>3667.12</v>
      </c>
      <c r="G1322" s="35">
        <v>3664.17</v>
      </c>
      <c r="H1322" s="35">
        <v>3670.67</v>
      </c>
      <c r="I1322" s="38" t="s">
        <v>1652</v>
      </c>
      <c r="J1322" s="35">
        <v>3670.68</v>
      </c>
      <c r="K1322" s="35">
        <v>0</v>
      </c>
      <c r="L1322" s="35">
        <v>0</v>
      </c>
      <c r="M1322" s="35">
        <v>3.56</v>
      </c>
      <c r="N1322" s="10" t="str">
        <f t="shared" si="210"/>
        <v>W</v>
      </c>
      <c r="O1322" s="11">
        <f t="shared" si="211"/>
        <v>45919</v>
      </c>
      <c r="P1322" s="12" t="str">
        <f t="shared" si="212"/>
        <v>18</v>
      </c>
      <c r="Q1322" s="13" t="str">
        <f>VLOOKUP($B1322,Deals_Demo!$H:$N,7,0)</f>
        <v>strategy_16_demo</v>
      </c>
      <c r="R1322" s="13" t="str">
        <f t="shared" si="213"/>
        <v>Fri</v>
      </c>
      <c r="S1322" s="14">
        <f>VLOOKUP($B1322,Deals_Demo!$H:$S,8,0)</f>
        <v>45919.750185185185</v>
      </c>
      <c r="T1322" s="14">
        <f>VLOOKUP($B1322,Deals_Demo!$H:$S,9,0)</f>
        <v>45919.958518518521</v>
      </c>
      <c r="U1322" s="15" t="str">
        <f t="shared" si="214"/>
        <v>2025-09-19</v>
      </c>
      <c r="V1322" s="13" t="str">
        <f>VLOOKUP($B1322,Deals_Demo!$H:$S,11,0)</f>
        <v>23</v>
      </c>
      <c r="W1322" s="13" t="str">
        <f>VLOOKUP($B1322,Deals_Demo!$H:$S,12,0)</f>
        <v>Fri</v>
      </c>
      <c r="X1322" s="13">
        <f t="shared" si="216"/>
        <v>0.35600000000000004</v>
      </c>
      <c r="Y1322" s="13">
        <f t="shared" si="217"/>
        <v>0.71200000000000008</v>
      </c>
      <c r="Z1322" s="13">
        <f t="shared" si="218"/>
        <v>1.0680000000000001</v>
      </c>
      <c r="AA1322" s="13">
        <f t="shared" si="215"/>
        <v>3.56</v>
      </c>
    </row>
    <row r="1323" spans="1:27" x14ac:dyDescent="0.25">
      <c r="A1323" s="60">
        <v>45919.750196759262</v>
      </c>
      <c r="B1323" s="61">
        <v>443910993</v>
      </c>
      <c r="C1323" s="37" t="s">
        <v>36</v>
      </c>
      <c r="D1323" s="37" t="s">
        <v>37</v>
      </c>
      <c r="E1323" s="37" t="s">
        <v>120</v>
      </c>
      <c r="F1323" s="36">
        <v>3667.13</v>
      </c>
      <c r="G1323" s="36">
        <v>3664.12</v>
      </c>
      <c r="H1323" s="36">
        <v>3668.62</v>
      </c>
      <c r="I1323" s="37" t="s">
        <v>1651</v>
      </c>
      <c r="J1323" s="36">
        <v>3668.62</v>
      </c>
      <c r="K1323" s="36">
        <v>0</v>
      </c>
      <c r="L1323" s="36">
        <v>0</v>
      </c>
      <c r="M1323" s="36">
        <v>1.49</v>
      </c>
      <c r="N1323" s="10" t="str">
        <f t="shared" si="210"/>
        <v>W</v>
      </c>
      <c r="O1323" s="11">
        <f t="shared" si="211"/>
        <v>45919</v>
      </c>
      <c r="P1323" s="12" t="str">
        <f t="shared" si="212"/>
        <v>18</v>
      </c>
      <c r="Q1323" s="13" t="str">
        <f>VLOOKUP($B1323,Deals_Demo!$H:$N,7,0)</f>
        <v>strategy_14_demo</v>
      </c>
      <c r="R1323" s="13" t="str">
        <f t="shared" si="213"/>
        <v>Fri</v>
      </c>
      <c r="S1323" s="14">
        <f>VLOOKUP($B1323,Deals_Demo!$H:$S,8,0)</f>
        <v>45919.750196759262</v>
      </c>
      <c r="T1323" s="14">
        <f>VLOOKUP($B1323,Deals_Demo!$H:$S,9,0)</f>
        <v>45919.958530092597</v>
      </c>
      <c r="U1323" s="15" t="str">
        <f t="shared" si="214"/>
        <v>2025-09-19</v>
      </c>
      <c r="V1323" s="13" t="str">
        <f>VLOOKUP($B1323,Deals_Demo!$H:$S,11,0)</f>
        <v>23</v>
      </c>
      <c r="W1323" s="13" t="str">
        <f>VLOOKUP($B1323,Deals_Demo!$H:$S,12,0)</f>
        <v>Fri</v>
      </c>
      <c r="X1323" s="13">
        <f t="shared" si="216"/>
        <v>0.14899999999999999</v>
      </c>
      <c r="Y1323" s="13">
        <f t="shared" si="217"/>
        <v>0.29799999999999999</v>
      </c>
      <c r="Z1323" s="13">
        <f t="shared" si="218"/>
        <v>0.44700000000000001</v>
      </c>
      <c r="AA1323" s="13">
        <f t="shared" si="215"/>
        <v>-3</v>
      </c>
    </row>
    <row r="1324" spans="1:27" x14ac:dyDescent="0.25">
      <c r="A1324" s="58">
        <v>45919.750196759262</v>
      </c>
      <c r="B1324" s="59">
        <v>443910996</v>
      </c>
      <c r="C1324" s="38" t="s">
        <v>36</v>
      </c>
      <c r="D1324" s="38" t="s">
        <v>37</v>
      </c>
      <c r="E1324" s="38" t="s">
        <v>120</v>
      </c>
      <c r="F1324" s="35">
        <v>3667.13</v>
      </c>
      <c r="G1324" s="35">
        <v>3665.62</v>
      </c>
      <c r="H1324" s="35">
        <v>3668.62</v>
      </c>
      <c r="I1324" s="38" t="s">
        <v>1651</v>
      </c>
      <c r="J1324" s="35">
        <v>3668.62</v>
      </c>
      <c r="K1324" s="35">
        <v>0</v>
      </c>
      <c r="L1324" s="35">
        <v>0</v>
      </c>
      <c r="M1324" s="35">
        <v>1.49</v>
      </c>
      <c r="N1324" s="10" t="str">
        <f t="shared" si="210"/>
        <v>W</v>
      </c>
      <c r="O1324" s="11">
        <f t="shared" si="211"/>
        <v>45919</v>
      </c>
      <c r="P1324" s="12" t="str">
        <f t="shared" si="212"/>
        <v>18</v>
      </c>
      <c r="Q1324" s="13" t="str">
        <f>VLOOKUP($B1324,Deals_Demo!$H:$N,7,0)</f>
        <v>strategy_15_demo</v>
      </c>
      <c r="R1324" s="13" t="str">
        <f t="shared" si="213"/>
        <v>Fri</v>
      </c>
      <c r="S1324" s="14">
        <f>VLOOKUP($B1324,Deals_Demo!$H:$S,8,0)</f>
        <v>45919.750196759262</v>
      </c>
      <c r="T1324" s="14">
        <f>VLOOKUP($B1324,Deals_Demo!$H:$S,9,0)</f>
        <v>45919.958530092597</v>
      </c>
      <c r="U1324" s="15" t="str">
        <f t="shared" si="214"/>
        <v>2025-09-19</v>
      </c>
      <c r="V1324" s="13" t="str">
        <f>VLOOKUP($B1324,Deals_Demo!$H:$S,11,0)</f>
        <v>23</v>
      </c>
      <c r="W1324" s="13" t="str">
        <f>VLOOKUP($B1324,Deals_Demo!$H:$S,12,0)</f>
        <v>Fri</v>
      </c>
      <c r="X1324" s="13">
        <f t="shared" si="216"/>
        <v>0.14899999999999999</v>
      </c>
      <c r="Y1324" s="13">
        <f t="shared" si="217"/>
        <v>0.29799999999999999</v>
      </c>
      <c r="Z1324" s="13">
        <f t="shared" si="218"/>
        <v>0.44700000000000001</v>
      </c>
      <c r="AA1324" s="13">
        <f t="shared" si="215"/>
        <v>-3</v>
      </c>
    </row>
    <row r="1325" spans="1:27" x14ac:dyDescent="0.25">
      <c r="A1325" s="60">
        <v>45919.753425925926</v>
      </c>
      <c r="B1325" s="61">
        <v>443913228</v>
      </c>
      <c r="C1325" s="37" t="s">
        <v>36</v>
      </c>
      <c r="D1325" s="37" t="s">
        <v>37</v>
      </c>
      <c r="E1325" s="37" t="s">
        <v>120</v>
      </c>
      <c r="F1325" s="36">
        <v>3669.2</v>
      </c>
      <c r="G1325" s="36">
        <v>3666.19</v>
      </c>
      <c r="H1325" s="37"/>
      <c r="I1325" s="37" t="s">
        <v>1653</v>
      </c>
      <c r="J1325" s="36">
        <v>3666.18</v>
      </c>
      <c r="K1325" s="36">
        <v>0</v>
      </c>
      <c r="L1325" s="36">
        <v>0</v>
      </c>
      <c r="M1325" s="36">
        <v>-3.02</v>
      </c>
      <c r="N1325" s="10" t="str">
        <f t="shared" si="210"/>
        <v>L</v>
      </c>
      <c r="O1325" s="11">
        <f t="shared" si="211"/>
        <v>45919</v>
      </c>
      <c r="P1325" s="12" t="str">
        <f t="shared" si="212"/>
        <v>18</v>
      </c>
      <c r="Q1325" s="13" t="str">
        <f>VLOOKUP($B1325,Deals_Demo!$H:$N,7,0)</f>
        <v>strategy_19_demo</v>
      </c>
      <c r="R1325" s="13" t="str">
        <f t="shared" si="213"/>
        <v>Fri</v>
      </c>
      <c r="S1325" s="14">
        <f>VLOOKUP($B1325,Deals_Demo!$H:$S,8,0)</f>
        <v>45919.753425925926</v>
      </c>
      <c r="T1325" s="14">
        <f>VLOOKUP($B1325,Deals_Demo!$H:$S,9,0)</f>
        <v>45919.961759259262</v>
      </c>
      <c r="U1325" s="15" t="str">
        <f t="shared" si="214"/>
        <v>2025-09-19</v>
      </c>
      <c r="V1325" s="13" t="str">
        <f>VLOOKUP($B1325,Deals_Demo!$H:$S,11,0)</f>
        <v>23</v>
      </c>
      <c r="W1325" s="13" t="str">
        <f>VLOOKUP($B1325,Deals_Demo!$H:$S,12,0)</f>
        <v>Fri</v>
      </c>
      <c r="X1325" s="13">
        <f t="shared" si="216"/>
        <v>-0.30200000000000005</v>
      </c>
      <c r="Y1325" s="13">
        <f t="shared" si="217"/>
        <v>-0.60400000000000009</v>
      </c>
      <c r="Z1325" s="13">
        <f t="shared" si="218"/>
        <v>-0.90599999999999992</v>
      </c>
      <c r="AA1325" s="13">
        <f t="shared" si="215"/>
        <v>-3</v>
      </c>
    </row>
    <row r="1326" spans="1:27" x14ac:dyDescent="0.25">
      <c r="A1326" s="58">
        <v>45919.754930555559</v>
      </c>
      <c r="B1326" s="59">
        <v>443914174</v>
      </c>
      <c r="C1326" s="38" t="s">
        <v>36</v>
      </c>
      <c r="D1326" s="38" t="s">
        <v>37</v>
      </c>
      <c r="E1326" s="38" t="s">
        <v>120</v>
      </c>
      <c r="F1326" s="35">
        <v>3667.75</v>
      </c>
      <c r="G1326" s="35">
        <v>3668.49</v>
      </c>
      <c r="H1326" s="35">
        <v>3671.25</v>
      </c>
      <c r="I1326" s="38" t="s">
        <v>1654</v>
      </c>
      <c r="J1326" s="35">
        <v>3671.31</v>
      </c>
      <c r="K1326" s="35">
        <v>0</v>
      </c>
      <c r="L1326" s="35">
        <v>0</v>
      </c>
      <c r="M1326" s="35">
        <v>3.56</v>
      </c>
      <c r="N1326" s="10" t="str">
        <f t="shared" si="210"/>
        <v>W</v>
      </c>
      <c r="O1326" s="11">
        <f t="shared" si="211"/>
        <v>45919</v>
      </c>
      <c r="P1326" s="12" t="str">
        <f t="shared" si="212"/>
        <v>18</v>
      </c>
      <c r="Q1326" s="13" t="str">
        <f>VLOOKUP($B1326,Deals_Demo!$H:$N,7,0)</f>
        <v>strategy_08_demo</v>
      </c>
      <c r="R1326" s="13" t="str">
        <f t="shared" si="213"/>
        <v>Fri</v>
      </c>
      <c r="S1326" s="14">
        <f>VLOOKUP($B1326,Deals_Demo!$H:$S,8,0)</f>
        <v>45919.754930555559</v>
      </c>
      <c r="T1326" s="14">
        <f>VLOOKUP($B1326,Deals_Demo!$H:$S,9,0)</f>
        <v>45919.963263888894</v>
      </c>
      <c r="U1326" s="15" t="str">
        <f t="shared" si="214"/>
        <v>2025-09-19</v>
      </c>
      <c r="V1326" s="13" t="str">
        <f>VLOOKUP($B1326,Deals_Demo!$H:$S,11,0)</f>
        <v>23</v>
      </c>
      <c r="W1326" s="13" t="str">
        <f>VLOOKUP($B1326,Deals_Demo!$H:$S,12,0)</f>
        <v>Fri</v>
      </c>
      <c r="X1326" s="13">
        <f t="shared" si="216"/>
        <v>0.35600000000000004</v>
      </c>
      <c r="Y1326" s="13">
        <f t="shared" si="217"/>
        <v>0.71200000000000008</v>
      </c>
      <c r="Z1326" s="13">
        <f t="shared" si="218"/>
        <v>1.0680000000000001</v>
      </c>
      <c r="AA1326" s="13">
        <f t="shared" si="215"/>
        <v>3.56</v>
      </c>
    </row>
    <row r="1327" spans="1:27" x14ac:dyDescent="0.25">
      <c r="A1327" s="60">
        <v>45919.754942129628</v>
      </c>
      <c r="B1327" s="61">
        <v>443914175</v>
      </c>
      <c r="C1327" s="37" t="s">
        <v>36</v>
      </c>
      <c r="D1327" s="37" t="s">
        <v>37</v>
      </c>
      <c r="E1327" s="37" t="s">
        <v>120</v>
      </c>
      <c r="F1327" s="36">
        <v>3667.72</v>
      </c>
      <c r="G1327" s="36">
        <v>3668.16</v>
      </c>
      <c r="H1327" s="36">
        <v>3670.75</v>
      </c>
      <c r="I1327" s="37" t="s">
        <v>1655</v>
      </c>
      <c r="J1327" s="36">
        <v>3670.75</v>
      </c>
      <c r="K1327" s="36">
        <v>0</v>
      </c>
      <c r="L1327" s="36">
        <v>0</v>
      </c>
      <c r="M1327" s="36">
        <v>3.03</v>
      </c>
      <c r="N1327" s="10" t="str">
        <f t="shared" si="210"/>
        <v>W</v>
      </c>
      <c r="O1327" s="11">
        <f t="shared" si="211"/>
        <v>45919</v>
      </c>
      <c r="P1327" s="12" t="str">
        <f t="shared" si="212"/>
        <v>18</v>
      </c>
      <c r="Q1327" s="13" t="str">
        <f>VLOOKUP($B1327,Deals_Demo!$H:$N,7,0)</f>
        <v>strategy_09_demo</v>
      </c>
      <c r="R1327" s="13" t="str">
        <f t="shared" si="213"/>
        <v>Fri</v>
      </c>
      <c r="S1327" s="14">
        <f>VLOOKUP($B1327,Deals_Demo!$H:$S,8,0)</f>
        <v>45919.754942129628</v>
      </c>
      <c r="T1327" s="14">
        <f>VLOOKUP($B1327,Deals_Demo!$H:$S,9,0)</f>
        <v>45919.963275462964</v>
      </c>
      <c r="U1327" s="15" t="str">
        <f t="shared" si="214"/>
        <v>2025-09-19</v>
      </c>
      <c r="V1327" s="13" t="str">
        <f>VLOOKUP($B1327,Deals_Demo!$H:$S,11,0)</f>
        <v>23</v>
      </c>
      <c r="W1327" s="13" t="str">
        <f>VLOOKUP($B1327,Deals_Demo!$H:$S,12,0)</f>
        <v>Fri</v>
      </c>
      <c r="X1327" s="13">
        <f t="shared" si="216"/>
        <v>0.30299999999999999</v>
      </c>
      <c r="Y1327" s="13">
        <f t="shared" si="217"/>
        <v>0.60599999999999998</v>
      </c>
      <c r="Z1327" s="13">
        <f t="shared" si="218"/>
        <v>0.90899999999999992</v>
      </c>
      <c r="AA1327" s="13">
        <f t="shared" si="215"/>
        <v>3.03</v>
      </c>
    </row>
    <row r="1328" spans="1:27" x14ac:dyDescent="0.25">
      <c r="A1328" s="58">
        <v>45919.754942129628</v>
      </c>
      <c r="B1328" s="59">
        <v>443914177</v>
      </c>
      <c r="C1328" s="38" t="s">
        <v>36</v>
      </c>
      <c r="D1328" s="38" t="s">
        <v>37</v>
      </c>
      <c r="E1328" s="38" t="s">
        <v>120</v>
      </c>
      <c r="F1328" s="35">
        <v>3667.72</v>
      </c>
      <c r="G1328" s="35">
        <v>3668.51</v>
      </c>
      <c r="H1328" s="35">
        <v>3671.25</v>
      </c>
      <c r="I1328" s="38" t="s">
        <v>1654</v>
      </c>
      <c r="J1328" s="35">
        <v>3671.31</v>
      </c>
      <c r="K1328" s="35">
        <v>0</v>
      </c>
      <c r="L1328" s="35">
        <v>0</v>
      </c>
      <c r="M1328" s="35">
        <v>3.59</v>
      </c>
      <c r="N1328" s="10" t="str">
        <f t="shared" si="210"/>
        <v>W</v>
      </c>
      <c r="O1328" s="11">
        <f t="shared" si="211"/>
        <v>45919</v>
      </c>
      <c r="P1328" s="12" t="str">
        <f t="shared" si="212"/>
        <v>18</v>
      </c>
      <c r="Q1328" s="13" t="str">
        <f>VLOOKUP($B1328,Deals_Demo!$H:$N,7,0)</f>
        <v>strategy_13_demo</v>
      </c>
      <c r="R1328" s="13" t="str">
        <f t="shared" si="213"/>
        <v>Fri</v>
      </c>
      <c r="S1328" s="14">
        <f>VLOOKUP($B1328,Deals_Demo!$H:$S,8,0)</f>
        <v>45919.754942129628</v>
      </c>
      <c r="T1328" s="14">
        <f>VLOOKUP($B1328,Deals_Demo!$H:$S,9,0)</f>
        <v>45919.963275462964</v>
      </c>
      <c r="U1328" s="15" t="str">
        <f t="shared" si="214"/>
        <v>2025-09-19</v>
      </c>
      <c r="V1328" s="13" t="str">
        <f>VLOOKUP($B1328,Deals_Demo!$H:$S,11,0)</f>
        <v>23</v>
      </c>
      <c r="W1328" s="13" t="str">
        <f>VLOOKUP($B1328,Deals_Demo!$H:$S,12,0)</f>
        <v>Fri</v>
      </c>
      <c r="X1328" s="13">
        <f t="shared" si="216"/>
        <v>0.35899999999999999</v>
      </c>
      <c r="Y1328" s="13">
        <f t="shared" si="217"/>
        <v>0.71799999999999997</v>
      </c>
      <c r="Z1328" s="13">
        <f t="shared" si="218"/>
        <v>1.077</v>
      </c>
      <c r="AA1328" s="13">
        <f t="shared" si="215"/>
        <v>3.59</v>
      </c>
    </row>
    <row r="1329" spans="1:27" x14ac:dyDescent="0.25">
      <c r="A1329" s="60">
        <v>45919.754942129628</v>
      </c>
      <c r="B1329" s="61">
        <v>443914180</v>
      </c>
      <c r="C1329" s="37" t="s">
        <v>36</v>
      </c>
      <c r="D1329" s="37" t="s">
        <v>37</v>
      </c>
      <c r="E1329" s="37" t="s">
        <v>120</v>
      </c>
      <c r="F1329" s="36">
        <v>3667.78</v>
      </c>
      <c r="G1329" s="36">
        <v>3664.75</v>
      </c>
      <c r="H1329" s="36">
        <v>3669.25</v>
      </c>
      <c r="I1329" s="37" t="s">
        <v>1656</v>
      </c>
      <c r="J1329" s="36">
        <v>3669.34</v>
      </c>
      <c r="K1329" s="36">
        <v>0</v>
      </c>
      <c r="L1329" s="36">
        <v>0</v>
      </c>
      <c r="M1329" s="36">
        <v>1.56</v>
      </c>
      <c r="N1329" s="10" t="str">
        <f t="shared" ref="N1329:N1376" si="219">IF(M1329&gt;0,"W",IF(M1329&lt;0,"L","BE"))</f>
        <v>W</v>
      </c>
      <c r="O1329" s="11">
        <f t="shared" ref="O1329:O1376" si="220">INT(LEFT(A1329,10))</f>
        <v>45919</v>
      </c>
      <c r="P1329" s="12" t="str">
        <f t="shared" ref="P1329:P1376" si="221">TEXT(A1329,"hh")</f>
        <v>18</v>
      </c>
      <c r="Q1329" s="13" t="str">
        <f>VLOOKUP($B1329,Deals_Demo!$H:$N,7,0)</f>
        <v>strategy_12_demo</v>
      </c>
      <c r="R1329" s="13" t="str">
        <f t="shared" ref="R1329:R1376" si="222">TEXT(O1329,"ddd")</f>
        <v>Fri</v>
      </c>
      <c r="S1329" s="14">
        <f>VLOOKUP($B1329,Deals_Demo!$H:$S,8,0)</f>
        <v>45919.754942129628</v>
      </c>
      <c r="T1329" s="14">
        <f>VLOOKUP($B1329,Deals_Demo!$H:$S,9,0)</f>
        <v>45919.963275462964</v>
      </c>
      <c r="U1329" s="15" t="str">
        <f t="shared" ref="U1329:U1376" si="223">TEXT(T1329,"yyyy-mm-dd")</f>
        <v>2025-09-19</v>
      </c>
      <c r="V1329" s="13" t="str">
        <f>VLOOKUP($B1329,Deals_Demo!$H:$S,11,0)</f>
        <v>23</v>
      </c>
      <c r="W1329" s="13" t="str">
        <f>VLOOKUP($B1329,Deals_Demo!$H:$S,12,0)</f>
        <v>Fri</v>
      </c>
      <c r="X1329" s="13">
        <f t="shared" si="216"/>
        <v>0.15600000000000003</v>
      </c>
      <c r="Y1329" s="13">
        <f t="shared" si="217"/>
        <v>0.31200000000000006</v>
      </c>
      <c r="Z1329" s="13">
        <f t="shared" si="218"/>
        <v>0.46799999999999997</v>
      </c>
      <c r="AA1329" s="13">
        <f t="shared" ref="AA1329:AA1376" si="224">IF(M1329&lt;2.9,-3,M1329)</f>
        <v>-3</v>
      </c>
    </row>
    <row r="1330" spans="1:27" x14ac:dyDescent="0.25">
      <c r="A1330" s="58">
        <v>45919.754942129628</v>
      </c>
      <c r="B1330" s="59">
        <v>443914182</v>
      </c>
      <c r="C1330" s="38" t="s">
        <v>36</v>
      </c>
      <c r="D1330" s="38" t="s">
        <v>37</v>
      </c>
      <c r="E1330" s="38" t="s">
        <v>120</v>
      </c>
      <c r="F1330" s="35">
        <v>3667.76</v>
      </c>
      <c r="G1330" s="35">
        <v>3668.81</v>
      </c>
      <c r="H1330" s="35">
        <v>3671.25</v>
      </c>
      <c r="I1330" s="38" t="s">
        <v>1654</v>
      </c>
      <c r="J1330" s="35">
        <v>3671.31</v>
      </c>
      <c r="K1330" s="35">
        <v>0</v>
      </c>
      <c r="L1330" s="35">
        <v>0</v>
      </c>
      <c r="M1330" s="35">
        <v>3.55</v>
      </c>
      <c r="N1330" s="10" t="str">
        <f t="shared" si="219"/>
        <v>W</v>
      </c>
      <c r="O1330" s="11">
        <f t="shared" si="220"/>
        <v>45919</v>
      </c>
      <c r="P1330" s="12" t="str">
        <f t="shared" si="221"/>
        <v>18</v>
      </c>
      <c r="Q1330" s="13" t="str">
        <f>VLOOKUP($B1330,Deals_Demo!$H:$N,7,0)</f>
        <v>strategy_11_demo</v>
      </c>
      <c r="R1330" s="13" t="str">
        <f t="shared" si="222"/>
        <v>Fri</v>
      </c>
      <c r="S1330" s="14">
        <f>VLOOKUP($B1330,Deals_Demo!$H:$S,8,0)</f>
        <v>45919.754942129628</v>
      </c>
      <c r="T1330" s="14">
        <f>VLOOKUP($B1330,Deals_Demo!$H:$S,9,0)</f>
        <v>45919.963275462964</v>
      </c>
      <c r="U1330" s="15" t="str">
        <f t="shared" si="223"/>
        <v>2025-09-19</v>
      </c>
      <c r="V1330" s="13" t="str">
        <f>VLOOKUP($B1330,Deals_Demo!$H:$S,11,0)</f>
        <v>23</v>
      </c>
      <c r="W1330" s="13" t="str">
        <f>VLOOKUP($B1330,Deals_Demo!$H:$S,12,0)</f>
        <v>Fri</v>
      </c>
      <c r="X1330" s="13">
        <f t="shared" si="216"/>
        <v>0.35499999999999998</v>
      </c>
      <c r="Y1330" s="13">
        <f t="shared" si="217"/>
        <v>0.71</v>
      </c>
      <c r="Z1330" s="13">
        <f t="shared" si="218"/>
        <v>1.0649999999999999</v>
      </c>
      <c r="AA1330" s="13">
        <f t="shared" si="224"/>
        <v>3.55</v>
      </c>
    </row>
    <row r="1331" spans="1:27" x14ac:dyDescent="0.25">
      <c r="A1331" s="60">
        <v>45919.754953703705</v>
      </c>
      <c r="B1331" s="61">
        <v>443914183</v>
      </c>
      <c r="C1331" s="37" t="s">
        <v>36</v>
      </c>
      <c r="D1331" s="37" t="s">
        <v>37</v>
      </c>
      <c r="E1331" s="37" t="s">
        <v>120</v>
      </c>
      <c r="F1331" s="36">
        <v>3667.75</v>
      </c>
      <c r="G1331" s="36">
        <v>3668.16</v>
      </c>
      <c r="H1331" s="36">
        <v>3670.75</v>
      </c>
      <c r="I1331" s="37" t="s">
        <v>1655</v>
      </c>
      <c r="J1331" s="36">
        <v>3670.75</v>
      </c>
      <c r="K1331" s="36">
        <v>0</v>
      </c>
      <c r="L1331" s="36">
        <v>0</v>
      </c>
      <c r="M1331" s="36">
        <v>3</v>
      </c>
      <c r="N1331" s="10" t="str">
        <f t="shared" si="219"/>
        <v>W</v>
      </c>
      <c r="O1331" s="11">
        <f t="shared" si="220"/>
        <v>45919</v>
      </c>
      <c r="P1331" s="12" t="str">
        <f t="shared" si="221"/>
        <v>18</v>
      </c>
      <c r="Q1331" s="13" t="str">
        <f>VLOOKUP($B1331,Deals_Demo!$H:$N,7,0)</f>
        <v>strategy_10_demo</v>
      </c>
      <c r="R1331" s="13" t="str">
        <f t="shared" si="222"/>
        <v>Fri</v>
      </c>
      <c r="S1331" s="14">
        <f>VLOOKUP($B1331,Deals_Demo!$H:$S,8,0)</f>
        <v>45919.754953703705</v>
      </c>
      <c r="T1331" s="14">
        <f>VLOOKUP($B1331,Deals_Demo!$H:$S,9,0)</f>
        <v>45919.963287037041</v>
      </c>
      <c r="U1331" s="15" t="str">
        <f t="shared" si="223"/>
        <v>2025-09-19</v>
      </c>
      <c r="V1331" s="13" t="str">
        <f>VLOOKUP($B1331,Deals_Demo!$H:$S,11,0)</f>
        <v>23</v>
      </c>
      <c r="W1331" s="13" t="str">
        <f>VLOOKUP($B1331,Deals_Demo!$H:$S,12,0)</f>
        <v>Fri</v>
      </c>
      <c r="X1331" s="13">
        <f t="shared" si="216"/>
        <v>0.30000000000000004</v>
      </c>
      <c r="Y1331" s="13">
        <f t="shared" si="217"/>
        <v>0.60000000000000009</v>
      </c>
      <c r="Z1331" s="13">
        <f t="shared" si="218"/>
        <v>0.89999999999999991</v>
      </c>
      <c r="AA1331" s="13">
        <f t="shared" si="224"/>
        <v>3</v>
      </c>
    </row>
    <row r="1332" spans="1:27" x14ac:dyDescent="0.25">
      <c r="A1332" s="58">
        <v>45919.760613425926</v>
      </c>
      <c r="B1332" s="59">
        <v>443918578</v>
      </c>
      <c r="C1332" s="38" t="s">
        <v>36</v>
      </c>
      <c r="D1332" s="38" t="s">
        <v>37</v>
      </c>
      <c r="E1332" s="38" t="s">
        <v>120</v>
      </c>
      <c r="F1332" s="35">
        <v>3671.69</v>
      </c>
      <c r="G1332" s="35">
        <v>3674.26</v>
      </c>
      <c r="H1332" s="38"/>
      <c r="I1332" s="38" t="s">
        <v>1657</v>
      </c>
      <c r="J1332" s="35">
        <v>3674.26</v>
      </c>
      <c r="K1332" s="35">
        <v>0</v>
      </c>
      <c r="L1332" s="35">
        <v>0</v>
      </c>
      <c r="M1332" s="35">
        <v>2.57</v>
      </c>
      <c r="N1332" s="10" t="str">
        <f t="shared" si="219"/>
        <v>W</v>
      </c>
      <c r="O1332" s="11">
        <f t="shared" si="220"/>
        <v>45919</v>
      </c>
      <c r="P1332" s="12" t="str">
        <f t="shared" si="221"/>
        <v>18</v>
      </c>
      <c r="Q1332" s="13" t="str">
        <f>VLOOKUP($B1332,Deals_Demo!$H:$N,7,0)</f>
        <v>strategy_18_demo</v>
      </c>
      <c r="R1332" s="13" t="str">
        <f t="shared" si="222"/>
        <v>Fri</v>
      </c>
      <c r="S1332" s="14">
        <f>VLOOKUP($B1332,Deals_Demo!$H:$S,8,0)</f>
        <v>45919.760613425926</v>
      </c>
      <c r="T1332" s="14">
        <f>VLOOKUP($B1332,Deals_Demo!$H:$S,9,0)</f>
        <v>45919.968946759262</v>
      </c>
      <c r="U1332" s="15" t="str">
        <f t="shared" si="223"/>
        <v>2025-09-19</v>
      </c>
      <c r="V1332" s="13" t="str">
        <f>VLOOKUP($B1332,Deals_Demo!$H:$S,11,0)</f>
        <v>23</v>
      </c>
      <c r="W1332" s="13" t="str">
        <f>VLOOKUP($B1332,Deals_Demo!$H:$S,12,0)</f>
        <v>Fri</v>
      </c>
      <c r="X1332" s="13">
        <f t="shared" si="216"/>
        <v>0.25700000000000001</v>
      </c>
      <c r="Y1332" s="13">
        <f t="shared" si="217"/>
        <v>0.51400000000000001</v>
      </c>
      <c r="Z1332" s="13">
        <f t="shared" si="218"/>
        <v>0.77099999999999991</v>
      </c>
      <c r="AA1332" s="13">
        <f t="shared" si="224"/>
        <v>-3</v>
      </c>
    </row>
    <row r="1333" spans="1:27" x14ac:dyDescent="0.25">
      <c r="A1333" s="60">
        <v>45919.760613425926</v>
      </c>
      <c r="B1333" s="61">
        <v>443918580</v>
      </c>
      <c r="C1333" s="37" t="s">
        <v>36</v>
      </c>
      <c r="D1333" s="37" t="s">
        <v>37</v>
      </c>
      <c r="E1333" s="37" t="s">
        <v>120</v>
      </c>
      <c r="F1333" s="36">
        <v>3671.76</v>
      </c>
      <c r="G1333" s="36">
        <v>3674.21</v>
      </c>
      <c r="H1333" s="36">
        <v>3675.21</v>
      </c>
      <c r="I1333" s="37" t="s">
        <v>1658</v>
      </c>
      <c r="J1333" s="36">
        <v>3675.31</v>
      </c>
      <c r="K1333" s="36">
        <v>0</v>
      </c>
      <c r="L1333" s="36">
        <v>0</v>
      </c>
      <c r="M1333" s="36">
        <v>3.55</v>
      </c>
      <c r="N1333" s="10" t="str">
        <f t="shared" si="219"/>
        <v>W</v>
      </c>
      <c r="O1333" s="11">
        <f t="shared" si="220"/>
        <v>45919</v>
      </c>
      <c r="P1333" s="12" t="str">
        <f t="shared" si="221"/>
        <v>18</v>
      </c>
      <c r="Q1333" s="13" t="str">
        <f>VLOOKUP($B1333,Deals_Demo!$H:$N,7,0)</f>
        <v>strategy_17_demo</v>
      </c>
      <c r="R1333" s="13" t="str">
        <f t="shared" si="222"/>
        <v>Fri</v>
      </c>
      <c r="S1333" s="14">
        <f>VLOOKUP($B1333,Deals_Demo!$H:$S,8,0)</f>
        <v>45919.760613425926</v>
      </c>
      <c r="T1333" s="14">
        <f>VLOOKUP($B1333,Deals_Demo!$H:$S,9,0)</f>
        <v>45919.968946759262</v>
      </c>
      <c r="U1333" s="15" t="str">
        <f t="shared" si="223"/>
        <v>2025-09-19</v>
      </c>
      <c r="V1333" s="13" t="str">
        <f>VLOOKUP($B1333,Deals_Demo!$H:$S,11,0)</f>
        <v>23</v>
      </c>
      <c r="W1333" s="13" t="str">
        <f>VLOOKUP($B1333,Deals_Demo!$H:$S,12,0)</f>
        <v>Fri</v>
      </c>
      <c r="X1333" s="13">
        <f t="shared" si="216"/>
        <v>0.35499999999999998</v>
      </c>
      <c r="Y1333" s="13">
        <f t="shared" si="217"/>
        <v>0.71</v>
      </c>
      <c r="Z1333" s="13">
        <f t="shared" si="218"/>
        <v>1.0649999999999999</v>
      </c>
      <c r="AA1333" s="13">
        <f t="shared" si="224"/>
        <v>3.55</v>
      </c>
    </row>
    <row r="1334" spans="1:27" x14ac:dyDescent="0.25">
      <c r="A1334" s="58">
        <v>45919.760613425926</v>
      </c>
      <c r="B1334" s="59">
        <v>443918583</v>
      </c>
      <c r="C1334" s="38" t="s">
        <v>36</v>
      </c>
      <c r="D1334" s="38" t="s">
        <v>37</v>
      </c>
      <c r="E1334" s="38" t="s">
        <v>120</v>
      </c>
      <c r="F1334" s="35">
        <v>3671.75</v>
      </c>
      <c r="G1334" s="35">
        <v>3674.71</v>
      </c>
      <c r="H1334" s="38"/>
      <c r="I1334" s="38" t="s">
        <v>1659</v>
      </c>
      <c r="J1334" s="35">
        <v>3674.71</v>
      </c>
      <c r="K1334" s="35">
        <v>0</v>
      </c>
      <c r="L1334" s="35">
        <v>0</v>
      </c>
      <c r="M1334" s="35">
        <v>2.96</v>
      </c>
      <c r="N1334" s="10" t="str">
        <f t="shared" si="219"/>
        <v>W</v>
      </c>
      <c r="O1334" s="11">
        <f t="shared" si="220"/>
        <v>45919</v>
      </c>
      <c r="P1334" s="12" t="str">
        <f t="shared" si="221"/>
        <v>18</v>
      </c>
      <c r="Q1334" s="13" t="str">
        <f>VLOOKUP($B1334,Deals_Demo!$H:$N,7,0)</f>
        <v>strategy_19_demo</v>
      </c>
      <c r="R1334" s="13" t="str">
        <f t="shared" si="222"/>
        <v>Fri</v>
      </c>
      <c r="S1334" s="14">
        <f>VLOOKUP($B1334,Deals_Demo!$H:$S,8,0)</f>
        <v>45919.760613425926</v>
      </c>
      <c r="T1334" s="14">
        <f>VLOOKUP($B1334,Deals_Demo!$H:$S,9,0)</f>
        <v>45919.968946759262</v>
      </c>
      <c r="U1334" s="15" t="str">
        <f t="shared" si="223"/>
        <v>2025-09-19</v>
      </c>
      <c r="V1334" s="13" t="str">
        <f>VLOOKUP($B1334,Deals_Demo!$H:$S,11,0)</f>
        <v>23</v>
      </c>
      <c r="W1334" s="13" t="str">
        <f>VLOOKUP($B1334,Deals_Demo!$H:$S,12,0)</f>
        <v>Fri</v>
      </c>
      <c r="X1334" s="13">
        <f t="shared" si="216"/>
        <v>0.29599999999999999</v>
      </c>
      <c r="Y1334" s="13">
        <f t="shared" si="217"/>
        <v>0.59199999999999997</v>
      </c>
      <c r="Z1334" s="13">
        <f t="shared" si="218"/>
        <v>0.88800000000000001</v>
      </c>
      <c r="AA1334" s="13">
        <f t="shared" si="224"/>
        <v>2.96</v>
      </c>
    </row>
    <row r="1335" spans="1:27" x14ac:dyDescent="0.25">
      <c r="A1335" s="60">
        <v>45919.760613425926</v>
      </c>
      <c r="B1335" s="61">
        <v>443918587</v>
      </c>
      <c r="C1335" s="37" t="s">
        <v>36</v>
      </c>
      <c r="D1335" s="37" t="s">
        <v>37</v>
      </c>
      <c r="E1335" s="37" t="s">
        <v>120</v>
      </c>
      <c r="F1335" s="36">
        <v>3671.75</v>
      </c>
      <c r="G1335" s="36">
        <v>3674.24</v>
      </c>
      <c r="H1335" s="37"/>
      <c r="I1335" s="37" t="s">
        <v>1657</v>
      </c>
      <c r="J1335" s="36">
        <v>3674.24</v>
      </c>
      <c r="K1335" s="36">
        <v>0</v>
      </c>
      <c r="L1335" s="36">
        <v>0</v>
      </c>
      <c r="M1335" s="36">
        <v>2.4900000000000002</v>
      </c>
      <c r="N1335" s="10" t="str">
        <f t="shared" si="219"/>
        <v>W</v>
      </c>
      <c r="O1335" s="11">
        <f t="shared" si="220"/>
        <v>45919</v>
      </c>
      <c r="P1335" s="12" t="str">
        <f t="shared" si="221"/>
        <v>18</v>
      </c>
      <c r="Q1335" s="13" t="str">
        <f>VLOOKUP($B1335,Deals_Demo!$H:$N,7,0)</f>
        <v>strategy_20_demo</v>
      </c>
      <c r="R1335" s="13" t="str">
        <f t="shared" si="222"/>
        <v>Fri</v>
      </c>
      <c r="S1335" s="14">
        <f>VLOOKUP($B1335,Deals_Demo!$H:$S,8,0)</f>
        <v>45919.760613425926</v>
      </c>
      <c r="T1335" s="14">
        <f>VLOOKUP($B1335,Deals_Demo!$H:$S,9,0)</f>
        <v>45919.968946759262</v>
      </c>
      <c r="U1335" s="15" t="str">
        <f t="shared" si="223"/>
        <v>2025-09-19</v>
      </c>
      <c r="V1335" s="13" t="str">
        <f>VLOOKUP($B1335,Deals_Demo!$H:$S,11,0)</f>
        <v>23</v>
      </c>
      <c r="W1335" s="13" t="str">
        <f>VLOOKUP($B1335,Deals_Demo!$H:$S,12,0)</f>
        <v>Fri</v>
      </c>
      <c r="X1335" s="13">
        <f t="shared" si="216"/>
        <v>0.24900000000000003</v>
      </c>
      <c r="Y1335" s="13">
        <f t="shared" si="217"/>
        <v>0.49800000000000005</v>
      </c>
      <c r="Z1335" s="13">
        <f t="shared" si="218"/>
        <v>0.747</v>
      </c>
      <c r="AA1335" s="13">
        <f t="shared" si="224"/>
        <v>-3</v>
      </c>
    </row>
    <row r="1336" spans="1:27" x14ac:dyDescent="0.25">
      <c r="A1336" s="58">
        <v>45919.766157407408</v>
      </c>
      <c r="B1336" s="59">
        <v>443922733</v>
      </c>
      <c r="C1336" s="38" t="s">
        <v>36</v>
      </c>
      <c r="D1336" s="38" t="s">
        <v>37</v>
      </c>
      <c r="E1336" s="38" t="s">
        <v>120</v>
      </c>
      <c r="F1336" s="35">
        <v>3674.52</v>
      </c>
      <c r="G1336" s="35">
        <v>3671.52</v>
      </c>
      <c r="H1336" s="38"/>
      <c r="I1336" s="38" t="s">
        <v>1660</v>
      </c>
      <c r="J1336" s="35">
        <v>3671.48</v>
      </c>
      <c r="K1336" s="35">
        <v>0</v>
      </c>
      <c r="L1336" s="35">
        <v>0</v>
      </c>
      <c r="M1336" s="35">
        <v>-3.04</v>
      </c>
      <c r="N1336" s="10" t="str">
        <f t="shared" si="219"/>
        <v>L</v>
      </c>
      <c r="O1336" s="11">
        <f t="shared" si="220"/>
        <v>45919</v>
      </c>
      <c r="P1336" s="12" t="str">
        <f t="shared" si="221"/>
        <v>18</v>
      </c>
      <c r="Q1336" s="13" t="str">
        <f>VLOOKUP($B1336,Deals_Demo!$H:$N,7,0)</f>
        <v>strategy_18_demo</v>
      </c>
      <c r="R1336" s="13" t="str">
        <f t="shared" si="222"/>
        <v>Fri</v>
      </c>
      <c r="S1336" s="14">
        <f>VLOOKUP($B1336,Deals_Demo!$H:$S,8,0)</f>
        <v>45919.766157407408</v>
      </c>
      <c r="T1336" s="14">
        <f>VLOOKUP($B1336,Deals_Demo!$H:$S,9,0)</f>
        <v>45919.974490740744</v>
      </c>
      <c r="U1336" s="15" t="str">
        <f t="shared" si="223"/>
        <v>2025-09-19</v>
      </c>
      <c r="V1336" s="13" t="str">
        <f>VLOOKUP($B1336,Deals_Demo!$H:$S,11,0)</f>
        <v>23</v>
      </c>
      <c r="W1336" s="13" t="str">
        <f>VLOOKUP($B1336,Deals_Demo!$H:$S,12,0)</f>
        <v>Fri</v>
      </c>
      <c r="X1336" s="13">
        <f t="shared" si="216"/>
        <v>-0.30400000000000005</v>
      </c>
      <c r="Y1336" s="13">
        <f t="shared" si="217"/>
        <v>-0.6080000000000001</v>
      </c>
      <c r="Z1336" s="13">
        <f t="shared" si="218"/>
        <v>-0.91199999999999992</v>
      </c>
      <c r="AA1336" s="13">
        <f t="shared" si="224"/>
        <v>-3</v>
      </c>
    </row>
    <row r="1337" spans="1:27" x14ac:dyDescent="0.25">
      <c r="A1337" s="60">
        <v>45919.766168981485</v>
      </c>
      <c r="B1337" s="61">
        <v>443922734</v>
      </c>
      <c r="C1337" s="37" t="s">
        <v>36</v>
      </c>
      <c r="D1337" s="37" t="s">
        <v>37</v>
      </c>
      <c r="E1337" s="37" t="s">
        <v>120</v>
      </c>
      <c r="F1337" s="36">
        <v>3674.51</v>
      </c>
      <c r="G1337" s="36">
        <v>3671.52</v>
      </c>
      <c r="H1337" s="37"/>
      <c r="I1337" s="37" t="s">
        <v>1660</v>
      </c>
      <c r="J1337" s="36">
        <v>3671.48</v>
      </c>
      <c r="K1337" s="36">
        <v>0</v>
      </c>
      <c r="L1337" s="36">
        <v>0</v>
      </c>
      <c r="M1337" s="36">
        <v>-3.03</v>
      </c>
      <c r="N1337" s="10" t="str">
        <f t="shared" si="219"/>
        <v>L</v>
      </c>
      <c r="O1337" s="11">
        <f t="shared" si="220"/>
        <v>45919</v>
      </c>
      <c r="P1337" s="12" t="str">
        <f t="shared" si="221"/>
        <v>18</v>
      </c>
      <c r="Q1337" s="13" t="str">
        <f>VLOOKUP($B1337,Deals_Demo!$H:$N,7,0)</f>
        <v>strategy_20_demo</v>
      </c>
      <c r="R1337" s="13" t="str">
        <f t="shared" si="222"/>
        <v>Fri</v>
      </c>
      <c r="S1337" s="14">
        <f>VLOOKUP($B1337,Deals_Demo!$H:$S,8,0)</f>
        <v>45919.766168981485</v>
      </c>
      <c r="T1337" s="14">
        <f>VLOOKUP($B1337,Deals_Demo!$H:$S,9,0)</f>
        <v>45919.974502314821</v>
      </c>
      <c r="U1337" s="15" t="str">
        <f t="shared" si="223"/>
        <v>2025-09-19</v>
      </c>
      <c r="V1337" s="13" t="str">
        <f>VLOOKUP($B1337,Deals_Demo!$H:$S,11,0)</f>
        <v>23</v>
      </c>
      <c r="W1337" s="13" t="str">
        <f>VLOOKUP($B1337,Deals_Demo!$H:$S,12,0)</f>
        <v>Fri</v>
      </c>
      <c r="X1337" s="13">
        <f t="shared" si="216"/>
        <v>-0.30299999999999999</v>
      </c>
      <c r="Y1337" s="13">
        <f t="shared" si="217"/>
        <v>-0.60599999999999998</v>
      </c>
      <c r="Z1337" s="13">
        <f t="shared" si="218"/>
        <v>-0.90899999999999992</v>
      </c>
      <c r="AA1337" s="13">
        <f t="shared" si="224"/>
        <v>-3</v>
      </c>
    </row>
    <row r="1338" spans="1:27" x14ac:dyDescent="0.25">
      <c r="A1338" s="58">
        <v>45919.766736111109</v>
      </c>
      <c r="B1338" s="59">
        <v>443923771</v>
      </c>
      <c r="C1338" s="38" t="s">
        <v>36</v>
      </c>
      <c r="D1338" s="38" t="s">
        <v>37</v>
      </c>
      <c r="E1338" s="38" t="s">
        <v>120</v>
      </c>
      <c r="F1338" s="35">
        <v>3675.52</v>
      </c>
      <c r="G1338" s="35">
        <v>3672.51</v>
      </c>
      <c r="H1338" s="35">
        <v>3679.01</v>
      </c>
      <c r="I1338" s="38" t="s">
        <v>1661</v>
      </c>
      <c r="J1338" s="35">
        <v>3672.5</v>
      </c>
      <c r="K1338" s="35">
        <v>0</v>
      </c>
      <c r="L1338" s="35">
        <v>0</v>
      </c>
      <c r="M1338" s="35">
        <v>-3.02</v>
      </c>
      <c r="N1338" s="10" t="str">
        <f t="shared" si="219"/>
        <v>L</v>
      </c>
      <c r="O1338" s="11">
        <f t="shared" si="220"/>
        <v>45919</v>
      </c>
      <c r="P1338" s="12" t="str">
        <f t="shared" si="221"/>
        <v>18</v>
      </c>
      <c r="Q1338" s="13" t="str">
        <f>VLOOKUP($B1338,Deals_Demo!$H:$N,7,0)</f>
        <v>strategy_17_demo</v>
      </c>
      <c r="R1338" s="13" t="str">
        <f t="shared" si="222"/>
        <v>Fri</v>
      </c>
      <c r="S1338" s="14">
        <f>VLOOKUP($B1338,Deals_Demo!$H:$S,8,0)</f>
        <v>45919.766736111109</v>
      </c>
      <c r="T1338" s="14">
        <f>VLOOKUP($B1338,Deals_Demo!$H:$S,9,0)</f>
        <v>45919.975069444445</v>
      </c>
      <c r="U1338" s="15" t="str">
        <f t="shared" si="223"/>
        <v>2025-09-19</v>
      </c>
      <c r="V1338" s="13" t="str">
        <f>VLOOKUP($B1338,Deals_Demo!$H:$S,11,0)</f>
        <v>23</v>
      </c>
      <c r="W1338" s="13" t="str">
        <f>VLOOKUP($B1338,Deals_Demo!$H:$S,12,0)</f>
        <v>Fri</v>
      </c>
      <c r="X1338" s="13">
        <f t="shared" si="216"/>
        <v>-0.30200000000000005</v>
      </c>
      <c r="Y1338" s="13">
        <f t="shared" si="217"/>
        <v>-0.60400000000000009</v>
      </c>
      <c r="Z1338" s="13">
        <f t="shared" si="218"/>
        <v>-0.90599999999999992</v>
      </c>
      <c r="AA1338" s="13">
        <f t="shared" si="224"/>
        <v>-3</v>
      </c>
    </row>
    <row r="1339" spans="1:27" x14ac:dyDescent="0.25">
      <c r="A1339" s="60">
        <v>45919.766967592594</v>
      </c>
      <c r="B1339" s="61">
        <v>443923996</v>
      </c>
      <c r="C1339" s="37" t="s">
        <v>36</v>
      </c>
      <c r="D1339" s="37" t="s">
        <v>37</v>
      </c>
      <c r="E1339" s="37" t="s">
        <v>120</v>
      </c>
      <c r="F1339" s="36">
        <v>3675.01</v>
      </c>
      <c r="G1339" s="36">
        <v>3672.03</v>
      </c>
      <c r="H1339" s="37"/>
      <c r="I1339" s="37" t="s">
        <v>1662</v>
      </c>
      <c r="J1339" s="36">
        <v>3672.02</v>
      </c>
      <c r="K1339" s="36">
        <v>0</v>
      </c>
      <c r="L1339" s="36">
        <v>0</v>
      </c>
      <c r="M1339" s="36">
        <v>-2.99</v>
      </c>
      <c r="N1339" s="10" t="str">
        <f t="shared" si="219"/>
        <v>L</v>
      </c>
      <c r="O1339" s="11">
        <f t="shared" si="220"/>
        <v>45919</v>
      </c>
      <c r="P1339" s="12" t="str">
        <f t="shared" si="221"/>
        <v>18</v>
      </c>
      <c r="Q1339" s="13" t="str">
        <f>VLOOKUP($B1339,Deals_Demo!$H:$N,7,0)</f>
        <v>strategy_19_demo</v>
      </c>
      <c r="R1339" s="13" t="str">
        <f t="shared" si="222"/>
        <v>Fri</v>
      </c>
      <c r="S1339" s="14">
        <f>VLOOKUP($B1339,Deals_Demo!$H:$S,8,0)</f>
        <v>45919.766967592594</v>
      </c>
      <c r="T1339" s="14">
        <f>VLOOKUP($B1339,Deals_Demo!$H:$S,9,0)</f>
        <v>45919.975300925929</v>
      </c>
      <c r="U1339" s="15" t="str">
        <f t="shared" si="223"/>
        <v>2025-09-19</v>
      </c>
      <c r="V1339" s="13" t="str">
        <f>VLOOKUP($B1339,Deals_Demo!$H:$S,11,0)</f>
        <v>23</v>
      </c>
      <c r="W1339" s="13" t="str">
        <f>VLOOKUP($B1339,Deals_Demo!$H:$S,12,0)</f>
        <v>Fri</v>
      </c>
      <c r="X1339" s="13">
        <f t="shared" si="216"/>
        <v>-0.29900000000000004</v>
      </c>
      <c r="Y1339" s="13">
        <f t="shared" si="217"/>
        <v>-0.59800000000000009</v>
      </c>
      <c r="Z1339" s="13">
        <f t="shared" si="218"/>
        <v>-0.89700000000000002</v>
      </c>
      <c r="AA1339" s="13">
        <f t="shared" si="224"/>
        <v>-3</v>
      </c>
    </row>
    <row r="1340" spans="1:27" x14ac:dyDescent="0.25">
      <c r="A1340" s="58">
        <v>45919.767893518518</v>
      </c>
      <c r="B1340" s="59">
        <v>443924604</v>
      </c>
      <c r="C1340" s="38" t="s">
        <v>36</v>
      </c>
      <c r="D1340" s="38" t="s">
        <v>37</v>
      </c>
      <c r="E1340" s="38" t="s">
        <v>120</v>
      </c>
      <c r="F1340" s="35">
        <v>3674.31</v>
      </c>
      <c r="G1340" s="35">
        <v>3672.8</v>
      </c>
      <c r="H1340" s="35">
        <v>3675.8</v>
      </c>
      <c r="I1340" s="38" t="s">
        <v>1663</v>
      </c>
      <c r="J1340" s="35">
        <v>3672.78</v>
      </c>
      <c r="K1340" s="35">
        <v>0</v>
      </c>
      <c r="L1340" s="35">
        <v>0</v>
      </c>
      <c r="M1340" s="35">
        <v>-1.53</v>
      </c>
      <c r="N1340" s="10" t="str">
        <f t="shared" si="219"/>
        <v>L</v>
      </c>
      <c r="O1340" s="11">
        <f t="shared" si="220"/>
        <v>45919</v>
      </c>
      <c r="P1340" s="12" t="str">
        <f t="shared" si="221"/>
        <v>18</v>
      </c>
      <c r="Q1340" s="13" t="str">
        <f>VLOOKUP($B1340,Deals_Demo!$H:$N,7,0)</f>
        <v>strategy_15_demo</v>
      </c>
      <c r="R1340" s="13" t="str">
        <f t="shared" si="222"/>
        <v>Fri</v>
      </c>
      <c r="S1340" s="14">
        <f>VLOOKUP($B1340,Deals_Demo!$H:$S,8,0)</f>
        <v>45919.767893518518</v>
      </c>
      <c r="T1340" s="14">
        <f>VLOOKUP($B1340,Deals_Demo!$H:$S,9,0)</f>
        <v>45919.976226851853</v>
      </c>
      <c r="U1340" s="15" t="str">
        <f t="shared" si="223"/>
        <v>2025-09-19</v>
      </c>
      <c r="V1340" s="13" t="str">
        <f>VLOOKUP($B1340,Deals_Demo!$H:$S,11,0)</f>
        <v>23</v>
      </c>
      <c r="W1340" s="13" t="str">
        <f>VLOOKUP($B1340,Deals_Demo!$H:$S,12,0)</f>
        <v>Fri</v>
      </c>
      <c r="X1340" s="13">
        <f t="shared" si="216"/>
        <v>-0.15300000000000002</v>
      </c>
      <c r="Y1340" s="13">
        <f t="shared" si="217"/>
        <v>-0.30600000000000005</v>
      </c>
      <c r="Z1340" s="13">
        <f t="shared" si="218"/>
        <v>-0.45899999999999996</v>
      </c>
      <c r="AA1340" s="13">
        <f t="shared" si="224"/>
        <v>-3</v>
      </c>
    </row>
    <row r="1341" spans="1:27" x14ac:dyDescent="0.25">
      <c r="A1341" s="60">
        <v>45919.767905092594</v>
      </c>
      <c r="B1341" s="61">
        <v>443924606</v>
      </c>
      <c r="C1341" s="37" t="s">
        <v>36</v>
      </c>
      <c r="D1341" s="37" t="s">
        <v>37</v>
      </c>
      <c r="E1341" s="37" t="s">
        <v>120</v>
      </c>
      <c r="F1341" s="36">
        <v>3674.3</v>
      </c>
      <c r="G1341" s="36">
        <v>3671.31</v>
      </c>
      <c r="H1341" s="36">
        <v>3677.81</v>
      </c>
      <c r="I1341" s="37" t="s">
        <v>1664</v>
      </c>
      <c r="J1341" s="36">
        <v>3671.28</v>
      </c>
      <c r="K1341" s="36">
        <v>0</v>
      </c>
      <c r="L1341" s="36">
        <v>0</v>
      </c>
      <c r="M1341" s="36">
        <v>-3.02</v>
      </c>
      <c r="N1341" s="10" t="str">
        <f t="shared" si="219"/>
        <v>L</v>
      </c>
      <c r="O1341" s="11">
        <f t="shared" si="220"/>
        <v>45919</v>
      </c>
      <c r="P1341" s="12" t="str">
        <f t="shared" si="221"/>
        <v>18</v>
      </c>
      <c r="Q1341" s="13" t="str">
        <f>VLOOKUP($B1341,Deals_Demo!$H:$N,7,0)</f>
        <v>strategy_11_demo</v>
      </c>
      <c r="R1341" s="13" t="str">
        <f t="shared" si="222"/>
        <v>Fri</v>
      </c>
      <c r="S1341" s="14">
        <f>VLOOKUP($B1341,Deals_Demo!$H:$S,8,0)</f>
        <v>45919.767905092594</v>
      </c>
      <c r="T1341" s="14">
        <f>VLOOKUP($B1341,Deals_Demo!$H:$S,9,0)</f>
        <v>45919.97623842593</v>
      </c>
      <c r="U1341" s="15" t="str">
        <f t="shared" si="223"/>
        <v>2025-09-19</v>
      </c>
      <c r="V1341" s="13" t="str">
        <f>VLOOKUP($B1341,Deals_Demo!$H:$S,11,0)</f>
        <v>23</v>
      </c>
      <c r="W1341" s="13" t="str">
        <f>VLOOKUP($B1341,Deals_Demo!$H:$S,12,0)</f>
        <v>Fri</v>
      </c>
      <c r="X1341" s="13">
        <f t="shared" si="216"/>
        <v>-0.30200000000000005</v>
      </c>
      <c r="Y1341" s="13">
        <f t="shared" si="217"/>
        <v>-0.60400000000000009</v>
      </c>
      <c r="Z1341" s="13">
        <f t="shared" si="218"/>
        <v>-0.90599999999999992</v>
      </c>
      <c r="AA1341" s="13">
        <f t="shared" si="224"/>
        <v>-3</v>
      </c>
    </row>
    <row r="1342" spans="1:27" x14ac:dyDescent="0.25">
      <c r="A1342" s="58">
        <v>45919.767905092594</v>
      </c>
      <c r="B1342" s="59">
        <v>443924607</v>
      </c>
      <c r="C1342" s="38" t="s">
        <v>36</v>
      </c>
      <c r="D1342" s="38" t="s">
        <v>37</v>
      </c>
      <c r="E1342" s="38" t="s">
        <v>120</v>
      </c>
      <c r="F1342" s="35">
        <v>3674.29</v>
      </c>
      <c r="G1342" s="35">
        <v>3671.31</v>
      </c>
      <c r="H1342" s="35">
        <v>3675.81</v>
      </c>
      <c r="I1342" s="38" t="s">
        <v>1664</v>
      </c>
      <c r="J1342" s="35">
        <v>3671.28</v>
      </c>
      <c r="K1342" s="35">
        <v>0</v>
      </c>
      <c r="L1342" s="35">
        <v>0</v>
      </c>
      <c r="M1342" s="35">
        <v>-3.01</v>
      </c>
      <c r="N1342" s="10" t="str">
        <f t="shared" si="219"/>
        <v>L</v>
      </c>
      <c r="O1342" s="11">
        <f t="shared" si="220"/>
        <v>45919</v>
      </c>
      <c r="P1342" s="12" t="str">
        <f t="shared" si="221"/>
        <v>18</v>
      </c>
      <c r="Q1342" s="13" t="str">
        <f>VLOOKUP($B1342,Deals_Demo!$H:$N,7,0)</f>
        <v>strategy_12_demo</v>
      </c>
      <c r="R1342" s="13" t="str">
        <f t="shared" si="222"/>
        <v>Fri</v>
      </c>
      <c r="S1342" s="14">
        <f>VLOOKUP($B1342,Deals_Demo!$H:$S,8,0)</f>
        <v>45919.767905092594</v>
      </c>
      <c r="T1342" s="14">
        <f>VLOOKUP($B1342,Deals_Demo!$H:$S,9,0)</f>
        <v>45919.97623842593</v>
      </c>
      <c r="U1342" s="15" t="str">
        <f t="shared" si="223"/>
        <v>2025-09-19</v>
      </c>
      <c r="V1342" s="13" t="str">
        <f>VLOOKUP($B1342,Deals_Demo!$H:$S,11,0)</f>
        <v>23</v>
      </c>
      <c r="W1342" s="13" t="str">
        <f>VLOOKUP($B1342,Deals_Demo!$H:$S,12,0)</f>
        <v>Fri</v>
      </c>
      <c r="X1342" s="13">
        <f t="shared" si="216"/>
        <v>-0.30099999999999999</v>
      </c>
      <c r="Y1342" s="13">
        <f t="shared" si="217"/>
        <v>-0.60199999999999998</v>
      </c>
      <c r="Z1342" s="13">
        <f t="shared" si="218"/>
        <v>-0.90299999999999991</v>
      </c>
      <c r="AA1342" s="13">
        <f t="shared" si="224"/>
        <v>-3</v>
      </c>
    </row>
    <row r="1343" spans="1:27" x14ac:dyDescent="0.25">
      <c r="A1343" s="60">
        <v>45919.767905092594</v>
      </c>
      <c r="B1343" s="61">
        <v>443924609</v>
      </c>
      <c r="C1343" s="37" t="s">
        <v>36</v>
      </c>
      <c r="D1343" s="37" t="s">
        <v>37</v>
      </c>
      <c r="E1343" s="37" t="s">
        <v>120</v>
      </c>
      <c r="F1343" s="36">
        <v>3674.31</v>
      </c>
      <c r="G1343" s="36">
        <v>3671.31</v>
      </c>
      <c r="H1343" s="36">
        <v>3677.31</v>
      </c>
      <c r="I1343" s="37" t="s">
        <v>1664</v>
      </c>
      <c r="J1343" s="36">
        <v>3671.28</v>
      </c>
      <c r="K1343" s="36">
        <v>0</v>
      </c>
      <c r="L1343" s="36">
        <v>0</v>
      </c>
      <c r="M1343" s="36">
        <v>-3.03</v>
      </c>
      <c r="N1343" s="10" t="str">
        <f t="shared" si="219"/>
        <v>L</v>
      </c>
      <c r="O1343" s="11">
        <f t="shared" si="220"/>
        <v>45919</v>
      </c>
      <c r="P1343" s="12" t="str">
        <f t="shared" si="221"/>
        <v>18</v>
      </c>
      <c r="Q1343" s="13" t="str">
        <f>VLOOKUP($B1343,Deals_Demo!$H:$N,7,0)</f>
        <v>strategy_09_demo</v>
      </c>
      <c r="R1343" s="13" t="str">
        <f t="shared" si="222"/>
        <v>Fri</v>
      </c>
      <c r="S1343" s="14">
        <f>VLOOKUP($B1343,Deals_Demo!$H:$S,8,0)</f>
        <v>45919.767905092594</v>
      </c>
      <c r="T1343" s="14">
        <f>VLOOKUP($B1343,Deals_Demo!$H:$S,9,0)</f>
        <v>45919.97623842593</v>
      </c>
      <c r="U1343" s="15" t="str">
        <f t="shared" si="223"/>
        <v>2025-09-19</v>
      </c>
      <c r="V1343" s="13" t="str">
        <f>VLOOKUP($B1343,Deals_Demo!$H:$S,11,0)</f>
        <v>23</v>
      </c>
      <c r="W1343" s="13" t="str">
        <f>VLOOKUP($B1343,Deals_Demo!$H:$S,12,0)</f>
        <v>Fri</v>
      </c>
      <c r="X1343" s="13">
        <f t="shared" si="216"/>
        <v>-0.30299999999999999</v>
      </c>
      <c r="Y1343" s="13">
        <f t="shared" si="217"/>
        <v>-0.60599999999999998</v>
      </c>
      <c r="Z1343" s="13">
        <f t="shared" si="218"/>
        <v>-0.90899999999999992</v>
      </c>
      <c r="AA1343" s="13">
        <f t="shared" si="224"/>
        <v>-3</v>
      </c>
    </row>
    <row r="1344" spans="1:27" x14ac:dyDescent="0.25">
      <c r="A1344" s="58">
        <v>45919.767905092594</v>
      </c>
      <c r="B1344" s="59">
        <v>443924611</v>
      </c>
      <c r="C1344" s="38" t="s">
        <v>36</v>
      </c>
      <c r="D1344" s="38" t="s">
        <v>37</v>
      </c>
      <c r="E1344" s="38" t="s">
        <v>120</v>
      </c>
      <c r="F1344" s="35">
        <v>3674.34</v>
      </c>
      <c r="G1344" s="35">
        <v>3671.31</v>
      </c>
      <c r="H1344" s="35">
        <v>3675.81</v>
      </c>
      <c r="I1344" s="38" t="s">
        <v>1664</v>
      </c>
      <c r="J1344" s="35">
        <v>3671.28</v>
      </c>
      <c r="K1344" s="35">
        <v>0</v>
      </c>
      <c r="L1344" s="35">
        <v>0</v>
      </c>
      <c r="M1344" s="35">
        <v>-3.06</v>
      </c>
      <c r="N1344" s="10" t="str">
        <f t="shared" si="219"/>
        <v>L</v>
      </c>
      <c r="O1344" s="11">
        <f t="shared" si="220"/>
        <v>45919</v>
      </c>
      <c r="P1344" s="12" t="str">
        <f t="shared" si="221"/>
        <v>18</v>
      </c>
      <c r="Q1344" s="13" t="str">
        <f>VLOOKUP($B1344,Deals_Demo!$H:$N,7,0)</f>
        <v>strategy_14_demo</v>
      </c>
      <c r="R1344" s="13" t="str">
        <f t="shared" si="222"/>
        <v>Fri</v>
      </c>
      <c r="S1344" s="14">
        <f>VLOOKUP($B1344,Deals_Demo!$H:$S,8,0)</f>
        <v>45919.767905092594</v>
      </c>
      <c r="T1344" s="14">
        <f>VLOOKUP($B1344,Deals_Demo!$H:$S,9,0)</f>
        <v>45919.97623842593</v>
      </c>
      <c r="U1344" s="15" t="str">
        <f t="shared" si="223"/>
        <v>2025-09-19</v>
      </c>
      <c r="V1344" s="13" t="str">
        <f>VLOOKUP($B1344,Deals_Demo!$H:$S,11,0)</f>
        <v>23</v>
      </c>
      <c r="W1344" s="13" t="str">
        <f>VLOOKUP($B1344,Deals_Demo!$H:$S,12,0)</f>
        <v>Fri</v>
      </c>
      <c r="X1344" s="13">
        <f t="shared" si="216"/>
        <v>-0.30600000000000005</v>
      </c>
      <c r="Y1344" s="13">
        <f t="shared" si="217"/>
        <v>-0.6120000000000001</v>
      </c>
      <c r="Z1344" s="13">
        <f t="shared" si="218"/>
        <v>-0.91799999999999993</v>
      </c>
      <c r="AA1344" s="13">
        <f t="shared" si="224"/>
        <v>-3</v>
      </c>
    </row>
    <row r="1345" spans="1:27" x14ac:dyDescent="0.25">
      <c r="A1345" s="60">
        <v>45919.767916666664</v>
      </c>
      <c r="B1345" s="61">
        <v>443924613</v>
      </c>
      <c r="C1345" s="37" t="s">
        <v>36</v>
      </c>
      <c r="D1345" s="37" t="s">
        <v>37</v>
      </c>
      <c r="E1345" s="37" t="s">
        <v>120</v>
      </c>
      <c r="F1345" s="36">
        <v>3674.34</v>
      </c>
      <c r="G1345" s="36">
        <v>3671.81</v>
      </c>
      <c r="H1345" s="36">
        <v>3677.31</v>
      </c>
      <c r="I1345" s="37" t="s">
        <v>1665</v>
      </c>
      <c r="J1345" s="36">
        <v>3671.8</v>
      </c>
      <c r="K1345" s="36">
        <v>0</v>
      </c>
      <c r="L1345" s="36">
        <v>0</v>
      </c>
      <c r="M1345" s="36">
        <v>-2.54</v>
      </c>
      <c r="N1345" s="10" t="str">
        <f t="shared" si="219"/>
        <v>L</v>
      </c>
      <c r="O1345" s="11">
        <f t="shared" si="220"/>
        <v>45919</v>
      </c>
      <c r="P1345" s="12" t="str">
        <f t="shared" si="221"/>
        <v>18</v>
      </c>
      <c r="Q1345" s="13" t="str">
        <f>VLOOKUP($B1345,Deals_Demo!$H:$N,7,0)</f>
        <v>strategy_10_demo</v>
      </c>
      <c r="R1345" s="13" t="str">
        <f t="shared" si="222"/>
        <v>Fri</v>
      </c>
      <c r="S1345" s="14">
        <f>VLOOKUP($B1345,Deals_Demo!$H:$S,8,0)</f>
        <v>45919.767916666664</v>
      </c>
      <c r="T1345" s="14">
        <f>VLOOKUP($B1345,Deals_Demo!$H:$S,9,0)</f>
        <v>45919.97625</v>
      </c>
      <c r="U1345" s="15" t="str">
        <f t="shared" si="223"/>
        <v>2025-09-19</v>
      </c>
      <c r="V1345" s="13" t="str">
        <f>VLOOKUP($B1345,Deals_Demo!$H:$S,11,0)</f>
        <v>23</v>
      </c>
      <c r="W1345" s="13" t="str">
        <f>VLOOKUP($B1345,Deals_Demo!$H:$S,12,0)</f>
        <v>Fri</v>
      </c>
      <c r="X1345" s="13">
        <f t="shared" si="216"/>
        <v>-0.254</v>
      </c>
      <c r="Y1345" s="13">
        <f t="shared" si="217"/>
        <v>-0.50800000000000001</v>
      </c>
      <c r="Z1345" s="13">
        <f t="shared" si="218"/>
        <v>-0.76200000000000001</v>
      </c>
      <c r="AA1345" s="13">
        <f t="shared" si="224"/>
        <v>-3</v>
      </c>
    </row>
    <row r="1346" spans="1:27" x14ac:dyDescent="0.25">
      <c r="A1346" s="58">
        <v>45919.767916666664</v>
      </c>
      <c r="B1346" s="59">
        <v>443924614</v>
      </c>
      <c r="C1346" s="38" t="s">
        <v>36</v>
      </c>
      <c r="D1346" s="38" t="s">
        <v>37</v>
      </c>
      <c r="E1346" s="38" t="s">
        <v>120</v>
      </c>
      <c r="F1346" s="35">
        <v>3674.29</v>
      </c>
      <c r="G1346" s="35">
        <v>3671.31</v>
      </c>
      <c r="H1346" s="35">
        <v>3677.81</v>
      </c>
      <c r="I1346" s="38" t="s">
        <v>1664</v>
      </c>
      <c r="J1346" s="35">
        <v>3671.28</v>
      </c>
      <c r="K1346" s="35">
        <v>0</v>
      </c>
      <c r="L1346" s="35">
        <v>0</v>
      </c>
      <c r="M1346" s="35">
        <v>-3.01</v>
      </c>
      <c r="N1346" s="10" t="str">
        <f t="shared" si="219"/>
        <v>L</v>
      </c>
      <c r="O1346" s="11">
        <f t="shared" si="220"/>
        <v>45919</v>
      </c>
      <c r="P1346" s="12" t="str">
        <f t="shared" si="221"/>
        <v>18</v>
      </c>
      <c r="Q1346" s="13" t="str">
        <f>VLOOKUP($B1346,Deals_Demo!$H:$N,7,0)</f>
        <v>strategy_16_demo</v>
      </c>
      <c r="R1346" s="13" t="str">
        <f t="shared" si="222"/>
        <v>Fri</v>
      </c>
      <c r="S1346" s="14">
        <f>VLOOKUP($B1346,Deals_Demo!$H:$S,8,0)</f>
        <v>45919.767916666664</v>
      </c>
      <c r="T1346" s="14">
        <f>VLOOKUP($B1346,Deals_Demo!$H:$S,9,0)</f>
        <v>45919.97625</v>
      </c>
      <c r="U1346" s="15" t="str">
        <f t="shared" si="223"/>
        <v>2025-09-19</v>
      </c>
      <c r="V1346" s="13" t="str">
        <f>VLOOKUP($B1346,Deals_Demo!$H:$S,11,0)</f>
        <v>23</v>
      </c>
      <c r="W1346" s="13" t="str">
        <f>VLOOKUP($B1346,Deals_Demo!$H:$S,12,0)</f>
        <v>Fri</v>
      </c>
      <c r="X1346" s="13">
        <f t="shared" si="216"/>
        <v>-0.30099999999999999</v>
      </c>
      <c r="Y1346" s="13">
        <f t="shared" si="217"/>
        <v>-0.60199999999999998</v>
      </c>
      <c r="Z1346" s="13">
        <f t="shared" si="218"/>
        <v>-0.90299999999999991</v>
      </c>
      <c r="AA1346" s="13">
        <f t="shared" si="224"/>
        <v>-3</v>
      </c>
    </row>
    <row r="1347" spans="1:27" x14ac:dyDescent="0.25">
      <c r="A1347" s="60">
        <v>45919.768125000002</v>
      </c>
      <c r="B1347" s="61">
        <v>443924795</v>
      </c>
      <c r="C1347" s="37" t="s">
        <v>36</v>
      </c>
      <c r="D1347" s="37" t="s">
        <v>37</v>
      </c>
      <c r="E1347" s="37" t="s">
        <v>120</v>
      </c>
      <c r="F1347" s="36">
        <v>3673.24</v>
      </c>
      <c r="G1347" s="36">
        <v>3670.1</v>
      </c>
      <c r="H1347" s="36">
        <v>3676.6</v>
      </c>
      <c r="I1347" s="37" t="s">
        <v>1666</v>
      </c>
      <c r="J1347" s="36">
        <v>3670.02</v>
      </c>
      <c r="K1347" s="36">
        <v>0</v>
      </c>
      <c r="L1347" s="36">
        <v>0</v>
      </c>
      <c r="M1347" s="36">
        <v>-3.22</v>
      </c>
      <c r="N1347" s="10" t="str">
        <f t="shared" si="219"/>
        <v>L</v>
      </c>
      <c r="O1347" s="11">
        <f t="shared" si="220"/>
        <v>45919</v>
      </c>
      <c r="P1347" s="12" t="str">
        <f t="shared" si="221"/>
        <v>18</v>
      </c>
      <c r="Q1347" s="13" t="str">
        <f>VLOOKUP($B1347,Deals_Demo!$H:$N,7,0)</f>
        <v>strategy_08_demo</v>
      </c>
      <c r="R1347" s="13" t="str">
        <f t="shared" si="222"/>
        <v>Fri</v>
      </c>
      <c r="S1347" s="14">
        <f>VLOOKUP($B1347,Deals_Demo!$H:$S,8,0)</f>
        <v>45919.768125000002</v>
      </c>
      <c r="T1347" s="14">
        <f>VLOOKUP($B1347,Deals_Demo!$H:$S,9,0)</f>
        <v>45919.976458333338</v>
      </c>
      <c r="U1347" s="15" t="str">
        <f t="shared" si="223"/>
        <v>2025-09-19</v>
      </c>
      <c r="V1347" s="13" t="str">
        <f>VLOOKUP($B1347,Deals_Demo!$H:$S,11,0)</f>
        <v>23</v>
      </c>
      <c r="W1347" s="13" t="str">
        <f>VLOOKUP($B1347,Deals_Demo!$H:$S,12,0)</f>
        <v>Fri</v>
      </c>
      <c r="X1347" s="13">
        <f t="shared" ref="X1347:X1410" si="225">$M1347*0.1</f>
        <v>-0.32200000000000006</v>
      </c>
      <c r="Y1347" s="13">
        <f t="shared" ref="Y1347:Y1410" si="226">$M1347*0.2</f>
        <v>-0.64400000000000013</v>
      </c>
      <c r="Z1347" s="13">
        <f t="shared" ref="Z1347:Z1410" si="227">$M1347*0.3</f>
        <v>-0.96599999999999997</v>
      </c>
      <c r="AA1347" s="13">
        <f t="shared" si="224"/>
        <v>-3</v>
      </c>
    </row>
    <row r="1348" spans="1:27" x14ac:dyDescent="0.25">
      <c r="A1348" s="58">
        <v>45919.768136574072</v>
      </c>
      <c r="B1348" s="59">
        <v>443924799</v>
      </c>
      <c r="C1348" s="38" t="s">
        <v>36</v>
      </c>
      <c r="D1348" s="38" t="s">
        <v>37</v>
      </c>
      <c r="E1348" s="38" t="s">
        <v>120</v>
      </c>
      <c r="F1348" s="35">
        <v>3673.35</v>
      </c>
      <c r="G1348" s="35">
        <v>3670.24</v>
      </c>
      <c r="H1348" s="35">
        <v>3676.74</v>
      </c>
      <c r="I1348" s="38" t="s">
        <v>1667</v>
      </c>
      <c r="J1348" s="35">
        <v>3670.22</v>
      </c>
      <c r="K1348" s="35">
        <v>0</v>
      </c>
      <c r="L1348" s="35">
        <v>0</v>
      </c>
      <c r="M1348" s="35">
        <v>-3.13</v>
      </c>
      <c r="N1348" s="10" t="str">
        <f t="shared" si="219"/>
        <v>L</v>
      </c>
      <c r="O1348" s="11">
        <f t="shared" si="220"/>
        <v>45919</v>
      </c>
      <c r="P1348" s="12" t="str">
        <f t="shared" si="221"/>
        <v>18</v>
      </c>
      <c r="Q1348" s="13" t="str">
        <f>VLOOKUP($B1348,Deals_Demo!$H:$N,7,0)</f>
        <v>strategy_13_demo</v>
      </c>
      <c r="R1348" s="13" t="str">
        <f t="shared" si="222"/>
        <v>Fri</v>
      </c>
      <c r="S1348" s="14">
        <f>VLOOKUP($B1348,Deals_Demo!$H:$S,8,0)</f>
        <v>45919.768136574072</v>
      </c>
      <c r="T1348" s="14">
        <f>VLOOKUP($B1348,Deals_Demo!$H:$S,9,0)</f>
        <v>45919.976469907408</v>
      </c>
      <c r="U1348" s="15" t="str">
        <f t="shared" si="223"/>
        <v>2025-09-19</v>
      </c>
      <c r="V1348" s="13" t="str">
        <f>VLOOKUP($B1348,Deals_Demo!$H:$S,11,0)</f>
        <v>23</v>
      </c>
      <c r="W1348" s="13" t="str">
        <f>VLOOKUP($B1348,Deals_Demo!$H:$S,12,0)</f>
        <v>Fri</v>
      </c>
      <c r="X1348" s="13">
        <f t="shared" si="225"/>
        <v>-0.313</v>
      </c>
      <c r="Y1348" s="13">
        <f t="shared" si="226"/>
        <v>-0.626</v>
      </c>
      <c r="Z1348" s="13">
        <f t="shared" si="227"/>
        <v>-0.93899999999999995</v>
      </c>
      <c r="AA1348" s="13">
        <f t="shared" si="224"/>
        <v>-3</v>
      </c>
    </row>
    <row r="1349" spans="1:27" x14ac:dyDescent="0.25">
      <c r="A1349" s="60">
        <v>45919.772523148145</v>
      </c>
      <c r="B1349" s="61">
        <v>443928958</v>
      </c>
      <c r="C1349" s="37" t="s">
        <v>36</v>
      </c>
      <c r="D1349" s="37" t="s">
        <v>38</v>
      </c>
      <c r="E1349" s="37" t="s">
        <v>120</v>
      </c>
      <c r="F1349" s="36">
        <v>3669.08</v>
      </c>
      <c r="G1349" s="36">
        <v>3672.08</v>
      </c>
      <c r="H1349" s="36">
        <v>3665.58</v>
      </c>
      <c r="I1349" s="37" t="s">
        <v>1668</v>
      </c>
      <c r="J1349" s="36">
        <v>3672.11</v>
      </c>
      <c r="K1349" s="36">
        <v>0</v>
      </c>
      <c r="L1349" s="36">
        <v>0</v>
      </c>
      <c r="M1349" s="36">
        <v>-3.03</v>
      </c>
      <c r="N1349" s="10" t="str">
        <f t="shared" si="219"/>
        <v>L</v>
      </c>
      <c r="O1349" s="11">
        <f t="shared" si="220"/>
        <v>45919</v>
      </c>
      <c r="P1349" s="12" t="str">
        <f t="shared" si="221"/>
        <v>18</v>
      </c>
      <c r="Q1349" s="13" t="str">
        <f>VLOOKUP($B1349,Deals_Demo!$H:$N,7,0)</f>
        <v>strategy_17_demo</v>
      </c>
      <c r="R1349" s="13" t="str">
        <f t="shared" si="222"/>
        <v>Fri</v>
      </c>
      <c r="S1349" s="14">
        <f>VLOOKUP($B1349,Deals_Demo!$H:$S,8,0)</f>
        <v>45919.772523148145</v>
      </c>
      <c r="T1349" s="14">
        <f>VLOOKUP($B1349,Deals_Demo!$H:$S,9,0)</f>
        <v>45919.980856481481</v>
      </c>
      <c r="U1349" s="15" t="str">
        <f t="shared" si="223"/>
        <v>2025-09-19</v>
      </c>
      <c r="V1349" s="13" t="str">
        <f>VLOOKUP($B1349,Deals_Demo!$H:$S,11,0)</f>
        <v>23</v>
      </c>
      <c r="W1349" s="13" t="str">
        <f>VLOOKUP($B1349,Deals_Demo!$H:$S,12,0)</f>
        <v>Fri</v>
      </c>
      <c r="X1349" s="13">
        <f t="shared" si="225"/>
        <v>-0.30299999999999999</v>
      </c>
      <c r="Y1349" s="13">
        <f t="shared" si="226"/>
        <v>-0.60599999999999998</v>
      </c>
      <c r="Z1349" s="13">
        <f t="shared" si="227"/>
        <v>-0.90899999999999992</v>
      </c>
      <c r="AA1349" s="13">
        <f t="shared" si="224"/>
        <v>-3</v>
      </c>
    </row>
    <row r="1350" spans="1:27" x14ac:dyDescent="0.25">
      <c r="A1350" s="58">
        <v>45919.772534722222</v>
      </c>
      <c r="B1350" s="59">
        <v>443928960</v>
      </c>
      <c r="C1350" s="38" t="s">
        <v>36</v>
      </c>
      <c r="D1350" s="38" t="s">
        <v>38</v>
      </c>
      <c r="E1350" s="38" t="s">
        <v>120</v>
      </c>
      <c r="F1350" s="35">
        <v>3669</v>
      </c>
      <c r="G1350" s="35">
        <v>3672.08</v>
      </c>
      <c r="H1350" s="38"/>
      <c r="I1350" s="38" t="s">
        <v>1668</v>
      </c>
      <c r="J1350" s="35">
        <v>3672.11</v>
      </c>
      <c r="K1350" s="35">
        <v>0</v>
      </c>
      <c r="L1350" s="35">
        <v>0</v>
      </c>
      <c r="M1350" s="35">
        <v>-3.11</v>
      </c>
      <c r="N1350" s="10" t="str">
        <f t="shared" si="219"/>
        <v>L</v>
      </c>
      <c r="O1350" s="11">
        <f t="shared" si="220"/>
        <v>45919</v>
      </c>
      <c r="P1350" s="12" t="str">
        <f t="shared" si="221"/>
        <v>18</v>
      </c>
      <c r="Q1350" s="13" t="str">
        <f>VLOOKUP($B1350,Deals_Demo!$H:$N,7,0)</f>
        <v>strategy_19_demo</v>
      </c>
      <c r="R1350" s="13" t="str">
        <f t="shared" si="222"/>
        <v>Fri</v>
      </c>
      <c r="S1350" s="14">
        <f>VLOOKUP($B1350,Deals_Demo!$H:$S,8,0)</f>
        <v>45919.772534722222</v>
      </c>
      <c r="T1350" s="14">
        <f>VLOOKUP($B1350,Deals_Demo!$H:$S,9,0)</f>
        <v>45919.980868055558</v>
      </c>
      <c r="U1350" s="15" t="str">
        <f t="shared" si="223"/>
        <v>2025-09-19</v>
      </c>
      <c r="V1350" s="13" t="str">
        <f>VLOOKUP($B1350,Deals_Demo!$H:$S,11,0)</f>
        <v>23</v>
      </c>
      <c r="W1350" s="13" t="str">
        <f>VLOOKUP($B1350,Deals_Demo!$H:$S,12,0)</f>
        <v>Fri</v>
      </c>
      <c r="X1350" s="13">
        <f t="shared" si="225"/>
        <v>-0.311</v>
      </c>
      <c r="Y1350" s="13">
        <f t="shared" si="226"/>
        <v>-0.622</v>
      </c>
      <c r="Z1350" s="13">
        <f t="shared" si="227"/>
        <v>-0.93299999999999994</v>
      </c>
      <c r="AA1350" s="13">
        <f t="shared" si="224"/>
        <v>-3</v>
      </c>
    </row>
    <row r="1351" spans="1:27" x14ac:dyDescent="0.25">
      <c r="A1351" s="60">
        <v>45919.772534722222</v>
      </c>
      <c r="B1351" s="61">
        <v>443928963</v>
      </c>
      <c r="C1351" s="37" t="s">
        <v>36</v>
      </c>
      <c r="D1351" s="37" t="s">
        <v>38</v>
      </c>
      <c r="E1351" s="37" t="s">
        <v>120</v>
      </c>
      <c r="F1351" s="36">
        <v>3669.07</v>
      </c>
      <c r="G1351" s="36">
        <v>3672.08</v>
      </c>
      <c r="H1351" s="37"/>
      <c r="I1351" s="37" t="s">
        <v>1668</v>
      </c>
      <c r="J1351" s="36">
        <v>3672.11</v>
      </c>
      <c r="K1351" s="36">
        <v>0</v>
      </c>
      <c r="L1351" s="36">
        <v>0</v>
      </c>
      <c r="M1351" s="36">
        <v>-3.04</v>
      </c>
      <c r="N1351" s="10" t="str">
        <f t="shared" si="219"/>
        <v>L</v>
      </c>
      <c r="O1351" s="11">
        <f t="shared" si="220"/>
        <v>45919</v>
      </c>
      <c r="P1351" s="12" t="str">
        <f t="shared" si="221"/>
        <v>18</v>
      </c>
      <c r="Q1351" s="13" t="str">
        <f>VLOOKUP($B1351,Deals_Demo!$H:$N,7,0)</f>
        <v>strategy_18_demo</v>
      </c>
      <c r="R1351" s="13" t="str">
        <f t="shared" si="222"/>
        <v>Fri</v>
      </c>
      <c r="S1351" s="14">
        <f>VLOOKUP($B1351,Deals_Demo!$H:$S,8,0)</f>
        <v>45919.772534722222</v>
      </c>
      <c r="T1351" s="14">
        <f>VLOOKUP($B1351,Deals_Demo!$H:$S,9,0)</f>
        <v>45919.980868055558</v>
      </c>
      <c r="U1351" s="15" t="str">
        <f t="shared" si="223"/>
        <v>2025-09-19</v>
      </c>
      <c r="V1351" s="13" t="str">
        <f>VLOOKUP($B1351,Deals_Demo!$H:$S,11,0)</f>
        <v>23</v>
      </c>
      <c r="W1351" s="13" t="str">
        <f>VLOOKUP($B1351,Deals_Demo!$H:$S,12,0)</f>
        <v>Fri</v>
      </c>
      <c r="X1351" s="13">
        <f t="shared" si="225"/>
        <v>-0.30400000000000005</v>
      </c>
      <c r="Y1351" s="13">
        <f t="shared" si="226"/>
        <v>-0.6080000000000001</v>
      </c>
      <c r="Z1351" s="13">
        <f t="shared" si="227"/>
        <v>-0.91199999999999992</v>
      </c>
      <c r="AA1351" s="13">
        <f t="shared" si="224"/>
        <v>-3</v>
      </c>
    </row>
    <row r="1352" spans="1:27" x14ac:dyDescent="0.25">
      <c r="A1352" s="58">
        <v>45919.774606481478</v>
      </c>
      <c r="B1352" s="59">
        <v>443930481</v>
      </c>
      <c r="C1352" s="38" t="s">
        <v>36</v>
      </c>
      <c r="D1352" s="38" t="s">
        <v>38</v>
      </c>
      <c r="E1352" s="38" t="s">
        <v>120</v>
      </c>
      <c r="F1352" s="35">
        <v>3670.24</v>
      </c>
      <c r="G1352" s="35">
        <v>3669.97</v>
      </c>
      <c r="H1352" s="35">
        <v>3668.78</v>
      </c>
      <c r="I1352" s="38" t="s">
        <v>1669</v>
      </c>
      <c r="J1352" s="35">
        <v>3669.97</v>
      </c>
      <c r="K1352" s="35">
        <v>0</v>
      </c>
      <c r="L1352" s="35">
        <v>0</v>
      </c>
      <c r="M1352" s="35">
        <v>0.27</v>
      </c>
      <c r="N1352" s="10" t="str">
        <f t="shared" si="219"/>
        <v>W</v>
      </c>
      <c r="O1352" s="11">
        <f t="shared" si="220"/>
        <v>45919</v>
      </c>
      <c r="P1352" s="12" t="str">
        <f t="shared" si="221"/>
        <v>18</v>
      </c>
      <c r="Q1352" s="13" t="str">
        <f>VLOOKUP($B1352,Deals_Demo!$H:$N,7,0)</f>
        <v>strategy_15_demo</v>
      </c>
      <c r="R1352" s="13" t="str">
        <f t="shared" si="222"/>
        <v>Fri</v>
      </c>
      <c r="S1352" s="14">
        <f>VLOOKUP($B1352,Deals_Demo!$H:$S,8,0)</f>
        <v>45919.774606481478</v>
      </c>
      <c r="T1352" s="14">
        <f>VLOOKUP($B1352,Deals_Demo!$H:$S,9,0)</f>
        <v>45919.982939814814</v>
      </c>
      <c r="U1352" s="15" t="str">
        <f t="shared" si="223"/>
        <v>2025-09-19</v>
      </c>
      <c r="V1352" s="13" t="str">
        <f>VLOOKUP($B1352,Deals_Demo!$H:$S,11,0)</f>
        <v>23</v>
      </c>
      <c r="W1352" s="13" t="str">
        <f>VLOOKUP($B1352,Deals_Demo!$H:$S,12,0)</f>
        <v>Fri</v>
      </c>
      <c r="X1352" s="13">
        <f t="shared" si="225"/>
        <v>2.7000000000000003E-2</v>
      </c>
      <c r="Y1352" s="13">
        <f t="shared" si="226"/>
        <v>5.4000000000000006E-2</v>
      </c>
      <c r="Z1352" s="13">
        <f t="shared" si="227"/>
        <v>8.1000000000000003E-2</v>
      </c>
      <c r="AA1352" s="13">
        <f t="shared" si="224"/>
        <v>-3</v>
      </c>
    </row>
    <row r="1353" spans="1:27" x14ac:dyDescent="0.25">
      <c r="A1353" s="60">
        <v>45919.774618055555</v>
      </c>
      <c r="B1353" s="61">
        <v>443930483</v>
      </c>
      <c r="C1353" s="37" t="s">
        <v>36</v>
      </c>
      <c r="D1353" s="37" t="s">
        <v>38</v>
      </c>
      <c r="E1353" s="37" t="s">
        <v>120</v>
      </c>
      <c r="F1353" s="36">
        <v>3670.25</v>
      </c>
      <c r="G1353" s="36">
        <v>3669.97</v>
      </c>
      <c r="H1353" s="36">
        <v>3668.74</v>
      </c>
      <c r="I1353" s="37" t="s">
        <v>1669</v>
      </c>
      <c r="J1353" s="36">
        <v>3669.97</v>
      </c>
      <c r="K1353" s="36">
        <v>0</v>
      </c>
      <c r="L1353" s="36">
        <v>0</v>
      </c>
      <c r="M1353" s="36">
        <v>0.28000000000000003</v>
      </c>
      <c r="N1353" s="10" t="str">
        <f t="shared" si="219"/>
        <v>W</v>
      </c>
      <c r="O1353" s="11">
        <f t="shared" si="220"/>
        <v>45919</v>
      </c>
      <c r="P1353" s="12" t="str">
        <f t="shared" si="221"/>
        <v>18</v>
      </c>
      <c r="Q1353" s="13" t="str">
        <f>VLOOKUP($B1353,Deals_Demo!$H:$N,7,0)</f>
        <v>strategy_14_demo</v>
      </c>
      <c r="R1353" s="13" t="str">
        <f t="shared" si="222"/>
        <v>Fri</v>
      </c>
      <c r="S1353" s="14">
        <f>VLOOKUP($B1353,Deals_Demo!$H:$S,8,0)</f>
        <v>45919.774618055555</v>
      </c>
      <c r="T1353" s="14">
        <f>VLOOKUP($B1353,Deals_Demo!$H:$S,9,0)</f>
        <v>45919.982951388891</v>
      </c>
      <c r="U1353" s="15" t="str">
        <f t="shared" si="223"/>
        <v>2025-09-19</v>
      </c>
      <c r="V1353" s="13" t="str">
        <f>VLOOKUP($B1353,Deals_Demo!$H:$S,11,0)</f>
        <v>23</v>
      </c>
      <c r="W1353" s="13" t="str">
        <f>VLOOKUP($B1353,Deals_Demo!$H:$S,12,0)</f>
        <v>Fri</v>
      </c>
      <c r="X1353" s="13">
        <f t="shared" si="225"/>
        <v>2.8000000000000004E-2</v>
      </c>
      <c r="Y1353" s="13">
        <f t="shared" si="226"/>
        <v>5.6000000000000008E-2</v>
      </c>
      <c r="Z1353" s="13">
        <f t="shared" si="227"/>
        <v>8.4000000000000005E-2</v>
      </c>
      <c r="AA1353" s="13">
        <f t="shared" si="224"/>
        <v>-3</v>
      </c>
    </row>
    <row r="1354" spans="1:27" x14ac:dyDescent="0.25">
      <c r="A1354" s="58">
        <v>45919.774618055555</v>
      </c>
      <c r="B1354" s="59">
        <v>443930485</v>
      </c>
      <c r="C1354" s="38" t="s">
        <v>36</v>
      </c>
      <c r="D1354" s="38" t="s">
        <v>38</v>
      </c>
      <c r="E1354" s="38" t="s">
        <v>120</v>
      </c>
      <c r="F1354" s="35">
        <v>3670.2</v>
      </c>
      <c r="G1354" s="35">
        <v>3673.24</v>
      </c>
      <c r="H1354" s="35">
        <v>3666.74</v>
      </c>
      <c r="I1354" s="38" t="s">
        <v>1670</v>
      </c>
      <c r="J1354" s="35">
        <v>3673.3</v>
      </c>
      <c r="K1354" s="35">
        <v>0</v>
      </c>
      <c r="L1354" s="35">
        <v>0</v>
      </c>
      <c r="M1354" s="35">
        <v>-3.1</v>
      </c>
      <c r="N1354" s="10" t="str">
        <f t="shared" si="219"/>
        <v>L</v>
      </c>
      <c r="O1354" s="11">
        <f t="shared" si="220"/>
        <v>45919</v>
      </c>
      <c r="P1354" s="12" t="str">
        <f t="shared" si="221"/>
        <v>18</v>
      </c>
      <c r="Q1354" s="13" t="str">
        <f>VLOOKUP($B1354,Deals_Demo!$H:$N,7,0)</f>
        <v>strategy_16_demo</v>
      </c>
      <c r="R1354" s="13" t="str">
        <f t="shared" si="222"/>
        <v>Fri</v>
      </c>
      <c r="S1354" s="14">
        <f>VLOOKUP($B1354,Deals_Demo!$H:$S,8,0)</f>
        <v>45919.774618055555</v>
      </c>
      <c r="T1354" s="14">
        <f>VLOOKUP($B1354,Deals_Demo!$H:$S,9,0)</f>
        <v>45919.982951388891</v>
      </c>
      <c r="U1354" s="15" t="str">
        <f t="shared" si="223"/>
        <v>2025-09-19</v>
      </c>
      <c r="V1354" s="13" t="str">
        <f>VLOOKUP($B1354,Deals_Demo!$H:$S,11,0)</f>
        <v>23</v>
      </c>
      <c r="W1354" s="13" t="str">
        <f>VLOOKUP($B1354,Deals_Demo!$H:$S,12,0)</f>
        <v>Fri</v>
      </c>
      <c r="X1354" s="13">
        <f t="shared" si="225"/>
        <v>-0.31000000000000005</v>
      </c>
      <c r="Y1354" s="13">
        <f t="shared" si="226"/>
        <v>-0.62000000000000011</v>
      </c>
      <c r="Z1354" s="13">
        <f t="shared" si="227"/>
        <v>-0.92999999999999994</v>
      </c>
      <c r="AA1354" s="13">
        <f t="shared" si="224"/>
        <v>-3</v>
      </c>
    </row>
    <row r="1355" spans="1:27" x14ac:dyDescent="0.25">
      <c r="A1355" s="60">
        <v>45919.775416666664</v>
      </c>
      <c r="B1355" s="61">
        <v>443930937</v>
      </c>
      <c r="C1355" s="37" t="s">
        <v>36</v>
      </c>
      <c r="D1355" s="37" t="s">
        <v>37</v>
      </c>
      <c r="E1355" s="37" t="s">
        <v>120</v>
      </c>
      <c r="F1355" s="36">
        <v>3671.04</v>
      </c>
      <c r="G1355" s="36">
        <v>3668.04</v>
      </c>
      <c r="H1355" s="36">
        <v>3674.54</v>
      </c>
      <c r="I1355" s="37" t="s">
        <v>1671</v>
      </c>
      <c r="J1355" s="36">
        <v>3668.04</v>
      </c>
      <c r="K1355" s="36">
        <v>0</v>
      </c>
      <c r="L1355" s="36">
        <v>0</v>
      </c>
      <c r="M1355" s="36">
        <v>-3</v>
      </c>
      <c r="N1355" s="10" t="str">
        <f t="shared" si="219"/>
        <v>L</v>
      </c>
      <c r="O1355" s="11">
        <f t="shared" si="220"/>
        <v>45919</v>
      </c>
      <c r="P1355" s="12" t="str">
        <f t="shared" si="221"/>
        <v>18</v>
      </c>
      <c r="Q1355" s="13" t="str">
        <f>VLOOKUP($B1355,Deals_Demo!$H:$N,7,0)</f>
        <v>strategy_13_demo</v>
      </c>
      <c r="R1355" s="13" t="str">
        <f t="shared" si="222"/>
        <v>Fri</v>
      </c>
      <c r="S1355" s="14">
        <f>VLOOKUP($B1355,Deals_Demo!$H:$S,8,0)</f>
        <v>45919.775416666664</v>
      </c>
      <c r="T1355" s="14">
        <f>VLOOKUP($B1355,Deals_Demo!$H:$S,9,0)</f>
        <v>45919.983749999999</v>
      </c>
      <c r="U1355" s="15" t="str">
        <f t="shared" si="223"/>
        <v>2025-09-19</v>
      </c>
      <c r="V1355" s="13" t="str">
        <f>VLOOKUP($B1355,Deals_Demo!$H:$S,11,0)</f>
        <v>23</v>
      </c>
      <c r="W1355" s="13" t="str">
        <f>VLOOKUP($B1355,Deals_Demo!$H:$S,12,0)</f>
        <v>Fri</v>
      </c>
      <c r="X1355" s="13">
        <f t="shared" si="225"/>
        <v>-0.30000000000000004</v>
      </c>
      <c r="Y1355" s="13">
        <f t="shared" si="226"/>
        <v>-0.60000000000000009</v>
      </c>
      <c r="Z1355" s="13">
        <f t="shared" si="227"/>
        <v>-0.89999999999999991</v>
      </c>
      <c r="AA1355" s="13">
        <f t="shared" si="224"/>
        <v>-3</v>
      </c>
    </row>
    <row r="1356" spans="1:27" x14ac:dyDescent="0.25">
      <c r="A1356" s="58">
        <v>45919.77542824074</v>
      </c>
      <c r="B1356" s="59">
        <v>443930941</v>
      </c>
      <c r="C1356" s="38" t="s">
        <v>36</v>
      </c>
      <c r="D1356" s="38" t="s">
        <v>37</v>
      </c>
      <c r="E1356" s="38" t="s">
        <v>120</v>
      </c>
      <c r="F1356" s="35">
        <v>3671.01</v>
      </c>
      <c r="G1356" s="35">
        <v>3668.04</v>
      </c>
      <c r="H1356" s="35">
        <v>3674.54</v>
      </c>
      <c r="I1356" s="38" t="s">
        <v>1671</v>
      </c>
      <c r="J1356" s="35">
        <v>3668.04</v>
      </c>
      <c r="K1356" s="35">
        <v>0</v>
      </c>
      <c r="L1356" s="35">
        <v>0</v>
      </c>
      <c r="M1356" s="35">
        <v>-2.97</v>
      </c>
      <c r="N1356" s="10" t="str">
        <f t="shared" si="219"/>
        <v>L</v>
      </c>
      <c r="O1356" s="11">
        <f t="shared" si="220"/>
        <v>45919</v>
      </c>
      <c r="P1356" s="12" t="str">
        <f t="shared" si="221"/>
        <v>18</v>
      </c>
      <c r="Q1356" s="13" t="str">
        <f>VLOOKUP($B1356,Deals_Demo!$H:$N,7,0)</f>
        <v>strategy_08_demo</v>
      </c>
      <c r="R1356" s="13" t="str">
        <f t="shared" si="222"/>
        <v>Fri</v>
      </c>
      <c r="S1356" s="14">
        <f>VLOOKUP($B1356,Deals_Demo!$H:$S,8,0)</f>
        <v>45919.77542824074</v>
      </c>
      <c r="T1356" s="14">
        <f>VLOOKUP($B1356,Deals_Demo!$H:$S,9,0)</f>
        <v>45919.983761574076</v>
      </c>
      <c r="U1356" s="15" t="str">
        <f t="shared" si="223"/>
        <v>2025-09-19</v>
      </c>
      <c r="V1356" s="13" t="str">
        <f>VLOOKUP($B1356,Deals_Demo!$H:$S,11,0)</f>
        <v>23</v>
      </c>
      <c r="W1356" s="13" t="str">
        <f>VLOOKUP($B1356,Deals_Demo!$H:$S,12,0)</f>
        <v>Fri</v>
      </c>
      <c r="X1356" s="13">
        <f t="shared" si="225"/>
        <v>-0.29700000000000004</v>
      </c>
      <c r="Y1356" s="13">
        <f t="shared" si="226"/>
        <v>-0.59400000000000008</v>
      </c>
      <c r="Z1356" s="13">
        <f t="shared" si="227"/>
        <v>-0.89100000000000001</v>
      </c>
      <c r="AA1356" s="13">
        <f t="shared" si="224"/>
        <v>-3</v>
      </c>
    </row>
    <row r="1357" spans="1:27" x14ac:dyDescent="0.25">
      <c r="A1357" s="60">
        <v>45919.778194444443</v>
      </c>
      <c r="B1357" s="61">
        <v>443932405</v>
      </c>
      <c r="C1357" s="37" t="s">
        <v>36</v>
      </c>
      <c r="D1357" s="37" t="s">
        <v>38</v>
      </c>
      <c r="E1357" s="37" t="s">
        <v>120</v>
      </c>
      <c r="F1357" s="36">
        <v>3669.75</v>
      </c>
      <c r="G1357" s="36">
        <v>3672.73</v>
      </c>
      <c r="H1357" s="36">
        <v>3668.23</v>
      </c>
      <c r="I1357" s="37" t="s">
        <v>1672</v>
      </c>
      <c r="J1357" s="36">
        <v>3672.73</v>
      </c>
      <c r="K1357" s="36">
        <v>0</v>
      </c>
      <c r="L1357" s="36">
        <v>0</v>
      </c>
      <c r="M1357" s="36">
        <v>-2.98</v>
      </c>
      <c r="N1357" s="10" t="str">
        <f t="shared" si="219"/>
        <v>L</v>
      </c>
      <c r="O1357" s="11">
        <f t="shared" si="220"/>
        <v>45919</v>
      </c>
      <c r="P1357" s="12" t="str">
        <f t="shared" si="221"/>
        <v>18</v>
      </c>
      <c r="Q1357" s="13" t="str">
        <f>VLOOKUP($B1357,Deals_Demo!$H:$N,7,0)</f>
        <v>strategy_12_demo</v>
      </c>
      <c r="R1357" s="13" t="str">
        <f t="shared" si="222"/>
        <v>Fri</v>
      </c>
      <c r="S1357" s="14">
        <f>VLOOKUP($B1357,Deals_Demo!$H:$S,8,0)</f>
        <v>45919.778194444443</v>
      </c>
      <c r="T1357" s="14">
        <f>VLOOKUP($B1357,Deals_Demo!$H:$S,9,0)</f>
        <v>45919.986527777779</v>
      </c>
      <c r="U1357" s="15" t="str">
        <f t="shared" si="223"/>
        <v>2025-09-19</v>
      </c>
      <c r="V1357" s="13" t="str">
        <f>VLOOKUP($B1357,Deals_Demo!$H:$S,11,0)</f>
        <v>23</v>
      </c>
      <c r="W1357" s="13" t="str">
        <f>VLOOKUP($B1357,Deals_Demo!$H:$S,12,0)</f>
        <v>Fri</v>
      </c>
      <c r="X1357" s="13">
        <f t="shared" si="225"/>
        <v>-0.29799999999999999</v>
      </c>
      <c r="Y1357" s="13">
        <f t="shared" si="226"/>
        <v>-0.59599999999999997</v>
      </c>
      <c r="Z1357" s="13">
        <f t="shared" si="227"/>
        <v>-0.89400000000000002</v>
      </c>
      <c r="AA1357" s="13">
        <f t="shared" si="224"/>
        <v>-3</v>
      </c>
    </row>
    <row r="1358" spans="1:27" x14ac:dyDescent="0.25">
      <c r="A1358" s="58">
        <v>45919.77820601852</v>
      </c>
      <c r="B1358" s="59">
        <v>443932406</v>
      </c>
      <c r="C1358" s="38" t="s">
        <v>36</v>
      </c>
      <c r="D1358" s="38" t="s">
        <v>38</v>
      </c>
      <c r="E1358" s="38" t="s">
        <v>120</v>
      </c>
      <c r="F1358" s="35">
        <v>3669.78</v>
      </c>
      <c r="G1358" s="35">
        <v>3672.75</v>
      </c>
      <c r="H1358" s="35">
        <v>3666.25</v>
      </c>
      <c r="I1358" s="38" t="s">
        <v>1672</v>
      </c>
      <c r="J1358" s="35">
        <v>3672.85</v>
      </c>
      <c r="K1358" s="35">
        <v>0</v>
      </c>
      <c r="L1358" s="35">
        <v>0</v>
      </c>
      <c r="M1358" s="35">
        <v>-3.07</v>
      </c>
      <c r="N1358" s="10" t="str">
        <f t="shared" si="219"/>
        <v>L</v>
      </c>
      <c r="O1358" s="11">
        <f t="shared" si="220"/>
        <v>45919</v>
      </c>
      <c r="P1358" s="12" t="str">
        <f t="shared" si="221"/>
        <v>18</v>
      </c>
      <c r="Q1358" s="13" t="str">
        <f>VLOOKUP($B1358,Deals_Demo!$H:$N,7,0)</f>
        <v>strategy_11_demo</v>
      </c>
      <c r="R1358" s="13" t="str">
        <f t="shared" si="222"/>
        <v>Fri</v>
      </c>
      <c r="S1358" s="14">
        <f>VLOOKUP($B1358,Deals_Demo!$H:$S,8,0)</f>
        <v>45919.77820601852</v>
      </c>
      <c r="T1358" s="14">
        <f>VLOOKUP($B1358,Deals_Demo!$H:$S,9,0)</f>
        <v>45919.986539351856</v>
      </c>
      <c r="U1358" s="15" t="str">
        <f t="shared" si="223"/>
        <v>2025-09-19</v>
      </c>
      <c r="V1358" s="13" t="str">
        <f>VLOOKUP($B1358,Deals_Demo!$H:$S,11,0)</f>
        <v>23</v>
      </c>
      <c r="W1358" s="13" t="str">
        <f>VLOOKUP($B1358,Deals_Demo!$H:$S,12,0)</f>
        <v>Fri</v>
      </c>
      <c r="X1358" s="13">
        <f t="shared" si="225"/>
        <v>-0.307</v>
      </c>
      <c r="Y1358" s="13">
        <f t="shared" si="226"/>
        <v>-0.61399999999999999</v>
      </c>
      <c r="Z1358" s="13">
        <f t="shared" si="227"/>
        <v>-0.92099999999999993</v>
      </c>
      <c r="AA1358" s="13">
        <f t="shared" si="224"/>
        <v>-3</v>
      </c>
    </row>
    <row r="1359" spans="1:27" x14ac:dyDescent="0.25">
      <c r="A1359" s="60">
        <v>45919.77820601852</v>
      </c>
      <c r="B1359" s="61">
        <v>443932407</v>
      </c>
      <c r="C1359" s="37" t="s">
        <v>36</v>
      </c>
      <c r="D1359" s="37" t="s">
        <v>38</v>
      </c>
      <c r="E1359" s="37" t="s">
        <v>120</v>
      </c>
      <c r="F1359" s="36">
        <v>3669.88</v>
      </c>
      <c r="G1359" s="36">
        <v>3671.25</v>
      </c>
      <c r="H1359" s="36">
        <v>3668.25</v>
      </c>
      <c r="I1359" s="37" t="s">
        <v>1673</v>
      </c>
      <c r="J1359" s="36">
        <v>3671.33</v>
      </c>
      <c r="K1359" s="36">
        <v>0</v>
      </c>
      <c r="L1359" s="36">
        <v>0</v>
      </c>
      <c r="M1359" s="36">
        <v>-1.45</v>
      </c>
      <c r="N1359" s="10" t="str">
        <f t="shared" si="219"/>
        <v>L</v>
      </c>
      <c r="O1359" s="11">
        <f t="shared" si="220"/>
        <v>45919</v>
      </c>
      <c r="P1359" s="12" t="str">
        <f t="shared" si="221"/>
        <v>18</v>
      </c>
      <c r="Q1359" s="13" t="str">
        <f>VLOOKUP($B1359,Deals_Demo!$H:$N,7,0)</f>
        <v>strategy_15_demo</v>
      </c>
      <c r="R1359" s="13" t="str">
        <f t="shared" si="222"/>
        <v>Fri</v>
      </c>
      <c r="S1359" s="14">
        <f>VLOOKUP($B1359,Deals_Demo!$H:$S,8,0)</f>
        <v>45919.77820601852</v>
      </c>
      <c r="T1359" s="14">
        <f>VLOOKUP($B1359,Deals_Demo!$H:$S,9,0)</f>
        <v>45919.986539351856</v>
      </c>
      <c r="U1359" s="15" t="str">
        <f t="shared" si="223"/>
        <v>2025-09-19</v>
      </c>
      <c r="V1359" s="13" t="str">
        <f>VLOOKUP($B1359,Deals_Demo!$H:$S,11,0)</f>
        <v>23</v>
      </c>
      <c r="W1359" s="13" t="str">
        <f>VLOOKUP($B1359,Deals_Demo!$H:$S,12,0)</f>
        <v>Fri</v>
      </c>
      <c r="X1359" s="13">
        <f t="shared" si="225"/>
        <v>-0.14499999999999999</v>
      </c>
      <c r="Y1359" s="13">
        <f t="shared" si="226"/>
        <v>-0.28999999999999998</v>
      </c>
      <c r="Z1359" s="13">
        <f t="shared" si="227"/>
        <v>-0.435</v>
      </c>
      <c r="AA1359" s="13">
        <f t="shared" si="224"/>
        <v>-3</v>
      </c>
    </row>
    <row r="1360" spans="1:27" x14ac:dyDescent="0.25">
      <c r="A1360" s="58">
        <v>45919.77820601852</v>
      </c>
      <c r="B1360" s="59">
        <v>443932408</v>
      </c>
      <c r="C1360" s="38" t="s">
        <v>36</v>
      </c>
      <c r="D1360" s="38" t="s">
        <v>38</v>
      </c>
      <c r="E1360" s="38" t="s">
        <v>120</v>
      </c>
      <c r="F1360" s="35">
        <v>3669.87</v>
      </c>
      <c r="G1360" s="35">
        <v>3672.75</v>
      </c>
      <c r="H1360" s="35">
        <v>3666.75</v>
      </c>
      <c r="I1360" s="38" t="s">
        <v>1672</v>
      </c>
      <c r="J1360" s="35">
        <v>3672.85</v>
      </c>
      <c r="K1360" s="35">
        <v>0</v>
      </c>
      <c r="L1360" s="35">
        <v>0</v>
      </c>
      <c r="M1360" s="35">
        <v>-2.98</v>
      </c>
      <c r="N1360" s="10" t="str">
        <f t="shared" si="219"/>
        <v>L</v>
      </c>
      <c r="O1360" s="11">
        <f t="shared" si="220"/>
        <v>45919</v>
      </c>
      <c r="P1360" s="12" t="str">
        <f t="shared" si="221"/>
        <v>18</v>
      </c>
      <c r="Q1360" s="13" t="str">
        <f>VLOOKUP($B1360,Deals_Demo!$H:$N,7,0)</f>
        <v>strategy_09_demo</v>
      </c>
      <c r="R1360" s="13" t="str">
        <f t="shared" si="222"/>
        <v>Fri</v>
      </c>
      <c r="S1360" s="14">
        <f>VLOOKUP($B1360,Deals_Demo!$H:$S,8,0)</f>
        <v>45919.77820601852</v>
      </c>
      <c r="T1360" s="14">
        <f>VLOOKUP($B1360,Deals_Demo!$H:$S,9,0)</f>
        <v>45919.986539351856</v>
      </c>
      <c r="U1360" s="15" t="str">
        <f t="shared" si="223"/>
        <v>2025-09-19</v>
      </c>
      <c r="V1360" s="13" t="str">
        <f>VLOOKUP($B1360,Deals_Demo!$H:$S,11,0)</f>
        <v>23</v>
      </c>
      <c r="W1360" s="13" t="str">
        <f>VLOOKUP($B1360,Deals_Demo!$H:$S,12,0)</f>
        <v>Fri</v>
      </c>
      <c r="X1360" s="13">
        <f t="shared" si="225"/>
        <v>-0.29799999999999999</v>
      </c>
      <c r="Y1360" s="13">
        <f t="shared" si="226"/>
        <v>-0.59599999999999997</v>
      </c>
      <c r="Z1360" s="13">
        <f t="shared" si="227"/>
        <v>-0.89400000000000002</v>
      </c>
      <c r="AA1360" s="13">
        <f t="shared" si="224"/>
        <v>-3</v>
      </c>
    </row>
    <row r="1361" spans="1:27" x14ac:dyDescent="0.25">
      <c r="A1361" s="60">
        <v>45919.77820601852</v>
      </c>
      <c r="B1361" s="61">
        <v>443932410</v>
      </c>
      <c r="C1361" s="37" t="s">
        <v>36</v>
      </c>
      <c r="D1361" s="37" t="s">
        <v>38</v>
      </c>
      <c r="E1361" s="37" t="s">
        <v>120</v>
      </c>
      <c r="F1361" s="36">
        <v>3669.89</v>
      </c>
      <c r="G1361" s="36">
        <v>3672.75</v>
      </c>
      <c r="H1361" s="36">
        <v>3668.25</v>
      </c>
      <c r="I1361" s="37" t="s">
        <v>1672</v>
      </c>
      <c r="J1361" s="36">
        <v>3672.85</v>
      </c>
      <c r="K1361" s="36">
        <v>0</v>
      </c>
      <c r="L1361" s="36">
        <v>0</v>
      </c>
      <c r="M1361" s="36">
        <v>-2.96</v>
      </c>
      <c r="N1361" s="10" t="str">
        <f t="shared" si="219"/>
        <v>L</v>
      </c>
      <c r="O1361" s="11">
        <f t="shared" si="220"/>
        <v>45919</v>
      </c>
      <c r="P1361" s="12" t="str">
        <f t="shared" si="221"/>
        <v>18</v>
      </c>
      <c r="Q1361" s="13" t="str">
        <f>VLOOKUP($B1361,Deals_Demo!$H:$N,7,0)</f>
        <v>strategy_14_demo</v>
      </c>
      <c r="R1361" s="13" t="str">
        <f t="shared" si="222"/>
        <v>Fri</v>
      </c>
      <c r="S1361" s="14">
        <f>VLOOKUP($B1361,Deals_Demo!$H:$S,8,0)</f>
        <v>45919.77820601852</v>
      </c>
      <c r="T1361" s="14">
        <f>VLOOKUP($B1361,Deals_Demo!$H:$S,9,0)</f>
        <v>45919.986539351856</v>
      </c>
      <c r="U1361" s="15" t="str">
        <f t="shared" si="223"/>
        <v>2025-09-19</v>
      </c>
      <c r="V1361" s="13" t="str">
        <f>VLOOKUP($B1361,Deals_Demo!$H:$S,11,0)</f>
        <v>23</v>
      </c>
      <c r="W1361" s="13" t="str">
        <f>VLOOKUP($B1361,Deals_Demo!$H:$S,12,0)</f>
        <v>Fri</v>
      </c>
      <c r="X1361" s="13">
        <f t="shared" si="225"/>
        <v>-0.29599999999999999</v>
      </c>
      <c r="Y1361" s="13">
        <f t="shared" si="226"/>
        <v>-0.59199999999999997</v>
      </c>
      <c r="Z1361" s="13">
        <f t="shared" si="227"/>
        <v>-0.88800000000000001</v>
      </c>
      <c r="AA1361" s="13">
        <f t="shared" si="224"/>
        <v>-3</v>
      </c>
    </row>
    <row r="1362" spans="1:27" x14ac:dyDescent="0.25">
      <c r="A1362" s="58">
        <v>45919.778217592589</v>
      </c>
      <c r="B1362" s="59">
        <v>443932411</v>
      </c>
      <c r="C1362" s="38" t="s">
        <v>36</v>
      </c>
      <c r="D1362" s="38" t="s">
        <v>38</v>
      </c>
      <c r="E1362" s="38" t="s">
        <v>120</v>
      </c>
      <c r="F1362" s="35">
        <v>3669.89</v>
      </c>
      <c r="G1362" s="35">
        <v>3672.25</v>
      </c>
      <c r="H1362" s="35">
        <v>3666.75</v>
      </c>
      <c r="I1362" s="38" t="s">
        <v>1674</v>
      </c>
      <c r="J1362" s="35">
        <v>3672.32</v>
      </c>
      <c r="K1362" s="35">
        <v>0</v>
      </c>
      <c r="L1362" s="35">
        <v>0</v>
      </c>
      <c r="M1362" s="35">
        <v>-2.4300000000000002</v>
      </c>
      <c r="N1362" s="10" t="str">
        <f t="shared" si="219"/>
        <v>L</v>
      </c>
      <c r="O1362" s="11">
        <f t="shared" si="220"/>
        <v>45919</v>
      </c>
      <c r="P1362" s="12" t="str">
        <f t="shared" si="221"/>
        <v>18</v>
      </c>
      <c r="Q1362" s="13" t="str">
        <f>VLOOKUP($B1362,Deals_Demo!$H:$N,7,0)</f>
        <v>strategy_10_demo</v>
      </c>
      <c r="R1362" s="13" t="str">
        <f t="shared" si="222"/>
        <v>Fri</v>
      </c>
      <c r="S1362" s="14">
        <f>VLOOKUP($B1362,Deals_Demo!$H:$S,8,0)</f>
        <v>45919.778217592589</v>
      </c>
      <c r="T1362" s="14">
        <f>VLOOKUP($B1362,Deals_Demo!$H:$S,9,0)</f>
        <v>45919.986550925925</v>
      </c>
      <c r="U1362" s="15" t="str">
        <f t="shared" si="223"/>
        <v>2025-09-19</v>
      </c>
      <c r="V1362" s="13" t="str">
        <f>VLOOKUP($B1362,Deals_Demo!$H:$S,11,0)</f>
        <v>23</v>
      </c>
      <c r="W1362" s="13" t="str">
        <f>VLOOKUP($B1362,Deals_Demo!$H:$S,12,0)</f>
        <v>Fri</v>
      </c>
      <c r="X1362" s="13">
        <f t="shared" si="225"/>
        <v>-0.24300000000000002</v>
      </c>
      <c r="Y1362" s="13">
        <f t="shared" si="226"/>
        <v>-0.48600000000000004</v>
      </c>
      <c r="Z1362" s="13">
        <f t="shared" si="227"/>
        <v>-0.72899999999999998</v>
      </c>
      <c r="AA1362" s="13">
        <f t="shared" si="224"/>
        <v>-3</v>
      </c>
    </row>
    <row r="1363" spans="1:27" x14ac:dyDescent="0.25">
      <c r="A1363" s="60">
        <v>45919.787106481483</v>
      </c>
      <c r="B1363" s="61">
        <v>443935674</v>
      </c>
      <c r="C1363" s="37" t="s">
        <v>36</v>
      </c>
      <c r="D1363" s="37" t="s">
        <v>37</v>
      </c>
      <c r="E1363" s="37" t="s">
        <v>120</v>
      </c>
      <c r="F1363" s="36">
        <v>3671.21</v>
      </c>
      <c r="G1363" s="36">
        <v>3672.58</v>
      </c>
      <c r="H1363" s="37"/>
      <c r="I1363" s="37" t="s">
        <v>1675</v>
      </c>
      <c r="J1363" s="36">
        <v>3672.52</v>
      </c>
      <c r="K1363" s="36">
        <v>0</v>
      </c>
      <c r="L1363" s="36">
        <v>0</v>
      </c>
      <c r="M1363" s="36">
        <v>1.31</v>
      </c>
      <c r="N1363" s="10" t="str">
        <f t="shared" si="219"/>
        <v>W</v>
      </c>
      <c r="O1363" s="11">
        <f t="shared" si="220"/>
        <v>45919</v>
      </c>
      <c r="P1363" s="12" t="str">
        <f t="shared" si="221"/>
        <v>18</v>
      </c>
      <c r="Q1363" s="13" t="str">
        <f>VLOOKUP($B1363,Deals_Demo!$H:$N,7,0)</f>
        <v>strategy_20_demo</v>
      </c>
      <c r="R1363" s="13" t="str">
        <f t="shared" si="222"/>
        <v>Fri</v>
      </c>
      <c r="S1363" s="14">
        <f>VLOOKUP($B1363,Deals_Demo!$H:$S,8,0)</f>
        <v>45919.787106481483</v>
      </c>
      <c r="T1363" s="14">
        <f>VLOOKUP($B1363,Deals_Demo!$H:$S,9,0)</f>
        <v>45919.995439814818</v>
      </c>
      <c r="U1363" s="15" t="str">
        <f t="shared" si="223"/>
        <v>2025-09-19</v>
      </c>
      <c r="V1363" s="13" t="str">
        <f>VLOOKUP($B1363,Deals_Demo!$H:$S,11,0)</f>
        <v>23</v>
      </c>
      <c r="W1363" s="13" t="str">
        <f>VLOOKUP($B1363,Deals_Demo!$H:$S,12,0)</f>
        <v>Fri</v>
      </c>
      <c r="X1363" s="13">
        <f t="shared" si="225"/>
        <v>0.13100000000000001</v>
      </c>
      <c r="Y1363" s="13">
        <f t="shared" si="226"/>
        <v>0.26200000000000001</v>
      </c>
      <c r="Z1363" s="13">
        <f t="shared" si="227"/>
        <v>0.39300000000000002</v>
      </c>
      <c r="AA1363" s="13">
        <f t="shared" si="224"/>
        <v>-3</v>
      </c>
    </row>
    <row r="1364" spans="1:27" x14ac:dyDescent="0.25">
      <c r="A1364" s="58">
        <v>45919.792662037034</v>
      </c>
      <c r="B1364" s="59">
        <v>443937243</v>
      </c>
      <c r="C1364" s="38" t="s">
        <v>36</v>
      </c>
      <c r="D1364" s="38" t="s">
        <v>37</v>
      </c>
      <c r="E1364" s="38" t="s">
        <v>120</v>
      </c>
      <c r="F1364" s="35">
        <v>3671.72</v>
      </c>
      <c r="G1364" s="35">
        <v>3668.7</v>
      </c>
      <c r="H1364" s="38"/>
      <c r="I1364" s="38" t="s">
        <v>1676</v>
      </c>
      <c r="J1364" s="35">
        <v>3668.7</v>
      </c>
      <c r="K1364" s="35">
        <v>0</v>
      </c>
      <c r="L1364" s="35">
        <v>0</v>
      </c>
      <c r="M1364" s="35">
        <v>-3.02</v>
      </c>
      <c r="N1364" s="10" t="str">
        <f t="shared" si="219"/>
        <v>L</v>
      </c>
      <c r="O1364" s="11">
        <f t="shared" si="220"/>
        <v>45919</v>
      </c>
      <c r="P1364" s="12" t="str">
        <f t="shared" si="221"/>
        <v>19</v>
      </c>
      <c r="Q1364" s="13" t="str">
        <f>VLOOKUP($B1364,Deals_Demo!$H:$N,7,0)</f>
        <v>strategy_19_demo</v>
      </c>
      <c r="R1364" s="13" t="str">
        <f t="shared" si="222"/>
        <v>Fri</v>
      </c>
      <c r="S1364" s="14">
        <f>VLOOKUP($B1364,Deals_Demo!$H:$S,8,0)</f>
        <v>45919.792662037034</v>
      </c>
      <c r="T1364" s="14">
        <f>VLOOKUP($B1364,Deals_Demo!$H:$S,9,0)</f>
        <v>45920.00099537037</v>
      </c>
      <c r="U1364" s="15" t="str">
        <f t="shared" si="223"/>
        <v>2025-09-20</v>
      </c>
      <c r="V1364" s="13" t="str">
        <f>VLOOKUP($B1364,Deals_Demo!$H:$S,11,0)</f>
        <v>00</v>
      </c>
      <c r="W1364" s="13" t="str">
        <f>VLOOKUP($B1364,Deals_Demo!$H:$S,12,0)</f>
        <v>Sat</v>
      </c>
      <c r="X1364" s="13">
        <f t="shared" si="225"/>
        <v>-0.30200000000000005</v>
      </c>
      <c r="Y1364" s="13">
        <f t="shared" si="226"/>
        <v>-0.60400000000000009</v>
      </c>
      <c r="Z1364" s="13">
        <f t="shared" si="227"/>
        <v>-0.90599999999999992</v>
      </c>
      <c r="AA1364" s="13">
        <f t="shared" si="224"/>
        <v>-3</v>
      </c>
    </row>
    <row r="1365" spans="1:27" x14ac:dyDescent="0.25">
      <c r="A1365" s="60">
        <v>45919.792673611111</v>
      </c>
      <c r="B1365" s="61">
        <v>443937245</v>
      </c>
      <c r="C1365" s="37" t="s">
        <v>36</v>
      </c>
      <c r="D1365" s="37" t="s">
        <v>37</v>
      </c>
      <c r="E1365" s="37" t="s">
        <v>120</v>
      </c>
      <c r="F1365" s="36">
        <v>3671.71</v>
      </c>
      <c r="G1365" s="36">
        <v>3672.6</v>
      </c>
      <c r="H1365" s="37"/>
      <c r="I1365" s="37" t="s">
        <v>1675</v>
      </c>
      <c r="J1365" s="36">
        <v>3672.52</v>
      </c>
      <c r="K1365" s="36">
        <v>0</v>
      </c>
      <c r="L1365" s="36">
        <v>0</v>
      </c>
      <c r="M1365" s="36">
        <v>0.81</v>
      </c>
      <c r="N1365" s="10" t="str">
        <f t="shared" si="219"/>
        <v>W</v>
      </c>
      <c r="O1365" s="11">
        <f t="shared" si="220"/>
        <v>45919</v>
      </c>
      <c r="P1365" s="12" t="str">
        <f t="shared" si="221"/>
        <v>19</v>
      </c>
      <c r="Q1365" s="13" t="str">
        <f>VLOOKUP($B1365,Deals_Demo!$H:$N,7,0)</f>
        <v>strategy_18_demo</v>
      </c>
      <c r="R1365" s="13" t="str">
        <f t="shared" si="222"/>
        <v>Fri</v>
      </c>
      <c r="S1365" s="14">
        <f>VLOOKUP($B1365,Deals_Demo!$H:$S,8,0)</f>
        <v>45919.792673611111</v>
      </c>
      <c r="T1365" s="14">
        <f>VLOOKUP($B1365,Deals_Demo!$H:$S,9,0)</f>
        <v>45920.001006944447</v>
      </c>
      <c r="U1365" s="15" t="str">
        <f t="shared" si="223"/>
        <v>2025-09-20</v>
      </c>
      <c r="V1365" s="13" t="str">
        <f>VLOOKUP($B1365,Deals_Demo!$H:$S,11,0)</f>
        <v>00</v>
      </c>
      <c r="W1365" s="13" t="str">
        <f>VLOOKUP($B1365,Deals_Demo!$H:$S,12,0)</f>
        <v>Sat</v>
      </c>
      <c r="X1365" s="13">
        <f t="shared" si="225"/>
        <v>8.1000000000000016E-2</v>
      </c>
      <c r="Y1365" s="13">
        <f t="shared" si="226"/>
        <v>0.16200000000000003</v>
      </c>
      <c r="Z1365" s="13">
        <f t="shared" si="227"/>
        <v>0.24299999999999999</v>
      </c>
      <c r="AA1365" s="13">
        <f t="shared" si="224"/>
        <v>-3</v>
      </c>
    </row>
    <row r="1366" spans="1:27" x14ac:dyDescent="0.25">
      <c r="A1366" s="58">
        <v>45919.792673611111</v>
      </c>
      <c r="B1366" s="59">
        <v>443937251</v>
      </c>
      <c r="C1366" s="38" t="s">
        <v>36</v>
      </c>
      <c r="D1366" s="38" t="s">
        <v>37</v>
      </c>
      <c r="E1366" s="38" t="s">
        <v>120</v>
      </c>
      <c r="F1366" s="35">
        <v>3671.72</v>
      </c>
      <c r="G1366" s="35">
        <v>3668.72</v>
      </c>
      <c r="H1366" s="35">
        <v>3675.22</v>
      </c>
      <c r="I1366" s="38" t="s">
        <v>1676</v>
      </c>
      <c r="J1366" s="35">
        <v>3668.7</v>
      </c>
      <c r="K1366" s="35">
        <v>0</v>
      </c>
      <c r="L1366" s="35">
        <v>0</v>
      </c>
      <c r="M1366" s="35">
        <v>-3.02</v>
      </c>
      <c r="N1366" s="10" t="str">
        <f t="shared" si="219"/>
        <v>L</v>
      </c>
      <c r="O1366" s="11">
        <f t="shared" si="220"/>
        <v>45919</v>
      </c>
      <c r="P1366" s="12" t="str">
        <f t="shared" si="221"/>
        <v>19</v>
      </c>
      <c r="Q1366" s="13" t="str">
        <f>VLOOKUP($B1366,Deals_Demo!$H:$N,7,0)</f>
        <v>strategy_17_demo</v>
      </c>
      <c r="R1366" s="13" t="str">
        <f t="shared" si="222"/>
        <v>Fri</v>
      </c>
      <c r="S1366" s="14">
        <f>VLOOKUP($B1366,Deals_Demo!$H:$S,8,0)</f>
        <v>45919.792673611111</v>
      </c>
      <c r="T1366" s="14">
        <f>VLOOKUP($B1366,Deals_Demo!$H:$S,9,0)</f>
        <v>45920.001006944447</v>
      </c>
      <c r="U1366" s="15" t="str">
        <f t="shared" si="223"/>
        <v>2025-09-20</v>
      </c>
      <c r="V1366" s="13" t="str">
        <f>VLOOKUP($B1366,Deals_Demo!$H:$S,11,0)</f>
        <v>00</v>
      </c>
      <c r="W1366" s="13" t="str">
        <f>VLOOKUP($B1366,Deals_Demo!$H:$S,12,0)</f>
        <v>Sat</v>
      </c>
      <c r="X1366" s="13">
        <f t="shared" si="225"/>
        <v>-0.30200000000000005</v>
      </c>
      <c r="Y1366" s="13">
        <f t="shared" si="226"/>
        <v>-0.60400000000000009</v>
      </c>
      <c r="Z1366" s="13">
        <f t="shared" si="227"/>
        <v>-0.90599999999999992</v>
      </c>
      <c r="AA1366" s="13">
        <f t="shared" si="224"/>
        <v>-3</v>
      </c>
    </row>
    <row r="1367" spans="1:27" x14ac:dyDescent="0.25">
      <c r="A1367" s="60">
        <v>45919.793703703705</v>
      </c>
      <c r="B1367" s="61">
        <v>443937569</v>
      </c>
      <c r="C1367" s="37" t="s">
        <v>36</v>
      </c>
      <c r="D1367" s="37" t="s">
        <v>37</v>
      </c>
      <c r="E1367" s="37" t="s">
        <v>120</v>
      </c>
      <c r="F1367" s="36">
        <v>3671.62</v>
      </c>
      <c r="G1367" s="36">
        <v>3672.08</v>
      </c>
      <c r="H1367" s="36">
        <v>3674.61</v>
      </c>
      <c r="I1367" s="37" t="s">
        <v>1677</v>
      </c>
      <c r="J1367" s="36">
        <v>3672.05</v>
      </c>
      <c r="K1367" s="36">
        <v>0</v>
      </c>
      <c r="L1367" s="36">
        <v>0</v>
      </c>
      <c r="M1367" s="36">
        <v>0.43</v>
      </c>
      <c r="N1367" s="10" t="str">
        <f t="shared" si="219"/>
        <v>W</v>
      </c>
      <c r="O1367" s="11">
        <f t="shared" si="220"/>
        <v>45919</v>
      </c>
      <c r="P1367" s="12" t="str">
        <f t="shared" si="221"/>
        <v>19</v>
      </c>
      <c r="Q1367" s="13" t="str">
        <f>VLOOKUP($B1367,Deals_Demo!$H:$N,7,0)</f>
        <v>strategy_10_demo</v>
      </c>
      <c r="R1367" s="13" t="str">
        <f t="shared" si="222"/>
        <v>Fri</v>
      </c>
      <c r="S1367" s="14">
        <f>VLOOKUP($B1367,Deals_Demo!$H:$S,8,0)</f>
        <v>45919.793703703705</v>
      </c>
      <c r="T1367" s="14">
        <f>VLOOKUP($B1367,Deals_Demo!$H:$S,9,0)</f>
        <v>45920.00203703704</v>
      </c>
      <c r="U1367" s="15" t="str">
        <f t="shared" si="223"/>
        <v>2025-09-20</v>
      </c>
      <c r="V1367" s="13" t="str">
        <f>VLOOKUP($B1367,Deals_Demo!$H:$S,11,0)</f>
        <v>00</v>
      </c>
      <c r="W1367" s="13" t="str">
        <f>VLOOKUP($B1367,Deals_Demo!$H:$S,12,0)</f>
        <v>Sat</v>
      </c>
      <c r="X1367" s="13">
        <f t="shared" si="225"/>
        <v>4.3000000000000003E-2</v>
      </c>
      <c r="Y1367" s="13">
        <f t="shared" si="226"/>
        <v>8.6000000000000007E-2</v>
      </c>
      <c r="Z1367" s="13">
        <f t="shared" si="227"/>
        <v>0.129</v>
      </c>
      <c r="AA1367" s="13">
        <f t="shared" si="224"/>
        <v>-3</v>
      </c>
    </row>
    <row r="1368" spans="1:27" x14ac:dyDescent="0.25">
      <c r="A1368" s="58">
        <v>45919.796944444446</v>
      </c>
      <c r="B1368" s="59">
        <v>443939242</v>
      </c>
      <c r="C1368" s="38" t="s">
        <v>36</v>
      </c>
      <c r="D1368" s="38" t="s">
        <v>37</v>
      </c>
      <c r="E1368" s="38" t="s">
        <v>120</v>
      </c>
      <c r="F1368" s="35">
        <v>3672.83</v>
      </c>
      <c r="G1368" s="35">
        <v>3669.81</v>
      </c>
      <c r="H1368" s="38"/>
      <c r="I1368" s="38" t="s">
        <v>1678</v>
      </c>
      <c r="J1368" s="35">
        <v>3669.53</v>
      </c>
      <c r="K1368" s="35">
        <v>0</v>
      </c>
      <c r="L1368" s="35">
        <v>0</v>
      </c>
      <c r="M1368" s="35">
        <v>-3.3</v>
      </c>
      <c r="N1368" s="10" t="str">
        <f t="shared" si="219"/>
        <v>L</v>
      </c>
      <c r="O1368" s="11">
        <f t="shared" si="220"/>
        <v>45919</v>
      </c>
      <c r="P1368" s="12" t="str">
        <f t="shared" si="221"/>
        <v>19</v>
      </c>
      <c r="Q1368" s="13" t="str">
        <f>VLOOKUP($B1368,Deals_Demo!$H:$N,7,0)</f>
        <v>strategy_18_demo</v>
      </c>
      <c r="R1368" s="13" t="str">
        <f t="shared" si="222"/>
        <v>Fri</v>
      </c>
      <c r="S1368" s="14">
        <f>VLOOKUP($B1368,Deals_Demo!$H:$S,8,0)</f>
        <v>45919.796944444446</v>
      </c>
      <c r="T1368" s="14">
        <f>VLOOKUP($B1368,Deals_Demo!$H:$S,9,0)</f>
        <v>45920.005277777782</v>
      </c>
      <c r="U1368" s="15" t="str">
        <f t="shared" si="223"/>
        <v>2025-09-20</v>
      </c>
      <c r="V1368" s="13" t="str">
        <f>VLOOKUP($B1368,Deals_Demo!$H:$S,11,0)</f>
        <v>00</v>
      </c>
      <c r="W1368" s="13" t="str">
        <f>VLOOKUP($B1368,Deals_Demo!$H:$S,12,0)</f>
        <v>Sat</v>
      </c>
      <c r="X1368" s="13">
        <f t="shared" si="225"/>
        <v>-0.33</v>
      </c>
      <c r="Y1368" s="13">
        <f t="shared" si="226"/>
        <v>-0.66</v>
      </c>
      <c r="Z1368" s="13">
        <f t="shared" si="227"/>
        <v>-0.98999999999999988</v>
      </c>
      <c r="AA1368" s="13">
        <f t="shared" si="224"/>
        <v>-3</v>
      </c>
    </row>
    <row r="1369" spans="1:27" x14ac:dyDescent="0.25">
      <c r="A1369" s="60">
        <v>45919.796944444446</v>
      </c>
      <c r="B1369" s="61">
        <v>443939243</v>
      </c>
      <c r="C1369" s="37" t="s">
        <v>36</v>
      </c>
      <c r="D1369" s="37" t="s">
        <v>37</v>
      </c>
      <c r="E1369" s="37" t="s">
        <v>120</v>
      </c>
      <c r="F1369" s="36">
        <v>3672.81</v>
      </c>
      <c r="G1369" s="36">
        <v>3669.81</v>
      </c>
      <c r="H1369" s="37"/>
      <c r="I1369" s="37" t="s">
        <v>1678</v>
      </c>
      <c r="J1369" s="36">
        <v>3669.53</v>
      </c>
      <c r="K1369" s="36">
        <v>0</v>
      </c>
      <c r="L1369" s="36">
        <v>0</v>
      </c>
      <c r="M1369" s="36">
        <v>-3.28</v>
      </c>
      <c r="N1369" s="10" t="str">
        <f t="shared" si="219"/>
        <v>L</v>
      </c>
      <c r="O1369" s="11">
        <f t="shared" si="220"/>
        <v>45919</v>
      </c>
      <c r="P1369" s="12" t="str">
        <f t="shared" si="221"/>
        <v>19</v>
      </c>
      <c r="Q1369" s="13" t="str">
        <f>VLOOKUP($B1369,Deals_Demo!$H:$N,7,0)</f>
        <v>strategy_20_demo</v>
      </c>
      <c r="R1369" s="13" t="str">
        <f t="shared" si="222"/>
        <v>Fri</v>
      </c>
      <c r="S1369" s="14">
        <f>VLOOKUP($B1369,Deals_Demo!$H:$S,8,0)</f>
        <v>45919.796944444446</v>
      </c>
      <c r="T1369" s="14">
        <f>VLOOKUP($B1369,Deals_Demo!$H:$S,9,0)</f>
        <v>45920.005277777782</v>
      </c>
      <c r="U1369" s="15" t="str">
        <f t="shared" si="223"/>
        <v>2025-09-20</v>
      </c>
      <c r="V1369" s="13" t="str">
        <f>VLOOKUP($B1369,Deals_Demo!$H:$S,11,0)</f>
        <v>00</v>
      </c>
      <c r="W1369" s="13" t="str">
        <f>VLOOKUP($B1369,Deals_Demo!$H:$S,12,0)</f>
        <v>Sat</v>
      </c>
      <c r="X1369" s="13">
        <f t="shared" si="225"/>
        <v>-0.32800000000000001</v>
      </c>
      <c r="Y1369" s="13">
        <f t="shared" si="226"/>
        <v>-0.65600000000000003</v>
      </c>
      <c r="Z1369" s="13">
        <f t="shared" si="227"/>
        <v>-0.98399999999999987</v>
      </c>
      <c r="AA1369" s="13">
        <f t="shared" si="224"/>
        <v>-3</v>
      </c>
    </row>
    <row r="1370" spans="1:27" x14ac:dyDescent="0.25">
      <c r="A1370" s="58">
        <v>45919.797291666669</v>
      </c>
      <c r="B1370" s="59">
        <v>443939327</v>
      </c>
      <c r="C1370" s="38" t="s">
        <v>36</v>
      </c>
      <c r="D1370" s="38" t="s">
        <v>37</v>
      </c>
      <c r="E1370" s="38" t="s">
        <v>120</v>
      </c>
      <c r="F1370" s="35">
        <v>3672.67</v>
      </c>
      <c r="G1370" s="35">
        <v>3669.67</v>
      </c>
      <c r="H1370" s="35">
        <v>3674.17</v>
      </c>
      <c r="I1370" s="38" t="s">
        <v>1678</v>
      </c>
      <c r="J1370" s="35">
        <v>3669.53</v>
      </c>
      <c r="K1370" s="35">
        <v>0</v>
      </c>
      <c r="L1370" s="35">
        <v>0</v>
      </c>
      <c r="M1370" s="35">
        <v>-3.14</v>
      </c>
      <c r="N1370" s="10" t="str">
        <f t="shared" si="219"/>
        <v>L</v>
      </c>
      <c r="O1370" s="11">
        <f t="shared" si="220"/>
        <v>45919</v>
      </c>
      <c r="P1370" s="12" t="str">
        <f t="shared" si="221"/>
        <v>19</v>
      </c>
      <c r="Q1370" s="13" t="str">
        <f>VLOOKUP($B1370,Deals_Demo!$H:$N,7,0)</f>
        <v>strategy_14_demo</v>
      </c>
      <c r="R1370" s="13" t="str">
        <f t="shared" si="222"/>
        <v>Fri</v>
      </c>
      <c r="S1370" s="14">
        <f>VLOOKUP($B1370,Deals_Demo!$H:$S,8,0)</f>
        <v>45919.797291666669</v>
      </c>
      <c r="T1370" s="14">
        <f>VLOOKUP($B1370,Deals_Demo!$H:$S,9,0)</f>
        <v>45920.005625000005</v>
      </c>
      <c r="U1370" s="15" t="str">
        <f t="shared" si="223"/>
        <v>2025-09-20</v>
      </c>
      <c r="V1370" s="13" t="str">
        <f>VLOOKUP($B1370,Deals_Demo!$H:$S,11,0)</f>
        <v>00</v>
      </c>
      <c r="W1370" s="13" t="str">
        <f>VLOOKUP($B1370,Deals_Demo!$H:$S,12,0)</f>
        <v>Sat</v>
      </c>
      <c r="X1370" s="13">
        <f t="shared" si="225"/>
        <v>-0.31400000000000006</v>
      </c>
      <c r="Y1370" s="13">
        <f t="shared" si="226"/>
        <v>-0.62800000000000011</v>
      </c>
      <c r="Z1370" s="13">
        <f t="shared" si="227"/>
        <v>-0.94199999999999995</v>
      </c>
      <c r="AA1370" s="13">
        <f t="shared" si="224"/>
        <v>-3</v>
      </c>
    </row>
    <row r="1371" spans="1:27" x14ac:dyDescent="0.25">
      <c r="A1371" s="60">
        <v>45919.797291666669</v>
      </c>
      <c r="B1371" s="61">
        <v>443939328</v>
      </c>
      <c r="C1371" s="37" t="s">
        <v>36</v>
      </c>
      <c r="D1371" s="37" t="s">
        <v>37</v>
      </c>
      <c r="E1371" s="37" t="s">
        <v>120</v>
      </c>
      <c r="F1371" s="36">
        <v>3672.67</v>
      </c>
      <c r="G1371" s="36">
        <v>3669.67</v>
      </c>
      <c r="H1371" s="36">
        <v>3674.17</v>
      </c>
      <c r="I1371" s="37" t="s">
        <v>1678</v>
      </c>
      <c r="J1371" s="36">
        <v>3669.53</v>
      </c>
      <c r="K1371" s="36">
        <v>0</v>
      </c>
      <c r="L1371" s="36">
        <v>0</v>
      </c>
      <c r="M1371" s="36">
        <v>-3.14</v>
      </c>
      <c r="N1371" s="10" t="str">
        <f t="shared" si="219"/>
        <v>L</v>
      </c>
      <c r="O1371" s="11">
        <f t="shared" si="220"/>
        <v>45919</v>
      </c>
      <c r="P1371" s="12" t="str">
        <f t="shared" si="221"/>
        <v>19</v>
      </c>
      <c r="Q1371" s="13" t="str">
        <f>VLOOKUP($B1371,Deals_Demo!$H:$N,7,0)</f>
        <v>strategy_12_demo</v>
      </c>
      <c r="R1371" s="13" t="str">
        <f t="shared" si="222"/>
        <v>Fri</v>
      </c>
      <c r="S1371" s="14">
        <f>VLOOKUP($B1371,Deals_Demo!$H:$S,8,0)</f>
        <v>45919.797291666669</v>
      </c>
      <c r="T1371" s="14">
        <f>VLOOKUP($B1371,Deals_Demo!$H:$S,9,0)</f>
        <v>45920.005625000005</v>
      </c>
      <c r="U1371" s="15" t="str">
        <f t="shared" si="223"/>
        <v>2025-09-20</v>
      </c>
      <c r="V1371" s="13" t="str">
        <f>VLOOKUP($B1371,Deals_Demo!$H:$S,11,0)</f>
        <v>00</v>
      </c>
      <c r="W1371" s="13" t="str">
        <f>VLOOKUP($B1371,Deals_Demo!$H:$S,12,0)</f>
        <v>Sat</v>
      </c>
      <c r="X1371" s="13">
        <f t="shared" si="225"/>
        <v>-0.31400000000000006</v>
      </c>
      <c r="Y1371" s="13">
        <f t="shared" si="226"/>
        <v>-0.62800000000000011</v>
      </c>
      <c r="Z1371" s="13">
        <f t="shared" si="227"/>
        <v>-0.94199999999999995</v>
      </c>
      <c r="AA1371" s="13">
        <f t="shared" si="224"/>
        <v>-3</v>
      </c>
    </row>
    <row r="1372" spans="1:27" x14ac:dyDescent="0.25">
      <c r="A1372" s="58">
        <v>45919.797303240739</v>
      </c>
      <c r="B1372" s="59">
        <v>443939329</v>
      </c>
      <c r="C1372" s="38" t="s">
        <v>36</v>
      </c>
      <c r="D1372" s="38" t="s">
        <v>37</v>
      </c>
      <c r="E1372" s="38" t="s">
        <v>120</v>
      </c>
      <c r="F1372" s="35">
        <v>3672.67</v>
      </c>
      <c r="G1372" s="35">
        <v>3671.17</v>
      </c>
      <c r="H1372" s="35">
        <v>3674.17</v>
      </c>
      <c r="I1372" s="38" t="s">
        <v>1679</v>
      </c>
      <c r="J1372" s="35">
        <v>3671.15</v>
      </c>
      <c r="K1372" s="35">
        <v>0</v>
      </c>
      <c r="L1372" s="35">
        <v>0</v>
      </c>
      <c r="M1372" s="35">
        <v>-1.52</v>
      </c>
      <c r="N1372" s="10" t="str">
        <f t="shared" si="219"/>
        <v>L</v>
      </c>
      <c r="O1372" s="11">
        <f t="shared" si="220"/>
        <v>45919</v>
      </c>
      <c r="P1372" s="12" t="str">
        <f t="shared" si="221"/>
        <v>19</v>
      </c>
      <c r="Q1372" s="13" t="str">
        <f>VLOOKUP($B1372,Deals_Demo!$H:$N,7,0)</f>
        <v>strategy_15_demo</v>
      </c>
      <c r="R1372" s="13" t="str">
        <f t="shared" si="222"/>
        <v>Fri</v>
      </c>
      <c r="S1372" s="14">
        <f>VLOOKUP($B1372,Deals_Demo!$H:$S,8,0)</f>
        <v>45919.797303240739</v>
      </c>
      <c r="T1372" s="14">
        <f>VLOOKUP($B1372,Deals_Demo!$H:$S,9,0)</f>
        <v>45920.005636574075</v>
      </c>
      <c r="U1372" s="15" t="str">
        <f t="shared" si="223"/>
        <v>2025-09-20</v>
      </c>
      <c r="V1372" s="13" t="str">
        <f>VLOOKUP($B1372,Deals_Demo!$H:$S,11,0)</f>
        <v>00</v>
      </c>
      <c r="W1372" s="13" t="str">
        <f>VLOOKUP($B1372,Deals_Demo!$H:$S,12,0)</f>
        <v>Sat</v>
      </c>
      <c r="X1372" s="13">
        <f t="shared" si="225"/>
        <v>-0.15200000000000002</v>
      </c>
      <c r="Y1372" s="13">
        <f t="shared" si="226"/>
        <v>-0.30400000000000005</v>
      </c>
      <c r="Z1372" s="13">
        <f t="shared" si="227"/>
        <v>-0.45599999999999996</v>
      </c>
      <c r="AA1372" s="13">
        <f t="shared" si="224"/>
        <v>-3</v>
      </c>
    </row>
    <row r="1373" spans="1:27" x14ac:dyDescent="0.25">
      <c r="A1373" s="60">
        <v>45919.797303240739</v>
      </c>
      <c r="B1373" s="61">
        <v>443939330</v>
      </c>
      <c r="C1373" s="37" t="s">
        <v>36</v>
      </c>
      <c r="D1373" s="37" t="s">
        <v>37</v>
      </c>
      <c r="E1373" s="37" t="s">
        <v>120</v>
      </c>
      <c r="F1373" s="36">
        <v>3672.67</v>
      </c>
      <c r="G1373" s="36">
        <v>3669.67</v>
      </c>
      <c r="H1373" s="36">
        <v>3676.17</v>
      </c>
      <c r="I1373" s="37" t="s">
        <v>1678</v>
      </c>
      <c r="J1373" s="36">
        <v>3669.53</v>
      </c>
      <c r="K1373" s="36">
        <v>0</v>
      </c>
      <c r="L1373" s="36">
        <v>0</v>
      </c>
      <c r="M1373" s="36">
        <v>-3.14</v>
      </c>
      <c r="N1373" s="10" t="str">
        <f t="shared" si="219"/>
        <v>L</v>
      </c>
      <c r="O1373" s="11">
        <f t="shared" si="220"/>
        <v>45919</v>
      </c>
      <c r="P1373" s="12" t="str">
        <f t="shared" si="221"/>
        <v>19</v>
      </c>
      <c r="Q1373" s="13" t="str">
        <f>VLOOKUP($B1373,Deals_Demo!$H:$N,7,0)</f>
        <v>strategy_16_demo</v>
      </c>
      <c r="R1373" s="13" t="str">
        <f t="shared" si="222"/>
        <v>Fri</v>
      </c>
      <c r="S1373" s="14">
        <f>VLOOKUP($B1373,Deals_Demo!$H:$S,8,0)</f>
        <v>45919.797303240739</v>
      </c>
      <c r="T1373" s="14">
        <f>VLOOKUP($B1373,Deals_Demo!$H:$S,9,0)</f>
        <v>45920.005636574075</v>
      </c>
      <c r="U1373" s="15" t="str">
        <f t="shared" si="223"/>
        <v>2025-09-20</v>
      </c>
      <c r="V1373" s="13" t="str">
        <f>VLOOKUP($B1373,Deals_Demo!$H:$S,11,0)</f>
        <v>00</v>
      </c>
      <c r="W1373" s="13" t="str">
        <f>VLOOKUP($B1373,Deals_Demo!$H:$S,12,0)</f>
        <v>Sat</v>
      </c>
      <c r="X1373" s="13">
        <f t="shared" si="225"/>
        <v>-0.31400000000000006</v>
      </c>
      <c r="Y1373" s="13">
        <f t="shared" si="226"/>
        <v>-0.62800000000000011</v>
      </c>
      <c r="Z1373" s="13">
        <f t="shared" si="227"/>
        <v>-0.94199999999999995</v>
      </c>
      <c r="AA1373" s="13">
        <f t="shared" si="224"/>
        <v>-3</v>
      </c>
    </row>
    <row r="1374" spans="1:27" x14ac:dyDescent="0.25">
      <c r="A1374" s="58">
        <v>45919.797303240739</v>
      </c>
      <c r="B1374" s="59">
        <v>443939332</v>
      </c>
      <c r="C1374" s="38" t="s">
        <v>36</v>
      </c>
      <c r="D1374" s="38" t="s">
        <v>37</v>
      </c>
      <c r="E1374" s="38" t="s">
        <v>120</v>
      </c>
      <c r="F1374" s="35">
        <v>3672.63</v>
      </c>
      <c r="G1374" s="35">
        <v>3669.67</v>
      </c>
      <c r="H1374" s="35">
        <v>3675.67</v>
      </c>
      <c r="I1374" s="38" t="s">
        <v>1678</v>
      </c>
      <c r="J1374" s="35">
        <v>3669.53</v>
      </c>
      <c r="K1374" s="35">
        <v>0</v>
      </c>
      <c r="L1374" s="35">
        <v>0</v>
      </c>
      <c r="M1374" s="35">
        <v>-3.1</v>
      </c>
      <c r="N1374" s="10" t="str">
        <f t="shared" si="219"/>
        <v>L</v>
      </c>
      <c r="O1374" s="11">
        <f t="shared" si="220"/>
        <v>45919</v>
      </c>
      <c r="P1374" s="12" t="str">
        <f t="shared" si="221"/>
        <v>19</v>
      </c>
      <c r="Q1374" s="13" t="str">
        <f>VLOOKUP($B1374,Deals_Demo!$H:$N,7,0)</f>
        <v>strategy_09_demo</v>
      </c>
      <c r="R1374" s="13" t="str">
        <f t="shared" si="222"/>
        <v>Fri</v>
      </c>
      <c r="S1374" s="14">
        <f>VLOOKUP($B1374,Deals_Demo!$H:$S,8,0)</f>
        <v>45919.797303240739</v>
      </c>
      <c r="T1374" s="14">
        <f>VLOOKUP($B1374,Deals_Demo!$H:$S,9,0)</f>
        <v>45920.005636574075</v>
      </c>
      <c r="U1374" s="15" t="str">
        <f t="shared" si="223"/>
        <v>2025-09-20</v>
      </c>
      <c r="V1374" s="13" t="str">
        <f>VLOOKUP($B1374,Deals_Demo!$H:$S,11,0)</f>
        <v>00</v>
      </c>
      <c r="W1374" s="13" t="str">
        <f>VLOOKUP($B1374,Deals_Demo!$H:$S,12,0)</f>
        <v>Sat</v>
      </c>
      <c r="X1374" s="13">
        <f t="shared" si="225"/>
        <v>-0.31000000000000005</v>
      </c>
      <c r="Y1374" s="13">
        <f t="shared" si="226"/>
        <v>-0.62000000000000011</v>
      </c>
      <c r="Z1374" s="13">
        <f t="shared" si="227"/>
        <v>-0.92999999999999994</v>
      </c>
      <c r="AA1374" s="13">
        <f t="shared" si="224"/>
        <v>-3</v>
      </c>
    </row>
    <row r="1375" spans="1:27" x14ac:dyDescent="0.25">
      <c r="A1375" s="60">
        <v>45919.797303240739</v>
      </c>
      <c r="B1375" s="61">
        <v>443939333</v>
      </c>
      <c r="C1375" s="37" t="s">
        <v>36</v>
      </c>
      <c r="D1375" s="37" t="s">
        <v>37</v>
      </c>
      <c r="E1375" s="37" t="s">
        <v>120</v>
      </c>
      <c r="F1375" s="36">
        <v>3672.73</v>
      </c>
      <c r="G1375" s="36">
        <v>3669.67</v>
      </c>
      <c r="H1375" s="36">
        <v>3676.17</v>
      </c>
      <c r="I1375" s="37" t="s">
        <v>1678</v>
      </c>
      <c r="J1375" s="36">
        <v>3669.53</v>
      </c>
      <c r="K1375" s="36">
        <v>0</v>
      </c>
      <c r="L1375" s="36">
        <v>0</v>
      </c>
      <c r="M1375" s="36">
        <v>-3.2</v>
      </c>
      <c r="N1375" s="10" t="str">
        <f t="shared" si="219"/>
        <v>L</v>
      </c>
      <c r="O1375" s="11">
        <f t="shared" si="220"/>
        <v>45919</v>
      </c>
      <c r="P1375" s="12" t="str">
        <f t="shared" si="221"/>
        <v>19</v>
      </c>
      <c r="Q1375" s="13" t="str">
        <f>VLOOKUP($B1375,Deals_Demo!$H:$N,7,0)</f>
        <v>strategy_11_demo</v>
      </c>
      <c r="R1375" s="13" t="str">
        <f t="shared" si="222"/>
        <v>Fri</v>
      </c>
      <c r="S1375" s="14">
        <f>VLOOKUP($B1375,Deals_Demo!$H:$S,8,0)</f>
        <v>45919.797303240739</v>
      </c>
      <c r="T1375" s="14">
        <f>VLOOKUP($B1375,Deals_Demo!$H:$S,9,0)</f>
        <v>45920.005636574075</v>
      </c>
      <c r="U1375" s="15" t="str">
        <f t="shared" si="223"/>
        <v>2025-09-20</v>
      </c>
      <c r="V1375" s="13" t="str">
        <f>VLOOKUP($B1375,Deals_Demo!$H:$S,11,0)</f>
        <v>00</v>
      </c>
      <c r="W1375" s="13" t="str">
        <f>VLOOKUP($B1375,Deals_Demo!$H:$S,12,0)</f>
        <v>Sat</v>
      </c>
      <c r="X1375" s="13">
        <f t="shared" si="225"/>
        <v>-0.32000000000000006</v>
      </c>
      <c r="Y1375" s="13">
        <f t="shared" si="226"/>
        <v>-0.64000000000000012</v>
      </c>
      <c r="Z1375" s="13">
        <f t="shared" si="227"/>
        <v>-0.96</v>
      </c>
      <c r="AA1375" s="13">
        <f t="shared" si="224"/>
        <v>-3</v>
      </c>
    </row>
    <row r="1376" spans="1:27" x14ac:dyDescent="0.25">
      <c r="A1376" s="58">
        <v>45919.797523148147</v>
      </c>
      <c r="B1376" s="59">
        <v>443939415</v>
      </c>
      <c r="C1376" s="38" t="s">
        <v>36</v>
      </c>
      <c r="D1376" s="38" t="s">
        <v>37</v>
      </c>
      <c r="E1376" s="38" t="s">
        <v>120</v>
      </c>
      <c r="F1376" s="35">
        <v>3672.31</v>
      </c>
      <c r="G1376" s="35">
        <v>3669.82</v>
      </c>
      <c r="H1376" s="35">
        <v>3675.32</v>
      </c>
      <c r="I1376" s="38" t="s">
        <v>1678</v>
      </c>
      <c r="J1376" s="35">
        <v>3669.53</v>
      </c>
      <c r="K1376" s="35">
        <v>0</v>
      </c>
      <c r="L1376" s="35">
        <v>0</v>
      </c>
      <c r="M1376" s="35">
        <v>-2.78</v>
      </c>
      <c r="N1376" s="10" t="str">
        <f t="shared" si="219"/>
        <v>L</v>
      </c>
      <c r="O1376" s="11">
        <f t="shared" si="220"/>
        <v>45919</v>
      </c>
      <c r="P1376" s="12" t="str">
        <f t="shared" si="221"/>
        <v>19</v>
      </c>
      <c r="Q1376" s="13" t="str">
        <f>VLOOKUP($B1376,Deals_Demo!$H:$N,7,0)</f>
        <v>strategy_10_demo</v>
      </c>
      <c r="R1376" s="13" t="str">
        <f t="shared" si="222"/>
        <v>Fri</v>
      </c>
      <c r="S1376" s="14">
        <f>VLOOKUP($B1376,Deals_Demo!$H:$S,8,0)</f>
        <v>45919.797523148147</v>
      </c>
      <c r="T1376" s="14">
        <f>VLOOKUP($B1376,Deals_Demo!$H:$S,9,0)</f>
        <v>45920.005856481483</v>
      </c>
      <c r="U1376" s="15" t="str">
        <f t="shared" si="223"/>
        <v>2025-09-20</v>
      </c>
      <c r="V1376" s="13" t="str">
        <f>VLOOKUP($B1376,Deals_Demo!$H:$S,11,0)</f>
        <v>00</v>
      </c>
      <c r="W1376" s="13" t="str">
        <f>VLOOKUP($B1376,Deals_Demo!$H:$S,12,0)</f>
        <v>Sat</v>
      </c>
      <c r="X1376" s="13">
        <f t="shared" si="225"/>
        <v>-0.27799999999999997</v>
      </c>
      <c r="Y1376" s="13">
        <f t="shared" si="226"/>
        <v>-0.55599999999999994</v>
      </c>
      <c r="Z1376" s="13">
        <f t="shared" si="227"/>
        <v>-0.83399999999999996</v>
      </c>
      <c r="AA1376" s="13">
        <f t="shared" si="224"/>
        <v>-3</v>
      </c>
    </row>
    <row r="1377" spans="1:27" x14ac:dyDescent="0.25">
      <c r="A1377" s="60">
        <v>45919.802847222221</v>
      </c>
      <c r="B1377" s="61">
        <v>443941803</v>
      </c>
      <c r="C1377" s="37" t="s">
        <v>36</v>
      </c>
      <c r="D1377" s="37" t="s">
        <v>38</v>
      </c>
      <c r="E1377" s="37" t="s">
        <v>120</v>
      </c>
      <c r="F1377" s="36">
        <v>3669.02</v>
      </c>
      <c r="G1377" s="36">
        <v>3672.02</v>
      </c>
      <c r="H1377" s="37"/>
      <c r="I1377" s="37" t="s">
        <v>1826</v>
      </c>
      <c r="J1377" s="36">
        <v>3672.03</v>
      </c>
      <c r="K1377" s="36">
        <v>0</v>
      </c>
      <c r="L1377" s="36">
        <v>0</v>
      </c>
      <c r="M1377" s="36">
        <v>-3.01</v>
      </c>
      <c r="N1377" s="10" t="str">
        <f t="shared" ref="N1377:N1440" si="228">IF(M1377&gt;0,"W",IF(M1377&lt;0,"L","BE"))</f>
        <v>L</v>
      </c>
      <c r="O1377" s="11">
        <f t="shared" ref="O1377:O1440" si="229">INT(LEFT(A1377,10))</f>
        <v>45919</v>
      </c>
      <c r="P1377" s="12" t="str">
        <f t="shared" ref="P1377:P1440" si="230">TEXT(A1377,"hh")</f>
        <v>19</v>
      </c>
      <c r="Q1377" s="13" t="str">
        <f>VLOOKUP($B1377,Deals_Demo!$H:$N,7,0)</f>
        <v>strategy_19_demo</v>
      </c>
      <c r="R1377" s="13" t="str">
        <f t="shared" ref="R1377:R1440" si="231">TEXT(O1377,"ddd")</f>
        <v>Fri</v>
      </c>
      <c r="S1377" s="14">
        <f>VLOOKUP($B1377,Deals_Demo!$H:$S,8,0)</f>
        <v>45919.802847222221</v>
      </c>
      <c r="T1377" s="14">
        <f>VLOOKUP($B1377,Deals_Demo!$H:$S,9,0)</f>
        <v>45920.011180555557</v>
      </c>
      <c r="U1377" s="15" t="str">
        <f t="shared" ref="U1377:U1440" si="232">TEXT(T1377,"yyyy-mm-dd")</f>
        <v>2025-09-20</v>
      </c>
      <c r="V1377" s="13" t="str">
        <f>VLOOKUP($B1377,Deals_Demo!$H:$S,11,0)</f>
        <v>00</v>
      </c>
      <c r="W1377" s="13" t="str">
        <f>VLOOKUP($B1377,Deals_Demo!$H:$S,12,0)</f>
        <v>Sat</v>
      </c>
      <c r="X1377" s="13">
        <f t="shared" si="225"/>
        <v>-0.30099999999999999</v>
      </c>
      <c r="Y1377" s="13">
        <f t="shared" si="226"/>
        <v>-0.60199999999999998</v>
      </c>
      <c r="Z1377" s="13">
        <f t="shared" si="227"/>
        <v>-0.90299999999999991</v>
      </c>
      <c r="AA1377" s="13">
        <f t="shared" ref="AA1377:AA1440" si="233">IF(M1377&lt;2.9,-3,M1377)</f>
        <v>-3</v>
      </c>
    </row>
    <row r="1378" spans="1:27" x14ac:dyDescent="0.25">
      <c r="A1378" s="58">
        <v>45919.802847222221</v>
      </c>
      <c r="B1378" s="59">
        <v>443941806</v>
      </c>
      <c r="C1378" s="38" t="s">
        <v>36</v>
      </c>
      <c r="D1378" s="38" t="s">
        <v>38</v>
      </c>
      <c r="E1378" s="38" t="s">
        <v>120</v>
      </c>
      <c r="F1378" s="35">
        <v>3669.02</v>
      </c>
      <c r="G1378" s="35">
        <v>3667.61</v>
      </c>
      <c r="H1378" s="38"/>
      <c r="I1378" s="38" t="s">
        <v>1827</v>
      </c>
      <c r="J1378" s="35">
        <v>3667.66</v>
      </c>
      <c r="K1378" s="35">
        <v>0</v>
      </c>
      <c r="L1378" s="35">
        <v>0</v>
      </c>
      <c r="M1378" s="35">
        <v>1.36</v>
      </c>
      <c r="N1378" s="10" t="str">
        <f t="shared" si="228"/>
        <v>W</v>
      </c>
      <c r="O1378" s="11">
        <f t="shared" si="229"/>
        <v>45919</v>
      </c>
      <c r="P1378" s="12" t="str">
        <f t="shared" si="230"/>
        <v>19</v>
      </c>
      <c r="Q1378" s="13" t="str">
        <f>VLOOKUP($B1378,Deals_Demo!$H:$N,7,0)</f>
        <v>strategy_18_demo</v>
      </c>
      <c r="R1378" s="13" t="str">
        <f t="shared" si="231"/>
        <v>Fri</v>
      </c>
      <c r="S1378" s="14">
        <f>VLOOKUP($B1378,Deals_Demo!$H:$S,8,0)</f>
        <v>45919.802847222221</v>
      </c>
      <c r="T1378" s="14">
        <f>VLOOKUP($B1378,Deals_Demo!$H:$S,9,0)</f>
        <v>45920.011180555557</v>
      </c>
      <c r="U1378" s="15" t="str">
        <f t="shared" si="232"/>
        <v>2025-09-20</v>
      </c>
      <c r="V1378" s="13" t="str">
        <f>VLOOKUP($B1378,Deals_Demo!$H:$S,11,0)</f>
        <v>00</v>
      </c>
      <c r="W1378" s="13" t="str">
        <f>VLOOKUP($B1378,Deals_Demo!$H:$S,12,0)</f>
        <v>Sat</v>
      </c>
      <c r="X1378" s="13">
        <f t="shared" si="225"/>
        <v>0.13600000000000001</v>
      </c>
      <c r="Y1378" s="13">
        <f t="shared" si="226"/>
        <v>0.27200000000000002</v>
      </c>
      <c r="Z1378" s="13">
        <f t="shared" si="227"/>
        <v>0.40800000000000003</v>
      </c>
      <c r="AA1378" s="13">
        <f t="shared" si="233"/>
        <v>-3</v>
      </c>
    </row>
    <row r="1379" spans="1:27" x14ac:dyDescent="0.25">
      <c r="A1379" s="60">
        <v>45919.802858796298</v>
      </c>
      <c r="B1379" s="61">
        <v>443941807</v>
      </c>
      <c r="C1379" s="37" t="s">
        <v>36</v>
      </c>
      <c r="D1379" s="37" t="s">
        <v>38</v>
      </c>
      <c r="E1379" s="37" t="s">
        <v>120</v>
      </c>
      <c r="F1379" s="36">
        <v>3669.02</v>
      </c>
      <c r="G1379" s="36">
        <v>3672.02</v>
      </c>
      <c r="H1379" s="36">
        <v>3665.52</v>
      </c>
      <c r="I1379" s="37" t="s">
        <v>1826</v>
      </c>
      <c r="J1379" s="36">
        <v>3672.03</v>
      </c>
      <c r="K1379" s="36">
        <v>0</v>
      </c>
      <c r="L1379" s="36">
        <v>0</v>
      </c>
      <c r="M1379" s="36">
        <v>-3.01</v>
      </c>
      <c r="N1379" s="10" t="str">
        <f t="shared" si="228"/>
        <v>L</v>
      </c>
      <c r="O1379" s="11">
        <f t="shared" si="229"/>
        <v>45919</v>
      </c>
      <c r="P1379" s="12" t="str">
        <f t="shared" si="230"/>
        <v>19</v>
      </c>
      <c r="Q1379" s="13" t="str">
        <f>VLOOKUP($B1379,Deals_Demo!$H:$N,7,0)</f>
        <v>strategy_17_demo</v>
      </c>
      <c r="R1379" s="13" t="str">
        <f t="shared" si="231"/>
        <v>Fri</v>
      </c>
      <c r="S1379" s="14">
        <f>VLOOKUP($B1379,Deals_Demo!$H:$S,8,0)</f>
        <v>45919.802858796298</v>
      </c>
      <c r="T1379" s="14">
        <f>VLOOKUP($B1379,Deals_Demo!$H:$S,9,0)</f>
        <v>45920.011192129634</v>
      </c>
      <c r="U1379" s="15" t="str">
        <f t="shared" si="232"/>
        <v>2025-09-20</v>
      </c>
      <c r="V1379" s="13" t="str">
        <f>VLOOKUP($B1379,Deals_Demo!$H:$S,11,0)</f>
        <v>00</v>
      </c>
      <c r="W1379" s="13" t="str">
        <f>VLOOKUP($B1379,Deals_Demo!$H:$S,12,0)</f>
        <v>Sat</v>
      </c>
      <c r="X1379" s="13">
        <f t="shared" si="225"/>
        <v>-0.30099999999999999</v>
      </c>
      <c r="Y1379" s="13">
        <f t="shared" si="226"/>
        <v>-0.60199999999999998</v>
      </c>
      <c r="Z1379" s="13">
        <f t="shared" si="227"/>
        <v>-0.90299999999999991</v>
      </c>
      <c r="AA1379" s="13">
        <f t="shared" si="233"/>
        <v>-3</v>
      </c>
    </row>
    <row r="1380" spans="1:27" x14ac:dyDescent="0.25">
      <c r="A1380" s="58">
        <v>45919.803541666668</v>
      </c>
      <c r="B1380" s="59">
        <v>443942028</v>
      </c>
      <c r="C1380" s="38" t="s">
        <v>36</v>
      </c>
      <c r="D1380" s="38" t="s">
        <v>38</v>
      </c>
      <c r="E1380" s="38" t="s">
        <v>120</v>
      </c>
      <c r="F1380" s="35">
        <v>3669.32</v>
      </c>
      <c r="G1380" s="35">
        <v>3667.61</v>
      </c>
      <c r="H1380" s="38"/>
      <c r="I1380" s="38" t="s">
        <v>1827</v>
      </c>
      <c r="J1380" s="35">
        <v>3667.66</v>
      </c>
      <c r="K1380" s="35">
        <v>0</v>
      </c>
      <c r="L1380" s="35">
        <v>0</v>
      </c>
      <c r="M1380" s="35">
        <v>1.66</v>
      </c>
      <c r="N1380" s="10" t="str">
        <f t="shared" si="228"/>
        <v>W</v>
      </c>
      <c r="O1380" s="11">
        <f t="shared" si="229"/>
        <v>45919</v>
      </c>
      <c r="P1380" s="12" t="str">
        <f t="shared" si="230"/>
        <v>19</v>
      </c>
      <c r="Q1380" s="13" t="str">
        <f>VLOOKUP($B1380,Deals_Demo!$H:$N,7,0)</f>
        <v>strategy_20_demo</v>
      </c>
      <c r="R1380" s="13" t="str">
        <f t="shared" si="231"/>
        <v>Fri</v>
      </c>
      <c r="S1380" s="14">
        <f>VLOOKUP($B1380,Deals_Demo!$H:$S,8,0)</f>
        <v>45919.803541666668</v>
      </c>
      <c r="T1380" s="14">
        <f>VLOOKUP($B1380,Deals_Demo!$H:$S,9,0)</f>
        <v>45920.011875000004</v>
      </c>
      <c r="U1380" s="15" t="str">
        <f t="shared" si="232"/>
        <v>2025-09-20</v>
      </c>
      <c r="V1380" s="13" t="str">
        <f>VLOOKUP($B1380,Deals_Demo!$H:$S,11,0)</f>
        <v>00</v>
      </c>
      <c r="W1380" s="13" t="str">
        <f>VLOOKUP($B1380,Deals_Demo!$H:$S,12,0)</f>
        <v>Sat</v>
      </c>
      <c r="X1380" s="13">
        <f t="shared" si="225"/>
        <v>0.16600000000000001</v>
      </c>
      <c r="Y1380" s="13">
        <f t="shared" si="226"/>
        <v>0.33200000000000002</v>
      </c>
      <c r="Z1380" s="13">
        <f t="shared" si="227"/>
        <v>0.49799999999999994</v>
      </c>
      <c r="AA1380" s="13">
        <f t="shared" si="233"/>
        <v>-3</v>
      </c>
    </row>
    <row r="1381" spans="1:27" x14ac:dyDescent="0.25">
      <c r="A1381" s="60">
        <v>45919.804930555554</v>
      </c>
      <c r="B1381" s="61">
        <v>443942398</v>
      </c>
      <c r="C1381" s="37" t="s">
        <v>36</v>
      </c>
      <c r="D1381" s="37" t="s">
        <v>38</v>
      </c>
      <c r="E1381" s="37" t="s">
        <v>120</v>
      </c>
      <c r="F1381" s="36">
        <v>3669.77</v>
      </c>
      <c r="G1381" s="36">
        <v>3669.44</v>
      </c>
      <c r="H1381" s="36">
        <v>3668.26</v>
      </c>
      <c r="I1381" s="37" t="s">
        <v>1828</v>
      </c>
      <c r="J1381" s="36">
        <v>3668.2</v>
      </c>
      <c r="K1381" s="36">
        <v>0</v>
      </c>
      <c r="L1381" s="36">
        <v>0</v>
      </c>
      <c r="M1381" s="36">
        <v>1.57</v>
      </c>
      <c r="N1381" s="10" t="str">
        <f t="shared" si="228"/>
        <v>W</v>
      </c>
      <c r="O1381" s="11">
        <f t="shared" si="229"/>
        <v>45919</v>
      </c>
      <c r="P1381" s="12" t="str">
        <f t="shared" si="230"/>
        <v>19</v>
      </c>
      <c r="Q1381" s="13" t="str">
        <f>VLOOKUP($B1381,Deals_Demo!$H:$N,7,0)</f>
        <v>strategy_15_demo</v>
      </c>
      <c r="R1381" s="13" t="str">
        <f t="shared" si="231"/>
        <v>Fri</v>
      </c>
      <c r="S1381" s="14">
        <f>VLOOKUP($B1381,Deals_Demo!$H:$S,8,0)</f>
        <v>45919.804930555554</v>
      </c>
      <c r="T1381" s="14">
        <f>VLOOKUP($B1381,Deals_Demo!$H:$S,9,0)</f>
        <v>45920.01326388889</v>
      </c>
      <c r="U1381" s="15" t="str">
        <f t="shared" si="232"/>
        <v>2025-09-20</v>
      </c>
      <c r="V1381" s="13" t="str">
        <f>VLOOKUP($B1381,Deals_Demo!$H:$S,11,0)</f>
        <v>00</v>
      </c>
      <c r="W1381" s="13" t="str">
        <f>VLOOKUP($B1381,Deals_Demo!$H:$S,12,0)</f>
        <v>Sat</v>
      </c>
      <c r="X1381" s="13">
        <f t="shared" si="225"/>
        <v>0.15700000000000003</v>
      </c>
      <c r="Y1381" s="13">
        <f t="shared" si="226"/>
        <v>0.31400000000000006</v>
      </c>
      <c r="Z1381" s="13">
        <f t="shared" si="227"/>
        <v>0.47099999999999997</v>
      </c>
      <c r="AA1381" s="13">
        <f t="shared" si="233"/>
        <v>-3</v>
      </c>
    </row>
    <row r="1382" spans="1:27" x14ac:dyDescent="0.25">
      <c r="A1382" s="58">
        <v>45919.804930555554</v>
      </c>
      <c r="B1382" s="59">
        <v>443942401</v>
      </c>
      <c r="C1382" s="38" t="s">
        <v>36</v>
      </c>
      <c r="D1382" s="38" t="s">
        <v>38</v>
      </c>
      <c r="E1382" s="38" t="s">
        <v>120</v>
      </c>
      <c r="F1382" s="35">
        <v>3669.67</v>
      </c>
      <c r="G1382" s="35">
        <v>3672.77</v>
      </c>
      <c r="H1382" s="35">
        <v>3666.27</v>
      </c>
      <c r="I1382" s="38" t="s">
        <v>1829</v>
      </c>
      <c r="J1382" s="35">
        <v>3672.78</v>
      </c>
      <c r="K1382" s="35">
        <v>0</v>
      </c>
      <c r="L1382" s="35">
        <v>0</v>
      </c>
      <c r="M1382" s="35">
        <v>-3.11</v>
      </c>
      <c r="N1382" s="10" t="str">
        <f t="shared" si="228"/>
        <v>L</v>
      </c>
      <c r="O1382" s="11">
        <f t="shared" si="229"/>
        <v>45919</v>
      </c>
      <c r="P1382" s="12" t="str">
        <f t="shared" si="230"/>
        <v>19</v>
      </c>
      <c r="Q1382" s="13" t="str">
        <f>VLOOKUP($B1382,Deals_Demo!$H:$N,7,0)</f>
        <v>strategy_16_demo</v>
      </c>
      <c r="R1382" s="13" t="str">
        <f t="shared" si="231"/>
        <v>Fri</v>
      </c>
      <c r="S1382" s="14">
        <f>VLOOKUP($B1382,Deals_Demo!$H:$S,8,0)</f>
        <v>45919.804930555554</v>
      </c>
      <c r="T1382" s="14">
        <f>VLOOKUP($B1382,Deals_Demo!$H:$S,9,0)</f>
        <v>45920.01326388889</v>
      </c>
      <c r="U1382" s="15" t="str">
        <f t="shared" si="232"/>
        <v>2025-09-20</v>
      </c>
      <c r="V1382" s="13" t="str">
        <f>VLOOKUP($B1382,Deals_Demo!$H:$S,11,0)</f>
        <v>00</v>
      </c>
      <c r="W1382" s="13" t="str">
        <f>VLOOKUP($B1382,Deals_Demo!$H:$S,12,0)</f>
        <v>Sat</v>
      </c>
      <c r="X1382" s="13">
        <f t="shared" si="225"/>
        <v>-0.311</v>
      </c>
      <c r="Y1382" s="13">
        <f t="shared" si="226"/>
        <v>-0.622</v>
      </c>
      <c r="Z1382" s="13">
        <f t="shared" si="227"/>
        <v>-0.93299999999999994</v>
      </c>
      <c r="AA1382" s="13">
        <f t="shared" si="233"/>
        <v>-3</v>
      </c>
    </row>
    <row r="1383" spans="1:27" x14ac:dyDescent="0.25">
      <c r="A1383" s="60">
        <v>45919.804942129631</v>
      </c>
      <c r="B1383" s="61">
        <v>443942403</v>
      </c>
      <c r="C1383" s="37" t="s">
        <v>36</v>
      </c>
      <c r="D1383" s="37" t="s">
        <v>38</v>
      </c>
      <c r="E1383" s="37" t="s">
        <v>120</v>
      </c>
      <c r="F1383" s="36">
        <v>3669.67</v>
      </c>
      <c r="G1383" s="36">
        <v>3672.77</v>
      </c>
      <c r="H1383" s="36">
        <v>3668.27</v>
      </c>
      <c r="I1383" s="37" t="s">
        <v>1828</v>
      </c>
      <c r="J1383" s="36">
        <v>3668.2</v>
      </c>
      <c r="K1383" s="36">
        <v>0</v>
      </c>
      <c r="L1383" s="36">
        <v>0</v>
      </c>
      <c r="M1383" s="36">
        <v>1.47</v>
      </c>
      <c r="N1383" s="10" t="str">
        <f t="shared" si="228"/>
        <v>W</v>
      </c>
      <c r="O1383" s="11">
        <f t="shared" si="229"/>
        <v>45919</v>
      </c>
      <c r="P1383" s="12" t="str">
        <f t="shared" si="230"/>
        <v>19</v>
      </c>
      <c r="Q1383" s="13" t="str">
        <f>VLOOKUP($B1383,Deals_Demo!$H:$N,7,0)</f>
        <v>strategy_12_demo</v>
      </c>
      <c r="R1383" s="13" t="str">
        <f t="shared" si="231"/>
        <v>Fri</v>
      </c>
      <c r="S1383" s="14">
        <f>VLOOKUP($B1383,Deals_Demo!$H:$S,8,0)</f>
        <v>45919.804942129631</v>
      </c>
      <c r="T1383" s="14">
        <f>VLOOKUP($B1383,Deals_Demo!$H:$S,9,0)</f>
        <v>45920.013275462967</v>
      </c>
      <c r="U1383" s="15" t="str">
        <f t="shared" si="232"/>
        <v>2025-09-20</v>
      </c>
      <c r="V1383" s="13" t="str">
        <f>VLOOKUP($B1383,Deals_Demo!$H:$S,11,0)</f>
        <v>00</v>
      </c>
      <c r="W1383" s="13" t="str">
        <f>VLOOKUP($B1383,Deals_Demo!$H:$S,12,0)</f>
        <v>Sat</v>
      </c>
      <c r="X1383" s="13">
        <f t="shared" si="225"/>
        <v>0.14699999999999999</v>
      </c>
      <c r="Y1383" s="13">
        <f t="shared" si="226"/>
        <v>0.29399999999999998</v>
      </c>
      <c r="Z1383" s="13">
        <f t="shared" si="227"/>
        <v>0.441</v>
      </c>
      <c r="AA1383" s="13">
        <f t="shared" si="233"/>
        <v>-3</v>
      </c>
    </row>
    <row r="1384" spans="1:27" x14ac:dyDescent="0.25">
      <c r="A1384" s="58">
        <v>45919.804942129631</v>
      </c>
      <c r="B1384" s="59">
        <v>443942404</v>
      </c>
      <c r="C1384" s="38" t="s">
        <v>36</v>
      </c>
      <c r="D1384" s="38" t="s">
        <v>38</v>
      </c>
      <c r="E1384" s="38" t="s">
        <v>120</v>
      </c>
      <c r="F1384" s="35">
        <v>3669.67</v>
      </c>
      <c r="G1384" s="35">
        <v>3672.77</v>
      </c>
      <c r="H1384" s="35">
        <v>3668.27</v>
      </c>
      <c r="I1384" s="38" t="s">
        <v>1828</v>
      </c>
      <c r="J1384" s="35">
        <v>3668.2</v>
      </c>
      <c r="K1384" s="35">
        <v>0</v>
      </c>
      <c r="L1384" s="35">
        <v>0</v>
      </c>
      <c r="M1384" s="35">
        <v>1.47</v>
      </c>
      <c r="N1384" s="10" t="str">
        <f t="shared" si="228"/>
        <v>W</v>
      </c>
      <c r="O1384" s="11">
        <f t="shared" si="229"/>
        <v>45919</v>
      </c>
      <c r="P1384" s="12" t="str">
        <f t="shared" si="230"/>
        <v>19</v>
      </c>
      <c r="Q1384" s="13" t="str">
        <f>VLOOKUP($B1384,Deals_Demo!$H:$N,7,0)</f>
        <v>strategy_14_demo</v>
      </c>
      <c r="R1384" s="13" t="str">
        <f t="shared" si="231"/>
        <v>Fri</v>
      </c>
      <c r="S1384" s="14">
        <f>VLOOKUP($B1384,Deals_Demo!$H:$S,8,0)</f>
        <v>45919.804942129631</v>
      </c>
      <c r="T1384" s="14">
        <f>VLOOKUP($B1384,Deals_Demo!$H:$S,9,0)</f>
        <v>45920.013275462967</v>
      </c>
      <c r="U1384" s="15" t="str">
        <f t="shared" si="232"/>
        <v>2025-09-20</v>
      </c>
      <c r="V1384" s="13" t="str">
        <f>VLOOKUP($B1384,Deals_Demo!$H:$S,11,0)</f>
        <v>00</v>
      </c>
      <c r="W1384" s="13" t="str">
        <f>VLOOKUP($B1384,Deals_Demo!$H:$S,12,0)</f>
        <v>Sat</v>
      </c>
      <c r="X1384" s="13">
        <f t="shared" si="225"/>
        <v>0.14699999999999999</v>
      </c>
      <c r="Y1384" s="13">
        <f t="shared" si="226"/>
        <v>0.29399999999999998</v>
      </c>
      <c r="Z1384" s="13">
        <f t="shared" si="227"/>
        <v>0.441</v>
      </c>
      <c r="AA1384" s="13">
        <f t="shared" si="233"/>
        <v>-3</v>
      </c>
    </row>
    <row r="1385" spans="1:27" x14ac:dyDescent="0.25">
      <c r="A1385" s="60">
        <v>45919.804942129631</v>
      </c>
      <c r="B1385" s="61">
        <v>443942405</v>
      </c>
      <c r="C1385" s="37" t="s">
        <v>36</v>
      </c>
      <c r="D1385" s="37" t="s">
        <v>38</v>
      </c>
      <c r="E1385" s="37" t="s">
        <v>120</v>
      </c>
      <c r="F1385" s="36">
        <v>3669.66</v>
      </c>
      <c r="G1385" s="36">
        <v>3668.12</v>
      </c>
      <c r="H1385" s="36">
        <v>3666.27</v>
      </c>
      <c r="I1385" s="37" t="s">
        <v>1830</v>
      </c>
      <c r="J1385" s="36">
        <v>3668.12</v>
      </c>
      <c r="K1385" s="36">
        <v>0</v>
      </c>
      <c r="L1385" s="36">
        <v>0</v>
      </c>
      <c r="M1385" s="36">
        <v>1.54</v>
      </c>
      <c r="N1385" s="10" t="str">
        <f t="shared" si="228"/>
        <v>W</v>
      </c>
      <c r="O1385" s="11">
        <f t="shared" si="229"/>
        <v>45919</v>
      </c>
      <c r="P1385" s="12" t="str">
        <f t="shared" si="230"/>
        <v>19</v>
      </c>
      <c r="Q1385" s="13" t="str">
        <f>VLOOKUP($B1385,Deals_Demo!$H:$N,7,0)</f>
        <v>strategy_11_demo</v>
      </c>
      <c r="R1385" s="13" t="str">
        <f t="shared" si="231"/>
        <v>Fri</v>
      </c>
      <c r="S1385" s="14">
        <f>VLOOKUP($B1385,Deals_Demo!$H:$S,8,0)</f>
        <v>45919.804942129631</v>
      </c>
      <c r="T1385" s="14">
        <f>VLOOKUP($B1385,Deals_Demo!$H:$S,9,0)</f>
        <v>45920.013275462967</v>
      </c>
      <c r="U1385" s="15" t="str">
        <f t="shared" si="232"/>
        <v>2025-09-20</v>
      </c>
      <c r="V1385" s="13" t="str">
        <f>VLOOKUP($B1385,Deals_Demo!$H:$S,11,0)</f>
        <v>00</v>
      </c>
      <c r="W1385" s="13" t="str">
        <f>VLOOKUP($B1385,Deals_Demo!$H:$S,12,0)</f>
        <v>Sat</v>
      </c>
      <c r="X1385" s="13">
        <f t="shared" si="225"/>
        <v>0.15400000000000003</v>
      </c>
      <c r="Y1385" s="13">
        <f t="shared" si="226"/>
        <v>0.30800000000000005</v>
      </c>
      <c r="Z1385" s="13">
        <f t="shared" si="227"/>
        <v>0.46199999999999997</v>
      </c>
      <c r="AA1385" s="13">
        <f t="shared" si="233"/>
        <v>-3</v>
      </c>
    </row>
    <row r="1386" spans="1:27" x14ac:dyDescent="0.25">
      <c r="A1386" s="58">
        <v>45919.804942129631</v>
      </c>
      <c r="B1386" s="59">
        <v>443942406</v>
      </c>
      <c r="C1386" s="38" t="s">
        <v>36</v>
      </c>
      <c r="D1386" s="38" t="s">
        <v>38</v>
      </c>
      <c r="E1386" s="38" t="s">
        <v>120</v>
      </c>
      <c r="F1386" s="35">
        <v>3669.68</v>
      </c>
      <c r="G1386" s="35">
        <v>3668.67</v>
      </c>
      <c r="H1386" s="35">
        <v>3666.77</v>
      </c>
      <c r="I1386" s="38" t="s">
        <v>1831</v>
      </c>
      <c r="J1386" s="35">
        <v>3666.76</v>
      </c>
      <c r="K1386" s="35">
        <v>0</v>
      </c>
      <c r="L1386" s="35">
        <v>0</v>
      </c>
      <c r="M1386" s="35">
        <v>2.92</v>
      </c>
      <c r="N1386" s="10" t="str">
        <f t="shared" si="228"/>
        <v>W</v>
      </c>
      <c r="O1386" s="11">
        <f t="shared" si="229"/>
        <v>45919</v>
      </c>
      <c r="P1386" s="12" t="str">
        <f t="shared" si="230"/>
        <v>19</v>
      </c>
      <c r="Q1386" s="13" t="str">
        <f>VLOOKUP($B1386,Deals_Demo!$H:$N,7,0)</f>
        <v>strategy_10_demo</v>
      </c>
      <c r="R1386" s="13" t="str">
        <f t="shared" si="231"/>
        <v>Fri</v>
      </c>
      <c r="S1386" s="14">
        <f>VLOOKUP($B1386,Deals_Demo!$H:$S,8,0)</f>
        <v>45919.804942129631</v>
      </c>
      <c r="T1386" s="14">
        <f>VLOOKUP($B1386,Deals_Demo!$H:$S,9,0)</f>
        <v>45920.013275462967</v>
      </c>
      <c r="U1386" s="15" t="str">
        <f t="shared" si="232"/>
        <v>2025-09-20</v>
      </c>
      <c r="V1386" s="13" t="str">
        <f>VLOOKUP($B1386,Deals_Demo!$H:$S,11,0)</f>
        <v>00</v>
      </c>
      <c r="W1386" s="13" t="str">
        <f>VLOOKUP($B1386,Deals_Demo!$H:$S,12,0)</f>
        <v>Sat</v>
      </c>
      <c r="X1386" s="13">
        <f t="shared" si="225"/>
        <v>0.29199999999999998</v>
      </c>
      <c r="Y1386" s="13">
        <f t="shared" si="226"/>
        <v>0.58399999999999996</v>
      </c>
      <c r="Z1386" s="13">
        <f t="shared" si="227"/>
        <v>0.876</v>
      </c>
      <c r="AA1386" s="13">
        <f t="shared" si="233"/>
        <v>2.92</v>
      </c>
    </row>
    <row r="1387" spans="1:27" x14ac:dyDescent="0.25">
      <c r="A1387" s="60">
        <v>45919.8049537037</v>
      </c>
      <c r="B1387" s="61">
        <v>443942408</v>
      </c>
      <c r="C1387" s="37" t="s">
        <v>36</v>
      </c>
      <c r="D1387" s="37" t="s">
        <v>38</v>
      </c>
      <c r="E1387" s="37" t="s">
        <v>120</v>
      </c>
      <c r="F1387" s="36">
        <v>3669.67</v>
      </c>
      <c r="G1387" s="36">
        <v>3668.66</v>
      </c>
      <c r="H1387" s="36">
        <v>3666.77</v>
      </c>
      <c r="I1387" s="37" t="s">
        <v>1831</v>
      </c>
      <c r="J1387" s="36">
        <v>3666.76</v>
      </c>
      <c r="K1387" s="36">
        <v>0</v>
      </c>
      <c r="L1387" s="36">
        <v>0</v>
      </c>
      <c r="M1387" s="36">
        <v>2.91</v>
      </c>
      <c r="N1387" s="10" t="str">
        <f t="shared" si="228"/>
        <v>W</v>
      </c>
      <c r="O1387" s="11">
        <f t="shared" si="229"/>
        <v>45919</v>
      </c>
      <c r="P1387" s="12" t="str">
        <f t="shared" si="230"/>
        <v>19</v>
      </c>
      <c r="Q1387" s="13" t="str">
        <f>VLOOKUP($B1387,Deals_Demo!$H:$N,7,0)</f>
        <v>strategy_09_demo</v>
      </c>
      <c r="R1387" s="13" t="str">
        <f t="shared" si="231"/>
        <v>Fri</v>
      </c>
      <c r="S1387" s="14">
        <f>VLOOKUP($B1387,Deals_Demo!$H:$S,8,0)</f>
        <v>45919.8049537037</v>
      </c>
      <c r="T1387" s="14">
        <f>VLOOKUP($B1387,Deals_Demo!$H:$S,9,0)</f>
        <v>45920.013287037036</v>
      </c>
      <c r="U1387" s="15" t="str">
        <f t="shared" si="232"/>
        <v>2025-09-20</v>
      </c>
      <c r="V1387" s="13" t="str">
        <f>VLOOKUP($B1387,Deals_Demo!$H:$S,11,0)</f>
        <v>00</v>
      </c>
      <c r="W1387" s="13" t="str">
        <f>VLOOKUP($B1387,Deals_Demo!$H:$S,12,0)</f>
        <v>Sat</v>
      </c>
      <c r="X1387" s="13">
        <f t="shared" si="225"/>
        <v>0.29100000000000004</v>
      </c>
      <c r="Y1387" s="13">
        <f t="shared" si="226"/>
        <v>0.58200000000000007</v>
      </c>
      <c r="Z1387" s="13">
        <f t="shared" si="227"/>
        <v>0.873</v>
      </c>
      <c r="AA1387" s="13">
        <f t="shared" si="233"/>
        <v>2.91</v>
      </c>
    </row>
    <row r="1388" spans="1:27" x14ac:dyDescent="0.25">
      <c r="A1388" s="58">
        <v>45919.806203703702</v>
      </c>
      <c r="B1388" s="59">
        <v>443942665</v>
      </c>
      <c r="C1388" s="38" t="s">
        <v>36</v>
      </c>
      <c r="D1388" s="38" t="s">
        <v>37</v>
      </c>
      <c r="E1388" s="38" t="s">
        <v>120</v>
      </c>
      <c r="F1388" s="35">
        <v>3669.95</v>
      </c>
      <c r="G1388" s="35">
        <v>3666.94</v>
      </c>
      <c r="H1388" s="35">
        <v>3673.44</v>
      </c>
      <c r="I1388" s="38" t="s">
        <v>1832</v>
      </c>
      <c r="J1388" s="35">
        <v>3666.94</v>
      </c>
      <c r="K1388" s="35">
        <v>0</v>
      </c>
      <c r="L1388" s="35">
        <v>0</v>
      </c>
      <c r="M1388" s="35">
        <v>-3.01</v>
      </c>
      <c r="N1388" s="10" t="str">
        <f t="shared" si="228"/>
        <v>L</v>
      </c>
      <c r="O1388" s="11">
        <f t="shared" si="229"/>
        <v>45919</v>
      </c>
      <c r="P1388" s="12" t="str">
        <f t="shared" si="230"/>
        <v>19</v>
      </c>
      <c r="Q1388" s="13" t="str">
        <f>VLOOKUP($B1388,Deals_Demo!$H:$N,7,0)</f>
        <v>strategy_08_demo</v>
      </c>
      <c r="R1388" s="13" t="str">
        <f t="shared" si="231"/>
        <v>Fri</v>
      </c>
      <c r="S1388" s="14">
        <f>VLOOKUP($B1388,Deals_Demo!$H:$S,8,0)</f>
        <v>45919.806203703702</v>
      </c>
      <c r="T1388" s="14">
        <f>VLOOKUP($B1388,Deals_Demo!$H:$S,9,0)</f>
        <v>45920.014537037037</v>
      </c>
      <c r="U1388" s="15" t="str">
        <f t="shared" si="232"/>
        <v>2025-09-20</v>
      </c>
      <c r="V1388" s="13" t="str">
        <f>VLOOKUP($B1388,Deals_Demo!$H:$S,11,0)</f>
        <v>00</v>
      </c>
      <c r="W1388" s="13" t="str">
        <f>VLOOKUP($B1388,Deals_Demo!$H:$S,12,0)</f>
        <v>Sat</v>
      </c>
      <c r="X1388" s="13">
        <f t="shared" si="225"/>
        <v>-0.30099999999999999</v>
      </c>
      <c r="Y1388" s="13">
        <f t="shared" si="226"/>
        <v>-0.60199999999999998</v>
      </c>
      <c r="Z1388" s="13">
        <f t="shared" si="227"/>
        <v>-0.90299999999999991</v>
      </c>
      <c r="AA1388" s="13">
        <f t="shared" si="233"/>
        <v>-3</v>
      </c>
    </row>
    <row r="1389" spans="1:27" x14ac:dyDescent="0.25">
      <c r="A1389" s="60">
        <v>45919.81013888889</v>
      </c>
      <c r="B1389" s="61">
        <v>443945342</v>
      </c>
      <c r="C1389" s="37" t="s">
        <v>36</v>
      </c>
      <c r="D1389" s="37" t="s">
        <v>38</v>
      </c>
      <c r="E1389" s="37" t="s">
        <v>120</v>
      </c>
      <c r="F1389" s="36">
        <v>3667.3</v>
      </c>
      <c r="G1389" s="36">
        <v>3670.3</v>
      </c>
      <c r="H1389" s="37"/>
      <c r="I1389" s="37" t="s">
        <v>1833</v>
      </c>
      <c r="J1389" s="36">
        <v>3670.31</v>
      </c>
      <c r="K1389" s="36">
        <v>0</v>
      </c>
      <c r="L1389" s="36">
        <v>0</v>
      </c>
      <c r="M1389" s="36">
        <v>-3.01</v>
      </c>
      <c r="N1389" s="10" t="str">
        <f t="shared" si="228"/>
        <v>L</v>
      </c>
      <c r="O1389" s="11">
        <f t="shared" si="229"/>
        <v>45919</v>
      </c>
      <c r="P1389" s="12" t="str">
        <f t="shared" si="230"/>
        <v>19</v>
      </c>
      <c r="Q1389" s="13" t="str">
        <f>VLOOKUP($B1389,Deals_Demo!$H:$N,7,0)</f>
        <v>strategy_20_demo</v>
      </c>
      <c r="R1389" s="13" t="str">
        <f t="shared" si="231"/>
        <v>Fri</v>
      </c>
      <c r="S1389" s="14">
        <f>VLOOKUP($B1389,Deals_Demo!$H:$S,8,0)</f>
        <v>45919.81013888889</v>
      </c>
      <c r="T1389" s="14">
        <f>VLOOKUP($B1389,Deals_Demo!$H:$S,9,0)</f>
        <v>45920.018472222226</v>
      </c>
      <c r="U1389" s="15" t="str">
        <f t="shared" si="232"/>
        <v>2025-09-20</v>
      </c>
      <c r="V1389" s="13" t="str">
        <f>VLOOKUP($B1389,Deals_Demo!$H:$S,11,0)</f>
        <v>00</v>
      </c>
      <c r="W1389" s="13" t="str">
        <f>VLOOKUP($B1389,Deals_Demo!$H:$S,12,0)</f>
        <v>Sat</v>
      </c>
      <c r="X1389" s="13">
        <f t="shared" si="225"/>
        <v>-0.30099999999999999</v>
      </c>
      <c r="Y1389" s="13">
        <f t="shared" si="226"/>
        <v>-0.60199999999999998</v>
      </c>
      <c r="Z1389" s="13">
        <f t="shared" si="227"/>
        <v>-0.90299999999999991</v>
      </c>
      <c r="AA1389" s="13">
        <f t="shared" si="233"/>
        <v>-3</v>
      </c>
    </row>
    <row r="1390" spans="1:27" x14ac:dyDescent="0.25">
      <c r="A1390" s="58">
        <v>45919.810150462959</v>
      </c>
      <c r="B1390" s="59">
        <v>443945343</v>
      </c>
      <c r="C1390" s="38" t="s">
        <v>36</v>
      </c>
      <c r="D1390" s="38" t="s">
        <v>38</v>
      </c>
      <c r="E1390" s="38" t="s">
        <v>120</v>
      </c>
      <c r="F1390" s="35">
        <v>3667.3</v>
      </c>
      <c r="G1390" s="35">
        <v>3670.3</v>
      </c>
      <c r="H1390" s="38"/>
      <c r="I1390" s="38" t="s">
        <v>1833</v>
      </c>
      <c r="J1390" s="35">
        <v>3670.31</v>
      </c>
      <c r="K1390" s="35">
        <v>0</v>
      </c>
      <c r="L1390" s="35">
        <v>0</v>
      </c>
      <c r="M1390" s="35">
        <v>-3.01</v>
      </c>
      <c r="N1390" s="10" t="str">
        <f t="shared" si="228"/>
        <v>L</v>
      </c>
      <c r="O1390" s="11">
        <f t="shared" si="229"/>
        <v>45919</v>
      </c>
      <c r="P1390" s="12" t="str">
        <f t="shared" si="230"/>
        <v>19</v>
      </c>
      <c r="Q1390" s="13" t="str">
        <f>VLOOKUP($B1390,Deals_Demo!$H:$N,7,0)</f>
        <v>strategy_18_demo</v>
      </c>
      <c r="R1390" s="13" t="str">
        <f t="shared" si="231"/>
        <v>Fri</v>
      </c>
      <c r="S1390" s="14">
        <f>VLOOKUP($B1390,Deals_Demo!$H:$S,8,0)</f>
        <v>45919.810150462959</v>
      </c>
      <c r="T1390" s="14">
        <f>VLOOKUP($B1390,Deals_Demo!$H:$S,9,0)</f>
        <v>45920.018483796295</v>
      </c>
      <c r="U1390" s="15" t="str">
        <f t="shared" si="232"/>
        <v>2025-09-20</v>
      </c>
      <c r="V1390" s="13" t="str">
        <f>VLOOKUP($B1390,Deals_Demo!$H:$S,11,0)</f>
        <v>00</v>
      </c>
      <c r="W1390" s="13" t="str">
        <f>VLOOKUP($B1390,Deals_Demo!$H:$S,12,0)</f>
        <v>Sat</v>
      </c>
      <c r="X1390" s="13">
        <f t="shared" si="225"/>
        <v>-0.30099999999999999</v>
      </c>
      <c r="Y1390" s="13">
        <f t="shared" si="226"/>
        <v>-0.60199999999999998</v>
      </c>
      <c r="Z1390" s="13">
        <f t="shared" si="227"/>
        <v>-0.90299999999999991</v>
      </c>
      <c r="AA1390" s="13">
        <f t="shared" si="233"/>
        <v>-3</v>
      </c>
    </row>
    <row r="1391" spans="1:27" x14ac:dyDescent="0.25">
      <c r="A1391" s="60">
        <v>45919.810601851852</v>
      </c>
      <c r="B1391" s="61">
        <v>443945445</v>
      </c>
      <c r="C1391" s="37" t="s">
        <v>36</v>
      </c>
      <c r="D1391" s="37" t="s">
        <v>38</v>
      </c>
      <c r="E1391" s="37" t="s">
        <v>120</v>
      </c>
      <c r="F1391" s="36">
        <v>3667.71</v>
      </c>
      <c r="G1391" s="36">
        <v>3670.72</v>
      </c>
      <c r="H1391" s="36">
        <v>3666.22</v>
      </c>
      <c r="I1391" s="37" t="s">
        <v>1834</v>
      </c>
      <c r="J1391" s="36">
        <v>3670.78</v>
      </c>
      <c r="K1391" s="36">
        <v>0</v>
      </c>
      <c r="L1391" s="36">
        <v>0</v>
      </c>
      <c r="M1391" s="36">
        <v>-3.07</v>
      </c>
      <c r="N1391" s="10" t="str">
        <f t="shared" si="228"/>
        <v>L</v>
      </c>
      <c r="O1391" s="11">
        <f t="shared" si="229"/>
        <v>45919</v>
      </c>
      <c r="P1391" s="12" t="str">
        <f t="shared" si="230"/>
        <v>19</v>
      </c>
      <c r="Q1391" s="13" t="str">
        <f>VLOOKUP($B1391,Deals_Demo!$H:$N,7,0)</f>
        <v>strategy_14_demo</v>
      </c>
      <c r="R1391" s="13" t="str">
        <f t="shared" si="231"/>
        <v>Fri</v>
      </c>
      <c r="S1391" s="14">
        <f>VLOOKUP($B1391,Deals_Demo!$H:$S,8,0)</f>
        <v>45919.810601851852</v>
      </c>
      <c r="T1391" s="14">
        <f>VLOOKUP($B1391,Deals_Demo!$H:$S,9,0)</f>
        <v>45920.018935185188</v>
      </c>
      <c r="U1391" s="15" t="str">
        <f t="shared" si="232"/>
        <v>2025-09-20</v>
      </c>
      <c r="V1391" s="13" t="str">
        <f>VLOOKUP($B1391,Deals_Demo!$H:$S,11,0)</f>
        <v>00</v>
      </c>
      <c r="W1391" s="13" t="str">
        <f>VLOOKUP($B1391,Deals_Demo!$H:$S,12,0)</f>
        <v>Sat</v>
      </c>
      <c r="X1391" s="13">
        <f t="shared" si="225"/>
        <v>-0.307</v>
      </c>
      <c r="Y1391" s="13">
        <f t="shared" si="226"/>
        <v>-0.61399999999999999</v>
      </c>
      <c r="Z1391" s="13">
        <f t="shared" si="227"/>
        <v>-0.92099999999999993</v>
      </c>
      <c r="AA1391" s="13">
        <f t="shared" si="233"/>
        <v>-3</v>
      </c>
    </row>
    <row r="1392" spans="1:27" x14ac:dyDescent="0.25">
      <c r="A1392" s="58">
        <v>45919.810601851852</v>
      </c>
      <c r="B1392" s="59">
        <v>443945446</v>
      </c>
      <c r="C1392" s="38" t="s">
        <v>36</v>
      </c>
      <c r="D1392" s="38" t="s">
        <v>38</v>
      </c>
      <c r="E1392" s="38" t="s">
        <v>120</v>
      </c>
      <c r="F1392" s="35">
        <v>3667.61</v>
      </c>
      <c r="G1392" s="35">
        <v>3670.71</v>
      </c>
      <c r="H1392" s="35">
        <v>3664.71</v>
      </c>
      <c r="I1392" s="38" t="s">
        <v>1834</v>
      </c>
      <c r="J1392" s="35">
        <v>3670.78</v>
      </c>
      <c r="K1392" s="35">
        <v>0</v>
      </c>
      <c r="L1392" s="35">
        <v>0</v>
      </c>
      <c r="M1392" s="35">
        <v>-3.17</v>
      </c>
      <c r="N1392" s="10" t="str">
        <f t="shared" si="228"/>
        <v>L</v>
      </c>
      <c r="O1392" s="11">
        <f t="shared" si="229"/>
        <v>45919</v>
      </c>
      <c r="P1392" s="12" t="str">
        <f t="shared" si="230"/>
        <v>19</v>
      </c>
      <c r="Q1392" s="13" t="str">
        <f>VLOOKUP($B1392,Deals_Demo!$H:$N,7,0)</f>
        <v>strategy_09_demo</v>
      </c>
      <c r="R1392" s="13" t="str">
        <f t="shared" si="231"/>
        <v>Fri</v>
      </c>
      <c r="S1392" s="14">
        <f>VLOOKUP($B1392,Deals_Demo!$H:$S,8,0)</f>
        <v>45919.810601851852</v>
      </c>
      <c r="T1392" s="14">
        <f>VLOOKUP($B1392,Deals_Demo!$H:$S,9,0)</f>
        <v>45920.018935185188</v>
      </c>
      <c r="U1392" s="15" t="str">
        <f t="shared" si="232"/>
        <v>2025-09-20</v>
      </c>
      <c r="V1392" s="13" t="str">
        <f>VLOOKUP($B1392,Deals_Demo!$H:$S,11,0)</f>
        <v>00</v>
      </c>
      <c r="W1392" s="13" t="str">
        <f>VLOOKUP($B1392,Deals_Demo!$H:$S,12,0)</f>
        <v>Sat</v>
      </c>
      <c r="X1392" s="13">
        <f t="shared" si="225"/>
        <v>-0.317</v>
      </c>
      <c r="Y1392" s="13">
        <f t="shared" si="226"/>
        <v>-0.63400000000000001</v>
      </c>
      <c r="Z1392" s="13">
        <f t="shared" si="227"/>
        <v>-0.95099999999999996</v>
      </c>
      <c r="AA1392" s="13">
        <f t="shared" si="233"/>
        <v>-3</v>
      </c>
    </row>
    <row r="1393" spans="1:27" x14ac:dyDescent="0.25">
      <c r="A1393" s="60">
        <v>45919.810613425929</v>
      </c>
      <c r="B1393" s="61">
        <v>443945447</v>
      </c>
      <c r="C1393" s="37" t="s">
        <v>36</v>
      </c>
      <c r="D1393" s="37" t="s">
        <v>38</v>
      </c>
      <c r="E1393" s="37" t="s">
        <v>120</v>
      </c>
      <c r="F1393" s="36">
        <v>3667.6</v>
      </c>
      <c r="G1393" s="36">
        <v>3670.71</v>
      </c>
      <c r="H1393" s="36">
        <v>3666.21</v>
      </c>
      <c r="I1393" s="37" t="s">
        <v>1834</v>
      </c>
      <c r="J1393" s="36">
        <v>3670.78</v>
      </c>
      <c r="K1393" s="36">
        <v>0</v>
      </c>
      <c r="L1393" s="36">
        <v>0</v>
      </c>
      <c r="M1393" s="36">
        <v>-3.18</v>
      </c>
      <c r="N1393" s="10" t="str">
        <f t="shared" si="228"/>
        <v>L</v>
      </c>
      <c r="O1393" s="11">
        <f t="shared" si="229"/>
        <v>45919</v>
      </c>
      <c r="P1393" s="12" t="str">
        <f t="shared" si="230"/>
        <v>19</v>
      </c>
      <c r="Q1393" s="13" t="str">
        <f>VLOOKUP($B1393,Deals_Demo!$H:$N,7,0)</f>
        <v>strategy_12_demo</v>
      </c>
      <c r="R1393" s="13" t="str">
        <f t="shared" si="231"/>
        <v>Fri</v>
      </c>
      <c r="S1393" s="14">
        <f>VLOOKUP($B1393,Deals_Demo!$H:$S,8,0)</f>
        <v>45919.810613425929</v>
      </c>
      <c r="T1393" s="14">
        <f>VLOOKUP($B1393,Deals_Demo!$H:$S,9,0)</f>
        <v>45920.018946759265</v>
      </c>
      <c r="U1393" s="15" t="str">
        <f t="shared" si="232"/>
        <v>2025-09-20</v>
      </c>
      <c r="V1393" s="13" t="str">
        <f>VLOOKUP($B1393,Deals_Demo!$H:$S,11,0)</f>
        <v>00</v>
      </c>
      <c r="W1393" s="13" t="str">
        <f>VLOOKUP($B1393,Deals_Demo!$H:$S,12,0)</f>
        <v>Sat</v>
      </c>
      <c r="X1393" s="13">
        <f t="shared" si="225"/>
        <v>-0.31800000000000006</v>
      </c>
      <c r="Y1393" s="13">
        <f t="shared" si="226"/>
        <v>-0.63600000000000012</v>
      </c>
      <c r="Z1393" s="13">
        <f t="shared" si="227"/>
        <v>-0.95399999999999996</v>
      </c>
      <c r="AA1393" s="13">
        <f t="shared" si="233"/>
        <v>-3</v>
      </c>
    </row>
    <row r="1394" spans="1:27" x14ac:dyDescent="0.25">
      <c r="A1394" s="58">
        <v>45919.810613425929</v>
      </c>
      <c r="B1394" s="59">
        <v>443945448</v>
      </c>
      <c r="C1394" s="38" t="s">
        <v>36</v>
      </c>
      <c r="D1394" s="38" t="s">
        <v>38</v>
      </c>
      <c r="E1394" s="38" t="s">
        <v>120</v>
      </c>
      <c r="F1394" s="35">
        <v>3667.61</v>
      </c>
      <c r="G1394" s="35">
        <v>3669.21</v>
      </c>
      <c r="H1394" s="35">
        <v>3666.21</v>
      </c>
      <c r="I1394" s="38" t="s">
        <v>1835</v>
      </c>
      <c r="J1394" s="35">
        <v>3669.21</v>
      </c>
      <c r="K1394" s="35">
        <v>0</v>
      </c>
      <c r="L1394" s="35">
        <v>0</v>
      </c>
      <c r="M1394" s="35">
        <v>-1.6</v>
      </c>
      <c r="N1394" s="10" t="str">
        <f t="shared" si="228"/>
        <v>L</v>
      </c>
      <c r="O1394" s="11">
        <f t="shared" si="229"/>
        <v>45919</v>
      </c>
      <c r="P1394" s="12" t="str">
        <f t="shared" si="230"/>
        <v>19</v>
      </c>
      <c r="Q1394" s="13" t="str">
        <f>VLOOKUP($B1394,Deals_Demo!$H:$N,7,0)</f>
        <v>strategy_15_demo</v>
      </c>
      <c r="R1394" s="13" t="str">
        <f t="shared" si="231"/>
        <v>Fri</v>
      </c>
      <c r="S1394" s="14">
        <f>VLOOKUP($B1394,Deals_Demo!$H:$S,8,0)</f>
        <v>45919.810613425929</v>
      </c>
      <c r="T1394" s="14">
        <f>VLOOKUP($B1394,Deals_Demo!$H:$S,9,0)</f>
        <v>45920.018946759265</v>
      </c>
      <c r="U1394" s="15" t="str">
        <f t="shared" si="232"/>
        <v>2025-09-20</v>
      </c>
      <c r="V1394" s="13" t="str">
        <f>VLOOKUP($B1394,Deals_Demo!$H:$S,11,0)</f>
        <v>00</v>
      </c>
      <c r="W1394" s="13" t="str">
        <f>VLOOKUP($B1394,Deals_Demo!$H:$S,12,0)</f>
        <v>Sat</v>
      </c>
      <c r="X1394" s="13">
        <f t="shared" si="225"/>
        <v>-0.16000000000000003</v>
      </c>
      <c r="Y1394" s="13">
        <f t="shared" si="226"/>
        <v>-0.32000000000000006</v>
      </c>
      <c r="Z1394" s="13">
        <f t="shared" si="227"/>
        <v>-0.48</v>
      </c>
      <c r="AA1394" s="13">
        <f t="shared" si="233"/>
        <v>-3</v>
      </c>
    </row>
    <row r="1395" spans="1:27" x14ac:dyDescent="0.25">
      <c r="A1395" s="60">
        <v>45919.810613425929</v>
      </c>
      <c r="B1395" s="61">
        <v>443945449</v>
      </c>
      <c r="C1395" s="37" t="s">
        <v>36</v>
      </c>
      <c r="D1395" s="37" t="s">
        <v>38</v>
      </c>
      <c r="E1395" s="37" t="s">
        <v>120</v>
      </c>
      <c r="F1395" s="36">
        <v>3667.6</v>
      </c>
      <c r="G1395" s="36">
        <v>3670.21</v>
      </c>
      <c r="H1395" s="36">
        <v>3664.71</v>
      </c>
      <c r="I1395" s="37" t="s">
        <v>1836</v>
      </c>
      <c r="J1395" s="36">
        <v>3670.22</v>
      </c>
      <c r="K1395" s="36">
        <v>0</v>
      </c>
      <c r="L1395" s="36">
        <v>0</v>
      </c>
      <c r="M1395" s="36">
        <v>-2.62</v>
      </c>
      <c r="N1395" s="10" t="str">
        <f t="shared" si="228"/>
        <v>L</v>
      </c>
      <c r="O1395" s="11">
        <f t="shared" si="229"/>
        <v>45919</v>
      </c>
      <c r="P1395" s="12" t="str">
        <f t="shared" si="230"/>
        <v>19</v>
      </c>
      <c r="Q1395" s="13" t="str">
        <f>VLOOKUP($B1395,Deals_Demo!$H:$N,7,0)</f>
        <v>strategy_10_demo</v>
      </c>
      <c r="R1395" s="13" t="str">
        <f t="shared" si="231"/>
        <v>Fri</v>
      </c>
      <c r="S1395" s="14">
        <f>VLOOKUP($B1395,Deals_Demo!$H:$S,8,0)</f>
        <v>45919.810613425929</v>
      </c>
      <c r="T1395" s="14">
        <f>VLOOKUP($B1395,Deals_Demo!$H:$S,9,0)</f>
        <v>45920.018946759265</v>
      </c>
      <c r="U1395" s="15" t="str">
        <f t="shared" si="232"/>
        <v>2025-09-20</v>
      </c>
      <c r="V1395" s="13" t="str">
        <f>VLOOKUP($B1395,Deals_Demo!$H:$S,11,0)</f>
        <v>00</v>
      </c>
      <c r="W1395" s="13" t="str">
        <f>VLOOKUP($B1395,Deals_Demo!$H:$S,12,0)</f>
        <v>Sat</v>
      </c>
      <c r="X1395" s="13">
        <f t="shared" si="225"/>
        <v>-0.26200000000000001</v>
      </c>
      <c r="Y1395" s="13">
        <f t="shared" si="226"/>
        <v>-0.52400000000000002</v>
      </c>
      <c r="Z1395" s="13">
        <f t="shared" si="227"/>
        <v>-0.78600000000000003</v>
      </c>
      <c r="AA1395" s="13">
        <f t="shared" si="233"/>
        <v>-3</v>
      </c>
    </row>
    <row r="1396" spans="1:27" x14ac:dyDescent="0.25">
      <c r="A1396" s="58">
        <v>45919.810949074075</v>
      </c>
      <c r="B1396" s="59">
        <v>443945567</v>
      </c>
      <c r="C1396" s="38" t="s">
        <v>36</v>
      </c>
      <c r="D1396" s="38" t="s">
        <v>38</v>
      </c>
      <c r="E1396" s="38" t="s">
        <v>120</v>
      </c>
      <c r="F1396" s="35">
        <v>3668.02</v>
      </c>
      <c r="G1396" s="35">
        <v>3670.99</v>
      </c>
      <c r="H1396" s="35">
        <v>3664.49</v>
      </c>
      <c r="I1396" s="38" t="s">
        <v>1837</v>
      </c>
      <c r="J1396" s="35">
        <v>3670.99</v>
      </c>
      <c r="K1396" s="35">
        <v>0</v>
      </c>
      <c r="L1396" s="35">
        <v>0</v>
      </c>
      <c r="M1396" s="35">
        <v>-2.97</v>
      </c>
      <c r="N1396" s="10" t="str">
        <f t="shared" si="228"/>
        <v>L</v>
      </c>
      <c r="O1396" s="11">
        <f t="shared" si="229"/>
        <v>45919</v>
      </c>
      <c r="P1396" s="12" t="str">
        <f t="shared" si="230"/>
        <v>19</v>
      </c>
      <c r="Q1396" s="13" t="str">
        <f>VLOOKUP($B1396,Deals_Demo!$H:$N,7,0)</f>
        <v>strategy_11_demo</v>
      </c>
      <c r="R1396" s="13" t="str">
        <f t="shared" si="231"/>
        <v>Fri</v>
      </c>
      <c r="S1396" s="14">
        <f>VLOOKUP($B1396,Deals_Demo!$H:$S,8,0)</f>
        <v>45919.810949074075</v>
      </c>
      <c r="T1396" s="14">
        <f>VLOOKUP($B1396,Deals_Demo!$H:$S,9,0)</f>
        <v>45920.019282407411</v>
      </c>
      <c r="U1396" s="15" t="str">
        <f t="shared" si="232"/>
        <v>2025-09-20</v>
      </c>
      <c r="V1396" s="13" t="str">
        <f>VLOOKUP($B1396,Deals_Demo!$H:$S,11,0)</f>
        <v>00</v>
      </c>
      <c r="W1396" s="13" t="str">
        <f>VLOOKUP($B1396,Deals_Demo!$H:$S,12,0)</f>
        <v>Sat</v>
      </c>
      <c r="X1396" s="13">
        <f t="shared" si="225"/>
        <v>-0.29700000000000004</v>
      </c>
      <c r="Y1396" s="13">
        <f t="shared" si="226"/>
        <v>-0.59400000000000008</v>
      </c>
      <c r="Z1396" s="13">
        <f t="shared" si="227"/>
        <v>-0.89100000000000001</v>
      </c>
      <c r="AA1396" s="13">
        <f t="shared" si="233"/>
        <v>-3</v>
      </c>
    </row>
    <row r="1397" spans="1:27" x14ac:dyDescent="0.25">
      <c r="A1397" s="60">
        <v>45919.82298611111</v>
      </c>
      <c r="B1397" s="61">
        <v>443949495</v>
      </c>
      <c r="C1397" s="37" t="s">
        <v>36</v>
      </c>
      <c r="D1397" s="37" t="s">
        <v>37</v>
      </c>
      <c r="E1397" s="37" t="s">
        <v>120</v>
      </c>
      <c r="F1397" s="36">
        <v>3670.26</v>
      </c>
      <c r="G1397" s="36">
        <v>3671.46</v>
      </c>
      <c r="H1397" s="37"/>
      <c r="I1397" s="37" t="s">
        <v>1838</v>
      </c>
      <c r="J1397" s="36">
        <v>3671.42</v>
      </c>
      <c r="K1397" s="36">
        <v>0</v>
      </c>
      <c r="L1397" s="36">
        <v>0</v>
      </c>
      <c r="M1397" s="36">
        <v>1.1599999999999999</v>
      </c>
      <c r="N1397" s="10" t="str">
        <f t="shared" si="228"/>
        <v>W</v>
      </c>
      <c r="O1397" s="11">
        <f t="shared" si="229"/>
        <v>45919</v>
      </c>
      <c r="P1397" s="12" t="str">
        <f t="shared" si="230"/>
        <v>19</v>
      </c>
      <c r="Q1397" s="13" t="str">
        <f>VLOOKUP($B1397,Deals_Demo!$H:$N,7,0)</f>
        <v>strategy_18_demo</v>
      </c>
      <c r="R1397" s="13" t="str">
        <f t="shared" si="231"/>
        <v>Fri</v>
      </c>
      <c r="S1397" s="14">
        <f>VLOOKUP($B1397,Deals_Demo!$H:$S,8,0)</f>
        <v>45919.82298611111</v>
      </c>
      <c r="T1397" s="14">
        <f>VLOOKUP($B1397,Deals_Demo!$H:$S,9,0)</f>
        <v>45920.031319444446</v>
      </c>
      <c r="U1397" s="15" t="str">
        <f t="shared" si="232"/>
        <v>2025-09-20</v>
      </c>
      <c r="V1397" s="13" t="str">
        <f>VLOOKUP($B1397,Deals_Demo!$H:$S,11,0)</f>
        <v>00</v>
      </c>
      <c r="W1397" s="13" t="str">
        <f>VLOOKUP($B1397,Deals_Demo!$H:$S,12,0)</f>
        <v>Sat</v>
      </c>
      <c r="X1397" s="13">
        <f t="shared" si="225"/>
        <v>0.11599999999999999</v>
      </c>
      <c r="Y1397" s="13">
        <f t="shared" si="226"/>
        <v>0.23199999999999998</v>
      </c>
      <c r="Z1397" s="13">
        <f t="shared" si="227"/>
        <v>0.34799999999999998</v>
      </c>
      <c r="AA1397" s="13">
        <f t="shared" si="233"/>
        <v>-3</v>
      </c>
    </row>
    <row r="1398" spans="1:27" x14ac:dyDescent="0.25">
      <c r="A1398" s="58">
        <v>45919.823680555557</v>
      </c>
      <c r="B1398" s="59">
        <v>443949860</v>
      </c>
      <c r="C1398" s="38" t="s">
        <v>36</v>
      </c>
      <c r="D1398" s="38" t="s">
        <v>37</v>
      </c>
      <c r="E1398" s="38" t="s">
        <v>120</v>
      </c>
      <c r="F1398" s="35">
        <v>3670.52</v>
      </c>
      <c r="G1398" s="35">
        <v>3667.52</v>
      </c>
      <c r="H1398" s="38"/>
      <c r="I1398" s="38" t="s">
        <v>1839</v>
      </c>
      <c r="J1398" s="35">
        <v>3667.51</v>
      </c>
      <c r="K1398" s="35">
        <v>0</v>
      </c>
      <c r="L1398" s="35">
        <v>0</v>
      </c>
      <c r="M1398" s="35">
        <v>-3.01</v>
      </c>
      <c r="N1398" s="10" t="str">
        <f t="shared" si="228"/>
        <v>L</v>
      </c>
      <c r="O1398" s="11">
        <f t="shared" si="229"/>
        <v>45919</v>
      </c>
      <c r="P1398" s="12" t="str">
        <f t="shared" si="230"/>
        <v>19</v>
      </c>
      <c r="Q1398" s="13" t="str">
        <f>VLOOKUP($B1398,Deals_Demo!$H:$N,7,0)</f>
        <v>strategy_20_demo</v>
      </c>
      <c r="R1398" s="13" t="str">
        <f t="shared" si="231"/>
        <v>Fri</v>
      </c>
      <c r="S1398" s="14">
        <f>VLOOKUP($B1398,Deals_Demo!$H:$S,8,0)</f>
        <v>45919.823680555557</v>
      </c>
      <c r="T1398" s="14">
        <f>VLOOKUP($B1398,Deals_Demo!$H:$S,9,0)</f>
        <v>45920.032013888893</v>
      </c>
      <c r="U1398" s="15" t="str">
        <f t="shared" si="232"/>
        <v>2025-09-20</v>
      </c>
      <c r="V1398" s="13" t="str">
        <f>VLOOKUP($B1398,Deals_Demo!$H:$S,11,0)</f>
        <v>00</v>
      </c>
      <c r="W1398" s="13" t="str">
        <f>VLOOKUP($B1398,Deals_Demo!$H:$S,12,0)</f>
        <v>Sat</v>
      </c>
      <c r="X1398" s="13">
        <f t="shared" si="225"/>
        <v>-0.30099999999999999</v>
      </c>
      <c r="Y1398" s="13">
        <f t="shared" si="226"/>
        <v>-0.60199999999999998</v>
      </c>
      <c r="Z1398" s="13">
        <f t="shared" si="227"/>
        <v>-0.90299999999999991</v>
      </c>
      <c r="AA1398" s="13">
        <f t="shared" si="233"/>
        <v>-3</v>
      </c>
    </row>
    <row r="1399" spans="1:27" x14ac:dyDescent="0.25">
      <c r="A1399" s="60">
        <v>45919.82402777778</v>
      </c>
      <c r="B1399" s="61">
        <v>443950048</v>
      </c>
      <c r="C1399" s="37" t="s">
        <v>36</v>
      </c>
      <c r="D1399" s="37" t="s">
        <v>37</v>
      </c>
      <c r="E1399" s="37" t="s">
        <v>120</v>
      </c>
      <c r="F1399" s="36">
        <v>3670.1</v>
      </c>
      <c r="G1399" s="36">
        <v>3667.1</v>
      </c>
      <c r="H1399" s="36">
        <v>3671.6</v>
      </c>
      <c r="I1399" s="37" t="s">
        <v>1840</v>
      </c>
      <c r="J1399" s="36">
        <v>3671.6</v>
      </c>
      <c r="K1399" s="36">
        <v>0</v>
      </c>
      <c r="L1399" s="36">
        <v>0</v>
      </c>
      <c r="M1399" s="36">
        <v>1.5</v>
      </c>
      <c r="N1399" s="10" t="str">
        <f t="shared" si="228"/>
        <v>W</v>
      </c>
      <c r="O1399" s="11">
        <f t="shared" si="229"/>
        <v>45919</v>
      </c>
      <c r="P1399" s="12" t="str">
        <f t="shared" si="230"/>
        <v>19</v>
      </c>
      <c r="Q1399" s="13" t="str">
        <f>VLOOKUP($B1399,Deals_Demo!$H:$N,7,0)</f>
        <v>strategy_12_demo</v>
      </c>
      <c r="R1399" s="13" t="str">
        <f t="shared" si="231"/>
        <v>Fri</v>
      </c>
      <c r="S1399" s="14">
        <f>VLOOKUP($B1399,Deals_Demo!$H:$S,8,0)</f>
        <v>45919.82402777778</v>
      </c>
      <c r="T1399" s="14">
        <f>VLOOKUP($B1399,Deals_Demo!$H:$S,9,0)</f>
        <v>45920.032361111116</v>
      </c>
      <c r="U1399" s="15" t="str">
        <f t="shared" si="232"/>
        <v>2025-09-20</v>
      </c>
      <c r="V1399" s="13" t="str">
        <f>VLOOKUP($B1399,Deals_Demo!$H:$S,11,0)</f>
        <v>00</v>
      </c>
      <c r="W1399" s="13" t="str">
        <f>VLOOKUP($B1399,Deals_Demo!$H:$S,12,0)</f>
        <v>Sat</v>
      </c>
      <c r="X1399" s="13">
        <f t="shared" si="225"/>
        <v>0.15000000000000002</v>
      </c>
      <c r="Y1399" s="13">
        <f t="shared" si="226"/>
        <v>0.30000000000000004</v>
      </c>
      <c r="Z1399" s="13">
        <f t="shared" si="227"/>
        <v>0.44999999999999996</v>
      </c>
      <c r="AA1399" s="13">
        <f t="shared" si="233"/>
        <v>-3</v>
      </c>
    </row>
    <row r="1400" spans="1:27" x14ac:dyDescent="0.25">
      <c r="A1400" s="58">
        <v>45919.82402777778</v>
      </c>
      <c r="B1400" s="59">
        <v>443950049</v>
      </c>
      <c r="C1400" s="38" t="s">
        <v>36</v>
      </c>
      <c r="D1400" s="38" t="s">
        <v>37</v>
      </c>
      <c r="E1400" s="38" t="s">
        <v>120</v>
      </c>
      <c r="F1400" s="35">
        <v>3670.1</v>
      </c>
      <c r="G1400" s="35">
        <v>3671.22</v>
      </c>
      <c r="H1400" s="35">
        <v>3673.1</v>
      </c>
      <c r="I1400" s="38" t="s">
        <v>1841</v>
      </c>
      <c r="J1400" s="35">
        <v>3671.21</v>
      </c>
      <c r="K1400" s="35">
        <v>0</v>
      </c>
      <c r="L1400" s="35">
        <v>0</v>
      </c>
      <c r="M1400" s="35">
        <v>1.1100000000000001</v>
      </c>
      <c r="N1400" s="10" t="str">
        <f t="shared" si="228"/>
        <v>W</v>
      </c>
      <c r="O1400" s="11">
        <f t="shared" si="229"/>
        <v>45919</v>
      </c>
      <c r="P1400" s="12" t="str">
        <f t="shared" si="230"/>
        <v>19</v>
      </c>
      <c r="Q1400" s="13" t="str">
        <f>VLOOKUP($B1400,Deals_Demo!$H:$N,7,0)</f>
        <v>strategy_09_demo</v>
      </c>
      <c r="R1400" s="13" t="str">
        <f t="shared" si="231"/>
        <v>Fri</v>
      </c>
      <c r="S1400" s="14">
        <f>VLOOKUP($B1400,Deals_Demo!$H:$S,8,0)</f>
        <v>45919.82402777778</v>
      </c>
      <c r="T1400" s="14">
        <f>VLOOKUP($B1400,Deals_Demo!$H:$S,9,0)</f>
        <v>45920.032361111116</v>
      </c>
      <c r="U1400" s="15" t="str">
        <f t="shared" si="232"/>
        <v>2025-09-20</v>
      </c>
      <c r="V1400" s="13" t="str">
        <f>VLOOKUP($B1400,Deals_Demo!$H:$S,11,0)</f>
        <v>00</v>
      </c>
      <c r="W1400" s="13" t="str">
        <f>VLOOKUP($B1400,Deals_Demo!$H:$S,12,0)</f>
        <v>Sat</v>
      </c>
      <c r="X1400" s="13">
        <f t="shared" si="225"/>
        <v>0.11100000000000002</v>
      </c>
      <c r="Y1400" s="13">
        <f t="shared" si="226"/>
        <v>0.22200000000000003</v>
      </c>
      <c r="Z1400" s="13">
        <f t="shared" si="227"/>
        <v>0.33300000000000002</v>
      </c>
      <c r="AA1400" s="13">
        <f t="shared" si="233"/>
        <v>-3</v>
      </c>
    </row>
    <row r="1401" spans="1:27" x14ac:dyDescent="0.25">
      <c r="A1401" s="60">
        <v>45919.82403935185</v>
      </c>
      <c r="B1401" s="61">
        <v>443950051</v>
      </c>
      <c r="C1401" s="37" t="s">
        <v>36</v>
      </c>
      <c r="D1401" s="37" t="s">
        <v>37</v>
      </c>
      <c r="E1401" s="37" t="s">
        <v>120</v>
      </c>
      <c r="F1401" s="36">
        <v>3670.1</v>
      </c>
      <c r="G1401" s="36">
        <v>3667.6</v>
      </c>
      <c r="H1401" s="36">
        <v>3673.1</v>
      </c>
      <c r="I1401" s="37" t="s">
        <v>1842</v>
      </c>
      <c r="J1401" s="36">
        <v>3667.58</v>
      </c>
      <c r="K1401" s="36">
        <v>0</v>
      </c>
      <c r="L1401" s="36">
        <v>0</v>
      </c>
      <c r="M1401" s="36">
        <v>-2.52</v>
      </c>
      <c r="N1401" s="10" t="str">
        <f t="shared" si="228"/>
        <v>L</v>
      </c>
      <c r="O1401" s="11">
        <f t="shared" si="229"/>
        <v>45919</v>
      </c>
      <c r="P1401" s="12" t="str">
        <f t="shared" si="230"/>
        <v>19</v>
      </c>
      <c r="Q1401" s="13" t="str">
        <f>VLOOKUP($B1401,Deals_Demo!$H:$N,7,0)</f>
        <v>strategy_10_demo</v>
      </c>
      <c r="R1401" s="13" t="str">
        <f t="shared" si="231"/>
        <v>Fri</v>
      </c>
      <c r="S1401" s="14">
        <f>VLOOKUP($B1401,Deals_Demo!$H:$S,8,0)</f>
        <v>45919.82403935185</v>
      </c>
      <c r="T1401" s="14">
        <f>VLOOKUP($B1401,Deals_Demo!$H:$S,9,0)</f>
        <v>45920.032372685186</v>
      </c>
      <c r="U1401" s="15" t="str">
        <f t="shared" si="232"/>
        <v>2025-09-20</v>
      </c>
      <c r="V1401" s="13" t="str">
        <f>VLOOKUP($B1401,Deals_Demo!$H:$S,11,0)</f>
        <v>00</v>
      </c>
      <c r="W1401" s="13" t="str">
        <f>VLOOKUP($B1401,Deals_Demo!$H:$S,12,0)</f>
        <v>Sat</v>
      </c>
      <c r="X1401" s="13">
        <f t="shared" si="225"/>
        <v>-0.252</v>
      </c>
      <c r="Y1401" s="13">
        <f t="shared" si="226"/>
        <v>-0.504</v>
      </c>
      <c r="Z1401" s="13">
        <f t="shared" si="227"/>
        <v>-0.75600000000000001</v>
      </c>
      <c r="AA1401" s="13">
        <f t="shared" si="233"/>
        <v>-3</v>
      </c>
    </row>
    <row r="1402" spans="1:27" x14ac:dyDescent="0.25">
      <c r="A1402" s="58">
        <v>45919.832013888888</v>
      </c>
      <c r="B1402" s="59">
        <v>443952059</v>
      </c>
      <c r="C1402" s="38" t="s">
        <v>36</v>
      </c>
      <c r="D1402" s="38" t="s">
        <v>38</v>
      </c>
      <c r="E1402" s="38" t="s">
        <v>120</v>
      </c>
      <c r="F1402" s="35">
        <v>3667.81</v>
      </c>
      <c r="G1402" s="35">
        <v>3670.74</v>
      </c>
      <c r="H1402" s="38"/>
      <c r="I1402" s="38" t="s">
        <v>1843</v>
      </c>
      <c r="J1402" s="35">
        <v>3670.78</v>
      </c>
      <c r="K1402" s="35">
        <v>0</v>
      </c>
      <c r="L1402" s="35">
        <v>0</v>
      </c>
      <c r="M1402" s="35">
        <v>-2.97</v>
      </c>
      <c r="N1402" s="10" t="str">
        <f t="shared" si="228"/>
        <v>L</v>
      </c>
      <c r="O1402" s="11">
        <f t="shared" si="229"/>
        <v>45919</v>
      </c>
      <c r="P1402" s="12" t="str">
        <f t="shared" si="230"/>
        <v>19</v>
      </c>
      <c r="Q1402" s="13" t="str">
        <f>VLOOKUP($B1402,Deals_Demo!$H:$N,7,0)</f>
        <v>strategy_20_demo</v>
      </c>
      <c r="R1402" s="13" t="str">
        <f t="shared" si="231"/>
        <v>Fri</v>
      </c>
      <c r="S1402" s="14">
        <f>VLOOKUP($B1402,Deals_Demo!$H:$S,8,0)</f>
        <v>45919.832013888888</v>
      </c>
      <c r="T1402" s="14">
        <f>VLOOKUP($B1402,Deals_Demo!$H:$S,9,0)</f>
        <v>45920.040347222224</v>
      </c>
      <c r="U1402" s="15" t="str">
        <f t="shared" si="232"/>
        <v>2025-09-20</v>
      </c>
      <c r="V1402" s="13" t="str">
        <f>VLOOKUP($B1402,Deals_Demo!$H:$S,11,0)</f>
        <v>00</v>
      </c>
      <c r="W1402" s="13" t="str">
        <f>VLOOKUP($B1402,Deals_Demo!$H:$S,12,0)</f>
        <v>Sat</v>
      </c>
      <c r="X1402" s="13">
        <f t="shared" si="225"/>
        <v>-0.29700000000000004</v>
      </c>
      <c r="Y1402" s="13">
        <f t="shared" si="226"/>
        <v>-0.59400000000000008</v>
      </c>
      <c r="Z1402" s="13">
        <f t="shared" si="227"/>
        <v>-0.89100000000000001</v>
      </c>
      <c r="AA1402" s="13">
        <f t="shared" si="233"/>
        <v>-3</v>
      </c>
    </row>
    <row r="1403" spans="1:27" x14ac:dyDescent="0.25">
      <c r="A1403" s="60">
        <v>45919.832708333335</v>
      </c>
      <c r="B1403" s="61">
        <v>443952170</v>
      </c>
      <c r="C1403" s="37" t="s">
        <v>36</v>
      </c>
      <c r="D1403" s="37" t="s">
        <v>38</v>
      </c>
      <c r="E1403" s="37" t="s">
        <v>120</v>
      </c>
      <c r="F1403" s="36">
        <v>3668.22</v>
      </c>
      <c r="G1403" s="36">
        <v>3670.7</v>
      </c>
      <c r="H1403" s="36">
        <v>3665.2</v>
      </c>
      <c r="I1403" s="37" t="s">
        <v>1844</v>
      </c>
      <c r="J1403" s="36">
        <v>3670.7</v>
      </c>
      <c r="K1403" s="36">
        <v>0</v>
      </c>
      <c r="L1403" s="36">
        <v>0</v>
      </c>
      <c r="M1403" s="36">
        <v>-2.48</v>
      </c>
      <c r="N1403" s="10" t="str">
        <f t="shared" si="228"/>
        <v>L</v>
      </c>
      <c r="O1403" s="11">
        <f t="shared" si="229"/>
        <v>45919</v>
      </c>
      <c r="P1403" s="12" t="str">
        <f t="shared" si="230"/>
        <v>19</v>
      </c>
      <c r="Q1403" s="13" t="str">
        <f>VLOOKUP($B1403,Deals_Demo!$H:$N,7,0)</f>
        <v>strategy_10_demo</v>
      </c>
      <c r="R1403" s="13" t="str">
        <f t="shared" si="231"/>
        <v>Fri</v>
      </c>
      <c r="S1403" s="14">
        <f>VLOOKUP($B1403,Deals_Demo!$H:$S,8,0)</f>
        <v>45919.832708333335</v>
      </c>
      <c r="T1403" s="14">
        <f>VLOOKUP($B1403,Deals_Demo!$H:$S,9,0)</f>
        <v>45920.041041666671</v>
      </c>
      <c r="U1403" s="15" t="str">
        <f t="shared" si="232"/>
        <v>2025-09-20</v>
      </c>
      <c r="V1403" s="13" t="str">
        <f>VLOOKUP($B1403,Deals_Demo!$H:$S,11,0)</f>
        <v>00</v>
      </c>
      <c r="W1403" s="13" t="str">
        <f>VLOOKUP($B1403,Deals_Demo!$H:$S,12,0)</f>
        <v>Sat</v>
      </c>
      <c r="X1403" s="13">
        <f t="shared" si="225"/>
        <v>-0.248</v>
      </c>
      <c r="Y1403" s="13">
        <f t="shared" si="226"/>
        <v>-0.496</v>
      </c>
      <c r="Z1403" s="13">
        <f t="shared" si="227"/>
        <v>-0.74399999999999999</v>
      </c>
      <c r="AA1403" s="13">
        <f t="shared" si="233"/>
        <v>-3</v>
      </c>
    </row>
    <row r="1404" spans="1:27" x14ac:dyDescent="0.25">
      <c r="A1404" s="58">
        <v>45919.832708333335</v>
      </c>
      <c r="B1404" s="59">
        <v>443952171</v>
      </c>
      <c r="C1404" s="38" t="s">
        <v>36</v>
      </c>
      <c r="D1404" s="38" t="s">
        <v>38</v>
      </c>
      <c r="E1404" s="38" t="s">
        <v>120</v>
      </c>
      <c r="F1404" s="35">
        <v>3668.22</v>
      </c>
      <c r="G1404" s="35">
        <v>3669.72</v>
      </c>
      <c r="H1404" s="35">
        <v>3666.72</v>
      </c>
      <c r="I1404" s="38" t="s">
        <v>1845</v>
      </c>
      <c r="J1404" s="35">
        <v>3669.73</v>
      </c>
      <c r="K1404" s="35">
        <v>0</v>
      </c>
      <c r="L1404" s="35">
        <v>0</v>
      </c>
      <c r="M1404" s="35">
        <v>-1.51</v>
      </c>
      <c r="N1404" s="10" t="str">
        <f t="shared" si="228"/>
        <v>L</v>
      </c>
      <c r="O1404" s="11">
        <f t="shared" si="229"/>
        <v>45919</v>
      </c>
      <c r="P1404" s="12" t="str">
        <f t="shared" si="230"/>
        <v>19</v>
      </c>
      <c r="Q1404" s="13" t="str">
        <f>VLOOKUP($B1404,Deals_Demo!$H:$N,7,0)</f>
        <v>strategy_15_demo</v>
      </c>
      <c r="R1404" s="13" t="str">
        <f t="shared" si="231"/>
        <v>Fri</v>
      </c>
      <c r="S1404" s="14">
        <f>VLOOKUP($B1404,Deals_Demo!$H:$S,8,0)</f>
        <v>45919.832708333335</v>
      </c>
      <c r="T1404" s="14">
        <f>VLOOKUP($B1404,Deals_Demo!$H:$S,9,0)</f>
        <v>45920.041041666671</v>
      </c>
      <c r="U1404" s="15" t="str">
        <f t="shared" si="232"/>
        <v>2025-09-20</v>
      </c>
      <c r="V1404" s="13" t="str">
        <f>VLOOKUP($B1404,Deals_Demo!$H:$S,11,0)</f>
        <v>00</v>
      </c>
      <c r="W1404" s="13" t="str">
        <f>VLOOKUP($B1404,Deals_Demo!$H:$S,12,0)</f>
        <v>Sat</v>
      </c>
      <c r="X1404" s="13">
        <f t="shared" si="225"/>
        <v>-0.15100000000000002</v>
      </c>
      <c r="Y1404" s="13">
        <f t="shared" si="226"/>
        <v>-0.30200000000000005</v>
      </c>
      <c r="Z1404" s="13">
        <f t="shared" si="227"/>
        <v>-0.45299999999999996</v>
      </c>
      <c r="AA1404" s="13">
        <f t="shared" si="233"/>
        <v>-3</v>
      </c>
    </row>
    <row r="1405" spans="1:27" x14ac:dyDescent="0.25">
      <c r="A1405" s="60">
        <v>45919.832719907405</v>
      </c>
      <c r="B1405" s="61">
        <v>443952173</v>
      </c>
      <c r="C1405" s="37" t="s">
        <v>36</v>
      </c>
      <c r="D1405" s="37" t="s">
        <v>38</v>
      </c>
      <c r="E1405" s="37" t="s">
        <v>120</v>
      </c>
      <c r="F1405" s="36">
        <v>3668.22</v>
      </c>
      <c r="G1405" s="36">
        <v>3671.22</v>
      </c>
      <c r="H1405" s="36">
        <v>3666.72</v>
      </c>
      <c r="I1405" s="37" t="s">
        <v>1846</v>
      </c>
      <c r="J1405" s="36">
        <v>3671.23</v>
      </c>
      <c r="K1405" s="36">
        <v>0</v>
      </c>
      <c r="L1405" s="36">
        <v>0</v>
      </c>
      <c r="M1405" s="36">
        <v>-3.01</v>
      </c>
      <c r="N1405" s="10" t="str">
        <f t="shared" si="228"/>
        <v>L</v>
      </c>
      <c r="O1405" s="11">
        <f t="shared" si="229"/>
        <v>45919</v>
      </c>
      <c r="P1405" s="12" t="str">
        <f t="shared" si="230"/>
        <v>19</v>
      </c>
      <c r="Q1405" s="13" t="str">
        <f>VLOOKUP($B1405,Deals_Demo!$H:$N,7,0)</f>
        <v>strategy_14_demo</v>
      </c>
      <c r="R1405" s="13" t="str">
        <f t="shared" si="231"/>
        <v>Fri</v>
      </c>
      <c r="S1405" s="14">
        <f>VLOOKUP($B1405,Deals_Demo!$H:$S,8,0)</f>
        <v>45919.832719907405</v>
      </c>
      <c r="T1405" s="14">
        <f>VLOOKUP($B1405,Deals_Demo!$H:$S,9,0)</f>
        <v>45920.04105324074</v>
      </c>
      <c r="U1405" s="15" t="str">
        <f t="shared" si="232"/>
        <v>2025-09-20</v>
      </c>
      <c r="V1405" s="13" t="str">
        <f>VLOOKUP($B1405,Deals_Demo!$H:$S,11,0)</f>
        <v>00</v>
      </c>
      <c r="W1405" s="13" t="str">
        <f>VLOOKUP($B1405,Deals_Demo!$H:$S,12,0)</f>
        <v>Sat</v>
      </c>
      <c r="X1405" s="13">
        <f t="shared" si="225"/>
        <v>-0.30099999999999999</v>
      </c>
      <c r="Y1405" s="13">
        <f t="shared" si="226"/>
        <v>-0.60199999999999998</v>
      </c>
      <c r="Z1405" s="13">
        <f t="shared" si="227"/>
        <v>-0.90299999999999991</v>
      </c>
      <c r="AA1405" s="13">
        <f t="shared" si="233"/>
        <v>-3</v>
      </c>
    </row>
    <row r="1406" spans="1:27" x14ac:dyDescent="0.25">
      <c r="A1406" s="58">
        <v>45919.834675925929</v>
      </c>
      <c r="B1406" s="59">
        <v>443952864</v>
      </c>
      <c r="C1406" s="38" t="s">
        <v>36</v>
      </c>
      <c r="D1406" s="38" t="s">
        <v>37</v>
      </c>
      <c r="E1406" s="38" t="s">
        <v>120</v>
      </c>
      <c r="F1406" s="35">
        <v>3669.67</v>
      </c>
      <c r="G1406" s="35">
        <v>3672.67</v>
      </c>
      <c r="H1406" s="35">
        <v>3675.67</v>
      </c>
      <c r="I1406" s="38" t="s">
        <v>1847</v>
      </c>
      <c r="J1406" s="35">
        <v>3676.17</v>
      </c>
      <c r="K1406" s="35">
        <v>0</v>
      </c>
      <c r="L1406" s="35">
        <v>0</v>
      </c>
      <c r="M1406" s="35">
        <v>6.5</v>
      </c>
      <c r="N1406" s="10" t="str">
        <f t="shared" si="228"/>
        <v>W</v>
      </c>
      <c r="O1406" s="11">
        <f t="shared" si="229"/>
        <v>45919</v>
      </c>
      <c r="P1406" s="12" t="str">
        <f t="shared" si="230"/>
        <v>20</v>
      </c>
      <c r="Q1406" s="13" t="str">
        <f>VLOOKUP($B1406,Deals_Demo!$H:$N,7,0)</f>
        <v>DEMO_strategy_02</v>
      </c>
      <c r="R1406" s="13" t="str">
        <f t="shared" si="231"/>
        <v>Fri</v>
      </c>
      <c r="S1406" s="14">
        <f>VLOOKUP($B1406,Deals_Demo!$H:$S,8,0)</f>
        <v>45919.834675925929</v>
      </c>
      <c r="T1406" s="14">
        <f>VLOOKUP($B1406,Deals_Demo!$H:$S,9,0)</f>
        <v>45920.043009259265</v>
      </c>
      <c r="U1406" s="15" t="str">
        <f t="shared" si="232"/>
        <v>2025-09-20</v>
      </c>
      <c r="V1406" s="13" t="str">
        <f>VLOOKUP($B1406,Deals_Demo!$H:$S,11,0)</f>
        <v>01</v>
      </c>
      <c r="W1406" s="13" t="str">
        <f>VLOOKUP($B1406,Deals_Demo!$H:$S,12,0)</f>
        <v>Sat</v>
      </c>
      <c r="X1406" s="13">
        <f t="shared" si="225"/>
        <v>0.65</v>
      </c>
      <c r="Y1406" s="13">
        <f t="shared" si="226"/>
        <v>1.3</v>
      </c>
      <c r="Z1406" s="13">
        <f t="shared" si="227"/>
        <v>1.95</v>
      </c>
      <c r="AA1406" s="13">
        <f t="shared" si="233"/>
        <v>6.5</v>
      </c>
    </row>
    <row r="1407" spans="1:27" x14ac:dyDescent="0.25">
      <c r="A1407" s="60">
        <v>45919.834675925929</v>
      </c>
      <c r="B1407" s="61">
        <v>443952865</v>
      </c>
      <c r="C1407" s="37" t="s">
        <v>36</v>
      </c>
      <c r="D1407" s="37" t="s">
        <v>37</v>
      </c>
      <c r="E1407" s="37" t="s">
        <v>120</v>
      </c>
      <c r="F1407" s="36">
        <v>3669.67</v>
      </c>
      <c r="G1407" s="36">
        <v>3681.42</v>
      </c>
      <c r="H1407" s="37"/>
      <c r="I1407" s="37" t="s">
        <v>1848</v>
      </c>
      <c r="J1407" s="36">
        <v>3681.27</v>
      </c>
      <c r="K1407" s="36">
        <v>0</v>
      </c>
      <c r="L1407" s="36">
        <v>0</v>
      </c>
      <c r="M1407" s="36">
        <v>11.6</v>
      </c>
      <c r="N1407" s="10" t="str">
        <f t="shared" si="228"/>
        <v>W</v>
      </c>
      <c r="O1407" s="11">
        <f t="shared" si="229"/>
        <v>45919</v>
      </c>
      <c r="P1407" s="12" t="str">
        <f t="shared" si="230"/>
        <v>20</v>
      </c>
      <c r="Q1407" s="13" t="str">
        <f>VLOOKUP($B1407,Deals_Demo!$H:$N,7,0)</f>
        <v>DEMO_strategy_01</v>
      </c>
      <c r="R1407" s="13" t="str">
        <f t="shared" si="231"/>
        <v>Fri</v>
      </c>
      <c r="S1407" s="14">
        <f>VLOOKUP($B1407,Deals_Demo!$H:$S,8,0)</f>
        <v>45919.834675925929</v>
      </c>
      <c r="T1407" s="14">
        <f>VLOOKUP($B1407,Deals_Demo!$H:$S,9,0)</f>
        <v>45920.043009259265</v>
      </c>
      <c r="U1407" s="15" t="str">
        <f t="shared" si="232"/>
        <v>2025-09-20</v>
      </c>
      <c r="V1407" s="13" t="str">
        <f>VLOOKUP($B1407,Deals_Demo!$H:$S,11,0)</f>
        <v>01</v>
      </c>
      <c r="W1407" s="13" t="str">
        <f>VLOOKUP($B1407,Deals_Demo!$H:$S,12,0)</f>
        <v>Sat</v>
      </c>
      <c r="X1407" s="13">
        <f t="shared" si="225"/>
        <v>1.1599999999999999</v>
      </c>
      <c r="Y1407" s="13">
        <f t="shared" si="226"/>
        <v>2.3199999999999998</v>
      </c>
      <c r="Z1407" s="13">
        <f t="shared" si="227"/>
        <v>3.48</v>
      </c>
      <c r="AA1407" s="13">
        <f t="shared" si="233"/>
        <v>11.6</v>
      </c>
    </row>
    <row r="1408" spans="1:27" x14ac:dyDescent="0.25">
      <c r="A1408" s="58">
        <v>45919.834687499999</v>
      </c>
      <c r="B1408" s="59">
        <v>443952880</v>
      </c>
      <c r="C1408" s="38" t="s">
        <v>36</v>
      </c>
      <c r="D1408" s="38" t="s">
        <v>37</v>
      </c>
      <c r="E1408" s="38" t="s">
        <v>120</v>
      </c>
      <c r="F1408" s="35">
        <v>3669.66</v>
      </c>
      <c r="G1408" s="35">
        <v>3672.01</v>
      </c>
      <c r="H1408" s="35">
        <v>3674.17</v>
      </c>
      <c r="I1408" s="38" t="s">
        <v>1849</v>
      </c>
      <c r="J1408" s="35">
        <v>3674.3</v>
      </c>
      <c r="K1408" s="35">
        <v>0</v>
      </c>
      <c r="L1408" s="35">
        <v>0</v>
      </c>
      <c r="M1408" s="35">
        <v>4.6399999999999997</v>
      </c>
      <c r="N1408" s="10" t="str">
        <f t="shared" si="228"/>
        <v>W</v>
      </c>
      <c r="O1408" s="11">
        <f t="shared" si="229"/>
        <v>45919</v>
      </c>
      <c r="P1408" s="12" t="str">
        <f t="shared" si="230"/>
        <v>20</v>
      </c>
      <c r="Q1408" s="13" t="str">
        <f>VLOOKUP($B1408,Deals_Demo!$H:$N,7,0)</f>
        <v>DEMO_strategy_03</v>
      </c>
      <c r="R1408" s="13" t="str">
        <f t="shared" si="231"/>
        <v>Fri</v>
      </c>
      <c r="S1408" s="14">
        <f>VLOOKUP($B1408,Deals_Demo!$H:$S,8,0)</f>
        <v>45919.834687499999</v>
      </c>
      <c r="T1408" s="14">
        <f>VLOOKUP($B1408,Deals_Demo!$H:$S,9,0)</f>
        <v>45920.043020833335</v>
      </c>
      <c r="U1408" s="15" t="str">
        <f t="shared" si="232"/>
        <v>2025-09-20</v>
      </c>
      <c r="V1408" s="13" t="str">
        <f>VLOOKUP($B1408,Deals_Demo!$H:$S,11,0)</f>
        <v>01</v>
      </c>
      <c r="W1408" s="13" t="str">
        <f>VLOOKUP($B1408,Deals_Demo!$H:$S,12,0)</f>
        <v>Sat</v>
      </c>
      <c r="X1408" s="13">
        <f t="shared" si="225"/>
        <v>0.46399999999999997</v>
      </c>
      <c r="Y1408" s="13">
        <f t="shared" si="226"/>
        <v>0.92799999999999994</v>
      </c>
      <c r="Z1408" s="13">
        <f t="shared" si="227"/>
        <v>1.3919999999999999</v>
      </c>
      <c r="AA1408" s="13">
        <f t="shared" si="233"/>
        <v>4.6399999999999997</v>
      </c>
    </row>
    <row r="1409" spans="1:27" x14ac:dyDescent="0.25">
      <c r="A1409" s="60">
        <v>45919.840231481481</v>
      </c>
      <c r="B1409" s="61">
        <v>443954532</v>
      </c>
      <c r="C1409" s="37" t="s">
        <v>36</v>
      </c>
      <c r="D1409" s="37" t="s">
        <v>37</v>
      </c>
      <c r="E1409" s="37" t="s">
        <v>120</v>
      </c>
      <c r="F1409" s="36">
        <v>3670.14</v>
      </c>
      <c r="G1409" s="36">
        <v>3668.64</v>
      </c>
      <c r="H1409" s="36">
        <v>3671.64</v>
      </c>
      <c r="I1409" s="37" t="s">
        <v>1850</v>
      </c>
      <c r="J1409" s="36">
        <v>3671.64</v>
      </c>
      <c r="K1409" s="36">
        <v>0</v>
      </c>
      <c r="L1409" s="36">
        <v>0</v>
      </c>
      <c r="M1409" s="36">
        <v>1.5</v>
      </c>
      <c r="N1409" s="10" t="str">
        <f t="shared" si="228"/>
        <v>W</v>
      </c>
      <c r="O1409" s="11">
        <f t="shared" si="229"/>
        <v>45919</v>
      </c>
      <c r="P1409" s="12" t="str">
        <f t="shared" si="230"/>
        <v>20</v>
      </c>
      <c r="Q1409" s="13" t="str">
        <f>VLOOKUP($B1409,Deals_Demo!$H:$N,7,0)</f>
        <v>strategy_15_demo</v>
      </c>
      <c r="R1409" s="13" t="str">
        <f t="shared" si="231"/>
        <v>Fri</v>
      </c>
      <c r="S1409" s="14">
        <f>VLOOKUP($B1409,Deals_Demo!$H:$S,8,0)</f>
        <v>45919.840231481481</v>
      </c>
      <c r="T1409" s="14">
        <f>VLOOKUP($B1409,Deals_Demo!$H:$S,9,0)</f>
        <v>45920.048564814817</v>
      </c>
      <c r="U1409" s="15" t="str">
        <f t="shared" si="232"/>
        <v>2025-09-20</v>
      </c>
      <c r="V1409" s="13" t="str">
        <f>VLOOKUP($B1409,Deals_Demo!$H:$S,11,0)</f>
        <v>01</v>
      </c>
      <c r="W1409" s="13" t="str">
        <f>VLOOKUP($B1409,Deals_Demo!$H:$S,12,0)</f>
        <v>Sat</v>
      </c>
      <c r="X1409" s="13">
        <f t="shared" si="225"/>
        <v>0.15000000000000002</v>
      </c>
      <c r="Y1409" s="13">
        <f t="shared" si="226"/>
        <v>0.30000000000000004</v>
      </c>
      <c r="Z1409" s="13">
        <f t="shared" si="227"/>
        <v>0.44999999999999996</v>
      </c>
      <c r="AA1409" s="13">
        <f t="shared" si="233"/>
        <v>-3</v>
      </c>
    </row>
    <row r="1410" spans="1:27" x14ac:dyDescent="0.25">
      <c r="A1410" s="58">
        <v>45919.840231481481</v>
      </c>
      <c r="B1410" s="59">
        <v>443954533</v>
      </c>
      <c r="C1410" s="38" t="s">
        <v>36</v>
      </c>
      <c r="D1410" s="38" t="s">
        <v>37</v>
      </c>
      <c r="E1410" s="38" t="s">
        <v>120</v>
      </c>
      <c r="F1410" s="35">
        <v>3670.14</v>
      </c>
      <c r="G1410" s="35">
        <v>3671.23</v>
      </c>
      <c r="H1410" s="35">
        <v>3673.14</v>
      </c>
      <c r="I1410" s="38" t="s">
        <v>1841</v>
      </c>
      <c r="J1410" s="35">
        <v>3671.21</v>
      </c>
      <c r="K1410" s="35">
        <v>0</v>
      </c>
      <c r="L1410" s="35">
        <v>0</v>
      </c>
      <c r="M1410" s="35">
        <v>1.07</v>
      </c>
      <c r="N1410" s="10" t="str">
        <f t="shared" si="228"/>
        <v>W</v>
      </c>
      <c r="O1410" s="11">
        <f t="shared" si="229"/>
        <v>45919</v>
      </c>
      <c r="P1410" s="12" t="str">
        <f t="shared" si="230"/>
        <v>20</v>
      </c>
      <c r="Q1410" s="13" t="str">
        <f>VLOOKUP($B1410,Deals_Demo!$H:$N,7,0)</f>
        <v>strategy_10_demo</v>
      </c>
      <c r="R1410" s="13" t="str">
        <f t="shared" si="231"/>
        <v>Fri</v>
      </c>
      <c r="S1410" s="14">
        <f>VLOOKUP($B1410,Deals_Demo!$H:$S,8,0)</f>
        <v>45919.840231481481</v>
      </c>
      <c r="T1410" s="14">
        <f>VLOOKUP($B1410,Deals_Demo!$H:$S,9,0)</f>
        <v>45920.048564814817</v>
      </c>
      <c r="U1410" s="15" t="str">
        <f t="shared" si="232"/>
        <v>2025-09-20</v>
      </c>
      <c r="V1410" s="13" t="str">
        <f>VLOOKUP($B1410,Deals_Demo!$H:$S,11,0)</f>
        <v>01</v>
      </c>
      <c r="W1410" s="13" t="str">
        <f>VLOOKUP($B1410,Deals_Demo!$H:$S,12,0)</f>
        <v>Sat</v>
      </c>
      <c r="X1410" s="13">
        <f t="shared" si="225"/>
        <v>0.10700000000000001</v>
      </c>
      <c r="Y1410" s="13">
        <f t="shared" si="226"/>
        <v>0.21400000000000002</v>
      </c>
      <c r="Z1410" s="13">
        <f t="shared" si="227"/>
        <v>0.32100000000000001</v>
      </c>
      <c r="AA1410" s="13">
        <f t="shared" si="233"/>
        <v>-3</v>
      </c>
    </row>
    <row r="1411" spans="1:27" x14ac:dyDescent="0.25">
      <c r="A1411" s="60">
        <v>45919.841967592591</v>
      </c>
      <c r="B1411" s="61">
        <v>443954937</v>
      </c>
      <c r="C1411" s="37" t="s">
        <v>36</v>
      </c>
      <c r="D1411" s="37" t="s">
        <v>37</v>
      </c>
      <c r="E1411" s="37" t="s">
        <v>120</v>
      </c>
      <c r="F1411" s="36">
        <v>3670.95</v>
      </c>
      <c r="G1411" s="36">
        <v>3671.71</v>
      </c>
      <c r="H1411" s="37"/>
      <c r="I1411" s="37" t="s">
        <v>1851</v>
      </c>
      <c r="J1411" s="36">
        <v>3671.71</v>
      </c>
      <c r="K1411" s="36">
        <v>0</v>
      </c>
      <c r="L1411" s="36">
        <v>0</v>
      </c>
      <c r="M1411" s="36">
        <v>0.76</v>
      </c>
      <c r="N1411" s="10" t="str">
        <f t="shared" si="228"/>
        <v>W</v>
      </c>
      <c r="O1411" s="11">
        <f t="shared" si="229"/>
        <v>45919</v>
      </c>
      <c r="P1411" s="12" t="str">
        <f t="shared" si="230"/>
        <v>20</v>
      </c>
      <c r="Q1411" s="13" t="str">
        <f>VLOOKUP($B1411,Deals_Demo!$H:$N,7,0)</f>
        <v>strategy_20_demo</v>
      </c>
      <c r="R1411" s="13" t="str">
        <f t="shared" si="231"/>
        <v>Fri</v>
      </c>
      <c r="S1411" s="14">
        <f>VLOOKUP($B1411,Deals_Demo!$H:$S,8,0)</f>
        <v>45919.841967592591</v>
      </c>
      <c r="T1411" s="14">
        <f>VLOOKUP($B1411,Deals_Demo!$H:$S,9,0)</f>
        <v>45920.050300925926</v>
      </c>
      <c r="U1411" s="15" t="str">
        <f t="shared" si="232"/>
        <v>2025-09-20</v>
      </c>
      <c r="V1411" s="13" t="str">
        <f>VLOOKUP($B1411,Deals_Demo!$H:$S,11,0)</f>
        <v>01</v>
      </c>
      <c r="W1411" s="13" t="str">
        <f>VLOOKUP($B1411,Deals_Demo!$H:$S,12,0)</f>
        <v>Sat</v>
      </c>
      <c r="X1411" s="13">
        <f t="shared" ref="X1411:X1474" si="234">$M1411*0.1</f>
        <v>7.6000000000000012E-2</v>
      </c>
      <c r="Y1411" s="13">
        <f t="shared" ref="Y1411:Y1474" si="235">$M1411*0.2</f>
        <v>0.15200000000000002</v>
      </c>
      <c r="Z1411" s="13">
        <f t="shared" ref="Z1411:Z1474" si="236">$M1411*0.3</f>
        <v>0.22799999999999998</v>
      </c>
      <c r="AA1411" s="13">
        <f t="shared" si="233"/>
        <v>-3</v>
      </c>
    </row>
    <row r="1412" spans="1:27" x14ac:dyDescent="0.25">
      <c r="A1412" s="58">
        <v>45919.842430555553</v>
      </c>
      <c r="B1412" s="59">
        <v>443955026</v>
      </c>
      <c r="C1412" s="38" t="s">
        <v>36</v>
      </c>
      <c r="D1412" s="38" t="s">
        <v>37</v>
      </c>
      <c r="E1412" s="38" t="s">
        <v>120</v>
      </c>
      <c r="F1412" s="35">
        <v>3670.86</v>
      </c>
      <c r="G1412" s="35">
        <v>3671.55</v>
      </c>
      <c r="H1412" s="35">
        <v>3672.36</v>
      </c>
      <c r="I1412" s="38" t="s">
        <v>1852</v>
      </c>
      <c r="J1412" s="35">
        <v>3671.53</v>
      </c>
      <c r="K1412" s="35">
        <v>0</v>
      </c>
      <c r="L1412" s="35">
        <v>0</v>
      </c>
      <c r="M1412" s="35">
        <v>0.67</v>
      </c>
      <c r="N1412" s="10" t="str">
        <f t="shared" si="228"/>
        <v>W</v>
      </c>
      <c r="O1412" s="11">
        <f t="shared" si="229"/>
        <v>45919</v>
      </c>
      <c r="P1412" s="12" t="str">
        <f t="shared" si="230"/>
        <v>20</v>
      </c>
      <c r="Q1412" s="13" t="str">
        <f>VLOOKUP($B1412,Deals_Demo!$H:$N,7,0)</f>
        <v>strategy_14_demo</v>
      </c>
      <c r="R1412" s="13" t="str">
        <f t="shared" si="231"/>
        <v>Fri</v>
      </c>
      <c r="S1412" s="14">
        <f>VLOOKUP($B1412,Deals_Demo!$H:$S,8,0)</f>
        <v>45919.842430555553</v>
      </c>
      <c r="T1412" s="14">
        <f>VLOOKUP($B1412,Deals_Demo!$H:$S,9,0)</f>
        <v>45920.050763888888</v>
      </c>
      <c r="U1412" s="15" t="str">
        <f t="shared" si="232"/>
        <v>2025-09-20</v>
      </c>
      <c r="V1412" s="13" t="str">
        <f>VLOOKUP($B1412,Deals_Demo!$H:$S,11,0)</f>
        <v>01</v>
      </c>
      <c r="W1412" s="13" t="str">
        <f>VLOOKUP($B1412,Deals_Demo!$H:$S,12,0)</f>
        <v>Sat</v>
      </c>
      <c r="X1412" s="13">
        <f t="shared" si="234"/>
        <v>6.7000000000000004E-2</v>
      </c>
      <c r="Y1412" s="13">
        <f t="shared" si="235"/>
        <v>0.13400000000000001</v>
      </c>
      <c r="Z1412" s="13">
        <f t="shared" si="236"/>
        <v>0.20100000000000001</v>
      </c>
      <c r="AA1412" s="13">
        <f t="shared" si="233"/>
        <v>-3</v>
      </c>
    </row>
    <row r="1413" spans="1:27" x14ac:dyDescent="0.25">
      <c r="A1413" s="60">
        <v>45919.842430555553</v>
      </c>
      <c r="B1413" s="61">
        <v>443955027</v>
      </c>
      <c r="C1413" s="37" t="s">
        <v>36</v>
      </c>
      <c r="D1413" s="37" t="s">
        <v>37</v>
      </c>
      <c r="E1413" s="37" t="s">
        <v>120</v>
      </c>
      <c r="F1413" s="36">
        <v>3670.86</v>
      </c>
      <c r="G1413" s="36">
        <v>3671.55</v>
      </c>
      <c r="H1413" s="36">
        <v>3674.36</v>
      </c>
      <c r="I1413" s="37" t="s">
        <v>1852</v>
      </c>
      <c r="J1413" s="36">
        <v>3671.53</v>
      </c>
      <c r="K1413" s="36">
        <v>0</v>
      </c>
      <c r="L1413" s="36">
        <v>0</v>
      </c>
      <c r="M1413" s="36">
        <v>0.67</v>
      </c>
      <c r="N1413" s="10" t="str">
        <f t="shared" si="228"/>
        <v>W</v>
      </c>
      <c r="O1413" s="11">
        <f t="shared" si="229"/>
        <v>45919</v>
      </c>
      <c r="P1413" s="12" t="str">
        <f t="shared" si="230"/>
        <v>20</v>
      </c>
      <c r="Q1413" s="13" t="str">
        <f>VLOOKUP($B1413,Deals_Demo!$H:$N,7,0)</f>
        <v>strategy_11_demo</v>
      </c>
      <c r="R1413" s="13" t="str">
        <f t="shared" si="231"/>
        <v>Fri</v>
      </c>
      <c r="S1413" s="14">
        <f>VLOOKUP($B1413,Deals_Demo!$H:$S,8,0)</f>
        <v>45919.842430555553</v>
      </c>
      <c r="T1413" s="14">
        <f>VLOOKUP($B1413,Deals_Demo!$H:$S,9,0)</f>
        <v>45920.050763888888</v>
      </c>
      <c r="U1413" s="15" t="str">
        <f t="shared" si="232"/>
        <v>2025-09-20</v>
      </c>
      <c r="V1413" s="13" t="str">
        <f>VLOOKUP($B1413,Deals_Demo!$H:$S,11,0)</f>
        <v>01</v>
      </c>
      <c r="W1413" s="13" t="str">
        <f>VLOOKUP($B1413,Deals_Demo!$H:$S,12,0)</f>
        <v>Sat</v>
      </c>
      <c r="X1413" s="13">
        <f t="shared" si="234"/>
        <v>6.7000000000000004E-2</v>
      </c>
      <c r="Y1413" s="13">
        <f t="shared" si="235"/>
        <v>0.13400000000000001</v>
      </c>
      <c r="Z1413" s="13">
        <f t="shared" si="236"/>
        <v>0.20100000000000001</v>
      </c>
      <c r="AA1413" s="13">
        <f t="shared" si="233"/>
        <v>-3</v>
      </c>
    </row>
    <row r="1414" spans="1:27" x14ac:dyDescent="0.25">
      <c r="A1414" s="58">
        <v>45919.847986111112</v>
      </c>
      <c r="B1414" s="59">
        <v>443957383</v>
      </c>
      <c r="C1414" s="38" t="s">
        <v>36</v>
      </c>
      <c r="D1414" s="38" t="s">
        <v>37</v>
      </c>
      <c r="E1414" s="38" t="s">
        <v>120</v>
      </c>
      <c r="F1414" s="35">
        <v>3672.03</v>
      </c>
      <c r="G1414" s="35">
        <v>3673.69</v>
      </c>
      <c r="H1414" s="35">
        <v>3675.53</v>
      </c>
      <c r="I1414" s="38" t="s">
        <v>1847</v>
      </c>
      <c r="J1414" s="35">
        <v>3676.17</v>
      </c>
      <c r="K1414" s="35">
        <v>0</v>
      </c>
      <c r="L1414" s="35">
        <v>0</v>
      </c>
      <c r="M1414" s="35">
        <v>4.1399999999999997</v>
      </c>
      <c r="N1414" s="10" t="str">
        <f t="shared" si="228"/>
        <v>W</v>
      </c>
      <c r="O1414" s="11">
        <f t="shared" si="229"/>
        <v>45919</v>
      </c>
      <c r="P1414" s="12" t="str">
        <f t="shared" si="230"/>
        <v>20</v>
      </c>
      <c r="Q1414" s="13" t="str">
        <f>VLOOKUP($B1414,Deals_Demo!$H:$N,7,0)</f>
        <v>strategy_17_demo</v>
      </c>
      <c r="R1414" s="13" t="str">
        <f t="shared" si="231"/>
        <v>Fri</v>
      </c>
      <c r="S1414" s="14">
        <f>VLOOKUP($B1414,Deals_Demo!$H:$S,8,0)</f>
        <v>45919.847986111112</v>
      </c>
      <c r="T1414" s="14">
        <f>VLOOKUP($B1414,Deals_Demo!$H:$S,9,0)</f>
        <v>45920.056319444448</v>
      </c>
      <c r="U1414" s="15" t="str">
        <f t="shared" si="232"/>
        <v>2025-09-20</v>
      </c>
      <c r="V1414" s="13" t="str">
        <f>VLOOKUP($B1414,Deals_Demo!$H:$S,11,0)</f>
        <v>01</v>
      </c>
      <c r="W1414" s="13" t="str">
        <f>VLOOKUP($B1414,Deals_Demo!$H:$S,12,0)</f>
        <v>Sat</v>
      </c>
      <c r="X1414" s="13">
        <f t="shared" si="234"/>
        <v>0.41399999999999998</v>
      </c>
      <c r="Y1414" s="13">
        <f t="shared" si="235"/>
        <v>0.82799999999999996</v>
      </c>
      <c r="Z1414" s="13">
        <f t="shared" si="236"/>
        <v>1.2419999999999998</v>
      </c>
      <c r="AA1414" s="13">
        <f t="shared" si="233"/>
        <v>4.1399999999999997</v>
      </c>
    </row>
    <row r="1415" spans="1:27" x14ac:dyDescent="0.25">
      <c r="A1415" s="60">
        <v>45919.847986111112</v>
      </c>
      <c r="B1415" s="61">
        <v>443957384</v>
      </c>
      <c r="C1415" s="37" t="s">
        <v>36</v>
      </c>
      <c r="D1415" s="37" t="s">
        <v>37</v>
      </c>
      <c r="E1415" s="37" t="s">
        <v>120</v>
      </c>
      <c r="F1415" s="36">
        <v>3672.03</v>
      </c>
      <c r="G1415" s="36">
        <v>3677.06</v>
      </c>
      <c r="H1415" s="37"/>
      <c r="I1415" s="37" t="s">
        <v>1853</v>
      </c>
      <c r="J1415" s="36">
        <v>3676.9</v>
      </c>
      <c r="K1415" s="36">
        <v>0</v>
      </c>
      <c r="L1415" s="36">
        <v>0</v>
      </c>
      <c r="M1415" s="36">
        <v>4.87</v>
      </c>
      <c r="N1415" s="10" t="str">
        <f t="shared" si="228"/>
        <v>W</v>
      </c>
      <c r="O1415" s="11">
        <f t="shared" si="229"/>
        <v>45919</v>
      </c>
      <c r="P1415" s="12" t="str">
        <f t="shared" si="230"/>
        <v>20</v>
      </c>
      <c r="Q1415" s="13" t="str">
        <f>VLOOKUP($B1415,Deals_Demo!$H:$N,7,0)</f>
        <v>strategy_19_demo</v>
      </c>
      <c r="R1415" s="13" t="str">
        <f t="shared" si="231"/>
        <v>Fri</v>
      </c>
      <c r="S1415" s="14">
        <f>VLOOKUP($B1415,Deals_Demo!$H:$S,8,0)</f>
        <v>45919.847986111112</v>
      </c>
      <c r="T1415" s="14">
        <f>VLOOKUP($B1415,Deals_Demo!$H:$S,9,0)</f>
        <v>45920.056319444448</v>
      </c>
      <c r="U1415" s="15" t="str">
        <f t="shared" si="232"/>
        <v>2025-09-20</v>
      </c>
      <c r="V1415" s="13" t="str">
        <f>VLOOKUP($B1415,Deals_Demo!$H:$S,11,0)</f>
        <v>01</v>
      </c>
      <c r="W1415" s="13" t="str">
        <f>VLOOKUP($B1415,Deals_Demo!$H:$S,12,0)</f>
        <v>Sat</v>
      </c>
      <c r="X1415" s="13">
        <f t="shared" si="234"/>
        <v>0.48700000000000004</v>
      </c>
      <c r="Y1415" s="13">
        <f t="shared" si="235"/>
        <v>0.97400000000000009</v>
      </c>
      <c r="Z1415" s="13">
        <f t="shared" si="236"/>
        <v>1.4610000000000001</v>
      </c>
      <c r="AA1415" s="13">
        <f t="shared" si="233"/>
        <v>4.87</v>
      </c>
    </row>
    <row r="1416" spans="1:27" x14ac:dyDescent="0.25">
      <c r="A1416" s="58">
        <v>45919.848449074074</v>
      </c>
      <c r="B1416" s="59">
        <v>443957457</v>
      </c>
      <c r="C1416" s="38" t="s">
        <v>36</v>
      </c>
      <c r="D1416" s="38" t="s">
        <v>37</v>
      </c>
      <c r="E1416" s="38" t="s">
        <v>120</v>
      </c>
      <c r="F1416" s="35">
        <v>3671.61</v>
      </c>
      <c r="G1416" s="35">
        <v>3672.1</v>
      </c>
      <c r="H1416" s="35">
        <v>3673.07</v>
      </c>
      <c r="I1416" s="38" t="s">
        <v>1854</v>
      </c>
      <c r="J1416" s="35">
        <v>3673.08</v>
      </c>
      <c r="K1416" s="35">
        <v>0</v>
      </c>
      <c r="L1416" s="35">
        <v>0</v>
      </c>
      <c r="M1416" s="35">
        <v>1.47</v>
      </c>
      <c r="N1416" s="10" t="str">
        <f t="shared" si="228"/>
        <v>W</v>
      </c>
      <c r="O1416" s="11">
        <f t="shared" si="229"/>
        <v>45919</v>
      </c>
      <c r="P1416" s="12" t="str">
        <f t="shared" si="230"/>
        <v>20</v>
      </c>
      <c r="Q1416" s="13" t="str">
        <f>VLOOKUP($B1416,Deals_Demo!$H:$N,7,0)</f>
        <v>strategy_15_demo</v>
      </c>
      <c r="R1416" s="13" t="str">
        <f t="shared" si="231"/>
        <v>Fri</v>
      </c>
      <c r="S1416" s="14">
        <f>VLOOKUP($B1416,Deals_Demo!$H:$S,8,0)</f>
        <v>45919.848449074074</v>
      </c>
      <c r="T1416" s="14">
        <f>VLOOKUP($B1416,Deals_Demo!$H:$S,9,0)</f>
        <v>45920.05678240741</v>
      </c>
      <c r="U1416" s="15" t="str">
        <f t="shared" si="232"/>
        <v>2025-09-20</v>
      </c>
      <c r="V1416" s="13" t="str">
        <f>VLOOKUP($B1416,Deals_Demo!$H:$S,11,0)</f>
        <v>01</v>
      </c>
      <c r="W1416" s="13" t="str">
        <f>VLOOKUP($B1416,Deals_Demo!$H:$S,12,0)</f>
        <v>Sat</v>
      </c>
      <c r="X1416" s="13">
        <f t="shared" si="234"/>
        <v>0.14699999999999999</v>
      </c>
      <c r="Y1416" s="13">
        <f t="shared" si="235"/>
        <v>0.29399999999999998</v>
      </c>
      <c r="Z1416" s="13">
        <f t="shared" si="236"/>
        <v>0.441</v>
      </c>
      <c r="AA1416" s="13">
        <f t="shared" si="233"/>
        <v>-3</v>
      </c>
    </row>
    <row r="1417" spans="1:27" x14ac:dyDescent="0.25">
      <c r="A1417" s="60">
        <v>45919.848449074074</v>
      </c>
      <c r="B1417" s="61">
        <v>443957459</v>
      </c>
      <c r="C1417" s="37" t="s">
        <v>36</v>
      </c>
      <c r="D1417" s="37" t="s">
        <v>37</v>
      </c>
      <c r="E1417" s="37" t="s">
        <v>120</v>
      </c>
      <c r="F1417" s="36">
        <v>3671.62</v>
      </c>
      <c r="G1417" s="36">
        <v>3672.22</v>
      </c>
      <c r="H1417" s="36">
        <v>3673.11</v>
      </c>
      <c r="I1417" s="37" t="s">
        <v>1855</v>
      </c>
      <c r="J1417" s="36">
        <v>3673.16</v>
      </c>
      <c r="K1417" s="36">
        <v>0</v>
      </c>
      <c r="L1417" s="36">
        <v>0</v>
      </c>
      <c r="M1417" s="36">
        <v>1.54</v>
      </c>
      <c r="N1417" s="10" t="str">
        <f t="shared" si="228"/>
        <v>W</v>
      </c>
      <c r="O1417" s="11">
        <f t="shared" si="229"/>
        <v>45919</v>
      </c>
      <c r="P1417" s="12" t="str">
        <f t="shared" si="230"/>
        <v>20</v>
      </c>
      <c r="Q1417" s="13" t="str">
        <f>VLOOKUP($B1417,Deals_Demo!$H:$N,7,0)</f>
        <v>strategy_12_demo</v>
      </c>
      <c r="R1417" s="13" t="str">
        <f t="shared" si="231"/>
        <v>Fri</v>
      </c>
      <c r="S1417" s="14">
        <f>VLOOKUP($B1417,Deals_Demo!$H:$S,8,0)</f>
        <v>45919.848449074074</v>
      </c>
      <c r="T1417" s="14">
        <f>VLOOKUP($B1417,Deals_Demo!$H:$S,9,0)</f>
        <v>45920.05678240741</v>
      </c>
      <c r="U1417" s="15" t="str">
        <f t="shared" si="232"/>
        <v>2025-09-20</v>
      </c>
      <c r="V1417" s="13" t="str">
        <f>VLOOKUP($B1417,Deals_Demo!$H:$S,11,0)</f>
        <v>01</v>
      </c>
      <c r="W1417" s="13" t="str">
        <f>VLOOKUP($B1417,Deals_Demo!$H:$S,12,0)</f>
        <v>Sat</v>
      </c>
      <c r="X1417" s="13">
        <f t="shared" si="234"/>
        <v>0.15400000000000003</v>
      </c>
      <c r="Y1417" s="13">
        <f t="shared" si="235"/>
        <v>0.30800000000000005</v>
      </c>
      <c r="Z1417" s="13">
        <f t="shared" si="236"/>
        <v>0.46199999999999997</v>
      </c>
      <c r="AA1417" s="13">
        <f t="shared" si="233"/>
        <v>-3</v>
      </c>
    </row>
    <row r="1418" spans="1:27" x14ac:dyDescent="0.25">
      <c r="A1418" s="58">
        <v>45919.848460648151</v>
      </c>
      <c r="B1418" s="59">
        <v>443957460</v>
      </c>
      <c r="C1418" s="38" t="s">
        <v>36</v>
      </c>
      <c r="D1418" s="38" t="s">
        <v>37</v>
      </c>
      <c r="E1418" s="38" t="s">
        <v>120</v>
      </c>
      <c r="F1418" s="35">
        <v>3671.61</v>
      </c>
      <c r="G1418" s="35">
        <v>3672.43</v>
      </c>
      <c r="H1418" s="38"/>
      <c r="I1418" s="38" t="s">
        <v>1856</v>
      </c>
      <c r="J1418" s="35">
        <v>3672.42</v>
      </c>
      <c r="K1418" s="35">
        <v>0</v>
      </c>
      <c r="L1418" s="35">
        <v>0</v>
      </c>
      <c r="M1418" s="35">
        <v>0.81</v>
      </c>
      <c r="N1418" s="10" t="str">
        <f t="shared" si="228"/>
        <v>W</v>
      </c>
      <c r="O1418" s="11">
        <f t="shared" si="229"/>
        <v>45919</v>
      </c>
      <c r="P1418" s="12" t="str">
        <f t="shared" si="230"/>
        <v>20</v>
      </c>
      <c r="Q1418" s="13" t="str">
        <f>VLOOKUP($B1418,Deals_Demo!$H:$N,7,0)</f>
        <v>strategy_18_demo</v>
      </c>
      <c r="R1418" s="13" t="str">
        <f t="shared" si="231"/>
        <v>Fri</v>
      </c>
      <c r="S1418" s="14">
        <f>VLOOKUP($B1418,Deals_Demo!$H:$S,8,0)</f>
        <v>45919.848460648151</v>
      </c>
      <c r="T1418" s="14">
        <f>VLOOKUP($B1418,Deals_Demo!$H:$S,9,0)</f>
        <v>45920.056793981486</v>
      </c>
      <c r="U1418" s="15" t="str">
        <f t="shared" si="232"/>
        <v>2025-09-20</v>
      </c>
      <c r="V1418" s="13" t="str">
        <f>VLOOKUP($B1418,Deals_Demo!$H:$S,11,0)</f>
        <v>01</v>
      </c>
      <c r="W1418" s="13" t="str">
        <f>VLOOKUP($B1418,Deals_Demo!$H:$S,12,0)</f>
        <v>Sat</v>
      </c>
      <c r="X1418" s="13">
        <f t="shared" si="234"/>
        <v>8.1000000000000016E-2</v>
      </c>
      <c r="Y1418" s="13">
        <f t="shared" si="235"/>
        <v>0.16200000000000003</v>
      </c>
      <c r="Z1418" s="13">
        <f t="shared" si="236"/>
        <v>0.24299999999999999</v>
      </c>
      <c r="AA1418" s="13">
        <f t="shared" si="233"/>
        <v>-3</v>
      </c>
    </row>
    <row r="1419" spans="1:27" x14ac:dyDescent="0.25">
      <c r="A1419" s="60">
        <v>45919.851111111115</v>
      </c>
      <c r="B1419" s="61">
        <v>443958413</v>
      </c>
      <c r="C1419" s="37" t="s">
        <v>36</v>
      </c>
      <c r="D1419" s="37" t="s">
        <v>37</v>
      </c>
      <c r="E1419" s="37" t="s">
        <v>120</v>
      </c>
      <c r="F1419" s="36">
        <v>3671.53</v>
      </c>
      <c r="G1419" s="36">
        <v>3672.51</v>
      </c>
      <c r="H1419" s="36">
        <v>3675.03</v>
      </c>
      <c r="I1419" s="37" t="s">
        <v>1857</v>
      </c>
      <c r="J1419" s="36">
        <v>3675.18</v>
      </c>
      <c r="K1419" s="36">
        <v>0</v>
      </c>
      <c r="L1419" s="36">
        <v>0</v>
      </c>
      <c r="M1419" s="36">
        <v>3.65</v>
      </c>
      <c r="N1419" s="10" t="str">
        <f t="shared" si="228"/>
        <v>W</v>
      </c>
      <c r="O1419" s="11">
        <f t="shared" si="229"/>
        <v>45919</v>
      </c>
      <c r="P1419" s="12" t="str">
        <f t="shared" si="230"/>
        <v>20</v>
      </c>
      <c r="Q1419" s="13" t="str">
        <f>VLOOKUP($B1419,Deals_Demo!$H:$N,7,0)</f>
        <v>strategy_13_demo</v>
      </c>
      <c r="R1419" s="13" t="str">
        <f t="shared" si="231"/>
        <v>Fri</v>
      </c>
      <c r="S1419" s="14">
        <f>VLOOKUP($B1419,Deals_Demo!$H:$S,8,0)</f>
        <v>45919.851111111115</v>
      </c>
      <c r="T1419" s="14">
        <f>VLOOKUP($B1419,Deals_Demo!$H:$S,9,0)</f>
        <v>45920.05944444445</v>
      </c>
      <c r="U1419" s="15" t="str">
        <f t="shared" si="232"/>
        <v>2025-09-20</v>
      </c>
      <c r="V1419" s="13" t="str">
        <f>VLOOKUP($B1419,Deals_Demo!$H:$S,11,0)</f>
        <v>01</v>
      </c>
      <c r="W1419" s="13" t="str">
        <f>VLOOKUP($B1419,Deals_Demo!$H:$S,12,0)</f>
        <v>Sat</v>
      </c>
      <c r="X1419" s="13">
        <f t="shared" si="234"/>
        <v>0.36499999999999999</v>
      </c>
      <c r="Y1419" s="13">
        <f t="shared" si="235"/>
        <v>0.73</v>
      </c>
      <c r="Z1419" s="13">
        <f t="shared" si="236"/>
        <v>1.095</v>
      </c>
      <c r="AA1419" s="13">
        <f t="shared" si="233"/>
        <v>3.65</v>
      </c>
    </row>
    <row r="1420" spans="1:27" x14ac:dyDescent="0.25">
      <c r="A1420" s="58">
        <v>45919.851689814815</v>
      </c>
      <c r="B1420" s="59">
        <v>443958522</v>
      </c>
      <c r="C1420" s="38" t="s">
        <v>36</v>
      </c>
      <c r="D1420" s="38" t="s">
        <v>37</v>
      </c>
      <c r="E1420" s="38" t="s">
        <v>120</v>
      </c>
      <c r="F1420" s="35">
        <v>3671.9</v>
      </c>
      <c r="G1420" s="35">
        <v>3672.81</v>
      </c>
      <c r="H1420" s="35">
        <v>3674.87</v>
      </c>
      <c r="I1420" s="38" t="s">
        <v>1857</v>
      </c>
      <c r="J1420" s="35">
        <v>3675.18</v>
      </c>
      <c r="K1420" s="35">
        <v>0</v>
      </c>
      <c r="L1420" s="35">
        <v>0</v>
      </c>
      <c r="M1420" s="35">
        <v>3.28</v>
      </c>
      <c r="N1420" s="10" t="str">
        <f t="shared" si="228"/>
        <v>W</v>
      </c>
      <c r="O1420" s="11">
        <f t="shared" si="229"/>
        <v>45919</v>
      </c>
      <c r="P1420" s="12" t="str">
        <f t="shared" si="230"/>
        <v>20</v>
      </c>
      <c r="Q1420" s="13" t="str">
        <f>VLOOKUP($B1420,Deals_Demo!$H:$N,7,0)</f>
        <v>strategy_09_demo</v>
      </c>
      <c r="R1420" s="13" t="str">
        <f t="shared" si="231"/>
        <v>Fri</v>
      </c>
      <c r="S1420" s="14">
        <f>VLOOKUP($B1420,Deals_Demo!$H:$S,8,0)</f>
        <v>45919.851689814815</v>
      </c>
      <c r="T1420" s="14">
        <f>VLOOKUP($B1420,Deals_Demo!$H:$S,9,0)</f>
        <v>45920.060023148151</v>
      </c>
      <c r="U1420" s="15" t="str">
        <f t="shared" si="232"/>
        <v>2025-09-20</v>
      </c>
      <c r="V1420" s="13" t="str">
        <f>VLOOKUP($B1420,Deals_Demo!$H:$S,11,0)</f>
        <v>01</v>
      </c>
      <c r="W1420" s="13" t="str">
        <f>VLOOKUP($B1420,Deals_Demo!$H:$S,12,0)</f>
        <v>Sat</v>
      </c>
      <c r="X1420" s="13">
        <f t="shared" si="234"/>
        <v>0.32800000000000001</v>
      </c>
      <c r="Y1420" s="13">
        <f t="shared" si="235"/>
        <v>0.65600000000000003</v>
      </c>
      <c r="Z1420" s="13">
        <f t="shared" si="236"/>
        <v>0.98399999999999987</v>
      </c>
      <c r="AA1420" s="13">
        <f t="shared" si="233"/>
        <v>3.28</v>
      </c>
    </row>
    <row r="1421" spans="1:27" x14ac:dyDescent="0.25">
      <c r="A1421" s="60">
        <v>45919.851689814815</v>
      </c>
      <c r="B1421" s="61">
        <v>443958523</v>
      </c>
      <c r="C1421" s="37" t="s">
        <v>36</v>
      </c>
      <c r="D1421" s="37" t="s">
        <v>37</v>
      </c>
      <c r="E1421" s="37" t="s">
        <v>120</v>
      </c>
      <c r="F1421" s="36">
        <v>3671.9</v>
      </c>
      <c r="G1421" s="36">
        <v>3672.82</v>
      </c>
      <c r="H1421" s="36">
        <v>3674.9</v>
      </c>
      <c r="I1421" s="37" t="s">
        <v>1857</v>
      </c>
      <c r="J1421" s="36">
        <v>3675.18</v>
      </c>
      <c r="K1421" s="36">
        <v>0</v>
      </c>
      <c r="L1421" s="36">
        <v>0</v>
      </c>
      <c r="M1421" s="36">
        <v>3.28</v>
      </c>
      <c r="N1421" s="10" t="str">
        <f t="shared" si="228"/>
        <v>W</v>
      </c>
      <c r="O1421" s="11">
        <f t="shared" si="229"/>
        <v>45919</v>
      </c>
      <c r="P1421" s="12" t="str">
        <f t="shared" si="230"/>
        <v>20</v>
      </c>
      <c r="Q1421" s="13" t="str">
        <f>VLOOKUP($B1421,Deals_Demo!$H:$N,7,0)</f>
        <v>strategy_10_demo</v>
      </c>
      <c r="R1421" s="13" t="str">
        <f t="shared" si="231"/>
        <v>Fri</v>
      </c>
      <c r="S1421" s="14">
        <f>VLOOKUP($B1421,Deals_Demo!$H:$S,8,0)</f>
        <v>45919.851689814815</v>
      </c>
      <c r="T1421" s="14">
        <f>VLOOKUP($B1421,Deals_Demo!$H:$S,9,0)</f>
        <v>45920.060023148151</v>
      </c>
      <c r="U1421" s="15" t="str">
        <f t="shared" si="232"/>
        <v>2025-09-20</v>
      </c>
      <c r="V1421" s="13" t="str">
        <f>VLOOKUP($B1421,Deals_Demo!$H:$S,11,0)</f>
        <v>01</v>
      </c>
      <c r="W1421" s="13" t="str">
        <f>VLOOKUP($B1421,Deals_Demo!$H:$S,12,0)</f>
        <v>Sat</v>
      </c>
      <c r="X1421" s="13">
        <f t="shared" si="234"/>
        <v>0.32800000000000001</v>
      </c>
      <c r="Y1421" s="13">
        <f t="shared" si="235"/>
        <v>0.65600000000000003</v>
      </c>
      <c r="Z1421" s="13">
        <f t="shared" si="236"/>
        <v>0.98399999999999987</v>
      </c>
      <c r="AA1421" s="13">
        <f t="shared" si="233"/>
        <v>3.28</v>
      </c>
    </row>
    <row r="1422" spans="1:27" x14ac:dyDescent="0.25">
      <c r="A1422" s="58">
        <v>45919.855740740742</v>
      </c>
      <c r="B1422" s="59">
        <v>443959586</v>
      </c>
      <c r="C1422" s="38" t="s">
        <v>36</v>
      </c>
      <c r="D1422" s="38" t="s">
        <v>37</v>
      </c>
      <c r="E1422" s="38" t="s">
        <v>120</v>
      </c>
      <c r="F1422" s="35">
        <v>3671.98</v>
      </c>
      <c r="G1422" s="35">
        <v>3669.01</v>
      </c>
      <c r="H1422" s="35">
        <v>3675.51</v>
      </c>
      <c r="I1422" s="38" t="s">
        <v>1847</v>
      </c>
      <c r="J1422" s="35">
        <v>3676.17</v>
      </c>
      <c r="K1422" s="35">
        <v>0</v>
      </c>
      <c r="L1422" s="35">
        <v>0</v>
      </c>
      <c r="M1422" s="35">
        <v>4.1900000000000004</v>
      </c>
      <c r="N1422" s="10" t="str">
        <f t="shared" si="228"/>
        <v>W</v>
      </c>
      <c r="O1422" s="11">
        <f t="shared" si="229"/>
        <v>45919</v>
      </c>
      <c r="P1422" s="12" t="str">
        <f t="shared" si="230"/>
        <v>20</v>
      </c>
      <c r="Q1422" s="13" t="str">
        <f>VLOOKUP($B1422,Deals_Demo!$H:$N,7,0)</f>
        <v>strategy_07_demo</v>
      </c>
      <c r="R1422" s="13" t="str">
        <f t="shared" si="231"/>
        <v>Fri</v>
      </c>
      <c r="S1422" s="14">
        <f>VLOOKUP($B1422,Deals_Demo!$H:$S,8,0)</f>
        <v>45919.855740740742</v>
      </c>
      <c r="T1422" s="14">
        <f>VLOOKUP($B1422,Deals_Demo!$H:$S,9,0)</f>
        <v>45920.064074074078</v>
      </c>
      <c r="U1422" s="15" t="str">
        <f t="shared" si="232"/>
        <v>2025-09-20</v>
      </c>
      <c r="V1422" s="13" t="str">
        <f>VLOOKUP($B1422,Deals_Demo!$H:$S,11,0)</f>
        <v>01</v>
      </c>
      <c r="W1422" s="13" t="str">
        <f>VLOOKUP($B1422,Deals_Demo!$H:$S,12,0)</f>
        <v>Sat</v>
      </c>
      <c r="X1422" s="13">
        <f t="shared" si="234"/>
        <v>0.41900000000000004</v>
      </c>
      <c r="Y1422" s="13">
        <f t="shared" si="235"/>
        <v>0.83800000000000008</v>
      </c>
      <c r="Z1422" s="13">
        <f t="shared" si="236"/>
        <v>1.2570000000000001</v>
      </c>
      <c r="AA1422" s="13">
        <f t="shared" si="233"/>
        <v>4.1900000000000004</v>
      </c>
    </row>
    <row r="1423" spans="1:27" x14ac:dyDescent="0.25">
      <c r="A1423" s="60">
        <v>45919.855740740742</v>
      </c>
      <c r="B1423" s="61">
        <v>443959588</v>
      </c>
      <c r="C1423" s="37" t="s">
        <v>36</v>
      </c>
      <c r="D1423" s="37" t="s">
        <v>37</v>
      </c>
      <c r="E1423" s="37" t="s">
        <v>120</v>
      </c>
      <c r="F1423" s="36">
        <v>3672.02</v>
      </c>
      <c r="G1423" s="36">
        <v>3669.01</v>
      </c>
      <c r="H1423" s="36">
        <v>3675.51</v>
      </c>
      <c r="I1423" s="37" t="s">
        <v>1847</v>
      </c>
      <c r="J1423" s="36">
        <v>3676.17</v>
      </c>
      <c r="K1423" s="36">
        <v>0</v>
      </c>
      <c r="L1423" s="36">
        <v>0</v>
      </c>
      <c r="M1423" s="36">
        <v>4.1500000000000004</v>
      </c>
      <c r="N1423" s="10" t="str">
        <f t="shared" si="228"/>
        <v>W</v>
      </c>
      <c r="O1423" s="11">
        <f t="shared" si="229"/>
        <v>45919</v>
      </c>
      <c r="P1423" s="12" t="str">
        <f t="shared" si="230"/>
        <v>20</v>
      </c>
      <c r="Q1423" s="13" t="str">
        <f>VLOOKUP($B1423,Deals_Demo!$H:$N,7,0)</f>
        <v>strategy_08_demo</v>
      </c>
      <c r="R1423" s="13" t="str">
        <f t="shared" si="231"/>
        <v>Fri</v>
      </c>
      <c r="S1423" s="14">
        <f>VLOOKUP($B1423,Deals_Demo!$H:$S,8,0)</f>
        <v>45919.855740740742</v>
      </c>
      <c r="T1423" s="14">
        <f>VLOOKUP($B1423,Deals_Demo!$H:$S,9,0)</f>
        <v>45920.064074074078</v>
      </c>
      <c r="U1423" s="15" t="str">
        <f t="shared" si="232"/>
        <v>2025-09-20</v>
      </c>
      <c r="V1423" s="13" t="str">
        <f>VLOOKUP($B1423,Deals_Demo!$H:$S,11,0)</f>
        <v>01</v>
      </c>
      <c r="W1423" s="13" t="str">
        <f>VLOOKUP($B1423,Deals_Demo!$H:$S,12,0)</f>
        <v>Sat</v>
      </c>
      <c r="X1423" s="13">
        <f t="shared" si="234"/>
        <v>0.41500000000000004</v>
      </c>
      <c r="Y1423" s="13">
        <f t="shared" si="235"/>
        <v>0.83000000000000007</v>
      </c>
      <c r="Z1423" s="13">
        <f t="shared" si="236"/>
        <v>1.2450000000000001</v>
      </c>
      <c r="AA1423" s="13">
        <f t="shared" si="233"/>
        <v>4.1500000000000004</v>
      </c>
    </row>
    <row r="1424" spans="1:27" x14ac:dyDescent="0.25">
      <c r="A1424" s="58">
        <v>45919.855856481481</v>
      </c>
      <c r="B1424" s="59">
        <v>443959611</v>
      </c>
      <c r="C1424" s="38" t="s">
        <v>36</v>
      </c>
      <c r="D1424" s="38" t="s">
        <v>37</v>
      </c>
      <c r="E1424" s="38" t="s">
        <v>120</v>
      </c>
      <c r="F1424" s="35">
        <v>3672.06</v>
      </c>
      <c r="G1424" s="35">
        <v>3676.99</v>
      </c>
      <c r="H1424" s="38"/>
      <c r="I1424" s="38" t="s">
        <v>1853</v>
      </c>
      <c r="J1424" s="35">
        <v>3676.9</v>
      </c>
      <c r="K1424" s="35">
        <v>0</v>
      </c>
      <c r="L1424" s="35">
        <v>0</v>
      </c>
      <c r="M1424" s="35">
        <v>4.84</v>
      </c>
      <c r="N1424" s="10" t="str">
        <f t="shared" si="228"/>
        <v>W</v>
      </c>
      <c r="O1424" s="11">
        <f t="shared" si="229"/>
        <v>45919</v>
      </c>
      <c r="P1424" s="12" t="str">
        <f t="shared" si="230"/>
        <v>20</v>
      </c>
      <c r="Q1424" s="13" t="str">
        <f>VLOOKUP($B1424,Deals_Demo!$H:$N,7,0)</f>
        <v>strategy_20_demo</v>
      </c>
      <c r="R1424" s="13" t="str">
        <f t="shared" si="231"/>
        <v>Fri</v>
      </c>
      <c r="S1424" s="14">
        <f>VLOOKUP($B1424,Deals_Demo!$H:$S,8,0)</f>
        <v>45919.855856481481</v>
      </c>
      <c r="T1424" s="14">
        <f>VLOOKUP($B1424,Deals_Demo!$H:$S,9,0)</f>
        <v>45920.064189814817</v>
      </c>
      <c r="U1424" s="15" t="str">
        <f t="shared" si="232"/>
        <v>2025-09-20</v>
      </c>
      <c r="V1424" s="13" t="str">
        <f>VLOOKUP($B1424,Deals_Demo!$H:$S,11,0)</f>
        <v>01</v>
      </c>
      <c r="W1424" s="13" t="str">
        <f>VLOOKUP($B1424,Deals_Demo!$H:$S,12,0)</f>
        <v>Sat</v>
      </c>
      <c r="X1424" s="13">
        <f t="shared" si="234"/>
        <v>0.48399999999999999</v>
      </c>
      <c r="Y1424" s="13">
        <f t="shared" si="235"/>
        <v>0.96799999999999997</v>
      </c>
      <c r="Z1424" s="13">
        <f t="shared" si="236"/>
        <v>1.452</v>
      </c>
      <c r="AA1424" s="13">
        <f t="shared" si="233"/>
        <v>4.84</v>
      </c>
    </row>
    <row r="1425" spans="1:27" x14ac:dyDescent="0.25">
      <c r="A1425" s="60">
        <v>45919.857361111113</v>
      </c>
      <c r="B1425" s="61">
        <v>443959923</v>
      </c>
      <c r="C1425" s="37" t="s">
        <v>36</v>
      </c>
      <c r="D1425" s="37" t="s">
        <v>37</v>
      </c>
      <c r="E1425" s="37" t="s">
        <v>120</v>
      </c>
      <c r="F1425" s="36">
        <v>3671.93</v>
      </c>
      <c r="G1425" s="36">
        <v>3672.81</v>
      </c>
      <c r="H1425" s="36">
        <v>3675.41</v>
      </c>
      <c r="I1425" s="37" t="s">
        <v>1857</v>
      </c>
      <c r="J1425" s="36">
        <v>3675.44</v>
      </c>
      <c r="K1425" s="36">
        <v>0</v>
      </c>
      <c r="L1425" s="36">
        <v>0</v>
      </c>
      <c r="M1425" s="36">
        <v>3.51</v>
      </c>
      <c r="N1425" s="10" t="str">
        <f t="shared" si="228"/>
        <v>W</v>
      </c>
      <c r="O1425" s="11">
        <f t="shared" si="229"/>
        <v>45919</v>
      </c>
      <c r="P1425" s="12" t="str">
        <f t="shared" si="230"/>
        <v>20</v>
      </c>
      <c r="Q1425" s="13" t="str">
        <f>VLOOKUP($B1425,Deals_Demo!$H:$N,7,0)</f>
        <v>strategy_11_demo</v>
      </c>
      <c r="R1425" s="13" t="str">
        <f t="shared" si="231"/>
        <v>Fri</v>
      </c>
      <c r="S1425" s="14">
        <f>VLOOKUP($B1425,Deals_Demo!$H:$S,8,0)</f>
        <v>45919.857361111113</v>
      </c>
      <c r="T1425" s="14">
        <f>VLOOKUP($B1425,Deals_Demo!$H:$S,9,0)</f>
        <v>45920.065694444449</v>
      </c>
      <c r="U1425" s="15" t="str">
        <f t="shared" si="232"/>
        <v>2025-09-20</v>
      </c>
      <c r="V1425" s="13" t="str">
        <f>VLOOKUP($B1425,Deals_Demo!$H:$S,11,0)</f>
        <v>01</v>
      </c>
      <c r="W1425" s="13" t="str">
        <f>VLOOKUP($B1425,Deals_Demo!$H:$S,12,0)</f>
        <v>Sat</v>
      </c>
      <c r="X1425" s="13">
        <f t="shared" si="234"/>
        <v>0.35099999999999998</v>
      </c>
      <c r="Y1425" s="13">
        <f t="shared" si="235"/>
        <v>0.70199999999999996</v>
      </c>
      <c r="Z1425" s="13">
        <f t="shared" si="236"/>
        <v>1.0529999999999999</v>
      </c>
      <c r="AA1425" s="13">
        <f t="shared" si="233"/>
        <v>3.51</v>
      </c>
    </row>
    <row r="1426" spans="1:27" x14ac:dyDescent="0.25">
      <c r="A1426" s="58">
        <v>45919.859097222223</v>
      </c>
      <c r="B1426" s="59">
        <v>443960371</v>
      </c>
      <c r="C1426" s="38" t="s">
        <v>36</v>
      </c>
      <c r="D1426" s="38" t="s">
        <v>37</v>
      </c>
      <c r="E1426" s="38" t="s">
        <v>120</v>
      </c>
      <c r="F1426" s="35">
        <v>3672.3</v>
      </c>
      <c r="G1426" s="35">
        <v>3669.3</v>
      </c>
      <c r="H1426" s="35">
        <v>3673.8</v>
      </c>
      <c r="I1426" s="38" t="s">
        <v>1858</v>
      </c>
      <c r="J1426" s="35">
        <v>3673.82</v>
      </c>
      <c r="K1426" s="35">
        <v>0</v>
      </c>
      <c r="L1426" s="35">
        <v>0</v>
      </c>
      <c r="M1426" s="35">
        <v>1.52</v>
      </c>
      <c r="N1426" s="10" t="str">
        <f t="shared" si="228"/>
        <v>W</v>
      </c>
      <c r="O1426" s="11">
        <f t="shared" si="229"/>
        <v>45919</v>
      </c>
      <c r="P1426" s="12" t="str">
        <f t="shared" si="230"/>
        <v>20</v>
      </c>
      <c r="Q1426" s="13" t="str">
        <f>VLOOKUP($B1426,Deals_Demo!$H:$N,7,0)</f>
        <v>strategy_14_demo</v>
      </c>
      <c r="R1426" s="13" t="str">
        <f t="shared" si="231"/>
        <v>Fri</v>
      </c>
      <c r="S1426" s="14">
        <f>VLOOKUP($B1426,Deals_Demo!$H:$S,8,0)</f>
        <v>45919.859097222223</v>
      </c>
      <c r="T1426" s="14">
        <f>VLOOKUP($B1426,Deals_Demo!$H:$S,9,0)</f>
        <v>45920.067430555559</v>
      </c>
      <c r="U1426" s="15" t="str">
        <f t="shared" si="232"/>
        <v>2025-09-20</v>
      </c>
      <c r="V1426" s="13" t="str">
        <f>VLOOKUP($B1426,Deals_Demo!$H:$S,11,0)</f>
        <v>01</v>
      </c>
      <c r="W1426" s="13" t="str">
        <f>VLOOKUP($B1426,Deals_Demo!$H:$S,12,0)</f>
        <v>Sat</v>
      </c>
      <c r="X1426" s="13">
        <f t="shared" si="234"/>
        <v>0.15200000000000002</v>
      </c>
      <c r="Y1426" s="13">
        <f t="shared" si="235"/>
        <v>0.30400000000000005</v>
      </c>
      <c r="Z1426" s="13">
        <f t="shared" si="236"/>
        <v>0.45599999999999996</v>
      </c>
      <c r="AA1426" s="13">
        <f t="shared" si="233"/>
        <v>-3</v>
      </c>
    </row>
    <row r="1427" spans="1:27" x14ac:dyDescent="0.25">
      <c r="A1427" s="60">
        <v>45919.860833333332</v>
      </c>
      <c r="B1427" s="61">
        <v>443961395</v>
      </c>
      <c r="C1427" s="37" t="s">
        <v>36</v>
      </c>
      <c r="D1427" s="37" t="s">
        <v>37</v>
      </c>
      <c r="E1427" s="37" t="s">
        <v>120</v>
      </c>
      <c r="F1427" s="36">
        <v>3672.77</v>
      </c>
      <c r="G1427" s="36">
        <v>3673.67</v>
      </c>
      <c r="H1427" s="36">
        <v>3676.29</v>
      </c>
      <c r="I1427" s="37" t="s">
        <v>1859</v>
      </c>
      <c r="J1427" s="36">
        <v>3676.43</v>
      </c>
      <c r="K1427" s="36">
        <v>0</v>
      </c>
      <c r="L1427" s="36">
        <v>0</v>
      </c>
      <c r="M1427" s="36">
        <v>3.66</v>
      </c>
      <c r="N1427" s="10" t="str">
        <f t="shared" si="228"/>
        <v>W</v>
      </c>
      <c r="O1427" s="11">
        <f t="shared" si="229"/>
        <v>45919</v>
      </c>
      <c r="P1427" s="12" t="str">
        <f t="shared" si="230"/>
        <v>20</v>
      </c>
      <c r="Q1427" s="13" t="str">
        <f>VLOOKUP($B1427,Deals_Demo!$H:$N,7,0)</f>
        <v>strategy_16_demo</v>
      </c>
      <c r="R1427" s="13" t="str">
        <f t="shared" si="231"/>
        <v>Fri</v>
      </c>
      <c r="S1427" s="14">
        <f>VLOOKUP($B1427,Deals_Demo!$H:$S,8,0)</f>
        <v>45919.860833333332</v>
      </c>
      <c r="T1427" s="14">
        <f>VLOOKUP($B1427,Deals_Demo!$H:$S,9,0)</f>
        <v>45920.069166666668</v>
      </c>
      <c r="U1427" s="15" t="str">
        <f t="shared" si="232"/>
        <v>2025-09-20</v>
      </c>
      <c r="V1427" s="13" t="str">
        <f>VLOOKUP($B1427,Deals_Demo!$H:$S,11,0)</f>
        <v>01</v>
      </c>
      <c r="W1427" s="13" t="str">
        <f>VLOOKUP($B1427,Deals_Demo!$H:$S,12,0)</f>
        <v>Sat</v>
      </c>
      <c r="X1427" s="13">
        <f t="shared" si="234"/>
        <v>0.36600000000000005</v>
      </c>
      <c r="Y1427" s="13">
        <f t="shared" si="235"/>
        <v>0.7320000000000001</v>
      </c>
      <c r="Z1427" s="13">
        <f t="shared" si="236"/>
        <v>1.0980000000000001</v>
      </c>
      <c r="AA1427" s="13">
        <f t="shared" si="233"/>
        <v>3.66</v>
      </c>
    </row>
    <row r="1428" spans="1:27" x14ac:dyDescent="0.25">
      <c r="A1428" s="58">
        <v>45919.861296296294</v>
      </c>
      <c r="B1428" s="59">
        <v>443961545</v>
      </c>
      <c r="C1428" s="38" t="s">
        <v>36</v>
      </c>
      <c r="D1428" s="38" t="s">
        <v>37</v>
      </c>
      <c r="E1428" s="38" t="s">
        <v>120</v>
      </c>
      <c r="F1428" s="35">
        <v>3672.84</v>
      </c>
      <c r="G1428" s="35">
        <v>3677.02</v>
      </c>
      <c r="H1428" s="38"/>
      <c r="I1428" s="38" t="s">
        <v>1853</v>
      </c>
      <c r="J1428" s="35">
        <v>3676.9</v>
      </c>
      <c r="K1428" s="35">
        <v>0</v>
      </c>
      <c r="L1428" s="35">
        <v>0</v>
      </c>
      <c r="M1428" s="35">
        <v>4.0599999999999996</v>
      </c>
      <c r="N1428" s="10" t="str">
        <f t="shared" si="228"/>
        <v>W</v>
      </c>
      <c r="O1428" s="11">
        <f t="shared" si="229"/>
        <v>45919</v>
      </c>
      <c r="P1428" s="12" t="str">
        <f t="shared" si="230"/>
        <v>20</v>
      </c>
      <c r="Q1428" s="13" t="str">
        <f>VLOOKUP($B1428,Deals_Demo!$H:$N,7,0)</f>
        <v>strategy_18_demo</v>
      </c>
      <c r="R1428" s="13" t="str">
        <f t="shared" si="231"/>
        <v>Fri</v>
      </c>
      <c r="S1428" s="14">
        <f>VLOOKUP($B1428,Deals_Demo!$H:$S,8,0)</f>
        <v>45919.861296296294</v>
      </c>
      <c r="T1428" s="14">
        <f>VLOOKUP($B1428,Deals_Demo!$H:$S,9,0)</f>
        <v>45920.06962962963</v>
      </c>
      <c r="U1428" s="15" t="str">
        <f t="shared" si="232"/>
        <v>2025-09-20</v>
      </c>
      <c r="V1428" s="13" t="str">
        <f>VLOOKUP($B1428,Deals_Demo!$H:$S,11,0)</f>
        <v>01</v>
      </c>
      <c r="W1428" s="13" t="str">
        <f>VLOOKUP($B1428,Deals_Demo!$H:$S,12,0)</f>
        <v>Sat</v>
      </c>
      <c r="X1428" s="13">
        <f t="shared" si="234"/>
        <v>0.40599999999999997</v>
      </c>
      <c r="Y1428" s="13">
        <f t="shared" si="235"/>
        <v>0.81199999999999994</v>
      </c>
      <c r="Z1428" s="13">
        <f t="shared" si="236"/>
        <v>1.2179999999999997</v>
      </c>
      <c r="AA1428" s="13">
        <f t="shared" si="233"/>
        <v>4.0599999999999996</v>
      </c>
    </row>
    <row r="1429" spans="1:27" x14ac:dyDescent="0.25">
      <c r="A1429" s="60">
        <v>45919.862569444442</v>
      </c>
      <c r="B1429" s="61">
        <v>443961884</v>
      </c>
      <c r="C1429" s="37" t="s">
        <v>36</v>
      </c>
      <c r="D1429" s="37" t="s">
        <v>37</v>
      </c>
      <c r="E1429" s="37" t="s">
        <v>120</v>
      </c>
      <c r="F1429" s="36">
        <v>3672.96</v>
      </c>
      <c r="G1429" s="36">
        <v>3672.8</v>
      </c>
      <c r="H1429" s="36">
        <v>3674.48</v>
      </c>
      <c r="I1429" s="37" t="s">
        <v>1857</v>
      </c>
      <c r="J1429" s="36">
        <v>3674.77</v>
      </c>
      <c r="K1429" s="36">
        <v>0</v>
      </c>
      <c r="L1429" s="36">
        <v>0</v>
      </c>
      <c r="M1429" s="36">
        <v>1.81</v>
      </c>
      <c r="N1429" s="10" t="str">
        <f t="shared" si="228"/>
        <v>W</v>
      </c>
      <c r="O1429" s="11">
        <f t="shared" si="229"/>
        <v>45919</v>
      </c>
      <c r="P1429" s="12" t="str">
        <f t="shared" si="230"/>
        <v>20</v>
      </c>
      <c r="Q1429" s="13" t="str">
        <f>VLOOKUP($B1429,Deals_Demo!$H:$N,7,0)</f>
        <v>strategy_12_demo</v>
      </c>
      <c r="R1429" s="13" t="str">
        <f t="shared" si="231"/>
        <v>Fri</v>
      </c>
      <c r="S1429" s="14">
        <f>VLOOKUP($B1429,Deals_Demo!$H:$S,8,0)</f>
        <v>45919.862569444442</v>
      </c>
      <c r="T1429" s="14">
        <f>VLOOKUP($B1429,Deals_Demo!$H:$S,9,0)</f>
        <v>45920.070902777778</v>
      </c>
      <c r="U1429" s="15" t="str">
        <f t="shared" si="232"/>
        <v>2025-09-20</v>
      </c>
      <c r="V1429" s="13" t="str">
        <f>VLOOKUP($B1429,Deals_Demo!$H:$S,11,0)</f>
        <v>01</v>
      </c>
      <c r="W1429" s="13" t="str">
        <f>VLOOKUP($B1429,Deals_Demo!$H:$S,12,0)</f>
        <v>Sat</v>
      </c>
      <c r="X1429" s="13">
        <f t="shared" si="234"/>
        <v>0.18100000000000002</v>
      </c>
      <c r="Y1429" s="13">
        <f t="shared" si="235"/>
        <v>0.36200000000000004</v>
      </c>
      <c r="Z1429" s="13">
        <f t="shared" si="236"/>
        <v>0.54300000000000004</v>
      </c>
      <c r="AA1429" s="13">
        <f t="shared" si="233"/>
        <v>-3</v>
      </c>
    </row>
    <row r="1430" spans="1:27" x14ac:dyDescent="0.25">
      <c r="A1430" s="58">
        <v>45919.862569444442</v>
      </c>
      <c r="B1430" s="59">
        <v>443961885</v>
      </c>
      <c r="C1430" s="38" t="s">
        <v>36</v>
      </c>
      <c r="D1430" s="38" t="s">
        <v>37</v>
      </c>
      <c r="E1430" s="38" t="s">
        <v>120</v>
      </c>
      <c r="F1430" s="35">
        <v>3672.96</v>
      </c>
      <c r="G1430" s="35">
        <v>3672.81</v>
      </c>
      <c r="H1430" s="35">
        <v>3674.48</v>
      </c>
      <c r="I1430" s="38" t="s">
        <v>1857</v>
      </c>
      <c r="J1430" s="35">
        <v>3674.77</v>
      </c>
      <c r="K1430" s="35">
        <v>0</v>
      </c>
      <c r="L1430" s="35">
        <v>0</v>
      </c>
      <c r="M1430" s="35">
        <v>1.81</v>
      </c>
      <c r="N1430" s="10" t="str">
        <f t="shared" si="228"/>
        <v>W</v>
      </c>
      <c r="O1430" s="11">
        <f t="shared" si="229"/>
        <v>45919</v>
      </c>
      <c r="P1430" s="12" t="str">
        <f t="shared" si="230"/>
        <v>20</v>
      </c>
      <c r="Q1430" s="13" t="str">
        <f>VLOOKUP($B1430,Deals_Demo!$H:$N,7,0)</f>
        <v>strategy_15_demo</v>
      </c>
      <c r="R1430" s="13" t="str">
        <f t="shared" si="231"/>
        <v>Fri</v>
      </c>
      <c r="S1430" s="14">
        <f>VLOOKUP($B1430,Deals_Demo!$H:$S,8,0)</f>
        <v>45919.862569444442</v>
      </c>
      <c r="T1430" s="14">
        <f>VLOOKUP($B1430,Deals_Demo!$H:$S,9,0)</f>
        <v>45920.070902777778</v>
      </c>
      <c r="U1430" s="15" t="str">
        <f t="shared" si="232"/>
        <v>2025-09-20</v>
      </c>
      <c r="V1430" s="13" t="str">
        <f>VLOOKUP($B1430,Deals_Demo!$H:$S,11,0)</f>
        <v>01</v>
      </c>
      <c r="W1430" s="13" t="str">
        <f>VLOOKUP($B1430,Deals_Demo!$H:$S,12,0)</f>
        <v>Sat</v>
      </c>
      <c r="X1430" s="13">
        <f t="shared" si="234"/>
        <v>0.18100000000000002</v>
      </c>
      <c r="Y1430" s="13">
        <f t="shared" si="235"/>
        <v>0.36200000000000004</v>
      </c>
      <c r="Z1430" s="13">
        <f t="shared" si="236"/>
        <v>0.54300000000000004</v>
      </c>
      <c r="AA1430" s="13">
        <f t="shared" si="233"/>
        <v>-3</v>
      </c>
    </row>
    <row r="1431" spans="1:27" x14ac:dyDescent="0.25">
      <c r="A1431" s="60">
        <v>45919.866851851853</v>
      </c>
      <c r="B1431" s="61">
        <v>443965459</v>
      </c>
      <c r="C1431" s="37" t="s">
        <v>36</v>
      </c>
      <c r="D1431" s="37" t="s">
        <v>37</v>
      </c>
      <c r="E1431" s="37" t="s">
        <v>120</v>
      </c>
      <c r="F1431" s="36">
        <v>3677.1</v>
      </c>
      <c r="G1431" s="36">
        <v>3679.54</v>
      </c>
      <c r="H1431" s="36">
        <v>3680.96</v>
      </c>
      <c r="I1431" s="37" t="s">
        <v>1860</v>
      </c>
      <c r="J1431" s="36">
        <v>3679.54</v>
      </c>
      <c r="K1431" s="36">
        <v>0</v>
      </c>
      <c r="L1431" s="36">
        <v>0</v>
      </c>
      <c r="M1431" s="36">
        <v>2.44</v>
      </c>
      <c r="N1431" s="10" t="str">
        <f t="shared" si="228"/>
        <v>W</v>
      </c>
      <c r="O1431" s="11">
        <f t="shared" si="229"/>
        <v>45919</v>
      </c>
      <c r="P1431" s="12" t="str">
        <f t="shared" si="230"/>
        <v>20</v>
      </c>
      <c r="Q1431" s="13" t="str">
        <f>VLOOKUP($B1431,Deals_Demo!$H:$N,7,0)</f>
        <v>strategy_17_demo</v>
      </c>
      <c r="R1431" s="13" t="str">
        <f t="shared" si="231"/>
        <v>Fri</v>
      </c>
      <c r="S1431" s="14">
        <f>VLOOKUP($B1431,Deals_Demo!$H:$S,8,0)</f>
        <v>45919.866851851853</v>
      </c>
      <c r="T1431" s="14">
        <f>VLOOKUP($B1431,Deals_Demo!$H:$S,9,0)</f>
        <v>45920.075185185189</v>
      </c>
      <c r="U1431" s="15" t="str">
        <f t="shared" si="232"/>
        <v>2025-09-20</v>
      </c>
      <c r="V1431" s="13" t="str">
        <f>VLOOKUP($B1431,Deals_Demo!$H:$S,11,0)</f>
        <v>01</v>
      </c>
      <c r="W1431" s="13" t="str">
        <f>VLOOKUP($B1431,Deals_Demo!$H:$S,12,0)</f>
        <v>Sat</v>
      </c>
      <c r="X1431" s="13">
        <f t="shared" si="234"/>
        <v>0.24399999999999999</v>
      </c>
      <c r="Y1431" s="13">
        <f t="shared" si="235"/>
        <v>0.48799999999999999</v>
      </c>
      <c r="Z1431" s="13">
        <f t="shared" si="236"/>
        <v>0.73199999999999998</v>
      </c>
      <c r="AA1431" s="13">
        <f t="shared" si="233"/>
        <v>-3</v>
      </c>
    </row>
    <row r="1432" spans="1:27" x14ac:dyDescent="0.25">
      <c r="A1432" s="58">
        <v>45919.867662037039</v>
      </c>
      <c r="B1432" s="59">
        <v>443965700</v>
      </c>
      <c r="C1432" s="38" t="s">
        <v>36</v>
      </c>
      <c r="D1432" s="38" t="s">
        <v>37</v>
      </c>
      <c r="E1432" s="38" t="s">
        <v>120</v>
      </c>
      <c r="F1432" s="35">
        <v>3677.81</v>
      </c>
      <c r="G1432" s="35">
        <v>3678.54</v>
      </c>
      <c r="H1432" s="38"/>
      <c r="I1432" s="38" t="s">
        <v>1861</v>
      </c>
      <c r="J1432" s="35">
        <v>3678.53</v>
      </c>
      <c r="K1432" s="35">
        <v>0</v>
      </c>
      <c r="L1432" s="35">
        <v>0</v>
      </c>
      <c r="M1432" s="35">
        <v>0.72</v>
      </c>
      <c r="N1432" s="10" t="str">
        <f t="shared" si="228"/>
        <v>W</v>
      </c>
      <c r="O1432" s="11">
        <f t="shared" si="229"/>
        <v>45919</v>
      </c>
      <c r="P1432" s="12" t="str">
        <f t="shared" si="230"/>
        <v>20</v>
      </c>
      <c r="Q1432" s="13" t="str">
        <f>VLOOKUP($B1432,Deals_Demo!$H:$N,7,0)</f>
        <v>strategy_18_demo</v>
      </c>
      <c r="R1432" s="13" t="str">
        <f t="shared" si="231"/>
        <v>Fri</v>
      </c>
      <c r="S1432" s="14">
        <f>VLOOKUP($B1432,Deals_Demo!$H:$S,8,0)</f>
        <v>45919.867662037039</v>
      </c>
      <c r="T1432" s="14">
        <f>VLOOKUP($B1432,Deals_Demo!$H:$S,9,0)</f>
        <v>45920.075995370375</v>
      </c>
      <c r="U1432" s="15" t="str">
        <f t="shared" si="232"/>
        <v>2025-09-20</v>
      </c>
      <c r="V1432" s="13" t="str">
        <f>VLOOKUP($B1432,Deals_Demo!$H:$S,11,0)</f>
        <v>01</v>
      </c>
      <c r="W1432" s="13" t="str">
        <f>VLOOKUP($B1432,Deals_Demo!$H:$S,12,0)</f>
        <v>Sat</v>
      </c>
      <c r="X1432" s="13">
        <f t="shared" si="234"/>
        <v>7.1999999999999995E-2</v>
      </c>
      <c r="Y1432" s="13">
        <f t="shared" si="235"/>
        <v>0.14399999999999999</v>
      </c>
      <c r="Z1432" s="13">
        <f t="shared" si="236"/>
        <v>0.216</v>
      </c>
      <c r="AA1432" s="13">
        <f t="shared" si="233"/>
        <v>-3</v>
      </c>
    </row>
    <row r="1433" spans="1:27" x14ac:dyDescent="0.25">
      <c r="A1433" s="60">
        <v>45919.867662037039</v>
      </c>
      <c r="B1433" s="61">
        <v>443965701</v>
      </c>
      <c r="C1433" s="37" t="s">
        <v>36</v>
      </c>
      <c r="D1433" s="37" t="s">
        <v>37</v>
      </c>
      <c r="E1433" s="37" t="s">
        <v>120</v>
      </c>
      <c r="F1433" s="36">
        <v>3677.81</v>
      </c>
      <c r="G1433" s="36">
        <v>3682.08</v>
      </c>
      <c r="H1433" s="37"/>
      <c r="I1433" s="37" t="s">
        <v>1862</v>
      </c>
      <c r="J1433" s="36">
        <v>3682.04</v>
      </c>
      <c r="K1433" s="36">
        <v>0</v>
      </c>
      <c r="L1433" s="36">
        <v>0</v>
      </c>
      <c r="M1433" s="36">
        <v>4.2300000000000004</v>
      </c>
      <c r="N1433" s="10" t="str">
        <f t="shared" si="228"/>
        <v>W</v>
      </c>
      <c r="O1433" s="11">
        <f t="shared" si="229"/>
        <v>45919</v>
      </c>
      <c r="P1433" s="12" t="str">
        <f t="shared" si="230"/>
        <v>20</v>
      </c>
      <c r="Q1433" s="13" t="str">
        <f>VLOOKUP($B1433,Deals_Demo!$H:$N,7,0)</f>
        <v>strategy_19_demo</v>
      </c>
      <c r="R1433" s="13" t="str">
        <f t="shared" si="231"/>
        <v>Fri</v>
      </c>
      <c r="S1433" s="14">
        <f>VLOOKUP($B1433,Deals_Demo!$H:$S,8,0)</f>
        <v>45919.867662037039</v>
      </c>
      <c r="T1433" s="14">
        <f>VLOOKUP($B1433,Deals_Demo!$H:$S,9,0)</f>
        <v>45920.075995370375</v>
      </c>
      <c r="U1433" s="15" t="str">
        <f t="shared" si="232"/>
        <v>2025-09-20</v>
      </c>
      <c r="V1433" s="13" t="str">
        <f>VLOOKUP($B1433,Deals_Demo!$H:$S,11,0)</f>
        <v>01</v>
      </c>
      <c r="W1433" s="13" t="str">
        <f>VLOOKUP($B1433,Deals_Demo!$H:$S,12,0)</f>
        <v>Sat</v>
      </c>
      <c r="X1433" s="13">
        <f t="shared" si="234"/>
        <v>0.42300000000000004</v>
      </c>
      <c r="Y1433" s="13">
        <f t="shared" si="235"/>
        <v>0.84600000000000009</v>
      </c>
      <c r="Z1433" s="13">
        <f t="shared" si="236"/>
        <v>1.2690000000000001</v>
      </c>
      <c r="AA1433" s="13">
        <f t="shared" si="233"/>
        <v>4.2300000000000004</v>
      </c>
    </row>
    <row r="1434" spans="1:27" x14ac:dyDescent="0.25">
      <c r="A1434" s="58">
        <v>45919.867673611108</v>
      </c>
      <c r="B1434" s="59">
        <v>443965702</v>
      </c>
      <c r="C1434" s="38" t="s">
        <v>36</v>
      </c>
      <c r="D1434" s="38" t="s">
        <v>37</v>
      </c>
      <c r="E1434" s="38" t="s">
        <v>120</v>
      </c>
      <c r="F1434" s="35">
        <v>3677.81</v>
      </c>
      <c r="G1434" s="35">
        <v>3678.6</v>
      </c>
      <c r="H1434" s="38"/>
      <c r="I1434" s="38" t="s">
        <v>1863</v>
      </c>
      <c r="J1434" s="35">
        <v>3678.58</v>
      </c>
      <c r="K1434" s="35">
        <v>0</v>
      </c>
      <c r="L1434" s="35">
        <v>0</v>
      </c>
      <c r="M1434" s="35">
        <v>0.77</v>
      </c>
      <c r="N1434" s="10" t="str">
        <f t="shared" si="228"/>
        <v>W</v>
      </c>
      <c r="O1434" s="11">
        <f t="shared" si="229"/>
        <v>45919</v>
      </c>
      <c r="P1434" s="12" t="str">
        <f t="shared" si="230"/>
        <v>20</v>
      </c>
      <c r="Q1434" s="13" t="str">
        <f>VLOOKUP($B1434,Deals_Demo!$H:$N,7,0)</f>
        <v>strategy_20_demo</v>
      </c>
      <c r="R1434" s="13" t="str">
        <f t="shared" si="231"/>
        <v>Fri</v>
      </c>
      <c r="S1434" s="14">
        <f>VLOOKUP($B1434,Deals_Demo!$H:$S,8,0)</f>
        <v>45919.867673611108</v>
      </c>
      <c r="T1434" s="14">
        <f>VLOOKUP($B1434,Deals_Demo!$H:$S,9,0)</f>
        <v>45920.076006944444</v>
      </c>
      <c r="U1434" s="15" t="str">
        <f t="shared" si="232"/>
        <v>2025-09-20</v>
      </c>
      <c r="V1434" s="13" t="str">
        <f>VLOOKUP($B1434,Deals_Demo!$H:$S,11,0)</f>
        <v>01</v>
      </c>
      <c r="W1434" s="13" t="str">
        <f>VLOOKUP($B1434,Deals_Demo!$H:$S,12,0)</f>
        <v>Sat</v>
      </c>
      <c r="X1434" s="13">
        <f t="shared" si="234"/>
        <v>7.7000000000000013E-2</v>
      </c>
      <c r="Y1434" s="13">
        <f t="shared" si="235"/>
        <v>0.15400000000000003</v>
      </c>
      <c r="Z1434" s="13">
        <f t="shared" si="236"/>
        <v>0.23099999999999998</v>
      </c>
      <c r="AA1434" s="13">
        <f t="shared" si="233"/>
        <v>-3</v>
      </c>
    </row>
    <row r="1435" spans="1:27" x14ac:dyDescent="0.25">
      <c r="A1435" s="60">
        <v>45919.873217592591</v>
      </c>
      <c r="B1435" s="61">
        <v>443968142</v>
      </c>
      <c r="C1435" s="37" t="s">
        <v>36</v>
      </c>
      <c r="D1435" s="37" t="s">
        <v>37</v>
      </c>
      <c r="E1435" s="37" t="s">
        <v>120</v>
      </c>
      <c r="F1435" s="36">
        <v>3678.67</v>
      </c>
      <c r="G1435" s="36">
        <v>3680.38</v>
      </c>
      <c r="H1435" s="36">
        <v>3681.67</v>
      </c>
      <c r="I1435" s="37" t="s">
        <v>1864</v>
      </c>
      <c r="J1435" s="36">
        <v>3681.71</v>
      </c>
      <c r="K1435" s="36">
        <v>0</v>
      </c>
      <c r="L1435" s="36">
        <v>0</v>
      </c>
      <c r="M1435" s="36">
        <v>3.04</v>
      </c>
      <c r="N1435" s="10" t="str">
        <f t="shared" si="228"/>
        <v>W</v>
      </c>
      <c r="O1435" s="11">
        <f t="shared" si="229"/>
        <v>45919</v>
      </c>
      <c r="P1435" s="12" t="str">
        <f t="shared" si="230"/>
        <v>20</v>
      </c>
      <c r="Q1435" s="13" t="str">
        <f>VLOOKUP($B1435,Deals_Demo!$H:$N,7,0)</f>
        <v>strategy_09_demo</v>
      </c>
      <c r="R1435" s="13" t="str">
        <f t="shared" si="231"/>
        <v>Fri</v>
      </c>
      <c r="S1435" s="14">
        <f>VLOOKUP($B1435,Deals_Demo!$H:$S,8,0)</f>
        <v>45919.873217592591</v>
      </c>
      <c r="T1435" s="14">
        <f>VLOOKUP($B1435,Deals_Demo!$H:$S,9,0)</f>
        <v>45920.081550925926</v>
      </c>
      <c r="U1435" s="15" t="str">
        <f t="shared" si="232"/>
        <v>2025-09-20</v>
      </c>
      <c r="V1435" s="13" t="str">
        <f>VLOOKUP($B1435,Deals_Demo!$H:$S,11,0)</f>
        <v>01</v>
      </c>
      <c r="W1435" s="13" t="str">
        <f>VLOOKUP($B1435,Deals_Demo!$H:$S,12,0)</f>
        <v>Sat</v>
      </c>
      <c r="X1435" s="13">
        <f t="shared" si="234"/>
        <v>0.30400000000000005</v>
      </c>
      <c r="Y1435" s="13">
        <f t="shared" si="235"/>
        <v>0.6080000000000001</v>
      </c>
      <c r="Z1435" s="13">
        <f t="shared" si="236"/>
        <v>0.91199999999999992</v>
      </c>
      <c r="AA1435" s="13">
        <f t="shared" si="233"/>
        <v>3.04</v>
      </c>
    </row>
    <row r="1436" spans="1:27" x14ac:dyDescent="0.25">
      <c r="A1436" s="58">
        <v>45919.873217592591</v>
      </c>
      <c r="B1436" s="59">
        <v>443968145</v>
      </c>
      <c r="C1436" s="38" t="s">
        <v>36</v>
      </c>
      <c r="D1436" s="38" t="s">
        <v>37</v>
      </c>
      <c r="E1436" s="38" t="s">
        <v>120</v>
      </c>
      <c r="F1436" s="35">
        <v>3678.67</v>
      </c>
      <c r="G1436" s="35">
        <v>3681.06</v>
      </c>
      <c r="H1436" s="35">
        <v>3682.17</v>
      </c>
      <c r="I1436" s="38" t="s">
        <v>1865</v>
      </c>
      <c r="J1436" s="35">
        <v>3682.17</v>
      </c>
      <c r="K1436" s="35">
        <v>0</v>
      </c>
      <c r="L1436" s="35">
        <v>0</v>
      </c>
      <c r="M1436" s="35">
        <v>3.5</v>
      </c>
      <c r="N1436" s="10" t="str">
        <f t="shared" si="228"/>
        <v>W</v>
      </c>
      <c r="O1436" s="11">
        <f t="shared" si="229"/>
        <v>45919</v>
      </c>
      <c r="P1436" s="12" t="str">
        <f t="shared" si="230"/>
        <v>20</v>
      </c>
      <c r="Q1436" s="13" t="str">
        <f>VLOOKUP($B1436,Deals_Demo!$H:$N,7,0)</f>
        <v>strategy_11_demo</v>
      </c>
      <c r="R1436" s="13" t="str">
        <f t="shared" si="231"/>
        <v>Fri</v>
      </c>
      <c r="S1436" s="14">
        <f>VLOOKUP($B1436,Deals_Demo!$H:$S,8,0)</f>
        <v>45919.873217592591</v>
      </c>
      <c r="T1436" s="14">
        <f>VLOOKUP($B1436,Deals_Demo!$H:$S,9,0)</f>
        <v>45920.081550925926</v>
      </c>
      <c r="U1436" s="15" t="str">
        <f t="shared" si="232"/>
        <v>2025-09-20</v>
      </c>
      <c r="V1436" s="13" t="str">
        <f>VLOOKUP($B1436,Deals_Demo!$H:$S,11,0)</f>
        <v>01</v>
      </c>
      <c r="W1436" s="13" t="str">
        <f>VLOOKUP($B1436,Deals_Demo!$H:$S,12,0)</f>
        <v>Sat</v>
      </c>
      <c r="X1436" s="13">
        <f t="shared" si="234"/>
        <v>0.35000000000000003</v>
      </c>
      <c r="Y1436" s="13">
        <f t="shared" si="235"/>
        <v>0.70000000000000007</v>
      </c>
      <c r="Z1436" s="13">
        <f t="shared" si="236"/>
        <v>1.05</v>
      </c>
      <c r="AA1436" s="13">
        <f t="shared" si="233"/>
        <v>3.5</v>
      </c>
    </row>
    <row r="1437" spans="1:27" x14ac:dyDescent="0.25">
      <c r="A1437" s="60">
        <v>45919.873217592591</v>
      </c>
      <c r="B1437" s="61">
        <v>443968150</v>
      </c>
      <c r="C1437" s="37" t="s">
        <v>36</v>
      </c>
      <c r="D1437" s="37" t="s">
        <v>37</v>
      </c>
      <c r="E1437" s="37" t="s">
        <v>120</v>
      </c>
      <c r="F1437" s="36">
        <v>3678.71</v>
      </c>
      <c r="G1437" s="36">
        <v>3679.22</v>
      </c>
      <c r="H1437" s="36">
        <v>3680.17</v>
      </c>
      <c r="I1437" s="37" t="s">
        <v>1866</v>
      </c>
      <c r="J1437" s="36">
        <v>3680.18</v>
      </c>
      <c r="K1437" s="36">
        <v>0</v>
      </c>
      <c r="L1437" s="36">
        <v>0</v>
      </c>
      <c r="M1437" s="36">
        <v>1.47</v>
      </c>
      <c r="N1437" s="10" t="str">
        <f t="shared" si="228"/>
        <v>W</v>
      </c>
      <c r="O1437" s="11">
        <f t="shared" si="229"/>
        <v>45919</v>
      </c>
      <c r="P1437" s="12" t="str">
        <f t="shared" si="230"/>
        <v>20</v>
      </c>
      <c r="Q1437" s="13" t="str">
        <f>VLOOKUP($B1437,Deals_Demo!$H:$N,7,0)</f>
        <v>strategy_15_demo</v>
      </c>
      <c r="R1437" s="13" t="str">
        <f t="shared" si="231"/>
        <v>Fri</v>
      </c>
      <c r="S1437" s="14">
        <f>VLOOKUP($B1437,Deals_Demo!$H:$S,8,0)</f>
        <v>45919.873217592591</v>
      </c>
      <c r="T1437" s="14">
        <f>VLOOKUP($B1437,Deals_Demo!$H:$S,9,0)</f>
        <v>45920.081550925926</v>
      </c>
      <c r="U1437" s="15" t="str">
        <f t="shared" si="232"/>
        <v>2025-09-20</v>
      </c>
      <c r="V1437" s="13" t="str">
        <f>VLOOKUP($B1437,Deals_Demo!$H:$S,11,0)</f>
        <v>01</v>
      </c>
      <c r="W1437" s="13" t="str">
        <f>VLOOKUP($B1437,Deals_Demo!$H:$S,12,0)</f>
        <v>Sat</v>
      </c>
      <c r="X1437" s="13">
        <f t="shared" si="234"/>
        <v>0.14699999999999999</v>
      </c>
      <c r="Y1437" s="13">
        <f t="shared" si="235"/>
        <v>0.29399999999999998</v>
      </c>
      <c r="Z1437" s="13">
        <f t="shared" si="236"/>
        <v>0.441</v>
      </c>
      <c r="AA1437" s="13">
        <f t="shared" si="233"/>
        <v>-3</v>
      </c>
    </row>
    <row r="1438" spans="1:27" x14ac:dyDescent="0.25">
      <c r="A1438" s="58">
        <v>45919.873229166667</v>
      </c>
      <c r="B1438" s="59">
        <v>443968154</v>
      </c>
      <c r="C1438" s="38" t="s">
        <v>36</v>
      </c>
      <c r="D1438" s="38" t="s">
        <v>37</v>
      </c>
      <c r="E1438" s="38" t="s">
        <v>120</v>
      </c>
      <c r="F1438" s="35">
        <v>3678.71</v>
      </c>
      <c r="G1438" s="35">
        <v>3679.22</v>
      </c>
      <c r="H1438" s="35">
        <v>3680.17</v>
      </c>
      <c r="I1438" s="38" t="s">
        <v>1866</v>
      </c>
      <c r="J1438" s="35">
        <v>3680.18</v>
      </c>
      <c r="K1438" s="35">
        <v>0</v>
      </c>
      <c r="L1438" s="35">
        <v>0</v>
      </c>
      <c r="M1438" s="35">
        <v>1.47</v>
      </c>
      <c r="N1438" s="10" t="str">
        <f t="shared" si="228"/>
        <v>W</v>
      </c>
      <c r="O1438" s="11">
        <f t="shared" si="229"/>
        <v>45919</v>
      </c>
      <c r="P1438" s="12" t="str">
        <f t="shared" si="230"/>
        <v>20</v>
      </c>
      <c r="Q1438" s="13" t="str">
        <f>VLOOKUP($B1438,Deals_Demo!$H:$N,7,0)</f>
        <v>strategy_14_demo</v>
      </c>
      <c r="R1438" s="13" t="str">
        <f t="shared" si="231"/>
        <v>Fri</v>
      </c>
      <c r="S1438" s="14">
        <f>VLOOKUP($B1438,Deals_Demo!$H:$S,8,0)</f>
        <v>45919.873229166667</v>
      </c>
      <c r="T1438" s="14">
        <f>VLOOKUP($B1438,Deals_Demo!$H:$S,9,0)</f>
        <v>45920.081562500003</v>
      </c>
      <c r="U1438" s="15" t="str">
        <f t="shared" si="232"/>
        <v>2025-09-20</v>
      </c>
      <c r="V1438" s="13" t="str">
        <f>VLOOKUP($B1438,Deals_Demo!$H:$S,11,0)</f>
        <v>01</v>
      </c>
      <c r="W1438" s="13" t="str">
        <f>VLOOKUP($B1438,Deals_Demo!$H:$S,12,0)</f>
        <v>Sat</v>
      </c>
      <c r="X1438" s="13">
        <f t="shared" si="234"/>
        <v>0.14699999999999999</v>
      </c>
      <c r="Y1438" s="13">
        <f t="shared" si="235"/>
        <v>0.29399999999999998</v>
      </c>
      <c r="Z1438" s="13">
        <f t="shared" si="236"/>
        <v>0.441</v>
      </c>
      <c r="AA1438" s="13">
        <f t="shared" si="233"/>
        <v>-3</v>
      </c>
    </row>
    <row r="1439" spans="1:27" x14ac:dyDescent="0.25">
      <c r="A1439" s="60">
        <v>45919.873229166667</v>
      </c>
      <c r="B1439" s="61">
        <v>443968157</v>
      </c>
      <c r="C1439" s="37" t="s">
        <v>36</v>
      </c>
      <c r="D1439" s="37" t="s">
        <v>37</v>
      </c>
      <c r="E1439" s="37" t="s">
        <v>120</v>
      </c>
      <c r="F1439" s="36">
        <v>3678.82</v>
      </c>
      <c r="G1439" s="36">
        <v>3680.35</v>
      </c>
      <c r="H1439" s="36">
        <v>3681.67</v>
      </c>
      <c r="I1439" s="37" t="s">
        <v>1864</v>
      </c>
      <c r="J1439" s="36">
        <v>3681.71</v>
      </c>
      <c r="K1439" s="36">
        <v>0</v>
      </c>
      <c r="L1439" s="36">
        <v>0</v>
      </c>
      <c r="M1439" s="36">
        <v>2.89</v>
      </c>
      <c r="N1439" s="10" t="str">
        <f t="shared" si="228"/>
        <v>W</v>
      </c>
      <c r="O1439" s="11">
        <f t="shared" si="229"/>
        <v>45919</v>
      </c>
      <c r="P1439" s="12" t="str">
        <f t="shared" si="230"/>
        <v>20</v>
      </c>
      <c r="Q1439" s="13" t="str">
        <f>VLOOKUP($B1439,Deals_Demo!$H:$N,7,0)</f>
        <v>strategy_10_demo</v>
      </c>
      <c r="R1439" s="13" t="str">
        <f t="shared" si="231"/>
        <v>Fri</v>
      </c>
      <c r="S1439" s="14">
        <f>VLOOKUP($B1439,Deals_Demo!$H:$S,8,0)</f>
        <v>45919.873229166667</v>
      </c>
      <c r="T1439" s="14">
        <f>VLOOKUP($B1439,Deals_Demo!$H:$S,9,0)</f>
        <v>45920.081562500003</v>
      </c>
      <c r="U1439" s="15" t="str">
        <f t="shared" si="232"/>
        <v>2025-09-20</v>
      </c>
      <c r="V1439" s="13" t="str">
        <f>VLOOKUP($B1439,Deals_Demo!$H:$S,11,0)</f>
        <v>01</v>
      </c>
      <c r="W1439" s="13" t="str">
        <f>VLOOKUP($B1439,Deals_Demo!$H:$S,12,0)</f>
        <v>Sat</v>
      </c>
      <c r="X1439" s="13">
        <f t="shared" si="234"/>
        <v>0.28900000000000003</v>
      </c>
      <c r="Y1439" s="13">
        <f t="shared" si="235"/>
        <v>0.57800000000000007</v>
      </c>
      <c r="Z1439" s="13">
        <f t="shared" si="236"/>
        <v>0.86699999999999999</v>
      </c>
      <c r="AA1439" s="13">
        <f t="shared" si="233"/>
        <v>-3</v>
      </c>
    </row>
    <row r="1440" spans="1:27" x14ac:dyDescent="0.25">
      <c r="A1440" s="58">
        <v>45919.873229166667</v>
      </c>
      <c r="B1440" s="59">
        <v>443968160</v>
      </c>
      <c r="C1440" s="38" t="s">
        <v>36</v>
      </c>
      <c r="D1440" s="38" t="s">
        <v>37</v>
      </c>
      <c r="E1440" s="38" t="s">
        <v>120</v>
      </c>
      <c r="F1440" s="35">
        <v>3678.82</v>
      </c>
      <c r="G1440" s="35">
        <v>3675.67</v>
      </c>
      <c r="H1440" s="35">
        <v>3680.17</v>
      </c>
      <c r="I1440" s="38" t="s">
        <v>1866</v>
      </c>
      <c r="J1440" s="35">
        <v>3680.18</v>
      </c>
      <c r="K1440" s="35">
        <v>0</v>
      </c>
      <c r="L1440" s="35">
        <v>0</v>
      </c>
      <c r="M1440" s="35">
        <v>1.36</v>
      </c>
      <c r="N1440" s="10" t="str">
        <f t="shared" si="228"/>
        <v>W</v>
      </c>
      <c r="O1440" s="11">
        <f t="shared" si="229"/>
        <v>45919</v>
      </c>
      <c r="P1440" s="12" t="str">
        <f t="shared" si="230"/>
        <v>20</v>
      </c>
      <c r="Q1440" s="13" t="str">
        <f>VLOOKUP($B1440,Deals_Demo!$H:$N,7,0)</f>
        <v>strategy_12_demo</v>
      </c>
      <c r="R1440" s="13" t="str">
        <f t="shared" si="231"/>
        <v>Fri</v>
      </c>
      <c r="S1440" s="14">
        <f>VLOOKUP($B1440,Deals_Demo!$H:$S,8,0)</f>
        <v>45919.873229166667</v>
      </c>
      <c r="T1440" s="14">
        <f>VLOOKUP($B1440,Deals_Demo!$H:$S,9,0)</f>
        <v>45920.081562500003</v>
      </c>
      <c r="U1440" s="15" t="str">
        <f t="shared" si="232"/>
        <v>2025-09-20</v>
      </c>
      <c r="V1440" s="13" t="str">
        <f>VLOOKUP($B1440,Deals_Demo!$H:$S,11,0)</f>
        <v>01</v>
      </c>
      <c r="W1440" s="13" t="str">
        <f>VLOOKUP($B1440,Deals_Demo!$H:$S,12,0)</f>
        <v>Sat</v>
      </c>
      <c r="X1440" s="13">
        <f t="shared" si="234"/>
        <v>0.13600000000000001</v>
      </c>
      <c r="Y1440" s="13">
        <f t="shared" si="235"/>
        <v>0.27200000000000002</v>
      </c>
      <c r="Z1440" s="13">
        <f t="shared" si="236"/>
        <v>0.40800000000000003</v>
      </c>
      <c r="AA1440" s="13">
        <f t="shared" si="233"/>
        <v>-3</v>
      </c>
    </row>
    <row r="1441" spans="1:27" x14ac:dyDescent="0.25">
      <c r="A1441" s="60">
        <v>45919.873240740744</v>
      </c>
      <c r="B1441" s="61">
        <v>443968162</v>
      </c>
      <c r="C1441" s="37" t="s">
        <v>36</v>
      </c>
      <c r="D1441" s="37" t="s">
        <v>37</v>
      </c>
      <c r="E1441" s="37" t="s">
        <v>120</v>
      </c>
      <c r="F1441" s="36">
        <v>3678.82</v>
      </c>
      <c r="G1441" s="36">
        <v>3681.05</v>
      </c>
      <c r="H1441" s="36">
        <v>3682.17</v>
      </c>
      <c r="I1441" s="37" t="s">
        <v>1865</v>
      </c>
      <c r="J1441" s="36">
        <v>3682.17</v>
      </c>
      <c r="K1441" s="36">
        <v>0</v>
      </c>
      <c r="L1441" s="36">
        <v>0</v>
      </c>
      <c r="M1441" s="36">
        <v>3.35</v>
      </c>
      <c r="N1441" s="10" t="str">
        <f t="shared" ref="N1441:N1497" si="237">IF(M1441&gt;0,"W",IF(M1441&lt;0,"L","BE"))</f>
        <v>W</v>
      </c>
      <c r="O1441" s="11">
        <f t="shared" ref="O1441:O1497" si="238">INT(LEFT(A1441,10))</f>
        <v>45919</v>
      </c>
      <c r="P1441" s="12" t="str">
        <f t="shared" ref="P1441:P1497" si="239">TEXT(A1441,"hh")</f>
        <v>20</v>
      </c>
      <c r="Q1441" s="13" t="str">
        <f>VLOOKUP($B1441,Deals_Demo!$H:$N,7,0)</f>
        <v>strategy_16_demo</v>
      </c>
      <c r="R1441" s="13" t="str">
        <f t="shared" ref="R1441:R1497" si="240">TEXT(O1441,"ddd")</f>
        <v>Fri</v>
      </c>
      <c r="S1441" s="14">
        <f>VLOOKUP($B1441,Deals_Demo!$H:$S,8,0)</f>
        <v>45919.873240740744</v>
      </c>
      <c r="T1441" s="14">
        <f>VLOOKUP($B1441,Deals_Demo!$H:$S,9,0)</f>
        <v>45920.08157407408</v>
      </c>
      <c r="U1441" s="15" t="str">
        <f t="shared" ref="U1441:U1497" si="241">TEXT(T1441,"yyyy-mm-dd")</f>
        <v>2025-09-20</v>
      </c>
      <c r="V1441" s="13" t="str">
        <f>VLOOKUP($B1441,Deals_Demo!$H:$S,11,0)</f>
        <v>01</v>
      </c>
      <c r="W1441" s="13" t="str">
        <f>VLOOKUP($B1441,Deals_Demo!$H:$S,12,0)</f>
        <v>Sat</v>
      </c>
      <c r="X1441" s="13">
        <f t="shared" si="234"/>
        <v>0.33500000000000002</v>
      </c>
      <c r="Y1441" s="13">
        <f t="shared" si="235"/>
        <v>0.67</v>
      </c>
      <c r="Z1441" s="13">
        <f t="shared" si="236"/>
        <v>1.0049999999999999</v>
      </c>
      <c r="AA1441" s="13">
        <f t="shared" ref="AA1441:AA1497" si="242">IF(M1441&lt;2.9,-3,M1441)</f>
        <v>3.35</v>
      </c>
    </row>
    <row r="1442" spans="1:27" x14ac:dyDescent="0.25">
      <c r="A1442" s="58">
        <v>45919.873680555553</v>
      </c>
      <c r="B1442" s="59">
        <v>443968416</v>
      </c>
      <c r="C1442" s="38" t="s">
        <v>36</v>
      </c>
      <c r="D1442" s="38" t="s">
        <v>37</v>
      </c>
      <c r="E1442" s="38" t="s">
        <v>120</v>
      </c>
      <c r="F1442" s="35">
        <v>3678.75</v>
      </c>
      <c r="G1442" s="35">
        <v>3679.55</v>
      </c>
      <c r="H1442" s="38"/>
      <c r="I1442" s="38" t="s">
        <v>1860</v>
      </c>
      <c r="J1442" s="35">
        <v>3679.54</v>
      </c>
      <c r="K1442" s="35">
        <v>0</v>
      </c>
      <c r="L1442" s="35">
        <v>0</v>
      </c>
      <c r="M1442" s="35">
        <v>0.79</v>
      </c>
      <c r="N1442" s="10" t="str">
        <f t="shared" si="237"/>
        <v>W</v>
      </c>
      <c r="O1442" s="11">
        <f t="shared" si="238"/>
        <v>45919</v>
      </c>
      <c r="P1442" s="12" t="str">
        <f t="shared" si="239"/>
        <v>20</v>
      </c>
      <c r="Q1442" s="13" t="str">
        <f>VLOOKUP($B1442,Deals_Demo!$H:$N,7,0)</f>
        <v>strategy_18_demo</v>
      </c>
      <c r="R1442" s="13" t="str">
        <f t="shared" si="240"/>
        <v>Fri</v>
      </c>
      <c r="S1442" s="14">
        <f>VLOOKUP($B1442,Deals_Demo!$H:$S,8,0)</f>
        <v>45919.873680555553</v>
      </c>
      <c r="T1442" s="14">
        <f>VLOOKUP($B1442,Deals_Demo!$H:$S,9,0)</f>
        <v>45920.082013888888</v>
      </c>
      <c r="U1442" s="15" t="str">
        <f t="shared" si="241"/>
        <v>2025-09-20</v>
      </c>
      <c r="V1442" s="13" t="str">
        <f>VLOOKUP($B1442,Deals_Demo!$H:$S,11,0)</f>
        <v>01</v>
      </c>
      <c r="W1442" s="13" t="str">
        <f>VLOOKUP($B1442,Deals_Demo!$H:$S,12,0)</f>
        <v>Sat</v>
      </c>
      <c r="X1442" s="13">
        <f t="shared" si="234"/>
        <v>7.9000000000000015E-2</v>
      </c>
      <c r="Y1442" s="13">
        <f t="shared" si="235"/>
        <v>0.15800000000000003</v>
      </c>
      <c r="Z1442" s="13">
        <f t="shared" si="236"/>
        <v>0.23699999999999999</v>
      </c>
      <c r="AA1442" s="13">
        <f t="shared" si="242"/>
        <v>-3</v>
      </c>
    </row>
    <row r="1443" spans="1:27" x14ac:dyDescent="0.25">
      <c r="A1443" s="60">
        <v>45919.873680555553</v>
      </c>
      <c r="B1443" s="61">
        <v>443968419</v>
      </c>
      <c r="C1443" s="37" t="s">
        <v>36</v>
      </c>
      <c r="D1443" s="37" t="s">
        <v>37</v>
      </c>
      <c r="E1443" s="37" t="s">
        <v>120</v>
      </c>
      <c r="F1443" s="36">
        <v>3678.75</v>
      </c>
      <c r="G1443" s="36">
        <v>3679.55</v>
      </c>
      <c r="H1443" s="37"/>
      <c r="I1443" s="37" t="s">
        <v>1860</v>
      </c>
      <c r="J1443" s="36">
        <v>3679.54</v>
      </c>
      <c r="K1443" s="36">
        <v>0</v>
      </c>
      <c r="L1443" s="36">
        <v>0</v>
      </c>
      <c r="M1443" s="36">
        <v>0.79</v>
      </c>
      <c r="N1443" s="10" t="str">
        <f t="shared" si="237"/>
        <v>W</v>
      </c>
      <c r="O1443" s="11">
        <f t="shared" si="238"/>
        <v>45919</v>
      </c>
      <c r="P1443" s="12" t="str">
        <f t="shared" si="239"/>
        <v>20</v>
      </c>
      <c r="Q1443" s="13" t="str">
        <f>VLOOKUP($B1443,Deals_Demo!$H:$N,7,0)</f>
        <v>strategy_20_demo</v>
      </c>
      <c r="R1443" s="13" t="str">
        <f t="shared" si="240"/>
        <v>Fri</v>
      </c>
      <c r="S1443" s="14">
        <f>VLOOKUP($B1443,Deals_Demo!$H:$S,8,0)</f>
        <v>45919.873680555553</v>
      </c>
      <c r="T1443" s="14">
        <f>VLOOKUP($B1443,Deals_Demo!$H:$S,9,0)</f>
        <v>45920.082013888888</v>
      </c>
      <c r="U1443" s="15" t="str">
        <f t="shared" si="241"/>
        <v>2025-09-20</v>
      </c>
      <c r="V1443" s="13" t="str">
        <f>VLOOKUP($B1443,Deals_Demo!$H:$S,11,0)</f>
        <v>01</v>
      </c>
      <c r="W1443" s="13" t="str">
        <f>VLOOKUP($B1443,Deals_Demo!$H:$S,12,0)</f>
        <v>Sat</v>
      </c>
      <c r="X1443" s="13">
        <f t="shared" si="234"/>
        <v>7.9000000000000015E-2</v>
      </c>
      <c r="Y1443" s="13">
        <f t="shared" si="235"/>
        <v>0.15800000000000003</v>
      </c>
      <c r="Z1443" s="13">
        <f t="shared" si="236"/>
        <v>0.23699999999999999</v>
      </c>
      <c r="AA1443" s="13">
        <f t="shared" si="242"/>
        <v>-3</v>
      </c>
    </row>
    <row r="1444" spans="1:27" x14ac:dyDescent="0.25">
      <c r="A1444" s="58">
        <v>45919.879004629627</v>
      </c>
      <c r="B1444" s="59">
        <v>443969964</v>
      </c>
      <c r="C1444" s="38" t="s">
        <v>36</v>
      </c>
      <c r="D1444" s="38" t="s">
        <v>37</v>
      </c>
      <c r="E1444" s="38" t="s">
        <v>120</v>
      </c>
      <c r="F1444" s="35">
        <v>3678.61</v>
      </c>
      <c r="G1444" s="35">
        <v>3680.75</v>
      </c>
      <c r="H1444" s="35">
        <v>3682.11</v>
      </c>
      <c r="I1444" s="38" t="s">
        <v>1867</v>
      </c>
      <c r="J1444" s="35">
        <v>3682.15</v>
      </c>
      <c r="K1444" s="35">
        <v>0</v>
      </c>
      <c r="L1444" s="35">
        <v>0</v>
      </c>
      <c r="M1444" s="35">
        <v>3.54</v>
      </c>
      <c r="N1444" s="10" t="str">
        <f t="shared" si="237"/>
        <v>W</v>
      </c>
      <c r="O1444" s="11">
        <f t="shared" si="238"/>
        <v>45919</v>
      </c>
      <c r="P1444" s="12" t="str">
        <f t="shared" si="239"/>
        <v>21</v>
      </c>
      <c r="Q1444" s="13" t="str">
        <f>VLOOKUP($B1444,Deals_Demo!$H:$N,7,0)</f>
        <v>strategy_08_demo</v>
      </c>
      <c r="R1444" s="13" t="str">
        <f t="shared" si="240"/>
        <v>Fri</v>
      </c>
      <c r="S1444" s="14">
        <f>VLOOKUP($B1444,Deals_Demo!$H:$S,8,0)</f>
        <v>45919.879004629627</v>
      </c>
      <c r="T1444" s="14">
        <f>VLOOKUP($B1444,Deals_Demo!$H:$S,9,0)</f>
        <v>45920.087337962963</v>
      </c>
      <c r="U1444" s="15" t="str">
        <f t="shared" si="241"/>
        <v>2025-09-20</v>
      </c>
      <c r="V1444" s="13" t="str">
        <f>VLOOKUP($B1444,Deals_Demo!$H:$S,11,0)</f>
        <v>02</v>
      </c>
      <c r="W1444" s="13" t="str">
        <f>VLOOKUP($B1444,Deals_Demo!$H:$S,12,0)</f>
        <v>Sat</v>
      </c>
      <c r="X1444" s="13">
        <f t="shared" si="234"/>
        <v>0.35400000000000004</v>
      </c>
      <c r="Y1444" s="13">
        <f t="shared" si="235"/>
        <v>0.70800000000000007</v>
      </c>
      <c r="Z1444" s="13">
        <f t="shared" si="236"/>
        <v>1.0620000000000001</v>
      </c>
      <c r="AA1444" s="13">
        <f t="shared" si="242"/>
        <v>3.54</v>
      </c>
    </row>
    <row r="1445" spans="1:27" x14ac:dyDescent="0.25">
      <c r="A1445" s="60">
        <v>45919.879004629627</v>
      </c>
      <c r="B1445" s="61">
        <v>443969965</v>
      </c>
      <c r="C1445" s="37" t="s">
        <v>36</v>
      </c>
      <c r="D1445" s="37" t="s">
        <v>37</v>
      </c>
      <c r="E1445" s="37" t="s">
        <v>120</v>
      </c>
      <c r="F1445" s="36">
        <v>3678.67</v>
      </c>
      <c r="G1445" s="36">
        <v>3680.75</v>
      </c>
      <c r="H1445" s="36">
        <v>3682.11</v>
      </c>
      <c r="I1445" s="37" t="s">
        <v>1867</v>
      </c>
      <c r="J1445" s="36">
        <v>3682.15</v>
      </c>
      <c r="K1445" s="36">
        <v>0</v>
      </c>
      <c r="L1445" s="36">
        <v>0</v>
      </c>
      <c r="M1445" s="36">
        <v>3.48</v>
      </c>
      <c r="N1445" s="10" t="str">
        <f t="shared" si="237"/>
        <v>W</v>
      </c>
      <c r="O1445" s="11">
        <f t="shared" si="238"/>
        <v>45919</v>
      </c>
      <c r="P1445" s="12" t="str">
        <f t="shared" si="239"/>
        <v>21</v>
      </c>
      <c r="Q1445" s="13" t="str">
        <f>VLOOKUP($B1445,Deals_Demo!$H:$N,7,0)</f>
        <v>strategy_07_demo</v>
      </c>
      <c r="R1445" s="13" t="str">
        <f t="shared" si="240"/>
        <v>Fri</v>
      </c>
      <c r="S1445" s="14">
        <f>VLOOKUP($B1445,Deals_Demo!$H:$S,8,0)</f>
        <v>45919.879004629627</v>
      </c>
      <c r="T1445" s="14">
        <f>VLOOKUP($B1445,Deals_Demo!$H:$S,9,0)</f>
        <v>45920.087337962963</v>
      </c>
      <c r="U1445" s="15" t="str">
        <f t="shared" si="241"/>
        <v>2025-09-20</v>
      </c>
      <c r="V1445" s="13" t="str">
        <f>VLOOKUP($B1445,Deals_Demo!$H:$S,11,0)</f>
        <v>02</v>
      </c>
      <c r="W1445" s="13" t="str">
        <f>VLOOKUP($B1445,Deals_Demo!$H:$S,12,0)</f>
        <v>Sat</v>
      </c>
      <c r="X1445" s="13">
        <f t="shared" si="234"/>
        <v>0.34800000000000003</v>
      </c>
      <c r="Y1445" s="13">
        <f t="shared" si="235"/>
        <v>0.69600000000000006</v>
      </c>
      <c r="Z1445" s="13">
        <f t="shared" si="236"/>
        <v>1.044</v>
      </c>
      <c r="AA1445" s="13">
        <f t="shared" si="242"/>
        <v>3.48</v>
      </c>
    </row>
    <row r="1446" spans="1:27" x14ac:dyDescent="0.25">
      <c r="A1446" s="58">
        <v>45919.879004629627</v>
      </c>
      <c r="B1446" s="59">
        <v>443969968</v>
      </c>
      <c r="C1446" s="38" t="s">
        <v>36</v>
      </c>
      <c r="D1446" s="38" t="s">
        <v>37</v>
      </c>
      <c r="E1446" s="38" t="s">
        <v>120</v>
      </c>
      <c r="F1446" s="35">
        <v>3678.68</v>
      </c>
      <c r="G1446" s="35">
        <v>3680.75</v>
      </c>
      <c r="H1446" s="35">
        <v>3682.11</v>
      </c>
      <c r="I1446" s="38" t="s">
        <v>1867</v>
      </c>
      <c r="J1446" s="35">
        <v>3682.15</v>
      </c>
      <c r="K1446" s="35">
        <v>0</v>
      </c>
      <c r="L1446" s="35">
        <v>0</v>
      </c>
      <c r="M1446" s="35">
        <v>3.47</v>
      </c>
      <c r="N1446" s="10" t="str">
        <f t="shared" si="237"/>
        <v>W</v>
      </c>
      <c r="O1446" s="11">
        <f t="shared" si="238"/>
        <v>45919</v>
      </c>
      <c r="P1446" s="12" t="str">
        <f t="shared" si="239"/>
        <v>21</v>
      </c>
      <c r="Q1446" s="13" t="str">
        <f>VLOOKUP($B1446,Deals_Demo!$H:$N,7,0)</f>
        <v>strategy_13_demo</v>
      </c>
      <c r="R1446" s="13" t="str">
        <f t="shared" si="240"/>
        <v>Fri</v>
      </c>
      <c r="S1446" s="14">
        <f>VLOOKUP($B1446,Deals_Demo!$H:$S,8,0)</f>
        <v>45919.879004629627</v>
      </c>
      <c r="T1446" s="14">
        <f>VLOOKUP($B1446,Deals_Demo!$H:$S,9,0)</f>
        <v>45920.087337962963</v>
      </c>
      <c r="U1446" s="15" t="str">
        <f t="shared" si="241"/>
        <v>2025-09-20</v>
      </c>
      <c r="V1446" s="13" t="str">
        <f>VLOOKUP($B1446,Deals_Demo!$H:$S,11,0)</f>
        <v>02</v>
      </c>
      <c r="W1446" s="13" t="str">
        <f>VLOOKUP($B1446,Deals_Demo!$H:$S,12,0)</f>
        <v>Sat</v>
      </c>
      <c r="X1446" s="13">
        <f t="shared" si="234"/>
        <v>0.34700000000000003</v>
      </c>
      <c r="Y1446" s="13">
        <f t="shared" si="235"/>
        <v>0.69400000000000006</v>
      </c>
      <c r="Z1446" s="13">
        <f t="shared" si="236"/>
        <v>1.0409999999999999</v>
      </c>
      <c r="AA1446" s="13">
        <f t="shared" si="242"/>
        <v>3.47</v>
      </c>
    </row>
    <row r="1447" spans="1:27" x14ac:dyDescent="0.25">
      <c r="A1447" s="60">
        <v>45919.884791666664</v>
      </c>
      <c r="B1447" s="61">
        <v>443971538</v>
      </c>
      <c r="C1447" s="37" t="s">
        <v>36</v>
      </c>
      <c r="D1447" s="37" t="s">
        <v>37</v>
      </c>
      <c r="E1447" s="37" t="s">
        <v>120</v>
      </c>
      <c r="F1447" s="36">
        <v>3680.05</v>
      </c>
      <c r="G1447" s="36">
        <v>3677.05</v>
      </c>
      <c r="H1447" s="36">
        <v>3681.55</v>
      </c>
      <c r="I1447" s="37" t="s">
        <v>1868</v>
      </c>
      <c r="J1447" s="36">
        <v>3681.55</v>
      </c>
      <c r="K1447" s="36">
        <v>0</v>
      </c>
      <c r="L1447" s="36">
        <v>0</v>
      </c>
      <c r="M1447" s="36">
        <v>1.5</v>
      </c>
      <c r="N1447" s="10" t="str">
        <f t="shared" si="237"/>
        <v>W</v>
      </c>
      <c r="O1447" s="11">
        <f t="shared" si="238"/>
        <v>45919</v>
      </c>
      <c r="P1447" s="12" t="str">
        <f t="shared" si="239"/>
        <v>21</v>
      </c>
      <c r="Q1447" s="13" t="str">
        <f>VLOOKUP($B1447,Deals_Demo!$H:$N,7,0)</f>
        <v>strategy_14_demo</v>
      </c>
      <c r="R1447" s="13" t="str">
        <f t="shared" si="240"/>
        <v>Fri</v>
      </c>
      <c r="S1447" s="14">
        <f>VLOOKUP($B1447,Deals_Demo!$H:$S,8,0)</f>
        <v>45919.884791666664</v>
      </c>
      <c r="T1447" s="14">
        <f>VLOOKUP($B1447,Deals_Demo!$H:$S,9,0)</f>
        <v>45920.093124999999</v>
      </c>
      <c r="U1447" s="15" t="str">
        <f t="shared" si="241"/>
        <v>2025-09-20</v>
      </c>
      <c r="V1447" s="13" t="str">
        <f>VLOOKUP($B1447,Deals_Demo!$H:$S,11,0)</f>
        <v>02</v>
      </c>
      <c r="W1447" s="13" t="str">
        <f>VLOOKUP($B1447,Deals_Demo!$H:$S,12,0)</f>
        <v>Sat</v>
      </c>
      <c r="X1447" s="13">
        <f t="shared" si="234"/>
        <v>0.15000000000000002</v>
      </c>
      <c r="Y1447" s="13">
        <f t="shared" si="235"/>
        <v>0.30000000000000004</v>
      </c>
      <c r="Z1447" s="13">
        <f t="shared" si="236"/>
        <v>0.44999999999999996</v>
      </c>
      <c r="AA1447" s="13">
        <f t="shared" si="242"/>
        <v>-3</v>
      </c>
    </row>
    <row r="1448" spans="1:27" x14ac:dyDescent="0.25">
      <c r="A1448" s="58">
        <v>45919.884791666664</v>
      </c>
      <c r="B1448" s="59">
        <v>443971539</v>
      </c>
      <c r="C1448" s="38" t="s">
        <v>36</v>
      </c>
      <c r="D1448" s="38" t="s">
        <v>37</v>
      </c>
      <c r="E1448" s="38" t="s">
        <v>120</v>
      </c>
      <c r="F1448" s="35">
        <v>3680.05</v>
      </c>
      <c r="G1448" s="35">
        <v>3678.55</v>
      </c>
      <c r="H1448" s="35">
        <v>3681.55</v>
      </c>
      <c r="I1448" s="38" t="s">
        <v>1868</v>
      </c>
      <c r="J1448" s="35">
        <v>3681.55</v>
      </c>
      <c r="K1448" s="35">
        <v>0</v>
      </c>
      <c r="L1448" s="35">
        <v>0</v>
      </c>
      <c r="M1448" s="35">
        <v>1.5</v>
      </c>
      <c r="N1448" s="10" t="str">
        <f t="shared" si="237"/>
        <v>W</v>
      </c>
      <c r="O1448" s="11">
        <f t="shared" si="238"/>
        <v>45919</v>
      </c>
      <c r="P1448" s="12" t="str">
        <f t="shared" si="239"/>
        <v>21</v>
      </c>
      <c r="Q1448" s="13" t="str">
        <f>VLOOKUP($B1448,Deals_Demo!$H:$N,7,0)</f>
        <v>strategy_15_demo</v>
      </c>
      <c r="R1448" s="13" t="str">
        <f t="shared" si="240"/>
        <v>Fri</v>
      </c>
      <c r="S1448" s="14">
        <f>VLOOKUP($B1448,Deals_Demo!$H:$S,8,0)</f>
        <v>45919.884791666664</v>
      </c>
      <c r="T1448" s="14">
        <f>VLOOKUP($B1448,Deals_Demo!$H:$S,9,0)</f>
        <v>45920.093124999999</v>
      </c>
      <c r="U1448" s="15" t="str">
        <f t="shared" si="241"/>
        <v>2025-09-20</v>
      </c>
      <c r="V1448" s="13" t="str">
        <f>VLOOKUP($B1448,Deals_Demo!$H:$S,11,0)</f>
        <v>02</v>
      </c>
      <c r="W1448" s="13" t="str">
        <f>VLOOKUP($B1448,Deals_Demo!$H:$S,12,0)</f>
        <v>Sat</v>
      </c>
      <c r="X1448" s="13">
        <f t="shared" si="234"/>
        <v>0.15000000000000002</v>
      </c>
      <c r="Y1448" s="13">
        <f t="shared" si="235"/>
        <v>0.30000000000000004</v>
      </c>
      <c r="Z1448" s="13">
        <f t="shared" si="236"/>
        <v>0.44999999999999996</v>
      </c>
      <c r="AA1448" s="13">
        <f t="shared" si="242"/>
        <v>-3</v>
      </c>
    </row>
    <row r="1449" spans="1:27" x14ac:dyDescent="0.25">
      <c r="A1449" s="60">
        <v>45919.884791666664</v>
      </c>
      <c r="B1449" s="61">
        <v>443971540</v>
      </c>
      <c r="C1449" s="37" t="s">
        <v>36</v>
      </c>
      <c r="D1449" s="37" t="s">
        <v>37</v>
      </c>
      <c r="E1449" s="37" t="s">
        <v>120</v>
      </c>
      <c r="F1449" s="36">
        <v>3679.98</v>
      </c>
      <c r="G1449" s="36">
        <v>3680.42</v>
      </c>
      <c r="H1449" s="36">
        <v>3681.55</v>
      </c>
      <c r="I1449" s="37" t="s">
        <v>1868</v>
      </c>
      <c r="J1449" s="36">
        <v>3681.55</v>
      </c>
      <c r="K1449" s="36">
        <v>0</v>
      </c>
      <c r="L1449" s="36">
        <v>0</v>
      </c>
      <c r="M1449" s="36">
        <v>1.57</v>
      </c>
      <c r="N1449" s="10" t="str">
        <f t="shared" si="237"/>
        <v>W</v>
      </c>
      <c r="O1449" s="11">
        <f t="shared" si="238"/>
        <v>45919</v>
      </c>
      <c r="P1449" s="12" t="str">
        <f t="shared" si="239"/>
        <v>21</v>
      </c>
      <c r="Q1449" s="13" t="str">
        <f>VLOOKUP($B1449,Deals_Demo!$H:$N,7,0)</f>
        <v>strategy_12_demo</v>
      </c>
      <c r="R1449" s="13" t="str">
        <f t="shared" si="240"/>
        <v>Fri</v>
      </c>
      <c r="S1449" s="14">
        <f>VLOOKUP($B1449,Deals_Demo!$H:$S,8,0)</f>
        <v>45919.884791666664</v>
      </c>
      <c r="T1449" s="14">
        <f>VLOOKUP($B1449,Deals_Demo!$H:$S,9,0)</f>
        <v>45920.093124999999</v>
      </c>
      <c r="U1449" s="15" t="str">
        <f t="shared" si="241"/>
        <v>2025-09-20</v>
      </c>
      <c r="V1449" s="13" t="str">
        <f>VLOOKUP($B1449,Deals_Demo!$H:$S,11,0)</f>
        <v>02</v>
      </c>
      <c r="W1449" s="13" t="str">
        <f>VLOOKUP($B1449,Deals_Demo!$H:$S,12,0)</f>
        <v>Sat</v>
      </c>
      <c r="X1449" s="13">
        <f t="shared" si="234"/>
        <v>0.15700000000000003</v>
      </c>
      <c r="Y1449" s="13">
        <f t="shared" si="235"/>
        <v>0.31400000000000006</v>
      </c>
      <c r="Z1449" s="13">
        <f t="shared" si="236"/>
        <v>0.47099999999999997</v>
      </c>
      <c r="AA1449" s="13">
        <f t="shared" si="242"/>
        <v>-3</v>
      </c>
    </row>
    <row r="1450" spans="1:27" x14ac:dyDescent="0.25">
      <c r="A1450" s="58">
        <v>45919.88548611111</v>
      </c>
      <c r="B1450" s="59">
        <v>443971621</v>
      </c>
      <c r="C1450" s="38" t="s">
        <v>36</v>
      </c>
      <c r="D1450" s="38" t="s">
        <v>37</v>
      </c>
      <c r="E1450" s="38" t="s">
        <v>120</v>
      </c>
      <c r="F1450" s="35">
        <v>3680.11</v>
      </c>
      <c r="G1450" s="35">
        <v>3682.06</v>
      </c>
      <c r="H1450" s="38"/>
      <c r="I1450" s="38" t="s">
        <v>1862</v>
      </c>
      <c r="J1450" s="35">
        <v>3682.04</v>
      </c>
      <c r="K1450" s="35">
        <v>0</v>
      </c>
      <c r="L1450" s="35">
        <v>0</v>
      </c>
      <c r="M1450" s="35">
        <v>1.93</v>
      </c>
      <c r="N1450" s="10" t="str">
        <f t="shared" si="237"/>
        <v>W</v>
      </c>
      <c r="O1450" s="11">
        <f t="shared" si="238"/>
        <v>45919</v>
      </c>
      <c r="P1450" s="12" t="str">
        <f t="shared" si="239"/>
        <v>21</v>
      </c>
      <c r="Q1450" s="13" t="str">
        <f>VLOOKUP($B1450,Deals_Demo!$H:$N,7,0)</f>
        <v>strategy_20_demo</v>
      </c>
      <c r="R1450" s="13" t="str">
        <f t="shared" si="240"/>
        <v>Fri</v>
      </c>
      <c r="S1450" s="14">
        <f>VLOOKUP($B1450,Deals_Demo!$H:$S,8,0)</f>
        <v>45919.88548611111</v>
      </c>
      <c r="T1450" s="14">
        <f>VLOOKUP($B1450,Deals_Demo!$H:$S,9,0)</f>
        <v>45920.093819444446</v>
      </c>
      <c r="U1450" s="15" t="str">
        <f t="shared" si="241"/>
        <v>2025-09-20</v>
      </c>
      <c r="V1450" s="13" t="str">
        <f>VLOOKUP($B1450,Deals_Demo!$H:$S,11,0)</f>
        <v>02</v>
      </c>
      <c r="W1450" s="13" t="str">
        <f>VLOOKUP($B1450,Deals_Demo!$H:$S,12,0)</f>
        <v>Sat</v>
      </c>
      <c r="X1450" s="13">
        <f t="shared" si="234"/>
        <v>0.193</v>
      </c>
      <c r="Y1450" s="13">
        <f t="shared" si="235"/>
        <v>0.38600000000000001</v>
      </c>
      <c r="Z1450" s="13">
        <f t="shared" si="236"/>
        <v>0.57899999999999996</v>
      </c>
      <c r="AA1450" s="13">
        <f t="shared" si="242"/>
        <v>-3</v>
      </c>
    </row>
    <row r="1451" spans="1:27" x14ac:dyDescent="0.25">
      <c r="A1451" s="60">
        <v>45919.88548611111</v>
      </c>
      <c r="B1451" s="61">
        <v>443971622</v>
      </c>
      <c r="C1451" s="37" t="s">
        <v>36</v>
      </c>
      <c r="D1451" s="37" t="s">
        <v>37</v>
      </c>
      <c r="E1451" s="37" t="s">
        <v>120</v>
      </c>
      <c r="F1451" s="36">
        <v>3679.99</v>
      </c>
      <c r="G1451" s="36">
        <v>3682.06</v>
      </c>
      <c r="H1451" s="37"/>
      <c r="I1451" s="37" t="s">
        <v>1862</v>
      </c>
      <c r="J1451" s="36">
        <v>3682.04</v>
      </c>
      <c r="K1451" s="36">
        <v>0</v>
      </c>
      <c r="L1451" s="36">
        <v>0</v>
      </c>
      <c r="M1451" s="36">
        <v>2.0499999999999998</v>
      </c>
      <c r="N1451" s="10" t="str">
        <f t="shared" si="237"/>
        <v>W</v>
      </c>
      <c r="O1451" s="11">
        <f t="shared" si="238"/>
        <v>45919</v>
      </c>
      <c r="P1451" s="12" t="str">
        <f t="shared" si="239"/>
        <v>21</v>
      </c>
      <c r="Q1451" s="13" t="str">
        <f>VLOOKUP($B1451,Deals_Demo!$H:$N,7,0)</f>
        <v>strategy_18_demo</v>
      </c>
      <c r="R1451" s="13" t="str">
        <f t="shared" si="240"/>
        <v>Fri</v>
      </c>
      <c r="S1451" s="14">
        <f>VLOOKUP($B1451,Deals_Demo!$H:$S,8,0)</f>
        <v>45919.88548611111</v>
      </c>
      <c r="T1451" s="14">
        <f>VLOOKUP($B1451,Deals_Demo!$H:$S,9,0)</f>
        <v>45920.093819444446</v>
      </c>
      <c r="U1451" s="15" t="str">
        <f t="shared" si="241"/>
        <v>2025-09-20</v>
      </c>
      <c r="V1451" s="13" t="str">
        <f>VLOOKUP($B1451,Deals_Demo!$H:$S,11,0)</f>
        <v>02</v>
      </c>
      <c r="W1451" s="13" t="str">
        <f>VLOOKUP($B1451,Deals_Demo!$H:$S,12,0)</f>
        <v>Sat</v>
      </c>
      <c r="X1451" s="13">
        <f t="shared" si="234"/>
        <v>0.20499999999999999</v>
      </c>
      <c r="Y1451" s="13">
        <f t="shared" si="235"/>
        <v>0.41</v>
      </c>
      <c r="Z1451" s="13">
        <f t="shared" si="236"/>
        <v>0.61499999999999988</v>
      </c>
      <c r="AA1451" s="13">
        <f t="shared" si="242"/>
        <v>-3</v>
      </c>
    </row>
    <row r="1452" spans="1:27" x14ac:dyDescent="0.25">
      <c r="A1452" s="58">
        <v>45919.88548611111</v>
      </c>
      <c r="B1452" s="59">
        <v>443971623</v>
      </c>
      <c r="C1452" s="38" t="s">
        <v>36</v>
      </c>
      <c r="D1452" s="38" t="s">
        <v>37</v>
      </c>
      <c r="E1452" s="38" t="s">
        <v>120</v>
      </c>
      <c r="F1452" s="35">
        <v>3679.92</v>
      </c>
      <c r="G1452" s="35">
        <v>3682.67</v>
      </c>
      <c r="H1452" s="35">
        <v>3683.61</v>
      </c>
      <c r="I1452" s="38" t="s">
        <v>1869</v>
      </c>
      <c r="J1452" s="35">
        <v>3683.65</v>
      </c>
      <c r="K1452" s="35">
        <v>0</v>
      </c>
      <c r="L1452" s="35">
        <v>0</v>
      </c>
      <c r="M1452" s="35">
        <v>3.73</v>
      </c>
      <c r="N1452" s="10" t="str">
        <f t="shared" si="237"/>
        <v>W</v>
      </c>
      <c r="O1452" s="11">
        <f t="shared" si="238"/>
        <v>45919</v>
      </c>
      <c r="P1452" s="12" t="str">
        <f t="shared" si="239"/>
        <v>21</v>
      </c>
      <c r="Q1452" s="13" t="str">
        <f>VLOOKUP($B1452,Deals_Demo!$H:$N,7,0)</f>
        <v>strategy_17_demo</v>
      </c>
      <c r="R1452" s="13" t="str">
        <f t="shared" si="240"/>
        <v>Fri</v>
      </c>
      <c r="S1452" s="14">
        <f>VLOOKUP($B1452,Deals_Demo!$H:$S,8,0)</f>
        <v>45919.88548611111</v>
      </c>
      <c r="T1452" s="14">
        <f>VLOOKUP($B1452,Deals_Demo!$H:$S,9,0)</f>
        <v>45920.093819444446</v>
      </c>
      <c r="U1452" s="15" t="str">
        <f t="shared" si="241"/>
        <v>2025-09-20</v>
      </c>
      <c r="V1452" s="13" t="str">
        <f>VLOOKUP($B1452,Deals_Demo!$H:$S,11,0)</f>
        <v>02</v>
      </c>
      <c r="W1452" s="13" t="str">
        <f>VLOOKUP($B1452,Deals_Demo!$H:$S,12,0)</f>
        <v>Sat</v>
      </c>
      <c r="X1452" s="13">
        <f t="shared" si="234"/>
        <v>0.373</v>
      </c>
      <c r="Y1452" s="13">
        <f t="shared" si="235"/>
        <v>0.746</v>
      </c>
      <c r="Z1452" s="13">
        <f t="shared" si="236"/>
        <v>1.119</v>
      </c>
      <c r="AA1452" s="13">
        <f t="shared" si="242"/>
        <v>3.73</v>
      </c>
    </row>
    <row r="1453" spans="1:27" x14ac:dyDescent="0.25">
      <c r="A1453" s="60">
        <v>45919.892777777779</v>
      </c>
      <c r="B1453" s="61">
        <v>443974858</v>
      </c>
      <c r="C1453" s="37" t="s">
        <v>36</v>
      </c>
      <c r="D1453" s="37" t="s">
        <v>37</v>
      </c>
      <c r="E1453" s="37" t="s">
        <v>120</v>
      </c>
      <c r="F1453" s="36">
        <v>3682.12</v>
      </c>
      <c r="G1453" s="36">
        <v>3683.29</v>
      </c>
      <c r="H1453" s="36">
        <v>3684.4</v>
      </c>
      <c r="I1453" s="37" t="s">
        <v>1870</v>
      </c>
      <c r="J1453" s="36">
        <v>3683.25</v>
      </c>
      <c r="K1453" s="36">
        <v>0</v>
      </c>
      <c r="L1453" s="36">
        <v>0</v>
      </c>
      <c r="M1453" s="36">
        <v>1.1299999999999999</v>
      </c>
      <c r="N1453" s="10" t="str">
        <f t="shared" si="237"/>
        <v>W</v>
      </c>
      <c r="O1453" s="11">
        <f t="shared" si="238"/>
        <v>45919</v>
      </c>
      <c r="P1453" s="12" t="str">
        <f t="shared" si="239"/>
        <v>21</v>
      </c>
      <c r="Q1453" s="13" t="str">
        <f>VLOOKUP($B1453,Deals_Demo!$H:$N,7,0)</f>
        <v>strategy_21_demo</v>
      </c>
      <c r="R1453" s="13" t="str">
        <f t="shared" si="240"/>
        <v>Fri</v>
      </c>
      <c r="S1453" s="14">
        <f>VLOOKUP($B1453,Deals_Demo!$H:$S,8,0)</f>
        <v>45919.892777777779</v>
      </c>
      <c r="T1453" s="14">
        <f>VLOOKUP($B1453,Deals_Demo!$H:$S,9,0)</f>
        <v>45920.101111111115</v>
      </c>
      <c r="U1453" s="15" t="str">
        <f t="shared" si="241"/>
        <v>2025-09-20</v>
      </c>
      <c r="V1453" s="13" t="str">
        <f>VLOOKUP($B1453,Deals_Demo!$H:$S,11,0)</f>
        <v>02</v>
      </c>
      <c r="W1453" s="13" t="str">
        <f>VLOOKUP($B1453,Deals_Demo!$H:$S,12,0)</f>
        <v>Sat</v>
      </c>
      <c r="X1453" s="13">
        <f t="shared" si="234"/>
        <v>0.11299999999999999</v>
      </c>
      <c r="Y1453" s="13">
        <f t="shared" si="235"/>
        <v>0.22599999999999998</v>
      </c>
      <c r="Z1453" s="13">
        <f t="shared" si="236"/>
        <v>0.33899999999999997</v>
      </c>
      <c r="AA1453" s="13">
        <f t="shared" si="242"/>
        <v>-3</v>
      </c>
    </row>
    <row r="1454" spans="1:27" x14ac:dyDescent="0.25">
      <c r="A1454" s="58">
        <v>45919.892789351848</v>
      </c>
      <c r="B1454" s="59">
        <v>443974863</v>
      </c>
      <c r="C1454" s="38" t="s">
        <v>36</v>
      </c>
      <c r="D1454" s="38" t="s">
        <v>37</v>
      </c>
      <c r="E1454" s="38" t="s">
        <v>120</v>
      </c>
      <c r="F1454" s="35">
        <v>3682.11</v>
      </c>
      <c r="G1454" s="35">
        <v>3683.4</v>
      </c>
      <c r="H1454" s="38"/>
      <c r="I1454" s="38" t="s">
        <v>1871</v>
      </c>
      <c r="J1454" s="35">
        <v>3683.31</v>
      </c>
      <c r="K1454" s="35">
        <v>0</v>
      </c>
      <c r="L1454" s="35">
        <v>0</v>
      </c>
      <c r="M1454" s="35">
        <v>1.2</v>
      </c>
      <c r="N1454" s="10" t="str">
        <f t="shared" si="237"/>
        <v>W</v>
      </c>
      <c r="O1454" s="11">
        <f t="shared" si="238"/>
        <v>45919</v>
      </c>
      <c r="P1454" s="12" t="str">
        <f t="shared" si="239"/>
        <v>21</v>
      </c>
      <c r="Q1454" s="13" t="str">
        <f>VLOOKUP($B1454,Deals_Demo!$H:$N,7,0)</f>
        <v>strategy_20_demo</v>
      </c>
      <c r="R1454" s="13" t="str">
        <f t="shared" si="240"/>
        <v>Fri</v>
      </c>
      <c r="S1454" s="14">
        <f>VLOOKUP($B1454,Deals_Demo!$H:$S,8,0)</f>
        <v>45919.892789351848</v>
      </c>
      <c r="T1454" s="14">
        <f>VLOOKUP($B1454,Deals_Demo!$H:$S,9,0)</f>
        <v>45920.101122685184</v>
      </c>
      <c r="U1454" s="15" t="str">
        <f t="shared" si="241"/>
        <v>2025-09-20</v>
      </c>
      <c r="V1454" s="13" t="str">
        <f>VLOOKUP($B1454,Deals_Demo!$H:$S,11,0)</f>
        <v>02</v>
      </c>
      <c r="W1454" s="13" t="str">
        <f>VLOOKUP($B1454,Deals_Demo!$H:$S,12,0)</f>
        <v>Sat</v>
      </c>
      <c r="X1454" s="13">
        <f t="shared" si="234"/>
        <v>0.12</v>
      </c>
      <c r="Y1454" s="13">
        <f t="shared" si="235"/>
        <v>0.24</v>
      </c>
      <c r="Z1454" s="13">
        <f t="shared" si="236"/>
        <v>0.36</v>
      </c>
      <c r="AA1454" s="13">
        <f t="shared" si="242"/>
        <v>-3</v>
      </c>
    </row>
    <row r="1455" spans="1:27" x14ac:dyDescent="0.25">
      <c r="A1455" s="60">
        <v>45919.892789351848</v>
      </c>
      <c r="B1455" s="61">
        <v>443974867</v>
      </c>
      <c r="C1455" s="37" t="s">
        <v>36</v>
      </c>
      <c r="D1455" s="37" t="s">
        <v>37</v>
      </c>
      <c r="E1455" s="37" t="s">
        <v>120</v>
      </c>
      <c r="F1455" s="36">
        <v>3682.11</v>
      </c>
      <c r="G1455" s="36">
        <v>3683.41</v>
      </c>
      <c r="H1455" s="37"/>
      <c r="I1455" s="37" t="s">
        <v>1871</v>
      </c>
      <c r="J1455" s="36">
        <v>3683.31</v>
      </c>
      <c r="K1455" s="36">
        <v>0</v>
      </c>
      <c r="L1455" s="36">
        <v>0</v>
      </c>
      <c r="M1455" s="36">
        <v>1.2</v>
      </c>
      <c r="N1455" s="10" t="str">
        <f t="shared" si="237"/>
        <v>W</v>
      </c>
      <c r="O1455" s="11">
        <f t="shared" si="238"/>
        <v>45919</v>
      </c>
      <c r="P1455" s="12" t="str">
        <f t="shared" si="239"/>
        <v>21</v>
      </c>
      <c r="Q1455" s="13" t="str">
        <f>VLOOKUP($B1455,Deals_Demo!$H:$N,7,0)</f>
        <v>strategy_18_demo</v>
      </c>
      <c r="R1455" s="13" t="str">
        <f t="shared" si="240"/>
        <v>Fri</v>
      </c>
      <c r="S1455" s="14">
        <f>VLOOKUP($B1455,Deals_Demo!$H:$S,8,0)</f>
        <v>45919.892789351848</v>
      </c>
      <c r="T1455" s="14">
        <f>VLOOKUP($B1455,Deals_Demo!$H:$S,9,0)</f>
        <v>45920.101122685184</v>
      </c>
      <c r="U1455" s="15" t="str">
        <f t="shared" si="241"/>
        <v>2025-09-20</v>
      </c>
      <c r="V1455" s="13" t="str">
        <f>VLOOKUP($B1455,Deals_Demo!$H:$S,11,0)</f>
        <v>02</v>
      </c>
      <c r="W1455" s="13" t="str">
        <f>VLOOKUP($B1455,Deals_Demo!$H:$S,12,0)</f>
        <v>Sat</v>
      </c>
      <c r="X1455" s="13">
        <f t="shared" si="234"/>
        <v>0.12</v>
      </c>
      <c r="Y1455" s="13">
        <f t="shared" si="235"/>
        <v>0.24</v>
      </c>
      <c r="Z1455" s="13">
        <f t="shared" si="236"/>
        <v>0.36</v>
      </c>
      <c r="AA1455" s="13">
        <f t="shared" si="242"/>
        <v>-3</v>
      </c>
    </row>
    <row r="1456" spans="1:27" x14ac:dyDescent="0.25">
      <c r="A1456" s="58">
        <v>45919.892789351848</v>
      </c>
      <c r="B1456" s="59">
        <v>443974872</v>
      </c>
      <c r="C1456" s="38" t="s">
        <v>36</v>
      </c>
      <c r="D1456" s="38" t="s">
        <v>37</v>
      </c>
      <c r="E1456" s="38" t="s">
        <v>120</v>
      </c>
      <c r="F1456" s="35">
        <v>3682.09</v>
      </c>
      <c r="G1456" s="35">
        <v>3682.28</v>
      </c>
      <c r="H1456" s="35">
        <v>3683.7</v>
      </c>
      <c r="I1456" s="38" t="s">
        <v>1872</v>
      </c>
      <c r="J1456" s="35">
        <v>3683.7</v>
      </c>
      <c r="K1456" s="35">
        <v>0</v>
      </c>
      <c r="L1456" s="35">
        <v>0</v>
      </c>
      <c r="M1456" s="35">
        <v>1.61</v>
      </c>
      <c r="N1456" s="10" t="str">
        <f t="shared" si="237"/>
        <v>W</v>
      </c>
      <c r="O1456" s="11">
        <f t="shared" si="238"/>
        <v>45919</v>
      </c>
      <c r="P1456" s="12" t="str">
        <f t="shared" si="239"/>
        <v>21</v>
      </c>
      <c r="Q1456" s="13" t="str">
        <f>VLOOKUP($B1456,Deals_Demo!$H:$N,7,0)</f>
        <v>strategy_14_demo</v>
      </c>
      <c r="R1456" s="13" t="str">
        <f t="shared" si="240"/>
        <v>Fri</v>
      </c>
      <c r="S1456" s="14">
        <f>VLOOKUP($B1456,Deals_Demo!$H:$S,8,0)</f>
        <v>45919.892789351848</v>
      </c>
      <c r="T1456" s="14">
        <f>VLOOKUP($B1456,Deals_Demo!$H:$S,9,0)</f>
        <v>45920.101122685184</v>
      </c>
      <c r="U1456" s="15" t="str">
        <f t="shared" si="241"/>
        <v>2025-09-20</v>
      </c>
      <c r="V1456" s="13" t="str">
        <f>VLOOKUP($B1456,Deals_Demo!$H:$S,11,0)</f>
        <v>02</v>
      </c>
      <c r="W1456" s="13" t="str">
        <f>VLOOKUP($B1456,Deals_Demo!$H:$S,12,0)</f>
        <v>Sat</v>
      </c>
      <c r="X1456" s="13">
        <f t="shared" si="234"/>
        <v>0.16100000000000003</v>
      </c>
      <c r="Y1456" s="13">
        <f t="shared" si="235"/>
        <v>0.32200000000000006</v>
      </c>
      <c r="Z1456" s="13">
        <f t="shared" si="236"/>
        <v>0.48299999999999998</v>
      </c>
      <c r="AA1456" s="13">
        <f t="shared" si="242"/>
        <v>-3</v>
      </c>
    </row>
    <row r="1457" spans="1:27" x14ac:dyDescent="0.25">
      <c r="A1457" s="60">
        <v>45919.892800925925</v>
      </c>
      <c r="B1457" s="61">
        <v>443974877</v>
      </c>
      <c r="C1457" s="37" t="s">
        <v>36</v>
      </c>
      <c r="D1457" s="37" t="s">
        <v>37</v>
      </c>
      <c r="E1457" s="37" t="s">
        <v>120</v>
      </c>
      <c r="F1457" s="36">
        <v>3682.09</v>
      </c>
      <c r="G1457" s="36">
        <v>3680.7</v>
      </c>
      <c r="H1457" s="36">
        <v>3683.7</v>
      </c>
      <c r="I1457" s="37" t="s">
        <v>1873</v>
      </c>
      <c r="J1457" s="36">
        <v>3680.69</v>
      </c>
      <c r="K1457" s="36">
        <v>0</v>
      </c>
      <c r="L1457" s="36">
        <v>0</v>
      </c>
      <c r="M1457" s="36">
        <v>-1.4</v>
      </c>
      <c r="N1457" s="10" t="str">
        <f t="shared" si="237"/>
        <v>L</v>
      </c>
      <c r="O1457" s="11">
        <f t="shared" si="238"/>
        <v>45919</v>
      </c>
      <c r="P1457" s="12" t="str">
        <f t="shared" si="239"/>
        <v>21</v>
      </c>
      <c r="Q1457" s="13" t="str">
        <f>VLOOKUP($B1457,Deals_Demo!$H:$N,7,0)</f>
        <v>strategy_15_demo</v>
      </c>
      <c r="R1457" s="13" t="str">
        <f t="shared" si="240"/>
        <v>Fri</v>
      </c>
      <c r="S1457" s="14">
        <f>VLOOKUP($B1457,Deals_Demo!$H:$S,8,0)</f>
        <v>45919.892800925925</v>
      </c>
      <c r="T1457" s="14">
        <f>VLOOKUP($B1457,Deals_Demo!$H:$S,9,0)</f>
        <v>45920.101134259261</v>
      </c>
      <c r="U1457" s="15" t="str">
        <f t="shared" si="241"/>
        <v>2025-09-20</v>
      </c>
      <c r="V1457" s="13" t="str">
        <f>VLOOKUP($B1457,Deals_Demo!$H:$S,11,0)</f>
        <v>02</v>
      </c>
      <c r="W1457" s="13" t="str">
        <f>VLOOKUP($B1457,Deals_Demo!$H:$S,12,0)</f>
        <v>Sat</v>
      </c>
      <c r="X1457" s="13">
        <f t="shared" si="234"/>
        <v>-0.13999999999999999</v>
      </c>
      <c r="Y1457" s="13">
        <f t="shared" si="235"/>
        <v>-0.27999999999999997</v>
      </c>
      <c r="Z1457" s="13">
        <f t="shared" si="236"/>
        <v>-0.42</v>
      </c>
      <c r="AA1457" s="13">
        <f t="shared" si="242"/>
        <v>-3</v>
      </c>
    </row>
    <row r="1458" spans="1:27" x14ac:dyDescent="0.25">
      <c r="A1458" s="58">
        <v>45919.892800925925</v>
      </c>
      <c r="B1458" s="59">
        <v>443974880</v>
      </c>
      <c r="C1458" s="38" t="s">
        <v>36</v>
      </c>
      <c r="D1458" s="38" t="s">
        <v>37</v>
      </c>
      <c r="E1458" s="38" t="s">
        <v>120</v>
      </c>
      <c r="F1458" s="35">
        <v>3682.09</v>
      </c>
      <c r="G1458" s="35">
        <v>3682.28</v>
      </c>
      <c r="H1458" s="35">
        <v>3683.7</v>
      </c>
      <c r="I1458" s="38" t="s">
        <v>1872</v>
      </c>
      <c r="J1458" s="35">
        <v>3683.7</v>
      </c>
      <c r="K1458" s="35">
        <v>0</v>
      </c>
      <c r="L1458" s="35">
        <v>0</v>
      </c>
      <c r="M1458" s="35">
        <v>1.61</v>
      </c>
      <c r="N1458" s="10" t="str">
        <f t="shared" si="237"/>
        <v>W</v>
      </c>
      <c r="O1458" s="11">
        <f t="shared" si="238"/>
        <v>45919</v>
      </c>
      <c r="P1458" s="12" t="str">
        <f t="shared" si="239"/>
        <v>21</v>
      </c>
      <c r="Q1458" s="13" t="str">
        <f>VLOOKUP($B1458,Deals_Demo!$H:$N,7,0)</f>
        <v>strategy_12_demo</v>
      </c>
      <c r="R1458" s="13" t="str">
        <f t="shared" si="240"/>
        <v>Fri</v>
      </c>
      <c r="S1458" s="14">
        <f>VLOOKUP($B1458,Deals_Demo!$H:$S,8,0)</f>
        <v>45919.892800925925</v>
      </c>
      <c r="T1458" s="14">
        <f>VLOOKUP($B1458,Deals_Demo!$H:$S,9,0)</f>
        <v>45920.101134259261</v>
      </c>
      <c r="U1458" s="15" t="str">
        <f t="shared" si="241"/>
        <v>2025-09-20</v>
      </c>
      <c r="V1458" s="13" t="str">
        <f>VLOOKUP($B1458,Deals_Demo!$H:$S,11,0)</f>
        <v>02</v>
      </c>
      <c r="W1458" s="13" t="str">
        <f>VLOOKUP($B1458,Deals_Demo!$H:$S,12,0)</f>
        <v>Sat</v>
      </c>
      <c r="X1458" s="13">
        <f t="shared" si="234"/>
        <v>0.16100000000000003</v>
      </c>
      <c r="Y1458" s="13">
        <f t="shared" si="235"/>
        <v>0.32200000000000006</v>
      </c>
      <c r="Z1458" s="13">
        <f t="shared" si="236"/>
        <v>0.48299999999999998</v>
      </c>
      <c r="AA1458" s="13">
        <f t="shared" si="242"/>
        <v>-3</v>
      </c>
    </row>
    <row r="1459" spans="1:27" x14ac:dyDescent="0.25">
      <c r="A1459" s="60">
        <v>45919.892800925925</v>
      </c>
      <c r="B1459" s="61">
        <v>443974884</v>
      </c>
      <c r="C1459" s="37" t="s">
        <v>36</v>
      </c>
      <c r="D1459" s="37" t="s">
        <v>37</v>
      </c>
      <c r="E1459" s="37" t="s">
        <v>120</v>
      </c>
      <c r="F1459" s="36">
        <v>3682.09</v>
      </c>
      <c r="G1459" s="36">
        <v>3683.06</v>
      </c>
      <c r="H1459" s="36">
        <v>3685.7</v>
      </c>
      <c r="I1459" s="37" t="s">
        <v>1874</v>
      </c>
      <c r="J1459" s="36">
        <v>3683.04</v>
      </c>
      <c r="K1459" s="36">
        <v>0</v>
      </c>
      <c r="L1459" s="36">
        <v>0</v>
      </c>
      <c r="M1459" s="36">
        <v>0.95</v>
      </c>
      <c r="N1459" s="10" t="str">
        <f t="shared" si="237"/>
        <v>W</v>
      </c>
      <c r="O1459" s="11">
        <f t="shared" si="238"/>
        <v>45919</v>
      </c>
      <c r="P1459" s="12" t="str">
        <f t="shared" si="239"/>
        <v>21</v>
      </c>
      <c r="Q1459" s="13" t="str">
        <f>VLOOKUP($B1459,Deals_Demo!$H:$N,7,0)</f>
        <v>strategy_11_demo</v>
      </c>
      <c r="R1459" s="13" t="str">
        <f t="shared" si="240"/>
        <v>Fri</v>
      </c>
      <c r="S1459" s="14">
        <f>VLOOKUP($B1459,Deals_Demo!$H:$S,8,0)</f>
        <v>45919.892800925925</v>
      </c>
      <c r="T1459" s="14">
        <f>VLOOKUP($B1459,Deals_Demo!$H:$S,9,0)</f>
        <v>45920.101134259261</v>
      </c>
      <c r="U1459" s="15" t="str">
        <f t="shared" si="241"/>
        <v>2025-09-20</v>
      </c>
      <c r="V1459" s="13" t="str">
        <f>VLOOKUP($B1459,Deals_Demo!$H:$S,11,0)</f>
        <v>02</v>
      </c>
      <c r="W1459" s="13" t="str">
        <f>VLOOKUP($B1459,Deals_Demo!$H:$S,12,0)</f>
        <v>Sat</v>
      </c>
      <c r="X1459" s="13">
        <f t="shared" si="234"/>
        <v>9.5000000000000001E-2</v>
      </c>
      <c r="Y1459" s="13">
        <f t="shared" si="235"/>
        <v>0.19</v>
      </c>
      <c r="Z1459" s="13">
        <f t="shared" si="236"/>
        <v>0.28499999999999998</v>
      </c>
      <c r="AA1459" s="13">
        <f t="shared" si="242"/>
        <v>-3</v>
      </c>
    </row>
    <row r="1460" spans="1:27" x14ac:dyDescent="0.25">
      <c r="A1460" s="58">
        <v>45919.892800925925</v>
      </c>
      <c r="B1460" s="59">
        <v>443974885</v>
      </c>
      <c r="C1460" s="38" t="s">
        <v>36</v>
      </c>
      <c r="D1460" s="38" t="s">
        <v>37</v>
      </c>
      <c r="E1460" s="38" t="s">
        <v>120</v>
      </c>
      <c r="F1460" s="35">
        <v>3682.09</v>
      </c>
      <c r="G1460" s="35">
        <v>3683.06</v>
      </c>
      <c r="H1460" s="35">
        <v>3685.2</v>
      </c>
      <c r="I1460" s="38" t="s">
        <v>1874</v>
      </c>
      <c r="J1460" s="35">
        <v>3683.04</v>
      </c>
      <c r="K1460" s="35">
        <v>0</v>
      </c>
      <c r="L1460" s="35">
        <v>0</v>
      </c>
      <c r="M1460" s="35">
        <v>0.95</v>
      </c>
      <c r="N1460" s="10" t="str">
        <f t="shared" si="237"/>
        <v>W</v>
      </c>
      <c r="O1460" s="11">
        <f t="shared" si="238"/>
        <v>45919</v>
      </c>
      <c r="P1460" s="12" t="str">
        <f t="shared" si="239"/>
        <v>21</v>
      </c>
      <c r="Q1460" s="13" t="str">
        <f>VLOOKUP($B1460,Deals_Demo!$H:$N,7,0)</f>
        <v>strategy_10_demo</v>
      </c>
      <c r="R1460" s="13" t="str">
        <f t="shared" si="240"/>
        <v>Fri</v>
      </c>
      <c r="S1460" s="14">
        <f>VLOOKUP($B1460,Deals_Demo!$H:$S,8,0)</f>
        <v>45919.892800925925</v>
      </c>
      <c r="T1460" s="14">
        <f>VLOOKUP($B1460,Deals_Demo!$H:$S,9,0)</f>
        <v>45920.101134259261</v>
      </c>
      <c r="U1460" s="15" t="str">
        <f t="shared" si="241"/>
        <v>2025-09-20</v>
      </c>
      <c r="V1460" s="13" t="str">
        <f>VLOOKUP($B1460,Deals_Demo!$H:$S,11,0)</f>
        <v>02</v>
      </c>
      <c r="W1460" s="13" t="str">
        <f>VLOOKUP($B1460,Deals_Demo!$H:$S,12,0)</f>
        <v>Sat</v>
      </c>
      <c r="X1460" s="13">
        <f t="shared" si="234"/>
        <v>9.5000000000000001E-2</v>
      </c>
      <c r="Y1460" s="13">
        <f t="shared" si="235"/>
        <v>0.19</v>
      </c>
      <c r="Z1460" s="13">
        <f t="shared" si="236"/>
        <v>0.28499999999999998</v>
      </c>
      <c r="AA1460" s="13">
        <f t="shared" si="242"/>
        <v>-3</v>
      </c>
    </row>
    <row r="1461" spans="1:27" x14ac:dyDescent="0.25">
      <c r="A1461" s="60">
        <v>45919.892800925925</v>
      </c>
      <c r="B1461" s="61">
        <v>443974889</v>
      </c>
      <c r="C1461" s="37" t="s">
        <v>36</v>
      </c>
      <c r="D1461" s="37" t="s">
        <v>37</v>
      </c>
      <c r="E1461" s="37" t="s">
        <v>120</v>
      </c>
      <c r="F1461" s="36">
        <v>3682.09</v>
      </c>
      <c r="G1461" s="36">
        <v>3683.06</v>
      </c>
      <c r="H1461" s="36">
        <v>3685.2</v>
      </c>
      <c r="I1461" s="37" t="s">
        <v>1874</v>
      </c>
      <c r="J1461" s="36">
        <v>3683.04</v>
      </c>
      <c r="K1461" s="36">
        <v>0</v>
      </c>
      <c r="L1461" s="36">
        <v>0</v>
      </c>
      <c r="M1461" s="36">
        <v>0.95</v>
      </c>
      <c r="N1461" s="10" t="str">
        <f t="shared" si="237"/>
        <v>W</v>
      </c>
      <c r="O1461" s="11">
        <f t="shared" si="238"/>
        <v>45919</v>
      </c>
      <c r="P1461" s="12" t="str">
        <f t="shared" si="239"/>
        <v>21</v>
      </c>
      <c r="Q1461" s="13" t="str">
        <f>VLOOKUP($B1461,Deals_Demo!$H:$N,7,0)</f>
        <v>strategy_09_demo</v>
      </c>
      <c r="R1461" s="13" t="str">
        <f t="shared" si="240"/>
        <v>Fri</v>
      </c>
      <c r="S1461" s="14">
        <f>VLOOKUP($B1461,Deals_Demo!$H:$S,8,0)</f>
        <v>45919.892800925925</v>
      </c>
      <c r="T1461" s="14">
        <f>VLOOKUP($B1461,Deals_Demo!$H:$S,9,0)</f>
        <v>45920.101134259261</v>
      </c>
      <c r="U1461" s="15" t="str">
        <f t="shared" si="241"/>
        <v>2025-09-20</v>
      </c>
      <c r="V1461" s="13" t="str">
        <f>VLOOKUP($B1461,Deals_Demo!$H:$S,11,0)</f>
        <v>02</v>
      </c>
      <c r="W1461" s="13" t="str">
        <f>VLOOKUP($B1461,Deals_Demo!$H:$S,12,0)</f>
        <v>Sat</v>
      </c>
      <c r="X1461" s="13">
        <f t="shared" si="234"/>
        <v>9.5000000000000001E-2</v>
      </c>
      <c r="Y1461" s="13">
        <f t="shared" si="235"/>
        <v>0.19</v>
      </c>
      <c r="Z1461" s="13">
        <f t="shared" si="236"/>
        <v>0.28499999999999998</v>
      </c>
      <c r="AA1461" s="13">
        <f t="shared" si="242"/>
        <v>-3</v>
      </c>
    </row>
    <row r="1462" spans="1:27" x14ac:dyDescent="0.25">
      <c r="A1462" s="58">
        <v>45919.894629629627</v>
      </c>
      <c r="B1462" s="59">
        <v>443975589</v>
      </c>
      <c r="C1462" s="38" t="s">
        <v>36</v>
      </c>
      <c r="D1462" s="38" t="s">
        <v>37</v>
      </c>
      <c r="E1462" s="38" t="s">
        <v>120</v>
      </c>
      <c r="F1462" s="35">
        <v>3681.95</v>
      </c>
      <c r="G1462" s="35">
        <v>3684.09</v>
      </c>
      <c r="H1462" s="35">
        <v>3685.47</v>
      </c>
      <c r="I1462" s="38" t="s">
        <v>1875</v>
      </c>
      <c r="J1462" s="35">
        <v>3684.02</v>
      </c>
      <c r="K1462" s="35">
        <v>0</v>
      </c>
      <c r="L1462" s="35">
        <v>0</v>
      </c>
      <c r="M1462" s="35">
        <v>2.0699999999999998</v>
      </c>
      <c r="N1462" s="10" t="str">
        <f t="shared" si="237"/>
        <v>W</v>
      </c>
      <c r="O1462" s="11">
        <f t="shared" si="238"/>
        <v>45919</v>
      </c>
      <c r="P1462" s="12" t="str">
        <f t="shared" si="239"/>
        <v>21</v>
      </c>
      <c r="Q1462" s="13" t="str">
        <f>VLOOKUP($B1462,Deals_Demo!$H:$N,7,0)</f>
        <v>strategy_08_demo</v>
      </c>
      <c r="R1462" s="13" t="str">
        <f t="shared" si="240"/>
        <v>Fri</v>
      </c>
      <c r="S1462" s="14">
        <f>VLOOKUP($B1462,Deals_Demo!$H:$S,8,0)</f>
        <v>45919.894629629627</v>
      </c>
      <c r="T1462" s="14">
        <f>VLOOKUP($B1462,Deals_Demo!$H:$S,9,0)</f>
        <v>45920.102962962963</v>
      </c>
      <c r="U1462" s="15" t="str">
        <f t="shared" si="241"/>
        <v>2025-09-20</v>
      </c>
      <c r="V1462" s="13" t="str">
        <f>VLOOKUP($B1462,Deals_Demo!$H:$S,11,0)</f>
        <v>02</v>
      </c>
      <c r="W1462" s="13" t="str">
        <f>VLOOKUP($B1462,Deals_Demo!$H:$S,12,0)</f>
        <v>Sat</v>
      </c>
      <c r="X1462" s="13">
        <f t="shared" si="234"/>
        <v>0.20699999999999999</v>
      </c>
      <c r="Y1462" s="13">
        <f t="shared" si="235"/>
        <v>0.41399999999999998</v>
      </c>
      <c r="Z1462" s="13">
        <f t="shared" si="236"/>
        <v>0.62099999999999989</v>
      </c>
      <c r="AA1462" s="13">
        <f t="shared" si="242"/>
        <v>-3</v>
      </c>
    </row>
    <row r="1463" spans="1:27" x14ac:dyDescent="0.25">
      <c r="A1463" s="60">
        <v>45919.894629629627</v>
      </c>
      <c r="B1463" s="61">
        <v>443975591</v>
      </c>
      <c r="C1463" s="37" t="s">
        <v>36</v>
      </c>
      <c r="D1463" s="37" t="s">
        <v>37</v>
      </c>
      <c r="E1463" s="37" t="s">
        <v>120</v>
      </c>
      <c r="F1463" s="36">
        <v>3681.93</v>
      </c>
      <c r="G1463" s="36">
        <v>3684.35</v>
      </c>
      <c r="H1463" s="36">
        <v>3685.45</v>
      </c>
      <c r="I1463" s="37" t="s">
        <v>1876</v>
      </c>
      <c r="J1463" s="36">
        <v>3684.3</v>
      </c>
      <c r="K1463" s="36">
        <v>0</v>
      </c>
      <c r="L1463" s="36">
        <v>0</v>
      </c>
      <c r="M1463" s="36">
        <v>2.37</v>
      </c>
      <c r="N1463" s="10" t="str">
        <f t="shared" si="237"/>
        <v>W</v>
      </c>
      <c r="O1463" s="11">
        <f t="shared" si="238"/>
        <v>45919</v>
      </c>
      <c r="P1463" s="12" t="str">
        <f t="shared" si="239"/>
        <v>21</v>
      </c>
      <c r="Q1463" s="13" t="str">
        <f>VLOOKUP($B1463,Deals_Demo!$H:$N,7,0)</f>
        <v>strategy_13_demo</v>
      </c>
      <c r="R1463" s="13" t="str">
        <f t="shared" si="240"/>
        <v>Fri</v>
      </c>
      <c r="S1463" s="14">
        <f>VLOOKUP($B1463,Deals_Demo!$H:$S,8,0)</f>
        <v>45919.894629629627</v>
      </c>
      <c r="T1463" s="14">
        <f>VLOOKUP($B1463,Deals_Demo!$H:$S,9,0)</f>
        <v>45920.102962962963</v>
      </c>
      <c r="U1463" s="15" t="str">
        <f t="shared" si="241"/>
        <v>2025-09-20</v>
      </c>
      <c r="V1463" s="13" t="str">
        <f>VLOOKUP($B1463,Deals_Demo!$H:$S,11,0)</f>
        <v>02</v>
      </c>
      <c r="W1463" s="13" t="str">
        <f>VLOOKUP($B1463,Deals_Demo!$H:$S,12,0)</f>
        <v>Sat</v>
      </c>
      <c r="X1463" s="13">
        <f t="shared" si="234"/>
        <v>0.23700000000000002</v>
      </c>
      <c r="Y1463" s="13">
        <f t="shared" si="235"/>
        <v>0.47400000000000003</v>
      </c>
      <c r="Z1463" s="13">
        <f t="shared" si="236"/>
        <v>0.71099999999999997</v>
      </c>
      <c r="AA1463" s="13">
        <f t="shared" si="242"/>
        <v>-3</v>
      </c>
    </row>
    <row r="1464" spans="1:27" x14ac:dyDescent="0.25">
      <c r="A1464" s="58">
        <v>45919.894629629627</v>
      </c>
      <c r="B1464" s="59">
        <v>443975592</v>
      </c>
      <c r="C1464" s="38" t="s">
        <v>36</v>
      </c>
      <c r="D1464" s="38" t="s">
        <v>37</v>
      </c>
      <c r="E1464" s="38" t="s">
        <v>120</v>
      </c>
      <c r="F1464" s="35">
        <v>3681.93</v>
      </c>
      <c r="G1464" s="35">
        <v>3684.05</v>
      </c>
      <c r="H1464" s="35">
        <v>3685.45</v>
      </c>
      <c r="I1464" s="38" t="s">
        <v>1875</v>
      </c>
      <c r="J1464" s="35">
        <v>3684.02</v>
      </c>
      <c r="K1464" s="35">
        <v>0</v>
      </c>
      <c r="L1464" s="35">
        <v>0</v>
      </c>
      <c r="M1464" s="35">
        <v>2.09</v>
      </c>
      <c r="N1464" s="10" t="str">
        <f t="shared" si="237"/>
        <v>W</v>
      </c>
      <c r="O1464" s="11">
        <f t="shared" si="238"/>
        <v>45919</v>
      </c>
      <c r="P1464" s="12" t="str">
        <f t="shared" si="239"/>
        <v>21</v>
      </c>
      <c r="Q1464" s="13" t="str">
        <f>VLOOKUP($B1464,Deals_Demo!$H:$N,7,0)</f>
        <v>strategy_07_demo</v>
      </c>
      <c r="R1464" s="13" t="str">
        <f t="shared" si="240"/>
        <v>Fri</v>
      </c>
      <c r="S1464" s="14">
        <f>VLOOKUP($B1464,Deals_Demo!$H:$S,8,0)</f>
        <v>45919.894629629627</v>
      </c>
      <c r="T1464" s="14">
        <f>VLOOKUP($B1464,Deals_Demo!$H:$S,9,0)</f>
        <v>45920.102962962963</v>
      </c>
      <c r="U1464" s="15" t="str">
        <f t="shared" si="241"/>
        <v>2025-09-20</v>
      </c>
      <c r="V1464" s="13" t="str">
        <f>VLOOKUP($B1464,Deals_Demo!$H:$S,11,0)</f>
        <v>02</v>
      </c>
      <c r="W1464" s="13" t="str">
        <f>VLOOKUP($B1464,Deals_Demo!$H:$S,12,0)</f>
        <v>Sat</v>
      </c>
      <c r="X1464" s="13">
        <f t="shared" si="234"/>
        <v>0.20899999999999999</v>
      </c>
      <c r="Y1464" s="13">
        <f t="shared" si="235"/>
        <v>0.41799999999999998</v>
      </c>
      <c r="Z1464" s="13">
        <f t="shared" si="236"/>
        <v>0.62699999999999989</v>
      </c>
      <c r="AA1464" s="13">
        <f t="shared" si="242"/>
        <v>-3</v>
      </c>
    </row>
    <row r="1465" spans="1:27" x14ac:dyDescent="0.25">
      <c r="A1465" s="60">
        <v>45919.897199074076</v>
      </c>
      <c r="B1465" s="61">
        <v>443976254</v>
      </c>
      <c r="C1465" s="37" t="s">
        <v>36</v>
      </c>
      <c r="D1465" s="37" t="s">
        <v>37</v>
      </c>
      <c r="E1465" s="37" t="s">
        <v>120</v>
      </c>
      <c r="F1465" s="36">
        <v>3681.49</v>
      </c>
      <c r="G1465" s="36">
        <v>3683.79</v>
      </c>
      <c r="H1465" s="36">
        <v>3685.96</v>
      </c>
      <c r="I1465" s="37" t="s">
        <v>1877</v>
      </c>
      <c r="J1465" s="36">
        <v>3683.75</v>
      </c>
      <c r="K1465" s="36">
        <v>0</v>
      </c>
      <c r="L1465" s="36">
        <v>0</v>
      </c>
      <c r="M1465" s="36">
        <v>2.2599999999999998</v>
      </c>
      <c r="N1465" s="10" t="str">
        <f t="shared" si="237"/>
        <v>W</v>
      </c>
      <c r="O1465" s="11">
        <f t="shared" si="238"/>
        <v>45919</v>
      </c>
      <c r="P1465" s="12" t="str">
        <f t="shared" si="239"/>
        <v>21</v>
      </c>
      <c r="Q1465" s="13" t="str">
        <f>VLOOKUP($B1465,Deals_Demo!$H:$N,7,0)</f>
        <v>DEMO_strategy_03</v>
      </c>
      <c r="R1465" s="13" t="str">
        <f t="shared" si="240"/>
        <v>Fri</v>
      </c>
      <c r="S1465" s="14">
        <f>VLOOKUP($B1465,Deals_Demo!$H:$S,8,0)</f>
        <v>45919.897199074076</v>
      </c>
      <c r="T1465" s="14">
        <f>VLOOKUP($B1465,Deals_Demo!$H:$S,9,0)</f>
        <v>45920.105532407411</v>
      </c>
      <c r="U1465" s="15" t="str">
        <f t="shared" si="241"/>
        <v>2025-09-20</v>
      </c>
      <c r="V1465" s="13" t="str">
        <f>VLOOKUP($B1465,Deals_Demo!$H:$S,11,0)</f>
        <v>02</v>
      </c>
      <c r="W1465" s="13" t="str">
        <f>VLOOKUP($B1465,Deals_Demo!$H:$S,12,0)</f>
        <v>Sat</v>
      </c>
      <c r="X1465" s="13">
        <f t="shared" si="234"/>
        <v>0.22599999999999998</v>
      </c>
      <c r="Y1465" s="13">
        <f t="shared" si="235"/>
        <v>0.45199999999999996</v>
      </c>
      <c r="Z1465" s="13">
        <f t="shared" si="236"/>
        <v>0.67799999999999994</v>
      </c>
      <c r="AA1465" s="13">
        <f t="shared" si="242"/>
        <v>-3</v>
      </c>
    </row>
    <row r="1466" spans="1:27" x14ac:dyDescent="0.25">
      <c r="A1466" s="58">
        <v>45919.914768518516</v>
      </c>
      <c r="B1466" s="59">
        <v>443979842</v>
      </c>
      <c r="C1466" s="38" t="s">
        <v>36</v>
      </c>
      <c r="D1466" s="38" t="s">
        <v>37</v>
      </c>
      <c r="E1466" s="38" t="s">
        <v>120</v>
      </c>
      <c r="F1466" s="35">
        <v>3683.27</v>
      </c>
      <c r="G1466" s="35">
        <v>3681.77</v>
      </c>
      <c r="H1466" s="35">
        <v>3684.77</v>
      </c>
      <c r="I1466" s="38" t="s">
        <v>1878</v>
      </c>
      <c r="J1466" s="35">
        <v>3681.74</v>
      </c>
      <c r="K1466" s="35">
        <v>0</v>
      </c>
      <c r="L1466" s="35">
        <v>0</v>
      </c>
      <c r="M1466" s="35">
        <v>-1.53</v>
      </c>
      <c r="N1466" s="10" t="str">
        <f t="shared" si="237"/>
        <v>L</v>
      </c>
      <c r="O1466" s="11">
        <f t="shared" si="238"/>
        <v>45919</v>
      </c>
      <c r="P1466" s="12" t="str">
        <f t="shared" si="239"/>
        <v>21</v>
      </c>
      <c r="Q1466" s="13" t="str">
        <f>VLOOKUP($B1466,Deals_Demo!$H:$N,7,0)</f>
        <v>strategy_15_demo</v>
      </c>
      <c r="R1466" s="13" t="str">
        <f t="shared" si="240"/>
        <v>Fri</v>
      </c>
      <c r="S1466" s="14">
        <f>VLOOKUP($B1466,Deals_Demo!$H:$S,8,0)</f>
        <v>45919.914768518516</v>
      </c>
      <c r="T1466" s="14">
        <f>VLOOKUP($B1466,Deals_Demo!$H:$S,9,0)</f>
        <v>45920.123101851852</v>
      </c>
      <c r="U1466" s="15" t="str">
        <f t="shared" si="241"/>
        <v>2025-09-20</v>
      </c>
      <c r="V1466" s="13" t="str">
        <f>VLOOKUP($B1466,Deals_Demo!$H:$S,11,0)</f>
        <v>02</v>
      </c>
      <c r="W1466" s="13" t="str">
        <f>VLOOKUP($B1466,Deals_Demo!$H:$S,12,0)</f>
        <v>Sat</v>
      </c>
      <c r="X1466" s="13">
        <f t="shared" si="234"/>
        <v>-0.15300000000000002</v>
      </c>
      <c r="Y1466" s="13">
        <f t="shared" si="235"/>
        <v>-0.30600000000000005</v>
      </c>
      <c r="Z1466" s="13">
        <f t="shared" si="236"/>
        <v>-0.45899999999999996</v>
      </c>
      <c r="AA1466" s="13">
        <f t="shared" si="242"/>
        <v>-3</v>
      </c>
    </row>
    <row r="1467" spans="1:27" x14ac:dyDescent="0.25">
      <c r="A1467" s="60">
        <v>45919.916388888887</v>
      </c>
      <c r="B1467" s="61">
        <v>443980341</v>
      </c>
      <c r="C1467" s="37" t="s">
        <v>36</v>
      </c>
      <c r="D1467" s="37" t="s">
        <v>37</v>
      </c>
      <c r="E1467" s="37" t="s">
        <v>120</v>
      </c>
      <c r="F1467" s="36">
        <v>3683.71</v>
      </c>
      <c r="G1467" s="36">
        <v>3684.31</v>
      </c>
      <c r="H1467" s="36">
        <v>3685.21</v>
      </c>
      <c r="I1467" s="37" t="s">
        <v>1876</v>
      </c>
      <c r="J1467" s="36">
        <v>3684.3</v>
      </c>
      <c r="K1467" s="36">
        <v>0</v>
      </c>
      <c r="L1467" s="36">
        <v>0</v>
      </c>
      <c r="M1467" s="36">
        <v>0.59</v>
      </c>
      <c r="N1467" s="10" t="str">
        <f t="shared" si="237"/>
        <v>W</v>
      </c>
      <c r="O1467" s="11">
        <f t="shared" si="238"/>
        <v>45919</v>
      </c>
      <c r="P1467" s="12" t="str">
        <f t="shared" si="239"/>
        <v>21</v>
      </c>
      <c r="Q1467" s="13" t="str">
        <f>VLOOKUP($B1467,Deals_Demo!$H:$N,7,0)</f>
        <v>strategy_12_demo</v>
      </c>
      <c r="R1467" s="13" t="str">
        <f t="shared" si="240"/>
        <v>Fri</v>
      </c>
      <c r="S1467" s="14">
        <f>VLOOKUP($B1467,Deals_Demo!$H:$S,8,0)</f>
        <v>45919.916388888887</v>
      </c>
      <c r="T1467" s="14">
        <f>VLOOKUP($B1467,Deals_Demo!$H:$S,9,0)</f>
        <v>45920.124722222223</v>
      </c>
      <c r="U1467" s="15" t="str">
        <f t="shared" si="241"/>
        <v>2025-09-20</v>
      </c>
      <c r="V1467" s="13" t="str">
        <f>VLOOKUP($B1467,Deals_Demo!$H:$S,11,0)</f>
        <v>02</v>
      </c>
      <c r="W1467" s="13" t="str">
        <f>VLOOKUP($B1467,Deals_Demo!$H:$S,12,0)</f>
        <v>Sat</v>
      </c>
      <c r="X1467" s="13">
        <f t="shared" si="234"/>
        <v>5.8999999999999997E-2</v>
      </c>
      <c r="Y1467" s="13">
        <f t="shared" si="235"/>
        <v>0.11799999999999999</v>
      </c>
      <c r="Z1467" s="13">
        <f t="shared" si="236"/>
        <v>0.17699999999999999</v>
      </c>
      <c r="AA1467" s="13">
        <f t="shared" si="242"/>
        <v>-3</v>
      </c>
    </row>
    <row r="1468" spans="1:27" x14ac:dyDescent="0.25">
      <c r="A1468" s="58">
        <v>45919.916388888887</v>
      </c>
      <c r="B1468" s="59">
        <v>443980342</v>
      </c>
      <c r="C1468" s="38" t="s">
        <v>36</v>
      </c>
      <c r="D1468" s="38" t="s">
        <v>37</v>
      </c>
      <c r="E1468" s="38" t="s">
        <v>120</v>
      </c>
      <c r="F1468" s="35">
        <v>3683.71</v>
      </c>
      <c r="G1468" s="35">
        <v>3684.3</v>
      </c>
      <c r="H1468" s="35">
        <v>3685.21</v>
      </c>
      <c r="I1468" s="38" t="s">
        <v>1876</v>
      </c>
      <c r="J1468" s="35">
        <v>3684.3</v>
      </c>
      <c r="K1468" s="35">
        <v>0</v>
      </c>
      <c r="L1468" s="35">
        <v>0</v>
      </c>
      <c r="M1468" s="35">
        <v>0.59</v>
      </c>
      <c r="N1468" s="10" t="str">
        <f t="shared" si="237"/>
        <v>W</v>
      </c>
      <c r="O1468" s="11">
        <f t="shared" si="238"/>
        <v>45919</v>
      </c>
      <c r="P1468" s="12" t="str">
        <f t="shared" si="239"/>
        <v>21</v>
      </c>
      <c r="Q1468" s="13" t="str">
        <f>VLOOKUP($B1468,Deals_Demo!$H:$N,7,0)</f>
        <v>strategy_14_demo</v>
      </c>
      <c r="R1468" s="13" t="str">
        <f t="shared" si="240"/>
        <v>Fri</v>
      </c>
      <c r="S1468" s="14">
        <f>VLOOKUP($B1468,Deals_Demo!$H:$S,8,0)</f>
        <v>45919.916388888887</v>
      </c>
      <c r="T1468" s="14">
        <f>VLOOKUP($B1468,Deals_Demo!$H:$S,9,0)</f>
        <v>45920.124722222223</v>
      </c>
      <c r="U1468" s="15" t="str">
        <f t="shared" si="241"/>
        <v>2025-09-20</v>
      </c>
      <c r="V1468" s="13" t="str">
        <f>VLOOKUP($B1468,Deals_Demo!$H:$S,11,0)</f>
        <v>02</v>
      </c>
      <c r="W1468" s="13" t="str">
        <f>VLOOKUP($B1468,Deals_Demo!$H:$S,12,0)</f>
        <v>Sat</v>
      </c>
      <c r="X1468" s="13">
        <f t="shared" si="234"/>
        <v>5.8999999999999997E-2</v>
      </c>
      <c r="Y1468" s="13">
        <f t="shared" si="235"/>
        <v>0.11799999999999999</v>
      </c>
      <c r="Z1468" s="13">
        <f t="shared" si="236"/>
        <v>0.17699999999999999</v>
      </c>
      <c r="AA1468" s="13">
        <f t="shared" si="242"/>
        <v>-3</v>
      </c>
    </row>
    <row r="1469" spans="1:27" x14ac:dyDescent="0.25">
      <c r="A1469" s="60">
        <v>45919.91673611111</v>
      </c>
      <c r="B1469" s="61">
        <v>443980463</v>
      </c>
      <c r="C1469" s="37" t="s">
        <v>36</v>
      </c>
      <c r="D1469" s="37" t="s">
        <v>37</v>
      </c>
      <c r="E1469" s="37" t="s">
        <v>120</v>
      </c>
      <c r="F1469" s="36">
        <v>3683.6</v>
      </c>
      <c r="G1469" s="36">
        <v>3684.42</v>
      </c>
      <c r="H1469" s="37"/>
      <c r="I1469" s="37" t="s">
        <v>1879</v>
      </c>
      <c r="J1469" s="36">
        <v>3684.38</v>
      </c>
      <c r="K1469" s="36">
        <v>0</v>
      </c>
      <c r="L1469" s="36">
        <v>0</v>
      </c>
      <c r="M1469" s="36">
        <v>0.78</v>
      </c>
      <c r="N1469" s="10" t="str">
        <f t="shared" si="237"/>
        <v>W</v>
      </c>
      <c r="O1469" s="11">
        <f t="shared" si="238"/>
        <v>45919</v>
      </c>
      <c r="P1469" s="12" t="str">
        <f t="shared" si="239"/>
        <v>22</v>
      </c>
      <c r="Q1469" s="13" t="str">
        <f>VLOOKUP($B1469,Deals_Demo!$H:$N,7,0)</f>
        <v>strategy_20_demo</v>
      </c>
      <c r="R1469" s="13" t="str">
        <f t="shared" si="240"/>
        <v>Fri</v>
      </c>
      <c r="S1469" s="14">
        <f>VLOOKUP($B1469,Deals_Demo!$H:$S,8,0)</f>
        <v>45919.91673611111</v>
      </c>
      <c r="T1469" s="14">
        <f>VLOOKUP($B1469,Deals_Demo!$H:$S,9,0)</f>
        <v>45920.125069444446</v>
      </c>
      <c r="U1469" s="15" t="str">
        <f t="shared" si="241"/>
        <v>2025-09-20</v>
      </c>
      <c r="V1469" s="13" t="str">
        <f>VLOOKUP($B1469,Deals_Demo!$H:$S,11,0)</f>
        <v>03</v>
      </c>
      <c r="W1469" s="13" t="str">
        <f>VLOOKUP($B1469,Deals_Demo!$H:$S,12,0)</f>
        <v>Sat</v>
      </c>
      <c r="X1469" s="13">
        <f t="shared" si="234"/>
        <v>7.8000000000000014E-2</v>
      </c>
      <c r="Y1469" s="13">
        <f t="shared" si="235"/>
        <v>0.15600000000000003</v>
      </c>
      <c r="Z1469" s="13">
        <f t="shared" si="236"/>
        <v>0.23399999999999999</v>
      </c>
      <c r="AA1469" s="13">
        <f t="shared" si="242"/>
        <v>-3</v>
      </c>
    </row>
    <row r="1470" spans="1:27" x14ac:dyDescent="0.25">
      <c r="A1470" s="58">
        <v>45919.91673611111</v>
      </c>
      <c r="B1470" s="59">
        <v>443980465</v>
      </c>
      <c r="C1470" s="38" t="s">
        <v>36</v>
      </c>
      <c r="D1470" s="38" t="s">
        <v>37</v>
      </c>
      <c r="E1470" s="38" t="s">
        <v>120</v>
      </c>
      <c r="F1470" s="35">
        <v>3683.63</v>
      </c>
      <c r="G1470" s="35">
        <v>3684.42</v>
      </c>
      <c r="H1470" s="38"/>
      <c r="I1470" s="38" t="s">
        <v>1879</v>
      </c>
      <c r="J1470" s="35">
        <v>3684.38</v>
      </c>
      <c r="K1470" s="35">
        <v>0</v>
      </c>
      <c r="L1470" s="35">
        <v>0</v>
      </c>
      <c r="M1470" s="35">
        <v>0.75</v>
      </c>
      <c r="N1470" s="10" t="str">
        <f t="shared" si="237"/>
        <v>W</v>
      </c>
      <c r="O1470" s="11">
        <f t="shared" si="238"/>
        <v>45919</v>
      </c>
      <c r="P1470" s="12" t="str">
        <f t="shared" si="239"/>
        <v>22</v>
      </c>
      <c r="Q1470" s="13" t="str">
        <f>VLOOKUP($B1470,Deals_Demo!$H:$N,7,0)</f>
        <v>strategy_18_demo</v>
      </c>
      <c r="R1470" s="13" t="str">
        <f t="shared" si="240"/>
        <v>Fri</v>
      </c>
      <c r="S1470" s="14">
        <f>VLOOKUP($B1470,Deals_Demo!$H:$S,8,0)</f>
        <v>45919.91673611111</v>
      </c>
      <c r="T1470" s="14">
        <f>VLOOKUP($B1470,Deals_Demo!$H:$S,9,0)</f>
        <v>45920.125069444446</v>
      </c>
      <c r="U1470" s="15" t="str">
        <f t="shared" si="241"/>
        <v>2025-09-20</v>
      </c>
      <c r="V1470" s="13" t="str">
        <f>VLOOKUP($B1470,Deals_Demo!$H:$S,11,0)</f>
        <v>03</v>
      </c>
      <c r="W1470" s="13" t="str">
        <f>VLOOKUP($B1470,Deals_Demo!$H:$S,12,0)</f>
        <v>Sat</v>
      </c>
      <c r="X1470" s="13">
        <f t="shared" si="234"/>
        <v>7.5000000000000011E-2</v>
      </c>
      <c r="Y1470" s="13">
        <f t="shared" si="235"/>
        <v>0.15000000000000002</v>
      </c>
      <c r="Z1470" s="13">
        <f t="shared" si="236"/>
        <v>0.22499999999999998</v>
      </c>
      <c r="AA1470" s="13">
        <f t="shared" si="242"/>
        <v>-3</v>
      </c>
    </row>
    <row r="1471" spans="1:27" x14ac:dyDescent="0.25">
      <c r="A1471" s="60">
        <v>45919.917314814818</v>
      </c>
      <c r="B1471" s="61">
        <v>443980599</v>
      </c>
      <c r="C1471" s="37" t="s">
        <v>36</v>
      </c>
      <c r="D1471" s="37" t="s">
        <v>37</v>
      </c>
      <c r="E1471" s="37" t="s">
        <v>120</v>
      </c>
      <c r="F1471" s="36">
        <v>3683.33</v>
      </c>
      <c r="G1471" s="36">
        <v>3684.39</v>
      </c>
      <c r="H1471" s="36">
        <v>3686.83</v>
      </c>
      <c r="I1471" s="37" t="s">
        <v>1876</v>
      </c>
      <c r="J1471" s="36">
        <v>3684.3</v>
      </c>
      <c r="K1471" s="36">
        <v>0</v>
      </c>
      <c r="L1471" s="36">
        <v>0</v>
      </c>
      <c r="M1471" s="36">
        <v>0.97</v>
      </c>
      <c r="N1471" s="10" t="str">
        <f t="shared" si="237"/>
        <v>W</v>
      </c>
      <c r="O1471" s="11">
        <f t="shared" si="238"/>
        <v>45919</v>
      </c>
      <c r="P1471" s="12" t="str">
        <f t="shared" si="239"/>
        <v>22</v>
      </c>
      <c r="Q1471" s="13" t="str">
        <f>VLOOKUP($B1471,Deals_Demo!$H:$N,7,0)</f>
        <v>strategy_11_demo</v>
      </c>
      <c r="R1471" s="13" t="str">
        <f t="shared" si="240"/>
        <v>Fri</v>
      </c>
      <c r="S1471" s="14">
        <f>VLOOKUP($B1471,Deals_Demo!$H:$S,8,0)</f>
        <v>45919.917314814818</v>
      </c>
      <c r="T1471" s="14">
        <f>VLOOKUP($B1471,Deals_Demo!$H:$S,9,0)</f>
        <v>45920.125648148154</v>
      </c>
      <c r="U1471" s="15" t="str">
        <f t="shared" si="241"/>
        <v>2025-09-20</v>
      </c>
      <c r="V1471" s="13" t="str">
        <f>VLOOKUP($B1471,Deals_Demo!$H:$S,11,0)</f>
        <v>03</v>
      </c>
      <c r="W1471" s="13" t="str">
        <f>VLOOKUP($B1471,Deals_Demo!$H:$S,12,0)</f>
        <v>Sat</v>
      </c>
      <c r="X1471" s="13">
        <f t="shared" si="234"/>
        <v>9.7000000000000003E-2</v>
      </c>
      <c r="Y1471" s="13">
        <f t="shared" si="235"/>
        <v>0.19400000000000001</v>
      </c>
      <c r="Z1471" s="13">
        <f t="shared" si="236"/>
        <v>0.29099999999999998</v>
      </c>
      <c r="AA1471" s="13">
        <f t="shared" si="242"/>
        <v>-3</v>
      </c>
    </row>
    <row r="1472" spans="1:27" x14ac:dyDescent="0.25">
      <c r="A1472" s="58">
        <v>45919.917314814818</v>
      </c>
      <c r="B1472" s="59">
        <v>443980600</v>
      </c>
      <c r="C1472" s="38" t="s">
        <v>36</v>
      </c>
      <c r="D1472" s="38" t="s">
        <v>37</v>
      </c>
      <c r="E1472" s="38" t="s">
        <v>120</v>
      </c>
      <c r="F1472" s="35">
        <v>3683.33</v>
      </c>
      <c r="G1472" s="35">
        <v>3684.35</v>
      </c>
      <c r="H1472" s="35">
        <v>3686.33</v>
      </c>
      <c r="I1472" s="38" t="s">
        <v>1876</v>
      </c>
      <c r="J1472" s="35">
        <v>3684.3</v>
      </c>
      <c r="K1472" s="35">
        <v>0</v>
      </c>
      <c r="L1472" s="35">
        <v>0</v>
      </c>
      <c r="M1472" s="35">
        <v>0.97</v>
      </c>
      <c r="N1472" s="10" t="str">
        <f t="shared" si="237"/>
        <v>W</v>
      </c>
      <c r="O1472" s="11">
        <f t="shared" si="238"/>
        <v>45919</v>
      </c>
      <c r="P1472" s="12" t="str">
        <f t="shared" si="239"/>
        <v>22</v>
      </c>
      <c r="Q1472" s="13" t="str">
        <f>VLOOKUP($B1472,Deals_Demo!$H:$N,7,0)</f>
        <v>strategy_10_demo</v>
      </c>
      <c r="R1472" s="13" t="str">
        <f t="shared" si="240"/>
        <v>Fri</v>
      </c>
      <c r="S1472" s="14">
        <f>VLOOKUP($B1472,Deals_Demo!$H:$S,8,0)</f>
        <v>45919.917314814818</v>
      </c>
      <c r="T1472" s="14">
        <f>VLOOKUP($B1472,Deals_Demo!$H:$S,9,0)</f>
        <v>45920.125648148154</v>
      </c>
      <c r="U1472" s="15" t="str">
        <f t="shared" si="241"/>
        <v>2025-09-20</v>
      </c>
      <c r="V1472" s="13" t="str">
        <f>VLOOKUP($B1472,Deals_Demo!$H:$S,11,0)</f>
        <v>03</v>
      </c>
      <c r="W1472" s="13" t="str">
        <f>VLOOKUP($B1472,Deals_Demo!$H:$S,12,0)</f>
        <v>Sat</v>
      </c>
      <c r="X1472" s="13">
        <f t="shared" si="234"/>
        <v>9.7000000000000003E-2</v>
      </c>
      <c r="Y1472" s="13">
        <f t="shared" si="235"/>
        <v>0.19400000000000001</v>
      </c>
      <c r="Z1472" s="13">
        <f t="shared" si="236"/>
        <v>0.29099999999999998</v>
      </c>
      <c r="AA1472" s="13">
        <f t="shared" si="242"/>
        <v>-3</v>
      </c>
    </row>
    <row r="1473" spans="1:27" x14ac:dyDescent="0.25">
      <c r="A1473" s="60">
        <v>45919.917314814818</v>
      </c>
      <c r="B1473" s="61">
        <v>443980601</v>
      </c>
      <c r="C1473" s="37" t="s">
        <v>36</v>
      </c>
      <c r="D1473" s="37" t="s">
        <v>37</v>
      </c>
      <c r="E1473" s="37" t="s">
        <v>120</v>
      </c>
      <c r="F1473" s="36">
        <v>3683.33</v>
      </c>
      <c r="G1473" s="36">
        <v>3684.39</v>
      </c>
      <c r="H1473" s="36">
        <v>3686.33</v>
      </c>
      <c r="I1473" s="37" t="s">
        <v>1876</v>
      </c>
      <c r="J1473" s="36">
        <v>3684.3</v>
      </c>
      <c r="K1473" s="36">
        <v>0</v>
      </c>
      <c r="L1473" s="36">
        <v>0</v>
      </c>
      <c r="M1473" s="36">
        <v>0.97</v>
      </c>
      <c r="N1473" s="10" t="str">
        <f t="shared" si="237"/>
        <v>W</v>
      </c>
      <c r="O1473" s="11">
        <f t="shared" si="238"/>
        <v>45919</v>
      </c>
      <c r="P1473" s="12" t="str">
        <f t="shared" si="239"/>
        <v>22</v>
      </c>
      <c r="Q1473" s="13" t="str">
        <f>VLOOKUP($B1473,Deals_Demo!$H:$N,7,0)</f>
        <v>strategy_09_demo</v>
      </c>
      <c r="R1473" s="13" t="str">
        <f t="shared" si="240"/>
        <v>Fri</v>
      </c>
      <c r="S1473" s="14">
        <f>VLOOKUP($B1473,Deals_Demo!$H:$S,8,0)</f>
        <v>45919.917314814818</v>
      </c>
      <c r="T1473" s="14">
        <f>VLOOKUP($B1473,Deals_Demo!$H:$S,9,0)</f>
        <v>45920.125648148154</v>
      </c>
      <c r="U1473" s="15" t="str">
        <f t="shared" si="241"/>
        <v>2025-09-20</v>
      </c>
      <c r="V1473" s="13" t="str">
        <f>VLOOKUP($B1473,Deals_Demo!$H:$S,11,0)</f>
        <v>03</v>
      </c>
      <c r="W1473" s="13" t="str">
        <f>VLOOKUP($B1473,Deals_Demo!$H:$S,12,0)</f>
        <v>Sat</v>
      </c>
      <c r="X1473" s="13">
        <f t="shared" si="234"/>
        <v>9.7000000000000003E-2</v>
      </c>
      <c r="Y1473" s="13">
        <f t="shared" si="235"/>
        <v>0.19400000000000001</v>
      </c>
      <c r="Z1473" s="13">
        <f t="shared" si="236"/>
        <v>0.29099999999999998</v>
      </c>
      <c r="AA1473" s="13">
        <f t="shared" si="242"/>
        <v>-3</v>
      </c>
    </row>
    <row r="1474" spans="1:27" x14ac:dyDescent="0.25">
      <c r="A1474" s="58">
        <v>45919.926226851851</v>
      </c>
      <c r="B1474" s="59">
        <v>443982249</v>
      </c>
      <c r="C1474" s="38" t="s">
        <v>36</v>
      </c>
      <c r="D1474" s="38" t="s">
        <v>37</v>
      </c>
      <c r="E1474" s="38" t="s">
        <v>120</v>
      </c>
      <c r="F1474" s="35">
        <v>3684.19</v>
      </c>
      <c r="G1474" s="35">
        <v>3681.17</v>
      </c>
      <c r="H1474" s="35">
        <v>3686.37</v>
      </c>
      <c r="I1474" s="38" t="s">
        <v>1880</v>
      </c>
      <c r="J1474" s="35">
        <v>3681.08</v>
      </c>
      <c r="K1474" s="35">
        <v>0</v>
      </c>
      <c r="L1474" s="35">
        <v>0</v>
      </c>
      <c r="M1474" s="35">
        <v>-3.11</v>
      </c>
      <c r="N1474" s="10" t="str">
        <f t="shared" si="237"/>
        <v>L</v>
      </c>
      <c r="O1474" s="11">
        <f t="shared" si="238"/>
        <v>45919</v>
      </c>
      <c r="P1474" s="12" t="str">
        <f t="shared" si="239"/>
        <v>22</v>
      </c>
      <c r="Q1474" s="13" t="str">
        <f>VLOOKUP($B1474,Deals_Demo!$H:$N,7,0)</f>
        <v>strategy_21_demo</v>
      </c>
      <c r="R1474" s="13" t="str">
        <f t="shared" si="240"/>
        <v>Fri</v>
      </c>
      <c r="S1474" s="14">
        <f>VLOOKUP($B1474,Deals_Demo!$H:$S,8,0)</f>
        <v>45919.926226851851</v>
      </c>
      <c r="T1474" s="14">
        <f>VLOOKUP($B1474,Deals_Demo!$H:$S,9,0)</f>
        <v>45920.134560185186</v>
      </c>
      <c r="U1474" s="15" t="str">
        <f t="shared" si="241"/>
        <v>2025-09-20</v>
      </c>
      <c r="V1474" s="13" t="str">
        <f>VLOOKUP($B1474,Deals_Demo!$H:$S,11,0)</f>
        <v>03</v>
      </c>
      <c r="W1474" s="13" t="str">
        <f>VLOOKUP($B1474,Deals_Demo!$H:$S,12,0)</f>
        <v>Sat</v>
      </c>
      <c r="X1474" s="13">
        <f t="shared" si="234"/>
        <v>-0.311</v>
      </c>
      <c r="Y1474" s="13">
        <f t="shared" si="235"/>
        <v>-0.622</v>
      </c>
      <c r="Z1474" s="13">
        <f t="shared" si="236"/>
        <v>-0.93299999999999994</v>
      </c>
      <c r="AA1474" s="13">
        <f t="shared" si="242"/>
        <v>-3</v>
      </c>
    </row>
    <row r="1475" spans="1:27" x14ac:dyDescent="0.25">
      <c r="A1475" s="60">
        <v>45919.943009259259</v>
      </c>
      <c r="B1475" s="61">
        <v>443986338</v>
      </c>
      <c r="C1475" s="37" t="s">
        <v>36</v>
      </c>
      <c r="D1475" s="37" t="s">
        <v>38</v>
      </c>
      <c r="E1475" s="37" t="s">
        <v>120</v>
      </c>
      <c r="F1475" s="36">
        <v>3682.18</v>
      </c>
      <c r="G1475" s="36">
        <v>3683.69</v>
      </c>
      <c r="H1475" s="36">
        <v>3680.69</v>
      </c>
      <c r="I1475" s="37" t="s">
        <v>1881</v>
      </c>
      <c r="J1475" s="36">
        <v>3683.7</v>
      </c>
      <c r="K1475" s="36">
        <v>0</v>
      </c>
      <c r="L1475" s="36">
        <v>0</v>
      </c>
      <c r="M1475" s="36">
        <v>-1.52</v>
      </c>
      <c r="N1475" s="10" t="str">
        <f t="shared" si="237"/>
        <v>L</v>
      </c>
      <c r="O1475" s="11">
        <f t="shared" si="238"/>
        <v>45919</v>
      </c>
      <c r="P1475" s="12" t="str">
        <f t="shared" si="239"/>
        <v>22</v>
      </c>
      <c r="Q1475" s="13" t="str">
        <f>VLOOKUP($B1475,Deals_Demo!$H:$N,7,0)</f>
        <v>strategy_15_demo</v>
      </c>
      <c r="R1475" s="13" t="str">
        <f t="shared" si="240"/>
        <v>Fri</v>
      </c>
      <c r="S1475" s="14">
        <f>VLOOKUP($B1475,Deals_Demo!$H:$S,8,0)</f>
        <v>45919.943009259259</v>
      </c>
      <c r="T1475" s="14">
        <f>VLOOKUP($B1475,Deals_Demo!$H:$S,9,0)</f>
        <v>45920.151342592595</v>
      </c>
      <c r="U1475" s="15" t="str">
        <f t="shared" si="241"/>
        <v>2025-09-20</v>
      </c>
      <c r="V1475" s="13" t="str">
        <f>VLOOKUP($B1475,Deals_Demo!$H:$S,11,0)</f>
        <v>03</v>
      </c>
      <c r="W1475" s="13" t="str">
        <f>VLOOKUP($B1475,Deals_Demo!$H:$S,12,0)</f>
        <v>Sat</v>
      </c>
      <c r="X1475" s="13">
        <f t="shared" ref="X1475:X1497" si="243">$M1475*0.1</f>
        <v>-0.15200000000000002</v>
      </c>
      <c r="Y1475" s="13">
        <f t="shared" ref="Y1475:Y1497" si="244">$M1475*0.2</f>
        <v>-0.30400000000000005</v>
      </c>
      <c r="Z1475" s="13">
        <f t="shared" ref="Z1475:Z1497" si="245">$M1475*0.3</f>
        <v>-0.45599999999999996</v>
      </c>
      <c r="AA1475" s="13">
        <f t="shared" si="242"/>
        <v>-3</v>
      </c>
    </row>
    <row r="1476" spans="1:27" x14ac:dyDescent="0.25">
      <c r="A1476" s="58">
        <v>45919.952152777776</v>
      </c>
      <c r="B1476" s="59">
        <v>443988125</v>
      </c>
      <c r="C1476" s="38" t="s">
        <v>36</v>
      </c>
      <c r="D1476" s="38" t="s">
        <v>37</v>
      </c>
      <c r="E1476" s="38" t="s">
        <v>120</v>
      </c>
      <c r="F1476" s="35">
        <v>3684.08</v>
      </c>
      <c r="G1476" s="35">
        <v>3682.59</v>
      </c>
      <c r="H1476" s="35">
        <v>3685.59</v>
      </c>
      <c r="I1476" s="38" t="s">
        <v>1882</v>
      </c>
      <c r="J1476" s="35">
        <v>3682.57</v>
      </c>
      <c r="K1476" s="35">
        <v>0</v>
      </c>
      <c r="L1476" s="35">
        <v>0</v>
      </c>
      <c r="M1476" s="35">
        <v>-1.51</v>
      </c>
      <c r="N1476" s="10" t="str">
        <f t="shared" si="237"/>
        <v>L</v>
      </c>
      <c r="O1476" s="11">
        <f t="shared" si="238"/>
        <v>45919</v>
      </c>
      <c r="P1476" s="12" t="str">
        <f t="shared" si="239"/>
        <v>22</v>
      </c>
      <c r="Q1476" s="13" t="str">
        <f>VLOOKUP($B1476,Deals_Demo!$H:$N,7,0)</f>
        <v>strategy_15_demo</v>
      </c>
      <c r="R1476" s="13" t="str">
        <f t="shared" si="240"/>
        <v>Fri</v>
      </c>
      <c r="S1476" s="14">
        <f>VLOOKUP($B1476,Deals_Demo!$H:$S,8,0)</f>
        <v>45919.952152777776</v>
      </c>
      <c r="T1476" s="14">
        <f>VLOOKUP($B1476,Deals_Demo!$H:$S,9,0)</f>
        <v>45920.160486111112</v>
      </c>
      <c r="U1476" s="15" t="str">
        <f t="shared" si="241"/>
        <v>2025-09-20</v>
      </c>
      <c r="V1476" s="13" t="str">
        <f>VLOOKUP($B1476,Deals_Demo!$H:$S,11,0)</f>
        <v>03</v>
      </c>
      <c r="W1476" s="13" t="str">
        <f>VLOOKUP($B1476,Deals_Demo!$H:$S,12,0)</f>
        <v>Sat</v>
      </c>
      <c r="X1476" s="13">
        <f t="shared" si="243"/>
        <v>-0.15100000000000002</v>
      </c>
      <c r="Y1476" s="13">
        <f t="shared" si="244"/>
        <v>-0.30200000000000005</v>
      </c>
      <c r="Z1476" s="13">
        <f t="shared" si="245"/>
        <v>-0.45299999999999996</v>
      </c>
      <c r="AA1476" s="13">
        <f t="shared" si="242"/>
        <v>-3</v>
      </c>
    </row>
    <row r="1477" spans="1:27" x14ac:dyDescent="0.25">
      <c r="A1477" s="60">
        <v>45919.956087962964</v>
      </c>
      <c r="B1477" s="61">
        <v>443988812</v>
      </c>
      <c r="C1477" s="37" t="s">
        <v>36</v>
      </c>
      <c r="D1477" s="37" t="s">
        <v>37</v>
      </c>
      <c r="E1477" s="37" t="s">
        <v>120</v>
      </c>
      <c r="F1477" s="36">
        <v>3684.83</v>
      </c>
      <c r="G1477" s="36">
        <v>3681.83</v>
      </c>
      <c r="H1477" s="37"/>
      <c r="I1477" s="37" t="s">
        <v>1883</v>
      </c>
      <c r="J1477" s="36">
        <v>3681.69</v>
      </c>
      <c r="K1477" s="36">
        <v>0</v>
      </c>
      <c r="L1477" s="36">
        <v>0</v>
      </c>
      <c r="M1477" s="36">
        <v>-3.14</v>
      </c>
      <c r="N1477" s="10" t="str">
        <f t="shared" si="237"/>
        <v>L</v>
      </c>
      <c r="O1477" s="11">
        <f t="shared" si="238"/>
        <v>45919</v>
      </c>
      <c r="P1477" s="12" t="str">
        <f t="shared" si="239"/>
        <v>22</v>
      </c>
      <c r="Q1477" s="13" t="str">
        <f>VLOOKUP($B1477,Deals_Demo!$H:$N,7,0)</f>
        <v>strategy_18_demo</v>
      </c>
      <c r="R1477" s="13" t="str">
        <f t="shared" si="240"/>
        <v>Fri</v>
      </c>
      <c r="S1477" s="14">
        <f>VLOOKUP($B1477,Deals_Demo!$H:$S,8,0)</f>
        <v>45919.956087962964</v>
      </c>
      <c r="T1477" s="14">
        <f>VLOOKUP($B1477,Deals_Demo!$H:$S,9,0)</f>
        <v>45920.1644212963</v>
      </c>
      <c r="U1477" s="15" t="str">
        <f t="shared" si="241"/>
        <v>2025-09-20</v>
      </c>
      <c r="V1477" s="13" t="str">
        <f>VLOOKUP($B1477,Deals_Demo!$H:$S,11,0)</f>
        <v>03</v>
      </c>
      <c r="W1477" s="13" t="str">
        <f>VLOOKUP($B1477,Deals_Demo!$H:$S,12,0)</f>
        <v>Sat</v>
      </c>
      <c r="X1477" s="13">
        <f t="shared" si="243"/>
        <v>-0.31400000000000006</v>
      </c>
      <c r="Y1477" s="13">
        <f t="shared" si="244"/>
        <v>-0.62800000000000011</v>
      </c>
      <c r="Z1477" s="13">
        <f t="shared" si="245"/>
        <v>-0.94199999999999995</v>
      </c>
      <c r="AA1477" s="13">
        <f t="shared" si="242"/>
        <v>-3</v>
      </c>
    </row>
    <row r="1478" spans="1:27" x14ac:dyDescent="0.25">
      <c r="A1478" s="58">
        <v>45919.956087962964</v>
      </c>
      <c r="B1478" s="59">
        <v>443988813</v>
      </c>
      <c r="C1478" s="38" t="s">
        <v>36</v>
      </c>
      <c r="D1478" s="38" t="s">
        <v>37</v>
      </c>
      <c r="E1478" s="38" t="s">
        <v>120</v>
      </c>
      <c r="F1478" s="35">
        <v>3684.83</v>
      </c>
      <c r="G1478" s="35">
        <v>3681.83</v>
      </c>
      <c r="H1478" s="38"/>
      <c r="I1478" s="38" t="s">
        <v>1883</v>
      </c>
      <c r="J1478" s="35">
        <v>3681.69</v>
      </c>
      <c r="K1478" s="35">
        <v>0</v>
      </c>
      <c r="L1478" s="35">
        <v>0</v>
      </c>
      <c r="M1478" s="35">
        <v>-3.14</v>
      </c>
      <c r="N1478" s="10" t="str">
        <f t="shared" si="237"/>
        <v>L</v>
      </c>
      <c r="O1478" s="11">
        <f t="shared" si="238"/>
        <v>45919</v>
      </c>
      <c r="P1478" s="12" t="str">
        <f t="shared" si="239"/>
        <v>22</v>
      </c>
      <c r="Q1478" s="13" t="str">
        <f>VLOOKUP($B1478,Deals_Demo!$H:$N,7,0)</f>
        <v>strategy_20_demo</v>
      </c>
      <c r="R1478" s="13" t="str">
        <f t="shared" si="240"/>
        <v>Fri</v>
      </c>
      <c r="S1478" s="14">
        <f>VLOOKUP($B1478,Deals_Demo!$H:$S,8,0)</f>
        <v>45919.956087962964</v>
      </c>
      <c r="T1478" s="14">
        <f>VLOOKUP($B1478,Deals_Demo!$H:$S,9,0)</f>
        <v>45920.1644212963</v>
      </c>
      <c r="U1478" s="15" t="str">
        <f t="shared" si="241"/>
        <v>2025-09-20</v>
      </c>
      <c r="V1478" s="13" t="str">
        <f>VLOOKUP($B1478,Deals_Demo!$H:$S,11,0)</f>
        <v>03</v>
      </c>
      <c r="W1478" s="13" t="str">
        <f>VLOOKUP($B1478,Deals_Demo!$H:$S,12,0)</f>
        <v>Sat</v>
      </c>
      <c r="X1478" s="13">
        <f t="shared" si="243"/>
        <v>-0.31400000000000006</v>
      </c>
      <c r="Y1478" s="13">
        <f t="shared" si="244"/>
        <v>-0.62800000000000011</v>
      </c>
      <c r="Z1478" s="13">
        <f t="shared" si="245"/>
        <v>-0.94199999999999995</v>
      </c>
      <c r="AA1478" s="13">
        <f t="shared" si="242"/>
        <v>-3</v>
      </c>
    </row>
    <row r="1479" spans="1:27" x14ac:dyDescent="0.25">
      <c r="A1479" s="60">
        <v>45919.958287037036</v>
      </c>
      <c r="B1479" s="61">
        <v>443989320</v>
      </c>
      <c r="C1479" s="37" t="s">
        <v>36</v>
      </c>
      <c r="D1479" s="37" t="s">
        <v>37</v>
      </c>
      <c r="E1479" s="37" t="s">
        <v>120</v>
      </c>
      <c r="F1479" s="36">
        <v>3684.53</v>
      </c>
      <c r="G1479" s="36">
        <v>3681.53</v>
      </c>
      <c r="H1479" s="36">
        <v>3688.03</v>
      </c>
      <c r="I1479" s="37" t="s">
        <v>1884</v>
      </c>
      <c r="J1479" s="36">
        <v>3681.51</v>
      </c>
      <c r="K1479" s="36">
        <v>0</v>
      </c>
      <c r="L1479" s="36">
        <v>0</v>
      </c>
      <c r="M1479" s="36">
        <v>-3.02</v>
      </c>
      <c r="N1479" s="10" t="str">
        <f t="shared" si="237"/>
        <v>L</v>
      </c>
      <c r="O1479" s="11">
        <f t="shared" si="238"/>
        <v>45919</v>
      </c>
      <c r="P1479" s="12" t="str">
        <f t="shared" si="239"/>
        <v>22</v>
      </c>
      <c r="Q1479" s="13" t="str">
        <f>VLOOKUP($B1479,Deals_Demo!$H:$N,7,0)</f>
        <v>strategy_08_demo</v>
      </c>
      <c r="R1479" s="13" t="str">
        <f t="shared" si="240"/>
        <v>Fri</v>
      </c>
      <c r="S1479" s="14">
        <f>VLOOKUP($B1479,Deals_Demo!$H:$S,8,0)</f>
        <v>45919.958287037036</v>
      </c>
      <c r="T1479" s="14">
        <f>VLOOKUP($B1479,Deals_Demo!$H:$S,9,0)</f>
        <v>45920.166620370372</v>
      </c>
      <c r="U1479" s="15" t="str">
        <f t="shared" si="241"/>
        <v>2025-09-20</v>
      </c>
      <c r="V1479" s="13" t="str">
        <f>VLOOKUP($B1479,Deals_Demo!$H:$S,11,0)</f>
        <v>03</v>
      </c>
      <c r="W1479" s="13" t="str">
        <f>VLOOKUP($B1479,Deals_Demo!$H:$S,12,0)</f>
        <v>Sat</v>
      </c>
      <c r="X1479" s="13">
        <f t="shared" si="243"/>
        <v>-0.30200000000000005</v>
      </c>
      <c r="Y1479" s="13">
        <f t="shared" si="244"/>
        <v>-0.60400000000000009</v>
      </c>
      <c r="Z1479" s="13">
        <f t="shared" si="245"/>
        <v>-0.90599999999999992</v>
      </c>
      <c r="AA1479" s="13">
        <f t="shared" si="242"/>
        <v>-3</v>
      </c>
    </row>
    <row r="1480" spans="1:27" x14ac:dyDescent="0.25">
      <c r="A1480" s="58">
        <v>45919.958287037036</v>
      </c>
      <c r="B1480" s="59">
        <v>443989321</v>
      </c>
      <c r="C1480" s="38" t="s">
        <v>36</v>
      </c>
      <c r="D1480" s="38" t="s">
        <v>37</v>
      </c>
      <c r="E1480" s="38" t="s">
        <v>120</v>
      </c>
      <c r="F1480" s="35">
        <v>3684.53</v>
      </c>
      <c r="G1480" s="35">
        <v>3681.53</v>
      </c>
      <c r="H1480" s="35">
        <v>3688.03</v>
      </c>
      <c r="I1480" s="38" t="s">
        <v>1884</v>
      </c>
      <c r="J1480" s="35">
        <v>3681.51</v>
      </c>
      <c r="K1480" s="35">
        <v>0</v>
      </c>
      <c r="L1480" s="35">
        <v>0</v>
      </c>
      <c r="M1480" s="35">
        <v>-3.02</v>
      </c>
      <c r="N1480" s="10" t="str">
        <f t="shared" si="237"/>
        <v>L</v>
      </c>
      <c r="O1480" s="11">
        <f t="shared" si="238"/>
        <v>45919</v>
      </c>
      <c r="P1480" s="12" t="str">
        <f t="shared" si="239"/>
        <v>22</v>
      </c>
      <c r="Q1480" s="13" t="str">
        <f>VLOOKUP($B1480,Deals_Demo!$H:$N,7,0)</f>
        <v>strategy_07_demo</v>
      </c>
      <c r="R1480" s="13" t="str">
        <f t="shared" si="240"/>
        <v>Fri</v>
      </c>
      <c r="S1480" s="14">
        <f>VLOOKUP($B1480,Deals_Demo!$H:$S,8,0)</f>
        <v>45919.958287037036</v>
      </c>
      <c r="T1480" s="14">
        <f>VLOOKUP($B1480,Deals_Demo!$H:$S,9,0)</f>
        <v>45920.166620370372</v>
      </c>
      <c r="U1480" s="15" t="str">
        <f t="shared" si="241"/>
        <v>2025-09-20</v>
      </c>
      <c r="V1480" s="13" t="str">
        <f>VLOOKUP($B1480,Deals_Demo!$H:$S,11,0)</f>
        <v>03</v>
      </c>
      <c r="W1480" s="13" t="str">
        <f>VLOOKUP($B1480,Deals_Demo!$H:$S,12,0)</f>
        <v>Sat</v>
      </c>
      <c r="X1480" s="13">
        <f t="shared" si="243"/>
        <v>-0.30200000000000005</v>
      </c>
      <c r="Y1480" s="13">
        <f t="shared" si="244"/>
        <v>-0.60400000000000009</v>
      </c>
      <c r="Z1480" s="13">
        <f t="shared" si="245"/>
        <v>-0.90599999999999992</v>
      </c>
      <c r="AA1480" s="13">
        <f t="shared" si="242"/>
        <v>-3</v>
      </c>
    </row>
    <row r="1481" spans="1:27" x14ac:dyDescent="0.25">
      <c r="A1481" s="60">
        <v>45919.962106481478</v>
      </c>
      <c r="B1481" s="61">
        <v>443990395</v>
      </c>
      <c r="C1481" s="37" t="s">
        <v>36</v>
      </c>
      <c r="D1481" s="37" t="s">
        <v>38</v>
      </c>
      <c r="E1481" s="37" t="s">
        <v>120</v>
      </c>
      <c r="F1481" s="36">
        <v>3683.2</v>
      </c>
      <c r="G1481" s="36">
        <v>3682.42</v>
      </c>
      <c r="H1481" s="36">
        <v>3681.7</v>
      </c>
      <c r="I1481" s="37" t="s">
        <v>1885</v>
      </c>
      <c r="J1481" s="36">
        <v>3681.69</v>
      </c>
      <c r="K1481" s="36">
        <v>0</v>
      </c>
      <c r="L1481" s="36">
        <v>0</v>
      </c>
      <c r="M1481" s="36">
        <v>1.51</v>
      </c>
      <c r="N1481" s="10" t="str">
        <f t="shared" si="237"/>
        <v>W</v>
      </c>
      <c r="O1481" s="11">
        <f t="shared" si="238"/>
        <v>45919</v>
      </c>
      <c r="P1481" s="12" t="str">
        <f t="shared" si="239"/>
        <v>23</v>
      </c>
      <c r="Q1481" s="13" t="str">
        <f>VLOOKUP($B1481,Deals_Demo!$H:$N,7,0)</f>
        <v>strategy_15_demo</v>
      </c>
      <c r="R1481" s="13" t="str">
        <f t="shared" si="240"/>
        <v>Fri</v>
      </c>
      <c r="S1481" s="14">
        <f>VLOOKUP($B1481,Deals_Demo!$H:$S,8,0)</f>
        <v>45919.962106481478</v>
      </c>
      <c r="T1481" s="14">
        <f>VLOOKUP($B1481,Deals_Demo!$H:$S,9,0)</f>
        <v>45920.170439814814</v>
      </c>
      <c r="U1481" s="15" t="str">
        <f t="shared" si="241"/>
        <v>2025-09-20</v>
      </c>
      <c r="V1481" s="13" t="str">
        <f>VLOOKUP($B1481,Deals_Demo!$H:$S,11,0)</f>
        <v>04</v>
      </c>
      <c r="W1481" s="13" t="str">
        <f>VLOOKUP($B1481,Deals_Demo!$H:$S,12,0)</f>
        <v>Sat</v>
      </c>
      <c r="X1481" s="13">
        <f t="shared" si="243"/>
        <v>0.15100000000000002</v>
      </c>
      <c r="Y1481" s="13">
        <f t="shared" si="244"/>
        <v>0.30200000000000005</v>
      </c>
      <c r="Z1481" s="13">
        <f t="shared" si="245"/>
        <v>0.45299999999999996</v>
      </c>
      <c r="AA1481" s="13">
        <f t="shared" si="242"/>
        <v>-3</v>
      </c>
    </row>
    <row r="1482" spans="1:27" x14ac:dyDescent="0.25">
      <c r="A1482" s="58">
        <v>45919.962106481478</v>
      </c>
      <c r="B1482" s="59">
        <v>443990396</v>
      </c>
      <c r="C1482" s="38" t="s">
        <v>36</v>
      </c>
      <c r="D1482" s="38" t="s">
        <v>38</v>
      </c>
      <c r="E1482" s="38" t="s">
        <v>120</v>
      </c>
      <c r="F1482" s="35">
        <v>3683.2</v>
      </c>
      <c r="G1482" s="35">
        <v>3682.42</v>
      </c>
      <c r="H1482" s="35">
        <v>3681.7</v>
      </c>
      <c r="I1482" s="38" t="s">
        <v>1885</v>
      </c>
      <c r="J1482" s="35">
        <v>3681.69</v>
      </c>
      <c r="K1482" s="35">
        <v>0</v>
      </c>
      <c r="L1482" s="35">
        <v>0</v>
      </c>
      <c r="M1482" s="35">
        <v>1.51</v>
      </c>
      <c r="N1482" s="10" t="str">
        <f t="shared" si="237"/>
        <v>W</v>
      </c>
      <c r="O1482" s="11">
        <f t="shared" si="238"/>
        <v>45919</v>
      </c>
      <c r="P1482" s="12" t="str">
        <f t="shared" si="239"/>
        <v>23</v>
      </c>
      <c r="Q1482" s="13" t="str">
        <f>VLOOKUP($B1482,Deals_Demo!$H:$N,7,0)</f>
        <v>strategy_14_demo</v>
      </c>
      <c r="R1482" s="13" t="str">
        <f t="shared" si="240"/>
        <v>Fri</v>
      </c>
      <c r="S1482" s="14">
        <f>VLOOKUP($B1482,Deals_Demo!$H:$S,8,0)</f>
        <v>45919.962106481478</v>
      </c>
      <c r="T1482" s="14">
        <f>VLOOKUP($B1482,Deals_Demo!$H:$S,9,0)</f>
        <v>45920.170439814814</v>
      </c>
      <c r="U1482" s="15" t="str">
        <f t="shared" si="241"/>
        <v>2025-09-20</v>
      </c>
      <c r="V1482" s="13" t="str">
        <f>VLOOKUP($B1482,Deals_Demo!$H:$S,11,0)</f>
        <v>04</v>
      </c>
      <c r="W1482" s="13" t="str">
        <f>VLOOKUP($B1482,Deals_Demo!$H:$S,12,0)</f>
        <v>Sat</v>
      </c>
      <c r="X1482" s="13">
        <f t="shared" si="243"/>
        <v>0.15100000000000002</v>
      </c>
      <c r="Y1482" s="13">
        <f t="shared" si="244"/>
        <v>0.30200000000000005</v>
      </c>
      <c r="Z1482" s="13">
        <f t="shared" si="245"/>
        <v>0.45299999999999996</v>
      </c>
      <c r="AA1482" s="13">
        <f t="shared" si="242"/>
        <v>-3</v>
      </c>
    </row>
    <row r="1483" spans="1:27" x14ac:dyDescent="0.25">
      <c r="A1483" s="60">
        <v>45919.962685185186</v>
      </c>
      <c r="B1483" s="61">
        <v>443990511</v>
      </c>
      <c r="C1483" s="37" t="s">
        <v>36</v>
      </c>
      <c r="D1483" s="37" t="s">
        <v>38</v>
      </c>
      <c r="E1483" s="37" t="s">
        <v>120</v>
      </c>
      <c r="F1483" s="36">
        <v>3682.96</v>
      </c>
      <c r="G1483" s="36">
        <v>3682.29</v>
      </c>
      <c r="H1483" s="36">
        <v>3681.46</v>
      </c>
      <c r="I1483" s="37" t="s">
        <v>1880</v>
      </c>
      <c r="J1483" s="36">
        <v>3681.45</v>
      </c>
      <c r="K1483" s="36">
        <v>0</v>
      </c>
      <c r="L1483" s="36">
        <v>0</v>
      </c>
      <c r="M1483" s="36">
        <v>1.51</v>
      </c>
      <c r="N1483" s="10" t="str">
        <f t="shared" si="237"/>
        <v>W</v>
      </c>
      <c r="O1483" s="11">
        <f t="shared" si="238"/>
        <v>45919</v>
      </c>
      <c r="P1483" s="12" t="str">
        <f t="shared" si="239"/>
        <v>23</v>
      </c>
      <c r="Q1483" s="13" t="str">
        <f>VLOOKUP($B1483,Deals_Demo!$H:$N,7,0)</f>
        <v>strategy_12_demo</v>
      </c>
      <c r="R1483" s="13" t="str">
        <f t="shared" si="240"/>
        <v>Fri</v>
      </c>
      <c r="S1483" s="14">
        <f>VLOOKUP($B1483,Deals_Demo!$H:$S,8,0)</f>
        <v>45919.962685185186</v>
      </c>
      <c r="T1483" s="14">
        <f>VLOOKUP($B1483,Deals_Demo!$H:$S,9,0)</f>
        <v>45920.171018518522</v>
      </c>
      <c r="U1483" s="15" t="str">
        <f t="shared" si="241"/>
        <v>2025-09-20</v>
      </c>
      <c r="V1483" s="13" t="str">
        <f>VLOOKUP($B1483,Deals_Demo!$H:$S,11,0)</f>
        <v>04</v>
      </c>
      <c r="W1483" s="13" t="str">
        <f>VLOOKUP($B1483,Deals_Demo!$H:$S,12,0)</f>
        <v>Sat</v>
      </c>
      <c r="X1483" s="13">
        <f t="shared" si="243"/>
        <v>0.15100000000000002</v>
      </c>
      <c r="Y1483" s="13">
        <f t="shared" si="244"/>
        <v>0.30200000000000005</v>
      </c>
      <c r="Z1483" s="13">
        <f t="shared" si="245"/>
        <v>0.45299999999999996</v>
      </c>
      <c r="AA1483" s="13">
        <f t="shared" si="242"/>
        <v>-3</v>
      </c>
    </row>
    <row r="1484" spans="1:27" x14ac:dyDescent="0.25">
      <c r="A1484" s="58">
        <v>45919.962685185186</v>
      </c>
      <c r="B1484" s="59">
        <v>443990517</v>
      </c>
      <c r="C1484" s="38" t="s">
        <v>36</v>
      </c>
      <c r="D1484" s="38" t="s">
        <v>38</v>
      </c>
      <c r="E1484" s="38" t="s">
        <v>120</v>
      </c>
      <c r="F1484" s="35">
        <v>3682.95</v>
      </c>
      <c r="G1484" s="35">
        <v>3681.74</v>
      </c>
      <c r="H1484" s="35">
        <v>3679.96</v>
      </c>
      <c r="I1484" s="38" t="s">
        <v>1886</v>
      </c>
      <c r="J1484" s="35">
        <v>3681.82</v>
      </c>
      <c r="K1484" s="35">
        <v>0</v>
      </c>
      <c r="L1484" s="35">
        <v>0</v>
      </c>
      <c r="M1484" s="35">
        <v>1.1299999999999999</v>
      </c>
      <c r="N1484" s="10" t="str">
        <f t="shared" si="237"/>
        <v>W</v>
      </c>
      <c r="O1484" s="11">
        <f t="shared" si="238"/>
        <v>45919</v>
      </c>
      <c r="P1484" s="12" t="str">
        <f t="shared" si="239"/>
        <v>23</v>
      </c>
      <c r="Q1484" s="13" t="str">
        <f>VLOOKUP($B1484,Deals_Demo!$H:$N,7,0)</f>
        <v>strategy_09_demo</v>
      </c>
      <c r="R1484" s="13" t="str">
        <f t="shared" si="240"/>
        <v>Fri</v>
      </c>
      <c r="S1484" s="14">
        <f>VLOOKUP($B1484,Deals_Demo!$H:$S,8,0)</f>
        <v>45919.962685185186</v>
      </c>
      <c r="T1484" s="14">
        <f>VLOOKUP($B1484,Deals_Demo!$H:$S,9,0)</f>
        <v>45920.171018518522</v>
      </c>
      <c r="U1484" s="15" t="str">
        <f t="shared" si="241"/>
        <v>2025-09-20</v>
      </c>
      <c r="V1484" s="13" t="str">
        <f>VLOOKUP($B1484,Deals_Demo!$H:$S,11,0)</f>
        <v>04</v>
      </c>
      <c r="W1484" s="13" t="str">
        <f>VLOOKUP($B1484,Deals_Demo!$H:$S,12,0)</f>
        <v>Sat</v>
      </c>
      <c r="X1484" s="13">
        <f t="shared" si="243"/>
        <v>0.11299999999999999</v>
      </c>
      <c r="Y1484" s="13">
        <f t="shared" si="244"/>
        <v>0.22599999999999998</v>
      </c>
      <c r="Z1484" s="13">
        <f t="shared" si="245"/>
        <v>0.33899999999999997</v>
      </c>
      <c r="AA1484" s="13">
        <f t="shared" si="242"/>
        <v>-3</v>
      </c>
    </row>
    <row r="1485" spans="1:27" x14ac:dyDescent="0.25">
      <c r="A1485" s="60">
        <v>45919.962685185186</v>
      </c>
      <c r="B1485" s="61">
        <v>443990518</v>
      </c>
      <c r="C1485" s="37" t="s">
        <v>36</v>
      </c>
      <c r="D1485" s="37" t="s">
        <v>38</v>
      </c>
      <c r="E1485" s="37" t="s">
        <v>120</v>
      </c>
      <c r="F1485" s="36">
        <v>3682.97</v>
      </c>
      <c r="G1485" s="36">
        <v>3681.74</v>
      </c>
      <c r="H1485" s="36">
        <v>3679.46</v>
      </c>
      <c r="I1485" s="37" t="s">
        <v>1886</v>
      </c>
      <c r="J1485" s="36">
        <v>3681.82</v>
      </c>
      <c r="K1485" s="36">
        <v>0</v>
      </c>
      <c r="L1485" s="36">
        <v>0</v>
      </c>
      <c r="M1485" s="36">
        <v>1.1499999999999999</v>
      </c>
      <c r="N1485" s="10" t="str">
        <f t="shared" si="237"/>
        <v>W</v>
      </c>
      <c r="O1485" s="11">
        <f t="shared" si="238"/>
        <v>45919</v>
      </c>
      <c r="P1485" s="12" t="str">
        <f t="shared" si="239"/>
        <v>23</v>
      </c>
      <c r="Q1485" s="13" t="str">
        <f>VLOOKUP($B1485,Deals_Demo!$H:$N,7,0)</f>
        <v>strategy_11_demo</v>
      </c>
      <c r="R1485" s="13" t="str">
        <f t="shared" si="240"/>
        <v>Fri</v>
      </c>
      <c r="S1485" s="14">
        <f>VLOOKUP($B1485,Deals_Demo!$H:$S,8,0)</f>
        <v>45919.962685185186</v>
      </c>
      <c r="T1485" s="14">
        <f>VLOOKUP($B1485,Deals_Demo!$H:$S,9,0)</f>
        <v>45920.171018518522</v>
      </c>
      <c r="U1485" s="15" t="str">
        <f t="shared" si="241"/>
        <v>2025-09-20</v>
      </c>
      <c r="V1485" s="13" t="str">
        <f>VLOOKUP($B1485,Deals_Demo!$H:$S,11,0)</f>
        <v>04</v>
      </c>
      <c r="W1485" s="13" t="str">
        <f>VLOOKUP($B1485,Deals_Demo!$H:$S,12,0)</f>
        <v>Sat</v>
      </c>
      <c r="X1485" s="13">
        <f t="shared" si="243"/>
        <v>0.11499999999999999</v>
      </c>
      <c r="Y1485" s="13">
        <f t="shared" si="244"/>
        <v>0.22999999999999998</v>
      </c>
      <c r="Z1485" s="13">
        <f t="shared" si="245"/>
        <v>0.34499999999999997</v>
      </c>
      <c r="AA1485" s="13">
        <f t="shared" si="242"/>
        <v>-3</v>
      </c>
    </row>
    <row r="1486" spans="1:27" x14ac:dyDescent="0.25">
      <c r="A1486" s="58">
        <v>45919.962685185186</v>
      </c>
      <c r="B1486" s="59">
        <v>443990521</v>
      </c>
      <c r="C1486" s="38" t="s">
        <v>36</v>
      </c>
      <c r="D1486" s="38" t="s">
        <v>38</v>
      </c>
      <c r="E1486" s="38" t="s">
        <v>120</v>
      </c>
      <c r="F1486" s="35">
        <v>3682.97</v>
      </c>
      <c r="G1486" s="35">
        <v>3681.74</v>
      </c>
      <c r="H1486" s="35">
        <v>3679.96</v>
      </c>
      <c r="I1486" s="38" t="s">
        <v>1886</v>
      </c>
      <c r="J1486" s="35">
        <v>3681.82</v>
      </c>
      <c r="K1486" s="35">
        <v>0</v>
      </c>
      <c r="L1486" s="35">
        <v>0</v>
      </c>
      <c r="M1486" s="35">
        <v>1.1499999999999999</v>
      </c>
      <c r="N1486" s="10" t="str">
        <f t="shared" si="237"/>
        <v>W</v>
      </c>
      <c r="O1486" s="11">
        <f t="shared" si="238"/>
        <v>45919</v>
      </c>
      <c r="P1486" s="12" t="str">
        <f t="shared" si="239"/>
        <v>23</v>
      </c>
      <c r="Q1486" s="13" t="str">
        <f>VLOOKUP($B1486,Deals_Demo!$H:$N,7,0)</f>
        <v>strategy_10_demo</v>
      </c>
      <c r="R1486" s="13" t="str">
        <f t="shared" si="240"/>
        <v>Fri</v>
      </c>
      <c r="S1486" s="14">
        <f>VLOOKUP($B1486,Deals_Demo!$H:$S,8,0)</f>
        <v>45919.962685185186</v>
      </c>
      <c r="T1486" s="14">
        <f>VLOOKUP($B1486,Deals_Demo!$H:$S,9,0)</f>
        <v>45920.171018518522</v>
      </c>
      <c r="U1486" s="15" t="str">
        <f t="shared" si="241"/>
        <v>2025-09-20</v>
      </c>
      <c r="V1486" s="13" t="str">
        <f>VLOOKUP($B1486,Deals_Demo!$H:$S,11,0)</f>
        <v>04</v>
      </c>
      <c r="W1486" s="13" t="str">
        <f>VLOOKUP($B1486,Deals_Demo!$H:$S,12,0)</f>
        <v>Sat</v>
      </c>
      <c r="X1486" s="13">
        <f t="shared" si="243"/>
        <v>0.11499999999999999</v>
      </c>
      <c r="Y1486" s="13">
        <f t="shared" si="244"/>
        <v>0.22999999999999998</v>
      </c>
      <c r="Z1486" s="13">
        <f t="shared" si="245"/>
        <v>0.34499999999999997</v>
      </c>
      <c r="AA1486" s="13">
        <f t="shared" si="242"/>
        <v>-3</v>
      </c>
    </row>
    <row r="1487" spans="1:27" x14ac:dyDescent="0.25">
      <c r="A1487" s="60">
        <v>45919.968124999999</v>
      </c>
      <c r="B1487" s="61">
        <v>443991768</v>
      </c>
      <c r="C1487" s="37" t="s">
        <v>36</v>
      </c>
      <c r="D1487" s="37" t="s">
        <v>38</v>
      </c>
      <c r="E1487" s="37" t="s">
        <v>120</v>
      </c>
      <c r="F1487" s="36">
        <v>3681.77</v>
      </c>
      <c r="G1487" s="36">
        <v>3684.77</v>
      </c>
      <c r="H1487" s="37"/>
      <c r="I1487" s="37" t="s">
        <v>1887</v>
      </c>
      <c r="J1487" s="36">
        <v>3684.79</v>
      </c>
      <c r="K1487" s="36">
        <v>0</v>
      </c>
      <c r="L1487" s="36">
        <v>0</v>
      </c>
      <c r="M1487" s="36">
        <v>-3.02</v>
      </c>
      <c r="N1487" s="10" t="str">
        <f t="shared" si="237"/>
        <v>L</v>
      </c>
      <c r="O1487" s="11">
        <f t="shared" si="238"/>
        <v>45919</v>
      </c>
      <c r="P1487" s="12" t="str">
        <f t="shared" si="239"/>
        <v>23</v>
      </c>
      <c r="Q1487" s="13" t="str">
        <f>VLOOKUP($B1487,Deals_Demo!$H:$N,7,0)</f>
        <v>strategy_18_demo</v>
      </c>
      <c r="R1487" s="13" t="str">
        <f t="shared" si="240"/>
        <v>Fri</v>
      </c>
      <c r="S1487" s="14">
        <f>VLOOKUP($B1487,Deals_Demo!$H:$S,8,0)</f>
        <v>45919.968124999999</v>
      </c>
      <c r="T1487" s="14">
        <f>VLOOKUP($B1487,Deals_Demo!$H:$S,9,0)</f>
        <v>45920.176458333335</v>
      </c>
      <c r="U1487" s="15" t="str">
        <f t="shared" si="241"/>
        <v>2025-09-20</v>
      </c>
      <c r="V1487" s="13" t="str">
        <f>VLOOKUP($B1487,Deals_Demo!$H:$S,11,0)</f>
        <v>04</v>
      </c>
      <c r="W1487" s="13" t="str">
        <f>VLOOKUP($B1487,Deals_Demo!$H:$S,12,0)</f>
        <v>Sat</v>
      </c>
      <c r="X1487" s="13">
        <f t="shared" si="243"/>
        <v>-0.30200000000000005</v>
      </c>
      <c r="Y1487" s="13">
        <f t="shared" si="244"/>
        <v>-0.60400000000000009</v>
      </c>
      <c r="Z1487" s="13">
        <f t="shared" si="245"/>
        <v>-0.90599999999999992</v>
      </c>
      <c r="AA1487" s="13">
        <f t="shared" si="242"/>
        <v>-3</v>
      </c>
    </row>
    <row r="1488" spans="1:27" x14ac:dyDescent="0.25">
      <c r="A1488" s="58">
        <v>45919.968124999999</v>
      </c>
      <c r="B1488" s="59">
        <v>443991770</v>
      </c>
      <c r="C1488" s="38" t="s">
        <v>36</v>
      </c>
      <c r="D1488" s="38" t="s">
        <v>38</v>
      </c>
      <c r="E1488" s="38" t="s">
        <v>120</v>
      </c>
      <c r="F1488" s="35">
        <v>3681.77</v>
      </c>
      <c r="G1488" s="35">
        <v>3684.77</v>
      </c>
      <c r="H1488" s="38"/>
      <c r="I1488" s="38" t="s">
        <v>1887</v>
      </c>
      <c r="J1488" s="35">
        <v>3684.79</v>
      </c>
      <c r="K1488" s="35">
        <v>0</v>
      </c>
      <c r="L1488" s="35">
        <v>0</v>
      </c>
      <c r="M1488" s="35">
        <v>-3.02</v>
      </c>
      <c r="N1488" s="10" t="str">
        <f t="shared" si="237"/>
        <v>L</v>
      </c>
      <c r="O1488" s="11">
        <f t="shared" si="238"/>
        <v>45919</v>
      </c>
      <c r="P1488" s="12" t="str">
        <f t="shared" si="239"/>
        <v>23</v>
      </c>
      <c r="Q1488" s="13" t="str">
        <f>VLOOKUP($B1488,Deals_Demo!$H:$N,7,0)</f>
        <v>strategy_20_demo</v>
      </c>
      <c r="R1488" s="13" t="str">
        <f t="shared" si="240"/>
        <v>Fri</v>
      </c>
      <c r="S1488" s="14">
        <f>VLOOKUP($B1488,Deals_Demo!$H:$S,8,0)</f>
        <v>45919.968124999999</v>
      </c>
      <c r="T1488" s="14">
        <f>VLOOKUP($B1488,Deals_Demo!$H:$S,9,0)</f>
        <v>45920.176458333335</v>
      </c>
      <c r="U1488" s="15" t="str">
        <f t="shared" si="241"/>
        <v>2025-09-20</v>
      </c>
      <c r="V1488" s="13" t="str">
        <f>VLOOKUP($B1488,Deals_Demo!$H:$S,11,0)</f>
        <v>04</v>
      </c>
      <c r="W1488" s="13" t="str">
        <f>VLOOKUP($B1488,Deals_Demo!$H:$S,12,0)</f>
        <v>Sat</v>
      </c>
      <c r="X1488" s="13">
        <f t="shared" si="243"/>
        <v>-0.30200000000000005</v>
      </c>
      <c r="Y1488" s="13">
        <f t="shared" si="244"/>
        <v>-0.60400000000000009</v>
      </c>
      <c r="Z1488" s="13">
        <f t="shared" si="245"/>
        <v>-0.90599999999999992</v>
      </c>
      <c r="AA1488" s="13">
        <f t="shared" si="242"/>
        <v>-3</v>
      </c>
    </row>
    <row r="1489" spans="1:27" x14ac:dyDescent="0.25">
      <c r="A1489" s="60">
        <v>45919.969282407408</v>
      </c>
      <c r="B1489" s="61">
        <v>443992276</v>
      </c>
      <c r="C1489" s="37" t="s">
        <v>36</v>
      </c>
      <c r="D1489" s="37" t="s">
        <v>38</v>
      </c>
      <c r="E1489" s="37" t="s">
        <v>120</v>
      </c>
      <c r="F1489" s="36">
        <v>3681.83</v>
      </c>
      <c r="G1489" s="36">
        <v>3684.83</v>
      </c>
      <c r="H1489" s="36">
        <v>3680.33</v>
      </c>
      <c r="I1489" s="37" t="s">
        <v>1888</v>
      </c>
      <c r="J1489" s="36">
        <v>3684.88</v>
      </c>
      <c r="K1489" s="36">
        <v>0</v>
      </c>
      <c r="L1489" s="36">
        <v>0</v>
      </c>
      <c r="M1489" s="36">
        <v>-3.05</v>
      </c>
      <c r="N1489" s="10" t="str">
        <f t="shared" si="237"/>
        <v>L</v>
      </c>
      <c r="O1489" s="11">
        <f t="shared" si="238"/>
        <v>45919</v>
      </c>
      <c r="P1489" s="12" t="str">
        <f t="shared" si="239"/>
        <v>23</v>
      </c>
      <c r="Q1489" s="13" t="str">
        <f>VLOOKUP($B1489,Deals_Demo!$H:$N,7,0)</f>
        <v>strategy_14_demo</v>
      </c>
      <c r="R1489" s="13" t="str">
        <f t="shared" si="240"/>
        <v>Fri</v>
      </c>
      <c r="S1489" s="14">
        <f>VLOOKUP($B1489,Deals_Demo!$H:$S,8,0)</f>
        <v>45919.969282407408</v>
      </c>
      <c r="T1489" s="14">
        <f>VLOOKUP($B1489,Deals_Demo!$H:$S,9,0)</f>
        <v>45920.177615740744</v>
      </c>
      <c r="U1489" s="15" t="str">
        <f t="shared" si="241"/>
        <v>2025-09-20</v>
      </c>
      <c r="V1489" s="13" t="str">
        <f>VLOOKUP($B1489,Deals_Demo!$H:$S,11,0)</f>
        <v>04</v>
      </c>
      <c r="W1489" s="13" t="str">
        <f>VLOOKUP($B1489,Deals_Demo!$H:$S,12,0)</f>
        <v>Sat</v>
      </c>
      <c r="X1489" s="13">
        <f t="shared" si="243"/>
        <v>-0.30499999999999999</v>
      </c>
      <c r="Y1489" s="13">
        <f t="shared" si="244"/>
        <v>-0.61</v>
      </c>
      <c r="Z1489" s="13">
        <f t="shared" si="245"/>
        <v>-0.91499999999999992</v>
      </c>
      <c r="AA1489" s="13">
        <f t="shared" si="242"/>
        <v>-3</v>
      </c>
    </row>
    <row r="1490" spans="1:27" x14ac:dyDescent="0.25">
      <c r="A1490" s="58">
        <v>45919.969282407408</v>
      </c>
      <c r="B1490" s="59">
        <v>443992277</v>
      </c>
      <c r="C1490" s="38" t="s">
        <v>36</v>
      </c>
      <c r="D1490" s="38" t="s">
        <v>38</v>
      </c>
      <c r="E1490" s="38" t="s">
        <v>120</v>
      </c>
      <c r="F1490" s="35">
        <v>3681.83</v>
      </c>
      <c r="G1490" s="35">
        <v>3683.33</v>
      </c>
      <c r="H1490" s="35">
        <v>3680.33</v>
      </c>
      <c r="I1490" s="38" t="s">
        <v>1889</v>
      </c>
      <c r="J1490" s="35">
        <v>3683.35</v>
      </c>
      <c r="K1490" s="35">
        <v>0</v>
      </c>
      <c r="L1490" s="35">
        <v>0</v>
      </c>
      <c r="M1490" s="35">
        <v>-1.52</v>
      </c>
      <c r="N1490" s="10" t="str">
        <f t="shared" si="237"/>
        <v>L</v>
      </c>
      <c r="O1490" s="11">
        <f t="shared" si="238"/>
        <v>45919</v>
      </c>
      <c r="P1490" s="12" t="str">
        <f t="shared" si="239"/>
        <v>23</v>
      </c>
      <c r="Q1490" s="13" t="str">
        <f>VLOOKUP($B1490,Deals_Demo!$H:$N,7,0)</f>
        <v>strategy_15_demo</v>
      </c>
      <c r="R1490" s="13" t="str">
        <f t="shared" si="240"/>
        <v>Fri</v>
      </c>
      <c r="S1490" s="14">
        <f>VLOOKUP($B1490,Deals_Demo!$H:$S,8,0)</f>
        <v>45919.969282407408</v>
      </c>
      <c r="T1490" s="14">
        <f>VLOOKUP($B1490,Deals_Demo!$H:$S,9,0)</f>
        <v>45920.177615740744</v>
      </c>
      <c r="U1490" s="15" t="str">
        <f t="shared" si="241"/>
        <v>2025-09-20</v>
      </c>
      <c r="V1490" s="13" t="str">
        <f>VLOOKUP($B1490,Deals_Demo!$H:$S,11,0)</f>
        <v>04</v>
      </c>
      <c r="W1490" s="13" t="str">
        <f>VLOOKUP($B1490,Deals_Demo!$H:$S,12,0)</f>
        <v>Sat</v>
      </c>
      <c r="X1490" s="13">
        <f t="shared" si="243"/>
        <v>-0.15200000000000002</v>
      </c>
      <c r="Y1490" s="13">
        <f t="shared" si="244"/>
        <v>-0.30400000000000005</v>
      </c>
      <c r="Z1490" s="13">
        <f t="shared" si="245"/>
        <v>-0.45599999999999996</v>
      </c>
      <c r="AA1490" s="13">
        <f t="shared" si="242"/>
        <v>-3</v>
      </c>
    </row>
    <row r="1491" spans="1:27" x14ac:dyDescent="0.25">
      <c r="A1491" s="60">
        <v>45919.970902777779</v>
      </c>
      <c r="B1491" s="61">
        <v>443992838</v>
      </c>
      <c r="C1491" s="37" t="s">
        <v>36</v>
      </c>
      <c r="D1491" s="37" t="s">
        <v>38</v>
      </c>
      <c r="E1491" s="37" t="s">
        <v>120</v>
      </c>
      <c r="F1491" s="36">
        <v>3681.39</v>
      </c>
      <c r="G1491" s="36">
        <v>3684.39</v>
      </c>
      <c r="H1491" s="36">
        <v>3679.19</v>
      </c>
      <c r="I1491" s="37" t="s">
        <v>1890</v>
      </c>
      <c r="J1491" s="36">
        <v>3684.39</v>
      </c>
      <c r="K1491" s="36">
        <v>0</v>
      </c>
      <c r="L1491" s="36">
        <v>0</v>
      </c>
      <c r="M1491" s="36">
        <v>-3</v>
      </c>
      <c r="N1491" s="10" t="str">
        <f t="shared" si="237"/>
        <v>L</v>
      </c>
      <c r="O1491" s="11">
        <f t="shared" si="238"/>
        <v>45919</v>
      </c>
      <c r="P1491" s="12" t="str">
        <f t="shared" si="239"/>
        <v>23</v>
      </c>
      <c r="Q1491" s="13" t="str">
        <f>VLOOKUP($B1491,Deals_Demo!$H:$N,7,0)</f>
        <v>strategy_21_demo</v>
      </c>
      <c r="R1491" s="13" t="str">
        <f t="shared" si="240"/>
        <v>Fri</v>
      </c>
      <c r="S1491" s="14">
        <f>VLOOKUP($B1491,Deals_Demo!$H:$S,8,0)</f>
        <v>45919.970902777779</v>
      </c>
      <c r="T1491" s="14">
        <f>VLOOKUP($B1491,Deals_Demo!$H:$S,9,0)</f>
        <v>45920.179236111115</v>
      </c>
      <c r="U1491" s="15" t="str">
        <f t="shared" si="241"/>
        <v>2025-09-20</v>
      </c>
      <c r="V1491" s="13" t="str">
        <f>VLOOKUP($B1491,Deals_Demo!$H:$S,11,0)</f>
        <v>04</v>
      </c>
      <c r="W1491" s="13" t="str">
        <f>VLOOKUP($B1491,Deals_Demo!$H:$S,12,0)</f>
        <v>Sat</v>
      </c>
      <c r="X1491" s="13">
        <f t="shared" si="243"/>
        <v>-0.30000000000000004</v>
      </c>
      <c r="Y1491" s="13">
        <f t="shared" si="244"/>
        <v>-0.60000000000000009</v>
      </c>
      <c r="Z1491" s="13">
        <f t="shared" si="245"/>
        <v>-0.89999999999999991</v>
      </c>
      <c r="AA1491" s="13">
        <f t="shared" si="242"/>
        <v>-3</v>
      </c>
    </row>
    <row r="1492" spans="1:27" x14ac:dyDescent="0.25">
      <c r="A1492" s="58">
        <v>45919.970902777779</v>
      </c>
      <c r="B1492" s="59">
        <v>443992839</v>
      </c>
      <c r="C1492" s="38" t="s">
        <v>36</v>
      </c>
      <c r="D1492" s="38" t="s">
        <v>38</v>
      </c>
      <c r="E1492" s="38" t="s">
        <v>120</v>
      </c>
      <c r="F1492" s="35">
        <v>3681.39</v>
      </c>
      <c r="G1492" s="35">
        <v>3684.39</v>
      </c>
      <c r="H1492" s="35">
        <v>3679.89</v>
      </c>
      <c r="I1492" s="38" t="s">
        <v>1890</v>
      </c>
      <c r="J1492" s="35">
        <v>3684.39</v>
      </c>
      <c r="K1492" s="35">
        <v>0</v>
      </c>
      <c r="L1492" s="35">
        <v>0</v>
      </c>
      <c r="M1492" s="35">
        <v>-3</v>
      </c>
      <c r="N1492" s="10" t="str">
        <f t="shared" si="237"/>
        <v>L</v>
      </c>
      <c r="O1492" s="11">
        <f t="shared" si="238"/>
        <v>45919</v>
      </c>
      <c r="P1492" s="12" t="str">
        <f t="shared" si="239"/>
        <v>23</v>
      </c>
      <c r="Q1492" s="13" t="str">
        <f>VLOOKUP($B1492,Deals_Demo!$H:$N,7,0)</f>
        <v>strategy_12_demo</v>
      </c>
      <c r="R1492" s="13" t="str">
        <f t="shared" si="240"/>
        <v>Fri</v>
      </c>
      <c r="S1492" s="14">
        <f>VLOOKUP($B1492,Deals_Demo!$H:$S,8,0)</f>
        <v>45919.970902777779</v>
      </c>
      <c r="T1492" s="14">
        <f>VLOOKUP($B1492,Deals_Demo!$H:$S,9,0)</f>
        <v>45920.179236111115</v>
      </c>
      <c r="U1492" s="15" t="str">
        <f t="shared" si="241"/>
        <v>2025-09-20</v>
      </c>
      <c r="V1492" s="13" t="str">
        <f>VLOOKUP($B1492,Deals_Demo!$H:$S,11,0)</f>
        <v>04</v>
      </c>
      <c r="W1492" s="13" t="str">
        <f>VLOOKUP($B1492,Deals_Demo!$H:$S,12,0)</f>
        <v>Sat</v>
      </c>
      <c r="X1492" s="13">
        <f t="shared" si="243"/>
        <v>-0.30000000000000004</v>
      </c>
      <c r="Y1492" s="13">
        <f t="shared" si="244"/>
        <v>-0.60000000000000009</v>
      </c>
      <c r="Z1492" s="13">
        <f t="shared" si="245"/>
        <v>-0.89999999999999991</v>
      </c>
      <c r="AA1492" s="13">
        <f t="shared" si="242"/>
        <v>-3</v>
      </c>
    </row>
    <row r="1493" spans="1:27" x14ac:dyDescent="0.25">
      <c r="A1493" s="60">
        <v>45919.972060185188</v>
      </c>
      <c r="B1493" s="61">
        <v>443993165</v>
      </c>
      <c r="C1493" s="37" t="s">
        <v>36</v>
      </c>
      <c r="D1493" s="37" t="s">
        <v>38</v>
      </c>
      <c r="E1493" s="37" t="s">
        <v>120</v>
      </c>
      <c r="F1493" s="36">
        <v>3681.52</v>
      </c>
      <c r="G1493" s="36">
        <v>3684.5</v>
      </c>
      <c r="H1493" s="36">
        <v>3678</v>
      </c>
      <c r="I1493" s="37" t="s">
        <v>1891</v>
      </c>
      <c r="J1493" s="36">
        <v>3684.52</v>
      </c>
      <c r="K1493" s="36">
        <v>0</v>
      </c>
      <c r="L1493" s="36">
        <v>0</v>
      </c>
      <c r="M1493" s="36">
        <v>-3</v>
      </c>
      <c r="N1493" s="10" t="str">
        <f t="shared" si="237"/>
        <v>L</v>
      </c>
      <c r="O1493" s="11">
        <f t="shared" si="238"/>
        <v>45919</v>
      </c>
      <c r="P1493" s="12" t="str">
        <f t="shared" si="239"/>
        <v>23</v>
      </c>
      <c r="Q1493" s="13" t="str">
        <f>VLOOKUP($B1493,Deals_Demo!$H:$N,7,0)</f>
        <v>strategy_11_demo</v>
      </c>
      <c r="R1493" s="13" t="str">
        <f t="shared" si="240"/>
        <v>Fri</v>
      </c>
      <c r="S1493" s="14">
        <f>VLOOKUP($B1493,Deals_Demo!$H:$S,8,0)</f>
        <v>45919.972060185188</v>
      </c>
      <c r="T1493" s="14">
        <f>VLOOKUP($B1493,Deals_Demo!$H:$S,9,0)</f>
        <v>45920.180393518523</v>
      </c>
      <c r="U1493" s="15" t="str">
        <f t="shared" si="241"/>
        <v>2025-09-20</v>
      </c>
      <c r="V1493" s="13" t="str">
        <f>VLOOKUP($B1493,Deals_Demo!$H:$S,11,0)</f>
        <v>04</v>
      </c>
      <c r="W1493" s="13" t="str">
        <f>VLOOKUP($B1493,Deals_Demo!$H:$S,12,0)</f>
        <v>Sat</v>
      </c>
      <c r="X1493" s="13">
        <f t="shared" si="243"/>
        <v>-0.30000000000000004</v>
      </c>
      <c r="Y1493" s="13">
        <f t="shared" si="244"/>
        <v>-0.60000000000000009</v>
      </c>
      <c r="Z1493" s="13">
        <f t="shared" si="245"/>
        <v>-0.89999999999999991</v>
      </c>
      <c r="AA1493" s="13">
        <f t="shared" si="242"/>
        <v>-3</v>
      </c>
    </row>
    <row r="1494" spans="1:27" x14ac:dyDescent="0.25">
      <c r="A1494" s="58">
        <v>45919.972060185188</v>
      </c>
      <c r="B1494" s="59">
        <v>443993166</v>
      </c>
      <c r="C1494" s="38" t="s">
        <v>36</v>
      </c>
      <c r="D1494" s="38" t="s">
        <v>38</v>
      </c>
      <c r="E1494" s="38" t="s">
        <v>120</v>
      </c>
      <c r="F1494" s="35">
        <v>3681.52</v>
      </c>
      <c r="G1494" s="35">
        <v>3684.02</v>
      </c>
      <c r="H1494" s="35">
        <v>3678.52</v>
      </c>
      <c r="I1494" s="38" t="s">
        <v>1892</v>
      </c>
      <c r="J1494" s="35">
        <v>3684.06</v>
      </c>
      <c r="K1494" s="35">
        <v>0</v>
      </c>
      <c r="L1494" s="35">
        <v>0</v>
      </c>
      <c r="M1494" s="35">
        <v>-2.54</v>
      </c>
      <c r="N1494" s="10" t="str">
        <f t="shared" si="237"/>
        <v>L</v>
      </c>
      <c r="O1494" s="11">
        <f t="shared" si="238"/>
        <v>45919</v>
      </c>
      <c r="P1494" s="12" t="str">
        <f t="shared" si="239"/>
        <v>23</v>
      </c>
      <c r="Q1494" s="13" t="str">
        <f>VLOOKUP($B1494,Deals_Demo!$H:$N,7,0)</f>
        <v>strategy_10_demo</v>
      </c>
      <c r="R1494" s="13" t="str">
        <f t="shared" si="240"/>
        <v>Fri</v>
      </c>
      <c r="S1494" s="14">
        <f>VLOOKUP($B1494,Deals_Demo!$H:$S,8,0)</f>
        <v>45919.972060185188</v>
      </c>
      <c r="T1494" s="14">
        <f>VLOOKUP($B1494,Deals_Demo!$H:$S,9,0)</f>
        <v>45920.180393518523</v>
      </c>
      <c r="U1494" s="15" t="str">
        <f t="shared" si="241"/>
        <v>2025-09-20</v>
      </c>
      <c r="V1494" s="13" t="str">
        <f>VLOOKUP($B1494,Deals_Demo!$H:$S,11,0)</f>
        <v>04</v>
      </c>
      <c r="W1494" s="13" t="str">
        <f>VLOOKUP($B1494,Deals_Demo!$H:$S,12,0)</f>
        <v>Sat</v>
      </c>
      <c r="X1494" s="13">
        <f t="shared" si="243"/>
        <v>-0.254</v>
      </c>
      <c r="Y1494" s="13">
        <f t="shared" si="244"/>
        <v>-0.50800000000000001</v>
      </c>
      <c r="Z1494" s="13">
        <f t="shared" si="245"/>
        <v>-0.76200000000000001</v>
      </c>
      <c r="AA1494" s="13">
        <f t="shared" si="242"/>
        <v>-3</v>
      </c>
    </row>
    <row r="1495" spans="1:27" x14ac:dyDescent="0.25">
      <c r="A1495" s="60">
        <v>45919.972060185188</v>
      </c>
      <c r="B1495" s="61">
        <v>443993167</v>
      </c>
      <c r="C1495" s="37" t="s">
        <v>36</v>
      </c>
      <c r="D1495" s="37" t="s">
        <v>38</v>
      </c>
      <c r="E1495" s="37" t="s">
        <v>120</v>
      </c>
      <c r="F1495" s="36">
        <v>3681.52</v>
      </c>
      <c r="G1495" s="36">
        <v>3684.52</v>
      </c>
      <c r="H1495" s="36">
        <v>3678.52</v>
      </c>
      <c r="I1495" s="37" t="s">
        <v>1891</v>
      </c>
      <c r="J1495" s="36">
        <v>3684.52</v>
      </c>
      <c r="K1495" s="36">
        <v>0</v>
      </c>
      <c r="L1495" s="36">
        <v>0</v>
      </c>
      <c r="M1495" s="36">
        <v>-3</v>
      </c>
      <c r="N1495" s="10" t="str">
        <f t="shared" si="237"/>
        <v>L</v>
      </c>
      <c r="O1495" s="11">
        <f t="shared" si="238"/>
        <v>45919</v>
      </c>
      <c r="P1495" s="12" t="str">
        <f t="shared" si="239"/>
        <v>23</v>
      </c>
      <c r="Q1495" s="13" t="str">
        <f>VLOOKUP($B1495,Deals_Demo!$H:$N,7,0)</f>
        <v>strategy_09_demo</v>
      </c>
      <c r="R1495" s="13" t="str">
        <f t="shared" si="240"/>
        <v>Fri</v>
      </c>
      <c r="S1495" s="14">
        <f>VLOOKUP($B1495,Deals_Demo!$H:$S,8,0)</f>
        <v>45919.972060185188</v>
      </c>
      <c r="T1495" s="14">
        <f>VLOOKUP($B1495,Deals_Demo!$H:$S,9,0)</f>
        <v>45920.180393518523</v>
      </c>
      <c r="U1495" s="15" t="str">
        <f t="shared" si="241"/>
        <v>2025-09-20</v>
      </c>
      <c r="V1495" s="13" t="str">
        <f>VLOOKUP($B1495,Deals_Demo!$H:$S,11,0)</f>
        <v>04</v>
      </c>
      <c r="W1495" s="13" t="str">
        <f>VLOOKUP($B1495,Deals_Demo!$H:$S,12,0)</f>
        <v>Sat</v>
      </c>
      <c r="X1495" s="13">
        <f t="shared" si="243"/>
        <v>-0.30000000000000004</v>
      </c>
      <c r="Y1495" s="13">
        <f t="shared" si="244"/>
        <v>-0.60000000000000009</v>
      </c>
      <c r="Z1495" s="13">
        <f t="shared" si="245"/>
        <v>-0.89999999999999991</v>
      </c>
      <c r="AA1495" s="13">
        <f t="shared" si="242"/>
        <v>-3</v>
      </c>
    </row>
    <row r="1496" spans="1:27" x14ac:dyDescent="0.25">
      <c r="A1496" s="58">
        <v>45919.97923611111</v>
      </c>
      <c r="B1496" s="59">
        <v>443994507</v>
      </c>
      <c r="C1496" s="38" t="s">
        <v>36</v>
      </c>
      <c r="D1496" s="38" t="s">
        <v>37</v>
      </c>
      <c r="E1496" s="38" t="s">
        <v>120</v>
      </c>
      <c r="F1496" s="35">
        <v>3683.06</v>
      </c>
      <c r="G1496" s="35">
        <v>3680.73</v>
      </c>
      <c r="H1496" s="35">
        <v>3684.43</v>
      </c>
      <c r="I1496" s="38" t="s">
        <v>1893</v>
      </c>
      <c r="J1496" s="35">
        <v>3684.47</v>
      </c>
      <c r="K1496" s="35">
        <v>0</v>
      </c>
      <c r="L1496" s="35">
        <v>0</v>
      </c>
      <c r="M1496" s="35">
        <v>1.41</v>
      </c>
      <c r="N1496" s="10" t="str">
        <f t="shared" si="237"/>
        <v>W</v>
      </c>
      <c r="O1496" s="11">
        <f t="shared" si="238"/>
        <v>45919</v>
      </c>
      <c r="P1496" s="12" t="str">
        <f t="shared" si="239"/>
        <v>23</v>
      </c>
      <c r="Q1496" s="13" t="str">
        <f>VLOOKUP($B1496,Deals_Demo!$H:$N,7,0)</f>
        <v>strategy_22_demo</v>
      </c>
      <c r="R1496" s="13" t="str">
        <f t="shared" si="240"/>
        <v>Fri</v>
      </c>
      <c r="S1496" s="14">
        <f>VLOOKUP($B1496,Deals_Demo!$H:$S,8,0)</f>
        <v>45919.97923611111</v>
      </c>
      <c r="T1496" s="14">
        <f>VLOOKUP($B1496,Deals_Demo!$H:$S,9,0)</f>
        <v>45920.187569444446</v>
      </c>
      <c r="U1496" s="15" t="str">
        <f t="shared" si="241"/>
        <v>2025-09-20</v>
      </c>
      <c r="V1496" s="13" t="str">
        <f>VLOOKUP($B1496,Deals_Demo!$H:$S,11,0)</f>
        <v>04</v>
      </c>
      <c r="W1496" s="13" t="str">
        <f>VLOOKUP($B1496,Deals_Demo!$H:$S,12,0)</f>
        <v>Sat</v>
      </c>
      <c r="X1496" s="13">
        <f t="shared" si="243"/>
        <v>0.14099999999999999</v>
      </c>
      <c r="Y1496" s="13">
        <f t="shared" si="244"/>
        <v>0.28199999999999997</v>
      </c>
      <c r="Z1496" s="13">
        <f t="shared" si="245"/>
        <v>0.42299999999999999</v>
      </c>
      <c r="AA1496" s="13">
        <f t="shared" si="242"/>
        <v>-3</v>
      </c>
    </row>
    <row r="1497" spans="1:27" x14ac:dyDescent="0.25">
      <c r="A1497" s="60">
        <v>45919.97923611111</v>
      </c>
      <c r="B1497" s="61">
        <v>443994508</v>
      </c>
      <c r="C1497" s="37" t="s">
        <v>36</v>
      </c>
      <c r="D1497" s="37" t="s">
        <v>37</v>
      </c>
      <c r="E1497" s="37" t="s">
        <v>120</v>
      </c>
      <c r="F1497" s="36">
        <v>3683.06</v>
      </c>
      <c r="G1497" s="36">
        <v>3681.56</v>
      </c>
      <c r="H1497" s="36">
        <v>3684.56</v>
      </c>
      <c r="I1497" s="37" t="s">
        <v>1887</v>
      </c>
      <c r="J1497" s="36">
        <v>3684.58</v>
      </c>
      <c r="K1497" s="36">
        <v>0</v>
      </c>
      <c r="L1497" s="36">
        <v>0</v>
      </c>
      <c r="M1497" s="36">
        <v>1.52</v>
      </c>
      <c r="N1497" s="10" t="str">
        <f t="shared" si="237"/>
        <v>W</v>
      </c>
      <c r="O1497" s="11">
        <f t="shared" si="238"/>
        <v>45919</v>
      </c>
      <c r="P1497" s="12" t="str">
        <f t="shared" si="239"/>
        <v>23</v>
      </c>
      <c r="Q1497" s="13" t="str">
        <f>VLOOKUP($B1497,Deals_Demo!$H:$N,7,0)</f>
        <v>strategy_15_demo</v>
      </c>
      <c r="R1497" s="13" t="str">
        <f t="shared" si="240"/>
        <v>Fri</v>
      </c>
      <c r="S1497" s="14">
        <f>VLOOKUP($B1497,Deals_Demo!$H:$S,8,0)</f>
        <v>45919.97923611111</v>
      </c>
      <c r="T1497" s="14">
        <f>VLOOKUP($B1497,Deals_Demo!$H:$S,9,0)</f>
        <v>45920.187569444446</v>
      </c>
      <c r="U1497" s="15" t="str">
        <f t="shared" si="241"/>
        <v>2025-09-20</v>
      </c>
      <c r="V1497" s="13" t="str">
        <f>VLOOKUP($B1497,Deals_Demo!$H:$S,11,0)</f>
        <v>04</v>
      </c>
      <c r="W1497" s="13" t="str">
        <f>VLOOKUP($B1497,Deals_Demo!$H:$S,12,0)</f>
        <v>Sat</v>
      </c>
      <c r="X1497" s="13">
        <f t="shared" si="243"/>
        <v>0.15200000000000002</v>
      </c>
      <c r="Y1497" s="13">
        <f t="shared" si="244"/>
        <v>0.30400000000000005</v>
      </c>
      <c r="Z1497" s="13">
        <f t="shared" si="245"/>
        <v>0.45599999999999996</v>
      </c>
      <c r="AA1497" s="13">
        <f t="shared" si="242"/>
        <v>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3011"/>
  <sheetViews>
    <sheetView showGridLines="0" workbookViewId="0">
      <selection activeCell="H2" sqref="H2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3" width="9.140625" customWidth="1"/>
    <col min="14" max="14" width="14.5703125" bestFit="1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39</v>
      </c>
      <c r="C1" s="3" t="s">
        <v>17</v>
      </c>
      <c r="D1" s="3" t="s">
        <v>18</v>
      </c>
      <c r="E1" s="3" t="s">
        <v>40</v>
      </c>
      <c r="F1" s="3" t="s">
        <v>19</v>
      </c>
      <c r="G1" s="3" t="s">
        <v>20</v>
      </c>
      <c r="H1" s="3" t="s">
        <v>41</v>
      </c>
      <c r="I1" s="3" t="s">
        <v>23</v>
      </c>
      <c r="J1" s="3" t="s">
        <v>42</v>
      </c>
      <c r="K1" s="3" t="s">
        <v>24</v>
      </c>
      <c r="L1" s="3" t="s">
        <v>25</v>
      </c>
      <c r="M1" s="3" t="s">
        <v>43</v>
      </c>
      <c r="N1" s="4" t="s">
        <v>44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60">
        <v>45917.666168981479</v>
      </c>
      <c r="B2" s="61">
        <v>443658705</v>
      </c>
      <c r="C2" s="37" t="s">
        <v>36</v>
      </c>
      <c r="D2" s="37" t="s">
        <v>37</v>
      </c>
      <c r="E2" s="37" t="s">
        <v>45</v>
      </c>
      <c r="F2" s="37" t="s">
        <v>120</v>
      </c>
      <c r="G2" s="36">
        <v>3678.6</v>
      </c>
      <c r="H2" s="61">
        <v>442874070</v>
      </c>
      <c r="I2" s="36">
        <v>0</v>
      </c>
      <c r="J2" s="36">
        <v>0</v>
      </c>
      <c r="K2" s="36">
        <v>0</v>
      </c>
      <c r="L2" s="36">
        <v>0</v>
      </c>
      <c r="M2" s="36">
        <v>10000</v>
      </c>
      <c r="N2" s="37" t="s">
        <v>47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58">
        <v>45917.666180555556</v>
      </c>
      <c r="B3" s="59">
        <v>443658706</v>
      </c>
      <c r="C3" s="38" t="s">
        <v>36</v>
      </c>
      <c r="D3" s="38" t="s">
        <v>37</v>
      </c>
      <c r="E3" s="38" t="s">
        <v>45</v>
      </c>
      <c r="F3" s="38" t="s">
        <v>120</v>
      </c>
      <c r="G3" s="35">
        <v>3678.55</v>
      </c>
      <c r="H3" s="59">
        <v>442874071</v>
      </c>
      <c r="I3" s="35">
        <v>0</v>
      </c>
      <c r="J3" s="35">
        <v>0</v>
      </c>
      <c r="K3" s="35">
        <v>0</v>
      </c>
      <c r="L3" s="35">
        <v>0</v>
      </c>
      <c r="M3" s="35">
        <v>10000</v>
      </c>
      <c r="N3" s="38" t="s">
        <v>52</v>
      </c>
      <c r="O3" s="14">
        <f t="shared" ref="O3:O4" si="0">A3</f>
        <v>45917.666180555556</v>
      </c>
      <c r="P3" s="19">
        <f t="shared" ref="P3:P4" si="1">O3+(5/24)</f>
        <v>45917.874513888892</v>
      </c>
      <c r="Q3" s="20" t="str">
        <f t="shared" ref="Q3:Q4" si="2">TEXT(P3,"dd/mm/yyyy")</f>
        <v>17/09/2025</v>
      </c>
      <c r="R3" s="13" t="str">
        <f t="shared" ref="R3:R4" si="3">TEXT(P3,"hh")</f>
        <v>20</v>
      </c>
      <c r="S3" s="13" t="str">
        <f t="shared" ref="S3:S4" si="4">TEXT(P3,"ddd")</f>
        <v>Wed</v>
      </c>
    </row>
    <row r="4" spans="1:19" x14ac:dyDescent="0.25">
      <c r="A4" s="60">
        <v>45917.666180555556</v>
      </c>
      <c r="B4" s="61">
        <v>443658708</v>
      </c>
      <c r="C4" s="37" t="s">
        <v>36</v>
      </c>
      <c r="D4" s="37" t="s">
        <v>37</v>
      </c>
      <c r="E4" s="37" t="s">
        <v>45</v>
      </c>
      <c r="F4" s="37" t="s">
        <v>120</v>
      </c>
      <c r="G4" s="36">
        <v>3678.55</v>
      </c>
      <c r="H4" s="61">
        <v>442874073</v>
      </c>
      <c r="I4" s="36">
        <v>0</v>
      </c>
      <c r="J4" s="36">
        <v>0</v>
      </c>
      <c r="K4" s="36">
        <v>0</v>
      </c>
      <c r="L4" s="36">
        <v>0</v>
      </c>
      <c r="M4" s="36">
        <v>10000</v>
      </c>
      <c r="N4" s="37" t="s">
        <v>48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58">
        <v>45917.668206018519</v>
      </c>
      <c r="B5" s="59">
        <v>443661063</v>
      </c>
      <c r="C5" s="38" t="s">
        <v>36</v>
      </c>
      <c r="D5" s="38" t="s">
        <v>38</v>
      </c>
      <c r="E5" s="38" t="s">
        <v>46</v>
      </c>
      <c r="F5" s="38" t="s">
        <v>120</v>
      </c>
      <c r="G5" s="35">
        <v>3676.1</v>
      </c>
      <c r="H5" s="59">
        <v>442876448</v>
      </c>
      <c r="I5" s="35">
        <v>0</v>
      </c>
      <c r="J5" s="35">
        <v>0</v>
      </c>
      <c r="K5" s="35">
        <v>0</v>
      </c>
      <c r="L5" s="35">
        <v>-2.4500000000000002</v>
      </c>
      <c r="M5" s="35">
        <v>9997.5499999999993</v>
      </c>
      <c r="N5" s="38" t="s">
        <v>731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60">
        <v>45917.66988425926</v>
      </c>
      <c r="B6" s="61">
        <v>443662736</v>
      </c>
      <c r="C6" s="37" t="s">
        <v>36</v>
      </c>
      <c r="D6" s="37" t="s">
        <v>38</v>
      </c>
      <c r="E6" s="37" t="s">
        <v>46</v>
      </c>
      <c r="F6" s="37" t="s">
        <v>120</v>
      </c>
      <c r="G6" s="36">
        <v>3675.56</v>
      </c>
      <c r="H6" s="61">
        <v>442878112</v>
      </c>
      <c r="I6" s="36">
        <v>0</v>
      </c>
      <c r="J6" s="36">
        <v>0</v>
      </c>
      <c r="K6" s="36">
        <v>0</v>
      </c>
      <c r="L6" s="36">
        <v>-3.04</v>
      </c>
      <c r="M6" s="36">
        <v>9994.51</v>
      </c>
      <c r="N6" s="37" t="s">
        <v>732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58">
        <v>45917.66988425926</v>
      </c>
      <c r="B7" s="59">
        <v>443662737</v>
      </c>
      <c r="C7" s="38" t="s">
        <v>36</v>
      </c>
      <c r="D7" s="38" t="s">
        <v>38</v>
      </c>
      <c r="E7" s="38" t="s">
        <v>46</v>
      </c>
      <c r="F7" s="38" t="s">
        <v>120</v>
      </c>
      <c r="G7" s="35">
        <v>3675.56</v>
      </c>
      <c r="H7" s="59">
        <v>442878114</v>
      </c>
      <c r="I7" s="35">
        <v>0</v>
      </c>
      <c r="J7" s="35">
        <v>0</v>
      </c>
      <c r="K7" s="35">
        <v>0</v>
      </c>
      <c r="L7" s="35">
        <v>-2.99</v>
      </c>
      <c r="M7" s="35">
        <v>9991.52</v>
      </c>
      <c r="N7" s="38" t="s">
        <v>732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60">
        <v>45917.670358796298</v>
      </c>
      <c r="B8" s="61">
        <v>443663714</v>
      </c>
      <c r="C8" s="37" t="s">
        <v>36</v>
      </c>
      <c r="D8" s="37" t="s">
        <v>37</v>
      </c>
      <c r="E8" s="37" t="s">
        <v>45</v>
      </c>
      <c r="F8" s="37" t="s">
        <v>120</v>
      </c>
      <c r="G8" s="36">
        <v>3675.65</v>
      </c>
      <c r="H8" s="61">
        <v>442879091</v>
      </c>
      <c r="I8" s="36">
        <v>0</v>
      </c>
      <c r="J8" s="36">
        <v>0</v>
      </c>
      <c r="K8" s="36">
        <v>0</v>
      </c>
      <c r="L8" s="36">
        <v>0</v>
      </c>
      <c r="M8" s="36">
        <v>9991.52</v>
      </c>
      <c r="N8" s="37" t="s">
        <v>74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58">
        <v>45917.673576388886</v>
      </c>
      <c r="B9" s="59">
        <v>443669440</v>
      </c>
      <c r="C9" s="38" t="s">
        <v>36</v>
      </c>
      <c r="D9" s="38" t="s">
        <v>37</v>
      </c>
      <c r="E9" s="38" t="s">
        <v>45</v>
      </c>
      <c r="F9" s="38" t="s">
        <v>120</v>
      </c>
      <c r="G9" s="35">
        <v>3676.65</v>
      </c>
      <c r="H9" s="59">
        <v>442884874</v>
      </c>
      <c r="I9" s="35">
        <v>0</v>
      </c>
      <c r="J9" s="35">
        <v>0</v>
      </c>
      <c r="K9" s="35">
        <v>0</v>
      </c>
      <c r="L9" s="35">
        <v>0</v>
      </c>
      <c r="M9" s="35">
        <v>9991.52</v>
      </c>
      <c r="N9" s="38" t="s">
        <v>75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60">
        <v>45917.673587962963</v>
      </c>
      <c r="B10" s="61">
        <v>443669445</v>
      </c>
      <c r="C10" s="37" t="s">
        <v>36</v>
      </c>
      <c r="D10" s="37" t="s">
        <v>37</v>
      </c>
      <c r="E10" s="37" t="s">
        <v>45</v>
      </c>
      <c r="F10" s="37" t="s">
        <v>120</v>
      </c>
      <c r="G10" s="36">
        <v>3676.65</v>
      </c>
      <c r="H10" s="61">
        <v>442884879</v>
      </c>
      <c r="I10" s="36">
        <v>0</v>
      </c>
      <c r="J10" s="36">
        <v>0</v>
      </c>
      <c r="K10" s="36">
        <v>0</v>
      </c>
      <c r="L10" s="36">
        <v>0</v>
      </c>
      <c r="M10" s="36">
        <v>9991.52</v>
      </c>
      <c r="N10" s="37" t="s">
        <v>76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58">
        <v>45917.677743055552</v>
      </c>
      <c r="B11" s="59">
        <v>443672222</v>
      </c>
      <c r="C11" s="38" t="s">
        <v>36</v>
      </c>
      <c r="D11" s="38" t="s">
        <v>37</v>
      </c>
      <c r="E11" s="38" t="s">
        <v>45</v>
      </c>
      <c r="F11" s="38" t="s">
        <v>120</v>
      </c>
      <c r="G11" s="35">
        <v>3678.04</v>
      </c>
      <c r="H11" s="59">
        <v>442887666</v>
      </c>
      <c r="I11" s="35">
        <v>0</v>
      </c>
      <c r="J11" s="35">
        <v>0</v>
      </c>
      <c r="K11" s="35">
        <v>0</v>
      </c>
      <c r="L11" s="35">
        <v>0</v>
      </c>
      <c r="M11" s="35">
        <v>9991.52</v>
      </c>
      <c r="N11" s="38" t="s">
        <v>48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60">
        <v>45917.677754629629</v>
      </c>
      <c r="B12" s="61">
        <v>443672224</v>
      </c>
      <c r="C12" s="37" t="s">
        <v>36</v>
      </c>
      <c r="D12" s="37" t="s">
        <v>37</v>
      </c>
      <c r="E12" s="37" t="s">
        <v>45</v>
      </c>
      <c r="F12" s="37" t="s">
        <v>120</v>
      </c>
      <c r="G12" s="36">
        <v>3678.02</v>
      </c>
      <c r="H12" s="61">
        <v>442887668</v>
      </c>
      <c r="I12" s="36">
        <v>0</v>
      </c>
      <c r="J12" s="36">
        <v>0</v>
      </c>
      <c r="K12" s="36">
        <v>0</v>
      </c>
      <c r="L12" s="36">
        <v>0</v>
      </c>
      <c r="M12" s="36">
        <v>9991.52</v>
      </c>
      <c r="N12" s="37" t="s">
        <v>47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58">
        <v>45917.677754629629</v>
      </c>
      <c r="B13" s="59">
        <v>443672226</v>
      </c>
      <c r="C13" s="38" t="s">
        <v>36</v>
      </c>
      <c r="D13" s="38" t="s">
        <v>37</v>
      </c>
      <c r="E13" s="38" t="s">
        <v>45</v>
      </c>
      <c r="F13" s="38" t="s">
        <v>120</v>
      </c>
      <c r="G13" s="35">
        <v>3677.94</v>
      </c>
      <c r="H13" s="59">
        <v>442887669</v>
      </c>
      <c r="I13" s="35">
        <v>0</v>
      </c>
      <c r="J13" s="35">
        <v>0</v>
      </c>
      <c r="K13" s="35">
        <v>0</v>
      </c>
      <c r="L13" s="35">
        <v>0</v>
      </c>
      <c r="M13" s="35">
        <v>9991.52</v>
      </c>
      <c r="N13" s="38" t="s">
        <v>52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60">
        <v>45917.678391203706</v>
      </c>
      <c r="B14" s="61">
        <v>443672679</v>
      </c>
      <c r="C14" s="37" t="s">
        <v>36</v>
      </c>
      <c r="D14" s="37" t="s">
        <v>38</v>
      </c>
      <c r="E14" s="37" t="s">
        <v>46</v>
      </c>
      <c r="F14" s="37" t="s">
        <v>120</v>
      </c>
      <c r="G14" s="36">
        <v>3676.33</v>
      </c>
      <c r="H14" s="61">
        <v>442888118</v>
      </c>
      <c r="I14" s="36">
        <v>0</v>
      </c>
      <c r="J14" s="36">
        <v>0</v>
      </c>
      <c r="K14" s="36">
        <v>0</v>
      </c>
      <c r="L14" s="36">
        <v>0.68</v>
      </c>
      <c r="M14" s="36">
        <v>9992.2000000000007</v>
      </c>
      <c r="N14" s="37" t="s">
        <v>733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58">
        <v>45917.679131944446</v>
      </c>
      <c r="B15" s="59">
        <v>443673162</v>
      </c>
      <c r="C15" s="38" t="s">
        <v>36</v>
      </c>
      <c r="D15" s="38" t="s">
        <v>37</v>
      </c>
      <c r="E15" s="38" t="s">
        <v>45</v>
      </c>
      <c r="F15" s="38" t="s">
        <v>120</v>
      </c>
      <c r="G15" s="35">
        <v>3677.06</v>
      </c>
      <c r="H15" s="59">
        <v>442888597</v>
      </c>
      <c r="I15" s="35">
        <v>0</v>
      </c>
      <c r="J15" s="35">
        <v>0</v>
      </c>
      <c r="K15" s="35">
        <v>0</v>
      </c>
      <c r="L15" s="35">
        <v>0</v>
      </c>
      <c r="M15" s="35">
        <v>9992.2000000000007</v>
      </c>
      <c r="N15" s="38" t="s">
        <v>74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60">
        <v>45917.680949074071</v>
      </c>
      <c r="B16" s="61">
        <v>443674131</v>
      </c>
      <c r="C16" s="37" t="s">
        <v>36</v>
      </c>
      <c r="D16" s="37" t="s">
        <v>38</v>
      </c>
      <c r="E16" s="37" t="s">
        <v>46</v>
      </c>
      <c r="F16" s="37" t="s">
        <v>120</v>
      </c>
      <c r="G16" s="36">
        <v>3675.42</v>
      </c>
      <c r="H16" s="61">
        <v>442889588</v>
      </c>
      <c r="I16" s="36">
        <v>0</v>
      </c>
      <c r="J16" s="36">
        <v>0</v>
      </c>
      <c r="K16" s="36">
        <v>0</v>
      </c>
      <c r="L16" s="36">
        <v>-2.62</v>
      </c>
      <c r="M16" s="36">
        <v>9989.58</v>
      </c>
      <c r="N16" s="37" t="s">
        <v>734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58">
        <v>45917.681562500002</v>
      </c>
      <c r="B17" s="59">
        <v>443674917</v>
      </c>
      <c r="C17" s="38" t="s">
        <v>36</v>
      </c>
      <c r="D17" s="38" t="s">
        <v>38</v>
      </c>
      <c r="E17" s="38" t="s">
        <v>46</v>
      </c>
      <c r="F17" s="38" t="s">
        <v>120</v>
      </c>
      <c r="G17" s="35">
        <v>3675</v>
      </c>
      <c r="H17" s="59">
        <v>442890375</v>
      </c>
      <c r="I17" s="35">
        <v>0</v>
      </c>
      <c r="J17" s="35">
        <v>0</v>
      </c>
      <c r="K17" s="35">
        <v>0</v>
      </c>
      <c r="L17" s="35">
        <v>-3.02</v>
      </c>
      <c r="M17" s="35">
        <v>9986.56</v>
      </c>
      <c r="N17" s="38" t="s">
        <v>735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60">
        <v>45917.681562500002</v>
      </c>
      <c r="B18" s="61">
        <v>443674918</v>
      </c>
      <c r="C18" s="37" t="s">
        <v>36</v>
      </c>
      <c r="D18" s="37" t="s">
        <v>38</v>
      </c>
      <c r="E18" s="37" t="s">
        <v>46</v>
      </c>
      <c r="F18" s="37" t="s">
        <v>120</v>
      </c>
      <c r="G18" s="36">
        <v>3675</v>
      </c>
      <c r="H18" s="61">
        <v>442890376</v>
      </c>
      <c r="I18" s="36">
        <v>0</v>
      </c>
      <c r="J18" s="36">
        <v>0</v>
      </c>
      <c r="K18" s="36">
        <v>0</v>
      </c>
      <c r="L18" s="36">
        <v>-2.94</v>
      </c>
      <c r="M18" s="36">
        <v>9983.6200000000008</v>
      </c>
      <c r="N18" s="37" t="s">
        <v>735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58">
        <v>45917.683333333334</v>
      </c>
      <c r="B19" s="59">
        <v>443676753</v>
      </c>
      <c r="C19" s="38" t="s">
        <v>36</v>
      </c>
      <c r="D19" s="38" t="s">
        <v>38</v>
      </c>
      <c r="E19" s="38" t="s">
        <v>46</v>
      </c>
      <c r="F19" s="38" t="s">
        <v>120</v>
      </c>
      <c r="G19" s="35">
        <v>3674.05</v>
      </c>
      <c r="H19" s="59">
        <v>442892188</v>
      </c>
      <c r="I19" s="35">
        <v>0</v>
      </c>
      <c r="J19" s="35">
        <v>0</v>
      </c>
      <c r="K19" s="35">
        <v>0</v>
      </c>
      <c r="L19" s="35">
        <v>-3.01</v>
      </c>
      <c r="M19" s="35">
        <v>9980.61</v>
      </c>
      <c r="N19" s="38" t="s">
        <v>736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60">
        <v>45917.684224537035</v>
      </c>
      <c r="B20" s="61">
        <v>443677515</v>
      </c>
      <c r="C20" s="37" t="s">
        <v>36</v>
      </c>
      <c r="D20" s="37" t="s">
        <v>38</v>
      </c>
      <c r="E20" s="37" t="s">
        <v>45</v>
      </c>
      <c r="F20" s="37" t="s">
        <v>120</v>
      </c>
      <c r="G20" s="36">
        <v>3675.51</v>
      </c>
      <c r="H20" s="61">
        <v>442892951</v>
      </c>
      <c r="I20" s="36">
        <v>0</v>
      </c>
      <c r="J20" s="36">
        <v>0</v>
      </c>
      <c r="K20" s="36">
        <v>0</v>
      </c>
      <c r="L20" s="36">
        <v>0</v>
      </c>
      <c r="M20" s="36">
        <v>9980.61</v>
      </c>
      <c r="N20" s="37" t="s">
        <v>52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58">
        <v>45917.684236111112</v>
      </c>
      <c r="B21" s="59">
        <v>443677518</v>
      </c>
      <c r="C21" s="38" t="s">
        <v>36</v>
      </c>
      <c r="D21" s="38" t="s">
        <v>38</v>
      </c>
      <c r="E21" s="38" t="s">
        <v>45</v>
      </c>
      <c r="F21" s="38" t="s">
        <v>120</v>
      </c>
      <c r="G21" s="35">
        <v>3675.52</v>
      </c>
      <c r="H21" s="59">
        <v>442892954</v>
      </c>
      <c r="I21" s="35">
        <v>0</v>
      </c>
      <c r="J21" s="35">
        <v>0</v>
      </c>
      <c r="K21" s="35">
        <v>0</v>
      </c>
      <c r="L21" s="35">
        <v>0</v>
      </c>
      <c r="M21" s="35">
        <v>9980.61</v>
      </c>
      <c r="N21" s="38" t="s">
        <v>48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60">
        <v>45917.684236111112</v>
      </c>
      <c r="B22" s="61">
        <v>443677519</v>
      </c>
      <c r="C22" s="37" t="s">
        <v>36</v>
      </c>
      <c r="D22" s="37" t="s">
        <v>38</v>
      </c>
      <c r="E22" s="37" t="s">
        <v>45</v>
      </c>
      <c r="F22" s="37" t="s">
        <v>120</v>
      </c>
      <c r="G22" s="36">
        <v>3675.48</v>
      </c>
      <c r="H22" s="61">
        <v>442892955</v>
      </c>
      <c r="I22" s="36">
        <v>0</v>
      </c>
      <c r="J22" s="36">
        <v>0</v>
      </c>
      <c r="K22" s="36">
        <v>0</v>
      </c>
      <c r="L22" s="36">
        <v>0</v>
      </c>
      <c r="M22" s="36">
        <v>9980.61</v>
      </c>
      <c r="N22" s="37" t="s">
        <v>47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58">
        <v>45917.688009259262</v>
      </c>
      <c r="B23" s="59">
        <v>443679845</v>
      </c>
      <c r="C23" s="38" t="s">
        <v>36</v>
      </c>
      <c r="D23" s="38" t="s">
        <v>37</v>
      </c>
      <c r="E23" s="38" t="s">
        <v>46</v>
      </c>
      <c r="F23" s="38" t="s">
        <v>120</v>
      </c>
      <c r="G23" s="35">
        <v>3678.06</v>
      </c>
      <c r="H23" s="59">
        <v>442895272</v>
      </c>
      <c r="I23" s="35">
        <v>0</v>
      </c>
      <c r="J23" s="35">
        <v>0</v>
      </c>
      <c r="K23" s="35">
        <v>0</v>
      </c>
      <c r="L23" s="35">
        <v>-2.54</v>
      </c>
      <c r="M23" s="35">
        <v>9978.07</v>
      </c>
      <c r="N23" s="38" t="s">
        <v>737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60">
        <v>45917.688518518517</v>
      </c>
      <c r="B24" s="61">
        <v>443680341</v>
      </c>
      <c r="C24" s="37" t="s">
        <v>36</v>
      </c>
      <c r="D24" s="37" t="s">
        <v>37</v>
      </c>
      <c r="E24" s="37" t="s">
        <v>46</v>
      </c>
      <c r="F24" s="37" t="s">
        <v>120</v>
      </c>
      <c r="G24" s="36">
        <v>3678.61</v>
      </c>
      <c r="H24" s="61">
        <v>442895763</v>
      </c>
      <c r="I24" s="36">
        <v>0</v>
      </c>
      <c r="J24" s="36">
        <v>0</v>
      </c>
      <c r="K24" s="36">
        <v>0</v>
      </c>
      <c r="L24" s="36">
        <v>-3.1</v>
      </c>
      <c r="M24" s="36">
        <v>9974.9699999999993</v>
      </c>
      <c r="N24" s="37" t="s">
        <v>738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58">
        <v>45917.688518518517</v>
      </c>
      <c r="B25" s="59">
        <v>443680342</v>
      </c>
      <c r="C25" s="38" t="s">
        <v>36</v>
      </c>
      <c r="D25" s="38" t="s">
        <v>37</v>
      </c>
      <c r="E25" s="38" t="s">
        <v>46</v>
      </c>
      <c r="F25" s="38" t="s">
        <v>120</v>
      </c>
      <c r="G25" s="35">
        <v>3678.61</v>
      </c>
      <c r="H25" s="59">
        <v>442895764</v>
      </c>
      <c r="I25" s="35">
        <v>0</v>
      </c>
      <c r="J25" s="35">
        <v>0</v>
      </c>
      <c r="K25" s="35">
        <v>0</v>
      </c>
      <c r="L25" s="35">
        <v>-3.13</v>
      </c>
      <c r="M25" s="35">
        <v>9971.84</v>
      </c>
      <c r="N25" s="38" t="s">
        <v>738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60">
        <v>45917.688854166663</v>
      </c>
      <c r="B26" s="61">
        <v>443680664</v>
      </c>
      <c r="C26" s="37" t="s">
        <v>36</v>
      </c>
      <c r="D26" s="37" t="s">
        <v>37</v>
      </c>
      <c r="E26" s="37" t="s">
        <v>45</v>
      </c>
      <c r="F26" s="37" t="s">
        <v>120</v>
      </c>
      <c r="G26" s="36">
        <v>3677.35</v>
      </c>
      <c r="H26" s="61">
        <v>442896085</v>
      </c>
      <c r="I26" s="36">
        <v>0</v>
      </c>
      <c r="J26" s="36">
        <v>0</v>
      </c>
      <c r="K26" s="36">
        <v>0</v>
      </c>
      <c r="L26" s="36">
        <v>0</v>
      </c>
      <c r="M26" s="36">
        <v>9971.84</v>
      </c>
      <c r="N26" s="37" t="s">
        <v>74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58">
        <v>45917.692384259259</v>
      </c>
      <c r="B27" s="59">
        <v>443685624</v>
      </c>
      <c r="C27" s="38" t="s">
        <v>36</v>
      </c>
      <c r="D27" s="38" t="s">
        <v>38</v>
      </c>
      <c r="E27" s="38" t="s">
        <v>46</v>
      </c>
      <c r="F27" s="38" t="s">
        <v>120</v>
      </c>
      <c r="G27" s="35">
        <v>3681.85</v>
      </c>
      <c r="H27" s="59">
        <v>442900968</v>
      </c>
      <c r="I27" s="35">
        <v>0</v>
      </c>
      <c r="J27" s="35">
        <v>0</v>
      </c>
      <c r="K27" s="35">
        <v>0</v>
      </c>
      <c r="L27" s="35">
        <v>4.5</v>
      </c>
      <c r="M27" s="35">
        <v>9976.34</v>
      </c>
      <c r="N27" s="38" t="s">
        <v>739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60">
        <v>45917.694525462961</v>
      </c>
      <c r="B28" s="61">
        <v>443687732</v>
      </c>
      <c r="C28" s="37" t="s">
        <v>36</v>
      </c>
      <c r="D28" s="37" t="s">
        <v>37</v>
      </c>
      <c r="E28" s="37" t="s">
        <v>45</v>
      </c>
      <c r="F28" s="37" t="s">
        <v>120</v>
      </c>
      <c r="G28" s="36">
        <v>3680.46</v>
      </c>
      <c r="H28" s="61">
        <v>442903050</v>
      </c>
      <c r="I28" s="36">
        <v>0</v>
      </c>
      <c r="J28" s="36">
        <v>0</v>
      </c>
      <c r="K28" s="36">
        <v>0</v>
      </c>
      <c r="L28" s="36">
        <v>0</v>
      </c>
      <c r="M28" s="36">
        <v>9976.34</v>
      </c>
      <c r="N28" s="37" t="s">
        <v>48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58">
        <v>45917.694537037038</v>
      </c>
      <c r="B29" s="59">
        <v>443687737</v>
      </c>
      <c r="C29" s="38" t="s">
        <v>36</v>
      </c>
      <c r="D29" s="38" t="s">
        <v>37</v>
      </c>
      <c r="E29" s="38" t="s">
        <v>45</v>
      </c>
      <c r="F29" s="38" t="s">
        <v>120</v>
      </c>
      <c r="G29" s="35">
        <v>3680.45</v>
      </c>
      <c r="H29" s="59">
        <v>442903055</v>
      </c>
      <c r="I29" s="35">
        <v>0</v>
      </c>
      <c r="J29" s="35">
        <v>0</v>
      </c>
      <c r="K29" s="35">
        <v>0</v>
      </c>
      <c r="L29" s="35">
        <v>0</v>
      </c>
      <c r="M29" s="35">
        <v>9976.34</v>
      </c>
      <c r="N29" s="38" t="s">
        <v>52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60">
        <v>45917.694537037038</v>
      </c>
      <c r="B30" s="61">
        <v>443687739</v>
      </c>
      <c r="C30" s="37" t="s">
        <v>36</v>
      </c>
      <c r="D30" s="37" t="s">
        <v>37</v>
      </c>
      <c r="E30" s="37" t="s">
        <v>45</v>
      </c>
      <c r="F30" s="37" t="s">
        <v>120</v>
      </c>
      <c r="G30" s="36">
        <v>3680.46</v>
      </c>
      <c r="H30" s="61">
        <v>442903057</v>
      </c>
      <c r="I30" s="36">
        <v>0</v>
      </c>
      <c r="J30" s="36">
        <v>0</v>
      </c>
      <c r="K30" s="36">
        <v>0</v>
      </c>
      <c r="L30" s="36">
        <v>0</v>
      </c>
      <c r="M30" s="36">
        <v>9976.34</v>
      </c>
      <c r="N30" s="37" t="s">
        <v>47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58">
        <v>45917.694687499999</v>
      </c>
      <c r="B31" s="59">
        <v>443687902</v>
      </c>
      <c r="C31" s="38" t="s">
        <v>36</v>
      </c>
      <c r="D31" s="38" t="s">
        <v>38</v>
      </c>
      <c r="E31" s="38" t="s">
        <v>46</v>
      </c>
      <c r="F31" s="38" t="s">
        <v>120</v>
      </c>
      <c r="G31" s="35">
        <v>3679.06</v>
      </c>
      <c r="H31" s="59">
        <v>442903220</v>
      </c>
      <c r="I31" s="35">
        <v>0</v>
      </c>
      <c r="J31" s="35">
        <v>0</v>
      </c>
      <c r="K31" s="35">
        <v>0</v>
      </c>
      <c r="L31" s="35">
        <v>2.41</v>
      </c>
      <c r="M31" s="35">
        <v>9978.75</v>
      </c>
      <c r="N31" s="38" t="s">
        <v>740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60">
        <v>45917.694687499999</v>
      </c>
      <c r="B32" s="61">
        <v>443687903</v>
      </c>
      <c r="C32" s="37" t="s">
        <v>36</v>
      </c>
      <c r="D32" s="37" t="s">
        <v>38</v>
      </c>
      <c r="E32" s="37" t="s">
        <v>46</v>
      </c>
      <c r="F32" s="37" t="s">
        <v>120</v>
      </c>
      <c r="G32" s="36">
        <v>3679.06</v>
      </c>
      <c r="H32" s="61">
        <v>442903221</v>
      </c>
      <c r="I32" s="36">
        <v>0</v>
      </c>
      <c r="J32" s="36">
        <v>0</v>
      </c>
      <c r="K32" s="36">
        <v>0</v>
      </c>
      <c r="L32" s="36">
        <v>2.41</v>
      </c>
      <c r="M32" s="36">
        <v>9981.16</v>
      </c>
      <c r="N32" s="37" t="s">
        <v>741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58">
        <v>45917.698217592595</v>
      </c>
      <c r="B33" s="59">
        <v>443690434</v>
      </c>
      <c r="C33" s="38" t="s">
        <v>36</v>
      </c>
      <c r="D33" s="38" t="s">
        <v>38</v>
      </c>
      <c r="E33" s="38" t="s">
        <v>46</v>
      </c>
      <c r="F33" s="38" t="s">
        <v>120</v>
      </c>
      <c r="G33" s="35">
        <v>3678.03</v>
      </c>
      <c r="H33" s="59">
        <v>442905726</v>
      </c>
      <c r="I33" s="35">
        <v>0</v>
      </c>
      <c r="J33" s="35">
        <v>0</v>
      </c>
      <c r="K33" s="35">
        <v>0</v>
      </c>
      <c r="L33" s="35">
        <v>-2.4300000000000002</v>
      </c>
      <c r="M33" s="35">
        <v>9978.73</v>
      </c>
      <c r="N33" s="38" t="s">
        <v>742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60">
        <v>45917.698587962965</v>
      </c>
      <c r="B34" s="61">
        <v>443691158</v>
      </c>
      <c r="C34" s="37" t="s">
        <v>36</v>
      </c>
      <c r="D34" s="37" t="s">
        <v>37</v>
      </c>
      <c r="E34" s="37" t="s">
        <v>45</v>
      </c>
      <c r="F34" s="37" t="s">
        <v>120</v>
      </c>
      <c r="G34" s="36">
        <v>3678.35</v>
      </c>
      <c r="H34" s="61">
        <v>442906378</v>
      </c>
      <c r="I34" s="36">
        <v>0</v>
      </c>
      <c r="J34" s="36">
        <v>0</v>
      </c>
      <c r="K34" s="36">
        <v>0</v>
      </c>
      <c r="L34" s="36">
        <v>0</v>
      </c>
      <c r="M34" s="36">
        <v>9978.73</v>
      </c>
      <c r="N34" s="37" t="s">
        <v>74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58">
        <v>45917.698587962965</v>
      </c>
      <c r="B35" s="59">
        <v>443691170</v>
      </c>
      <c r="C35" s="38" t="s">
        <v>36</v>
      </c>
      <c r="D35" s="38" t="s">
        <v>37</v>
      </c>
      <c r="E35" s="38" t="s">
        <v>45</v>
      </c>
      <c r="F35" s="38" t="s">
        <v>120</v>
      </c>
      <c r="G35" s="35">
        <v>3678.33</v>
      </c>
      <c r="H35" s="59">
        <v>442906390</v>
      </c>
      <c r="I35" s="35">
        <v>0</v>
      </c>
      <c r="J35" s="35">
        <v>0</v>
      </c>
      <c r="K35" s="35">
        <v>0</v>
      </c>
      <c r="L35" s="35">
        <v>0</v>
      </c>
      <c r="M35" s="35">
        <v>9978.73</v>
      </c>
      <c r="N35" s="38" t="s">
        <v>75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60">
        <v>45917.698587962965</v>
      </c>
      <c r="B36" s="61">
        <v>443691172</v>
      </c>
      <c r="C36" s="37" t="s">
        <v>36</v>
      </c>
      <c r="D36" s="37" t="s">
        <v>37</v>
      </c>
      <c r="E36" s="37" t="s">
        <v>45</v>
      </c>
      <c r="F36" s="37" t="s">
        <v>120</v>
      </c>
      <c r="G36" s="36">
        <v>3678.32</v>
      </c>
      <c r="H36" s="61">
        <v>442906392</v>
      </c>
      <c r="I36" s="36">
        <v>0</v>
      </c>
      <c r="J36" s="36">
        <v>0</v>
      </c>
      <c r="K36" s="36">
        <v>0</v>
      </c>
      <c r="L36" s="36">
        <v>0</v>
      </c>
      <c r="M36" s="36">
        <v>9978.73</v>
      </c>
      <c r="N36" s="37" t="s">
        <v>76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58">
        <v>45917.699108796296</v>
      </c>
      <c r="B37" s="59">
        <v>443691584</v>
      </c>
      <c r="C37" s="38" t="s">
        <v>36</v>
      </c>
      <c r="D37" s="38" t="s">
        <v>38</v>
      </c>
      <c r="E37" s="38" t="s">
        <v>46</v>
      </c>
      <c r="F37" s="38" t="s">
        <v>120</v>
      </c>
      <c r="G37" s="35">
        <v>3677.41</v>
      </c>
      <c r="H37" s="59">
        <v>442906817</v>
      </c>
      <c r="I37" s="35">
        <v>0</v>
      </c>
      <c r="J37" s="35">
        <v>0</v>
      </c>
      <c r="K37" s="35">
        <v>0</v>
      </c>
      <c r="L37" s="35">
        <v>-3.04</v>
      </c>
      <c r="M37" s="35">
        <v>9975.69</v>
      </c>
      <c r="N37" s="38" t="s">
        <v>743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60">
        <v>45917.699108796296</v>
      </c>
      <c r="B38" s="61">
        <v>443691585</v>
      </c>
      <c r="C38" s="37" t="s">
        <v>36</v>
      </c>
      <c r="D38" s="37" t="s">
        <v>38</v>
      </c>
      <c r="E38" s="37" t="s">
        <v>46</v>
      </c>
      <c r="F38" s="37" t="s">
        <v>120</v>
      </c>
      <c r="G38" s="36">
        <v>3677.41</v>
      </c>
      <c r="H38" s="61">
        <v>442906818</v>
      </c>
      <c r="I38" s="36">
        <v>0</v>
      </c>
      <c r="J38" s="36">
        <v>0</v>
      </c>
      <c r="K38" s="36">
        <v>0</v>
      </c>
      <c r="L38" s="36">
        <v>-3.05</v>
      </c>
      <c r="M38" s="36">
        <v>9972.64</v>
      </c>
      <c r="N38" s="37" t="s">
        <v>743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58">
        <v>45917.71733796296</v>
      </c>
      <c r="B39" s="59">
        <v>443705042</v>
      </c>
      <c r="C39" s="38" t="s">
        <v>36</v>
      </c>
      <c r="D39" s="38" t="s">
        <v>38</v>
      </c>
      <c r="E39" s="38" t="s">
        <v>46</v>
      </c>
      <c r="F39" s="38" t="s">
        <v>120</v>
      </c>
      <c r="G39" s="35">
        <v>3682.87</v>
      </c>
      <c r="H39" s="59">
        <v>442921298</v>
      </c>
      <c r="I39" s="35">
        <v>0</v>
      </c>
      <c r="J39" s="35">
        <v>0</v>
      </c>
      <c r="K39" s="35">
        <v>0</v>
      </c>
      <c r="L39" s="35">
        <v>4.5199999999999996</v>
      </c>
      <c r="M39" s="35">
        <v>9977.16</v>
      </c>
      <c r="N39" s="38" t="s">
        <v>744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60">
        <v>45917.720277777778</v>
      </c>
      <c r="B40" s="61">
        <v>443707430</v>
      </c>
      <c r="C40" s="37" t="s">
        <v>36</v>
      </c>
      <c r="D40" s="37" t="s">
        <v>38</v>
      </c>
      <c r="E40" s="37" t="s">
        <v>46</v>
      </c>
      <c r="F40" s="37" t="s">
        <v>120</v>
      </c>
      <c r="G40" s="36">
        <v>3684.42</v>
      </c>
      <c r="H40" s="61">
        <v>442923673</v>
      </c>
      <c r="I40" s="36">
        <v>0</v>
      </c>
      <c r="J40" s="36">
        <v>0</v>
      </c>
      <c r="K40" s="36">
        <v>0</v>
      </c>
      <c r="L40" s="36">
        <v>6.1</v>
      </c>
      <c r="M40" s="36">
        <v>9983.26</v>
      </c>
      <c r="N40" s="37" t="s">
        <v>745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58">
        <v>45917.721608796295</v>
      </c>
      <c r="B41" s="59">
        <v>443709668</v>
      </c>
      <c r="C41" s="38" t="s">
        <v>36</v>
      </c>
      <c r="D41" s="38" t="s">
        <v>37</v>
      </c>
      <c r="E41" s="38" t="s">
        <v>45</v>
      </c>
      <c r="F41" s="38" t="s">
        <v>120</v>
      </c>
      <c r="G41" s="35">
        <v>3683.82</v>
      </c>
      <c r="H41" s="59">
        <v>442925881</v>
      </c>
      <c r="I41" s="35">
        <v>0</v>
      </c>
      <c r="J41" s="35">
        <v>0</v>
      </c>
      <c r="K41" s="35">
        <v>0</v>
      </c>
      <c r="L41" s="35">
        <v>0</v>
      </c>
      <c r="M41" s="35">
        <v>9983.26</v>
      </c>
      <c r="N41" s="38" t="s">
        <v>48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60">
        <v>45917.721608796295</v>
      </c>
      <c r="B42" s="61">
        <v>443709671</v>
      </c>
      <c r="C42" s="37" t="s">
        <v>36</v>
      </c>
      <c r="D42" s="37" t="s">
        <v>37</v>
      </c>
      <c r="E42" s="37" t="s">
        <v>45</v>
      </c>
      <c r="F42" s="37" t="s">
        <v>120</v>
      </c>
      <c r="G42" s="36">
        <v>3683.76</v>
      </c>
      <c r="H42" s="61">
        <v>442925884</v>
      </c>
      <c r="I42" s="36">
        <v>0</v>
      </c>
      <c r="J42" s="36">
        <v>0</v>
      </c>
      <c r="K42" s="36">
        <v>0</v>
      </c>
      <c r="L42" s="36">
        <v>0</v>
      </c>
      <c r="M42" s="36">
        <v>9983.26</v>
      </c>
      <c r="N42" s="37" t="s">
        <v>47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58">
        <v>45917.721620370372</v>
      </c>
      <c r="B43" s="59">
        <v>443709675</v>
      </c>
      <c r="C43" s="38" t="s">
        <v>36</v>
      </c>
      <c r="D43" s="38" t="s">
        <v>37</v>
      </c>
      <c r="E43" s="38" t="s">
        <v>45</v>
      </c>
      <c r="F43" s="38" t="s">
        <v>120</v>
      </c>
      <c r="G43" s="35">
        <v>3683.82</v>
      </c>
      <c r="H43" s="59">
        <v>442925888</v>
      </c>
      <c r="I43" s="35">
        <v>0</v>
      </c>
      <c r="J43" s="35">
        <v>0</v>
      </c>
      <c r="K43" s="35">
        <v>0</v>
      </c>
      <c r="L43" s="35">
        <v>0</v>
      </c>
      <c r="M43" s="35">
        <v>9983.26</v>
      </c>
      <c r="N43" s="38" t="s">
        <v>52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60">
        <v>45917.722222222219</v>
      </c>
      <c r="B44" s="61">
        <v>443710452</v>
      </c>
      <c r="C44" s="37" t="s">
        <v>36</v>
      </c>
      <c r="D44" s="37" t="s">
        <v>38</v>
      </c>
      <c r="E44" s="37" t="s">
        <v>46</v>
      </c>
      <c r="F44" s="37" t="s">
        <v>120</v>
      </c>
      <c r="G44" s="36">
        <v>3682.53</v>
      </c>
      <c r="H44" s="61">
        <v>442926658</v>
      </c>
      <c r="I44" s="36">
        <v>0</v>
      </c>
      <c r="J44" s="36">
        <v>0</v>
      </c>
      <c r="K44" s="36">
        <v>0</v>
      </c>
      <c r="L44" s="36">
        <v>4.2</v>
      </c>
      <c r="M44" s="36">
        <v>9987.4599999999991</v>
      </c>
      <c r="N44" s="37" t="s">
        <v>746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58">
        <v>45917.726365740738</v>
      </c>
      <c r="B45" s="59">
        <v>443713357</v>
      </c>
      <c r="C45" s="38" t="s">
        <v>36</v>
      </c>
      <c r="D45" s="38" t="s">
        <v>37</v>
      </c>
      <c r="E45" s="38" t="s">
        <v>45</v>
      </c>
      <c r="F45" s="38" t="s">
        <v>120</v>
      </c>
      <c r="G45" s="35">
        <v>3682.57</v>
      </c>
      <c r="H45" s="59">
        <v>442929514</v>
      </c>
      <c r="I45" s="35">
        <v>0</v>
      </c>
      <c r="J45" s="35">
        <v>0</v>
      </c>
      <c r="K45" s="35">
        <v>0</v>
      </c>
      <c r="L45" s="35">
        <v>0</v>
      </c>
      <c r="M45" s="35">
        <v>9987.4599999999991</v>
      </c>
      <c r="N45" s="38" t="s">
        <v>75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60">
        <v>45917.726365740738</v>
      </c>
      <c r="B46" s="61">
        <v>443713359</v>
      </c>
      <c r="C46" s="37" t="s">
        <v>36</v>
      </c>
      <c r="D46" s="37" t="s">
        <v>37</v>
      </c>
      <c r="E46" s="37" t="s">
        <v>45</v>
      </c>
      <c r="F46" s="37" t="s">
        <v>120</v>
      </c>
      <c r="G46" s="36">
        <v>3682.57</v>
      </c>
      <c r="H46" s="61">
        <v>442929515</v>
      </c>
      <c r="I46" s="36">
        <v>0</v>
      </c>
      <c r="J46" s="36">
        <v>0</v>
      </c>
      <c r="K46" s="36">
        <v>0</v>
      </c>
      <c r="L46" s="36">
        <v>0</v>
      </c>
      <c r="M46" s="36">
        <v>9987.4599999999991</v>
      </c>
      <c r="N46" s="37" t="s">
        <v>76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58">
        <v>45917.733310185184</v>
      </c>
      <c r="B47" s="59">
        <v>443718027</v>
      </c>
      <c r="C47" s="38" t="s">
        <v>36</v>
      </c>
      <c r="D47" s="38" t="s">
        <v>37</v>
      </c>
      <c r="E47" s="38" t="s">
        <v>45</v>
      </c>
      <c r="F47" s="38" t="s">
        <v>120</v>
      </c>
      <c r="G47" s="35">
        <v>3683.38</v>
      </c>
      <c r="H47" s="59">
        <v>442934114</v>
      </c>
      <c r="I47" s="35">
        <v>0</v>
      </c>
      <c r="J47" s="35">
        <v>0</v>
      </c>
      <c r="K47" s="35">
        <v>0</v>
      </c>
      <c r="L47" s="35">
        <v>0</v>
      </c>
      <c r="M47" s="35">
        <v>9987.4599999999991</v>
      </c>
      <c r="N47" s="38" t="s">
        <v>74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60">
        <v>45917.737546296295</v>
      </c>
      <c r="B48" s="61">
        <v>443720200</v>
      </c>
      <c r="C48" s="37" t="s">
        <v>36</v>
      </c>
      <c r="D48" s="37" t="s">
        <v>38</v>
      </c>
      <c r="E48" s="37" t="s">
        <v>46</v>
      </c>
      <c r="F48" s="37" t="s">
        <v>120</v>
      </c>
      <c r="G48" s="36">
        <v>3684.25</v>
      </c>
      <c r="H48" s="61">
        <v>442936310</v>
      </c>
      <c r="I48" s="36">
        <v>0</v>
      </c>
      <c r="J48" s="36">
        <v>0</v>
      </c>
      <c r="K48" s="36">
        <v>0</v>
      </c>
      <c r="L48" s="36">
        <v>0.43</v>
      </c>
      <c r="M48" s="36">
        <v>9987.89</v>
      </c>
      <c r="N48" s="37" t="s">
        <v>747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58">
        <v>45917.737546296295</v>
      </c>
      <c r="B49" s="59">
        <v>443720201</v>
      </c>
      <c r="C49" s="38" t="s">
        <v>36</v>
      </c>
      <c r="D49" s="38" t="s">
        <v>38</v>
      </c>
      <c r="E49" s="38" t="s">
        <v>46</v>
      </c>
      <c r="F49" s="38" t="s">
        <v>120</v>
      </c>
      <c r="G49" s="35">
        <v>3684.25</v>
      </c>
      <c r="H49" s="59">
        <v>442936311</v>
      </c>
      <c r="I49" s="35">
        <v>0</v>
      </c>
      <c r="J49" s="35">
        <v>0</v>
      </c>
      <c r="K49" s="35">
        <v>0</v>
      </c>
      <c r="L49" s="35">
        <v>0.49</v>
      </c>
      <c r="M49" s="35">
        <v>9988.3799999999992</v>
      </c>
      <c r="N49" s="38" t="s">
        <v>747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60">
        <v>45917.737546296295</v>
      </c>
      <c r="B50" s="61">
        <v>443720202</v>
      </c>
      <c r="C50" s="37" t="s">
        <v>36</v>
      </c>
      <c r="D50" s="37" t="s">
        <v>38</v>
      </c>
      <c r="E50" s="37" t="s">
        <v>46</v>
      </c>
      <c r="F50" s="37" t="s">
        <v>120</v>
      </c>
      <c r="G50" s="36">
        <v>3684.25</v>
      </c>
      <c r="H50" s="61">
        <v>442936312</v>
      </c>
      <c r="I50" s="36">
        <v>0</v>
      </c>
      <c r="J50" s="36">
        <v>0</v>
      </c>
      <c r="K50" s="36">
        <v>0</v>
      </c>
      <c r="L50" s="36">
        <v>0.43</v>
      </c>
      <c r="M50" s="36">
        <v>9988.81</v>
      </c>
      <c r="N50" s="37" t="s">
        <v>747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58">
        <v>45917.737812500003</v>
      </c>
      <c r="B51" s="59">
        <v>443720471</v>
      </c>
      <c r="C51" s="38" t="s">
        <v>36</v>
      </c>
      <c r="D51" s="38" t="s">
        <v>37</v>
      </c>
      <c r="E51" s="38" t="s">
        <v>45</v>
      </c>
      <c r="F51" s="38" t="s">
        <v>120</v>
      </c>
      <c r="G51" s="35">
        <v>3684.71</v>
      </c>
      <c r="H51" s="59">
        <v>442936578</v>
      </c>
      <c r="I51" s="35">
        <v>0</v>
      </c>
      <c r="J51" s="35">
        <v>0</v>
      </c>
      <c r="K51" s="35">
        <v>0</v>
      </c>
      <c r="L51" s="35">
        <v>0</v>
      </c>
      <c r="M51" s="35">
        <v>9988.81</v>
      </c>
      <c r="N51" s="38" t="s">
        <v>47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60">
        <v>45917.737812500003</v>
      </c>
      <c r="B52" s="61">
        <v>443720472</v>
      </c>
      <c r="C52" s="37" t="s">
        <v>36</v>
      </c>
      <c r="D52" s="37" t="s">
        <v>37</v>
      </c>
      <c r="E52" s="37" t="s">
        <v>45</v>
      </c>
      <c r="F52" s="37" t="s">
        <v>120</v>
      </c>
      <c r="G52" s="36">
        <v>3684.69</v>
      </c>
      <c r="H52" s="61">
        <v>442936579</v>
      </c>
      <c r="I52" s="36">
        <v>0</v>
      </c>
      <c r="J52" s="36">
        <v>0</v>
      </c>
      <c r="K52" s="36">
        <v>0</v>
      </c>
      <c r="L52" s="36">
        <v>0</v>
      </c>
      <c r="M52" s="36">
        <v>9988.81</v>
      </c>
      <c r="N52" s="37" t="s">
        <v>52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58">
        <v>45917.737824074073</v>
      </c>
      <c r="B53" s="59">
        <v>443720473</v>
      </c>
      <c r="C53" s="38" t="s">
        <v>36</v>
      </c>
      <c r="D53" s="38" t="s">
        <v>37</v>
      </c>
      <c r="E53" s="38" t="s">
        <v>45</v>
      </c>
      <c r="F53" s="38" t="s">
        <v>120</v>
      </c>
      <c r="G53" s="35">
        <v>3684.69</v>
      </c>
      <c r="H53" s="59">
        <v>442936580</v>
      </c>
      <c r="I53" s="35">
        <v>0</v>
      </c>
      <c r="J53" s="35">
        <v>0</v>
      </c>
      <c r="K53" s="35">
        <v>0</v>
      </c>
      <c r="L53" s="35">
        <v>0</v>
      </c>
      <c r="M53" s="35">
        <v>9988.81</v>
      </c>
      <c r="N53" s="38" t="s">
        <v>48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60">
        <v>45917.743159722224</v>
      </c>
      <c r="B54" s="61">
        <v>443722956</v>
      </c>
      <c r="C54" s="37" t="s">
        <v>36</v>
      </c>
      <c r="D54" s="37" t="s">
        <v>38</v>
      </c>
      <c r="E54" s="37" t="s">
        <v>46</v>
      </c>
      <c r="F54" s="37" t="s">
        <v>120</v>
      </c>
      <c r="G54" s="36">
        <v>3684.99</v>
      </c>
      <c r="H54" s="61">
        <v>442939152</v>
      </c>
      <c r="I54" s="36">
        <v>0</v>
      </c>
      <c r="J54" s="36">
        <v>0</v>
      </c>
      <c r="K54" s="36">
        <v>0</v>
      </c>
      <c r="L54" s="36">
        <v>0.28000000000000003</v>
      </c>
      <c r="M54" s="36">
        <v>9989.09</v>
      </c>
      <c r="N54" s="37" t="s">
        <v>748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58">
        <v>45917.743159722224</v>
      </c>
      <c r="B55" s="59">
        <v>443722957</v>
      </c>
      <c r="C55" s="38" t="s">
        <v>36</v>
      </c>
      <c r="D55" s="38" t="s">
        <v>38</v>
      </c>
      <c r="E55" s="38" t="s">
        <v>46</v>
      </c>
      <c r="F55" s="38" t="s">
        <v>120</v>
      </c>
      <c r="G55" s="35">
        <v>3684.99</v>
      </c>
      <c r="H55" s="59">
        <v>442939153</v>
      </c>
      <c r="I55" s="35">
        <v>0</v>
      </c>
      <c r="J55" s="35">
        <v>0</v>
      </c>
      <c r="K55" s="35">
        <v>0</v>
      </c>
      <c r="L55" s="35">
        <v>0.3</v>
      </c>
      <c r="M55" s="35">
        <v>9989.39</v>
      </c>
      <c r="N55" s="38" t="s">
        <v>748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60">
        <v>45917.743159722224</v>
      </c>
      <c r="B56" s="61">
        <v>443722958</v>
      </c>
      <c r="C56" s="37" t="s">
        <v>36</v>
      </c>
      <c r="D56" s="37" t="s">
        <v>38</v>
      </c>
      <c r="E56" s="37" t="s">
        <v>46</v>
      </c>
      <c r="F56" s="37" t="s">
        <v>120</v>
      </c>
      <c r="G56" s="36">
        <v>3684.99</v>
      </c>
      <c r="H56" s="61">
        <v>442939154</v>
      </c>
      <c r="I56" s="36">
        <v>0</v>
      </c>
      <c r="J56" s="36">
        <v>0</v>
      </c>
      <c r="K56" s="36">
        <v>0</v>
      </c>
      <c r="L56" s="36">
        <v>0.3</v>
      </c>
      <c r="M56" s="36">
        <v>9989.69</v>
      </c>
      <c r="N56" s="37" t="s">
        <v>748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58">
        <v>45917.743217592593</v>
      </c>
      <c r="B57" s="59">
        <v>443723002</v>
      </c>
      <c r="C57" s="38" t="s">
        <v>36</v>
      </c>
      <c r="D57" s="38" t="s">
        <v>38</v>
      </c>
      <c r="E57" s="38" t="s">
        <v>46</v>
      </c>
      <c r="F57" s="38" t="s">
        <v>120</v>
      </c>
      <c r="G57" s="35">
        <v>3684.6</v>
      </c>
      <c r="H57" s="59">
        <v>442939205</v>
      </c>
      <c r="I57" s="35">
        <v>0</v>
      </c>
      <c r="J57" s="35">
        <v>0</v>
      </c>
      <c r="K57" s="35">
        <v>0</v>
      </c>
      <c r="L57" s="35">
        <v>2.0299999999999998</v>
      </c>
      <c r="M57" s="35">
        <v>9991.7199999999993</v>
      </c>
      <c r="N57" s="38" t="s">
        <v>749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60">
        <v>45917.743217592593</v>
      </c>
      <c r="B58" s="61">
        <v>443723003</v>
      </c>
      <c r="C58" s="37" t="s">
        <v>36</v>
      </c>
      <c r="D58" s="37" t="s">
        <v>38</v>
      </c>
      <c r="E58" s="37" t="s">
        <v>46</v>
      </c>
      <c r="F58" s="37" t="s">
        <v>120</v>
      </c>
      <c r="G58" s="36">
        <v>3684.6</v>
      </c>
      <c r="H58" s="61">
        <v>442939206</v>
      </c>
      <c r="I58" s="36">
        <v>0</v>
      </c>
      <c r="J58" s="36">
        <v>0</v>
      </c>
      <c r="K58" s="36">
        <v>0</v>
      </c>
      <c r="L58" s="36">
        <v>2.0299999999999998</v>
      </c>
      <c r="M58" s="36">
        <v>9993.75</v>
      </c>
      <c r="N58" s="37" t="s">
        <v>749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58">
        <v>45917.745798611111</v>
      </c>
      <c r="B59" s="59">
        <v>443724128</v>
      </c>
      <c r="C59" s="38" t="s">
        <v>36</v>
      </c>
      <c r="D59" s="38" t="s">
        <v>37</v>
      </c>
      <c r="E59" s="38" t="s">
        <v>45</v>
      </c>
      <c r="F59" s="38" t="s">
        <v>120</v>
      </c>
      <c r="G59" s="35">
        <v>3683.89</v>
      </c>
      <c r="H59" s="59">
        <v>442940492</v>
      </c>
      <c r="I59" s="35">
        <v>0</v>
      </c>
      <c r="J59" s="35">
        <v>0</v>
      </c>
      <c r="K59" s="35">
        <v>0</v>
      </c>
      <c r="L59" s="35">
        <v>0</v>
      </c>
      <c r="M59" s="35">
        <v>9993.75</v>
      </c>
      <c r="N59" s="38" t="s">
        <v>76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60">
        <v>45917.745810185188</v>
      </c>
      <c r="B60" s="61">
        <v>443724130</v>
      </c>
      <c r="C60" s="37" t="s">
        <v>36</v>
      </c>
      <c r="D60" s="37" t="s">
        <v>37</v>
      </c>
      <c r="E60" s="37" t="s">
        <v>45</v>
      </c>
      <c r="F60" s="37" t="s">
        <v>120</v>
      </c>
      <c r="G60" s="36">
        <v>3683.78</v>
      </c>
      <c r="H60" s="61">
        <v>442940496</v>
      </c>
      <c r="I60" s="36">
        <v>0</v>
      </c>
      <c r="J60" s="36">
        <v>0</v>
      </c>
      <c r="K60" s="36">
        <v>0</v>
      </c>
      <c r="L60" s="36">
        <v>0</v>
      </c>
      <c r="M60" s="36">
        <v>9993.75</v>
      </c>
      <c r="N60" s="37" t="s">
        <v>75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58">
        <v>45917.748692129629</v>
      </c>
      <c r="B61" s="59">
        <v>443725916</v>
      </c>
      <c r="C61" s="38" t="s">
        <v>36</v>
      </c>
      <c r="D61" s="38" t="s">
        <v>38</v>
      </c>
      <c r="E61" s="38" t="s">
        <v>45</v>
      </c>
      <c r="F61" s="38" t="s">
        <v>120</v>
      </c>
      <c r="G61" s="35">
        <v>3683.15</v>
      </c>
      <c r="H61" s="59">
        <v>442942538</v>
      </c>
      <c r="I61" s="35">
        <v>0</v>
      </c>
      <c r="J61" s="35">
        <v>0</v>
      </c>
      <c r="K61" s="35">
        <v>0</v>
      </c>
      <c r="L61" s="35">
        <v>0</v>
      </c>
      <c r="M61" s="35">
        <v>9993.75</v>
      </c>
      <c r="N61" s="38" t="s">
        <v>48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60">
        <v>45917.748692129629</v>
      </c>
      <c r="B62" s="61">
        <v>443725919</v>
      </c>
      <c r="C62" s="37" t="s">
        <v>36</v>
      </c>
      <c r="D62" s="37" t="s">
        <v>38</v>
      </c>
      <c r="E62" s="37" t="s">
        <v>45</v>
      </c>
      <c r="F62" s="37" t="s">
        <v>120</v>
      </c>
      <c r="G62" s="36">
        <v>3683.15</v>
      </c>
      <c r="H62" s="61">
        <v>442942542</v>
      </c>
      <c r="I62" s="36">
        <v>0</v>
      </c>
      <c r="J62" s="36">
        <v>0</v>
      </c>
      <c r="K62" s="36">
        <v>0</v>
      </c>
      <c r="L62" s="36">
        <v>0</v>
      </c>
      <c r="M62" s="36">
        <v>9993.75</v>
      </c>
      <c r="N62" s="37" t="s">
        <v>52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58">
        <v>45917.748703703706</v>
      </c>
      <c r="B63" s="59">
        <v>443725920</v>
      </c>
      <c r="C63" s="38" t="s">
        <v>36</v>
      </c>
      <c r="D63" s="38" t="s">
        <v>38</v>
      </c>
      <c r="E63" s="38" t="s">
        <v>45</v>
      </c>
      <c r="F63" s="38" t="s">
        <v>120</v>
      </c>
      <c r="G63" s="35">
        <v>3683.15</v>
      </c>
      <c r="H63" s="59">
        <v>442942544</v>
      </c>
      <c r="I63" s="35">
        <v>0</v>
      </c>
      <c r="J63" s="35">
        <v>0</v>
      </c>
      <c r="K63" s="35">
        <v>0</v>
      </c>
      <c r="L63" s="35">
        <v>0</v>
      </c>
      <c r="M63" s="35">
        <v>9993.75</v>
      </c>
      <c r="N63" s="38" t="s">
        <v>47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60">
        <v>45917.752743055556</v>
      </c>
      <c r="B64" s="61">
        <v>443728023</v>
      </c>
      <c r="C64" s="37" t="s">
        <v>36</v>
      </c>
      <c r="D64" s="37" t="s">
        <v>37</v>
      </c>
      <c r="E64" s="37" t="s">
        <v>46</v>
      </c>
      <c r="F64" s="37" t="s">
        <v>120</v>
      </c>
      <c r="G64" s="36">
        <v>3685.65</v>
      </c>
      <c r="H64" s="61">
        <v>442944767</v>
      </c>
      <c r="I64" s="36">
        <v>0</v>
      </c>
      <c r="J64" s="36">
        <v>0</v>
      </c>
      <c r="K64" s="36">
        <v>0</v>
      </c>
      <c r="L64" s="36">
        <v>-2.5</v>
      </c>
      <c r="M64" s="36">
        <v>9991.25</v>
      </c>
      <c r="N64" s="37" t="s">
        <v>750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58">
        <v>45917.758414351854</v>
      </c>
      <c r="B65" s="59">
        <v>443730682</v>
      </c>
      <c r="C65" s="38" t="s">
        <v>36</v>
      </c>
      <c r="D65" s="38" t="s">
        <v>37</v>
      </c>
      <c r="E65" s="38" t="s">
        <v>45</v>
      </c>
      <c r="F65" s="38" t="s">
        <v>120</v>
      </c>
      <c r="G65" s="35">
        <v>3685.23</v>
      </c>
      <c r="H65" s="59">
        <v>442947400</v>
      </c>
      <c r="I65" s="35">
        <v>0</v>
      </c>
      <c r="J65" s="35">
        <v>0</v>
      </c>
      <c r="K65" s="35">
        <v>0</v>
      </c>
      <c r="L65" s="35">
        <v>0</v>
      </c>
      <c r="M65" s="35">
        <v>9991.25</v>
      </c>
      <c r="N65" s="38" t="s">
        <v>48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60">
        <v>45917.758750000001</v>
      </c>
      <c r="B66" s="61">
        <v>443730792</v>
      </c>
      <c r="C66" s="37" t="s">
        <v>36</v>
      </c>
      <c r="D66" s="37" t="s">
        <v>37</v>
      </c>
      <c r="E66" s="37" t="s">
        <v>46</v>
      </c>
      <c r="F66" s="37" t="s">
        <v>120</v>
      </c>
      <c r="G66" s="36">
        <v>3686.15</v>
      </c>
      <c r="H66" s="61">
        <v>442947505</v>
      </c>
      <c r="I66" s="36">
        <v>0</v>
      </c>
      <c r="J66" s="36">
        <v>0</v>
      </c>
      <c r="K66" s="36">
        <v>0</v>
      </c>
      <c r="L66" s="36">
        <v>-3</v>
      </c>
      <c r="M66" s="36">
        <v>9988.25</v>
      </c>
      <c r="N66" s="37" t="s">
        <v>751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58">
        <v>45917.758750000001</v>
      </c>
      <c r="B67" s="59">
        <v>443730793</v>
      </c>
      <c r="C67" s="38" t="s">
        <v>36</v>
      </c>
      <c r="D67" s="38" t="s">
        <v>37</v>
      </c>
      <c r="E67" s="38" t="s">
        <v>46</v>
      </c>
      <c r="F67" s="38" t="s">
        <v>120</v>
      </c>
      <c r="G67" s="35">
        <v>3686.15</v>
      </c>
      <c r="H67" s="59">
        <v>442947506</v>
      </c>
      <c r="I67" s="35">
        <v>0</v>
      </c>
      <c r="J67" s="35">
        <v>0</v>
      </c>
      <c r="K67" s="35">
        <v>0</v>
      </c>
      <c r="L67" s="35">
        <v>-3</v>
      </c>
      <c r="M67" s="35">
        <v>9985.25</v>
      </c>
      <c r="N67" s="38" t="s">
        <v>751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60">
        <v>45917.760034722225</v>
      </c>
      <c r="B68" s="61">
        <v>443732610</v>
      </c>
      <c r="C68" s="37" t="s">
        <v>36</v>
      </c>
      <c r="D68" s="37" t="s">
        <v>37</v>
      </c>
      <c r="E68" s="37" t="s">
        <v>45</v>
      </c>
      <c r="F68" s="37" t="s">
        <v>120</v>
      </c>
      <c r="G68" s="36">
        <v>3685.85</v>
      </c>
      <c r="H68" s="61">
        <v>442949291</v>
      </c>
      <c r="I68" s="36">
        <v>0</v>
      </c>
      <c r="J68" s="36">
        <v>0</v>
      </c>
      <c r="K68" s="36">
        <v>0</v>
      </c>
      <c r="L68" s="36">
        <v>0</v>
      </c>
      <c r="M68" s="36">
        <v>9985.25</v>
      </c>
      <c r="N68" s="37" t="s">
        <v>52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58">
        <v>45917.760034722225</v>
      </c>
      <c r="B69" s="59">
        <v>443732614</v>
      </c>
      <c r="C69" s="38" t="s">
        <v>36</v>
      </c>
      <c r="D69" s="38" t="s">
        <v>37</v>
      </c>
      <c r="E69" s="38" t="s">
        <v>45</v>
      </c>
      <c r="F69" s="38" t="s">
        <v>120</v>
      </c>
      <c r="G69" s="35">
        <v>3685.87</v>
      </c>
      <c r="H69" s="59">
        <v>442949294</v>
      </c>
      <c r="I69" s="35">
        <v>0</v>
      </c>
      <c r="J69" s="35">
        <v>0</v>
      </c>
      <c r="K69" s="35">
        <v>0</v>
      </c>
      <c r="L69" s="35">
        <v>0</v>
      </c>
      <c r="M69" s="35">
        <v>9985.25</v>
      </c>
      <c r="N69" s="38" t="s">
        <v>47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60">
        <v>45917.761006944442</v>
      </c>
      <c r="B70" s="61">
        <v>443733487</v>
      </c>
      <c r="C70" s="37" t="s">
        <v>36</v>
      </c>
      <c r="D70" s="37" t="s">
        <v>38</v>
      </c>
      <c r="E70" s="37" t="s">
        <v>46</v>
      </c>
      <c r="F70" s="37" t="s">
        <v>120</v>
      </c>
      <c r="G70" s="36">
        <v>3685.26</v>
      </c>
      <c r="H70" s="61">
        <v>442950169</v>
      </c>
      <c r="I70" s="36">
        <v>0</v>
      </c>
      <c r="J70" s="36">
        <v>0</v>
      </c>
      <c r="K70" s="36">
        <v>0</v>
      </c>
      <c r="L70" s="36">
        <v>0.03</v>
      </c>
      <c r="M70" s="36">
        <v>9985.2800000000007</v>
      </c>
      <c r="N70" s="37" t="s">
        <v>752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58">
        <v>45917.761076388888</v>
      </c>
      <c r="B71" s="59">
        <v>443733518</v>
      </c>
      <c r="C71" s="38" t="s">
        <v>36</v>
      </c>
      <c r="D71" s="38" t="s">
        <v>37</v>
      </c>
      <c r="E71" s="38" t="s">
        <v>45</v>
      </c>
      <c r="F71" s="38" t="s">
        <v>120</v>
      </c>
      <c r="G71" s="35">
        <v>3685.57</v>
      </c>
      <c r="H71" s="59">
        <v>442950199</v>
      </c>
      <c r="I71" s="35">
        <v>0</v>
      </c>
      <c r="J71" s="35">
        <v>0</v>
      </c>
      <c r="K71" s="35">
        <v>0</v>
      </c>
      <c r="L71" s="35">
        <v>0</v>
      </c>
      <c r="M71" s="35">
        <v>9985.2800000000007</v>
      </c>
      <c r="N71" s="38" t="s">
        <v>48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60">
        <v>45917.763958333337</v>
      </c>
      <c r="B72" s="61">
        <v>443734820</v>
      </c>
      <c r="C72" s="37" t="s">
        <v>36</v>
      </c>
      <c r="D72" s="37" t="s">
        <v>38</v>
      </c>
      <c r="E72" s="37" t="s">
        <v>46</v>
      </c>
      <c r="F72" s="37" t="s">
        <v>120</v>
      </c>
      <c r="G72" s="36">
        <v>3684.71</v>
      </c>
      <c r="H72" s="61">
        <v>442951489</v>
      </c>
      <c r="I72" s="36">
        <v>0</v>
      </c>
      <c r="J72" s="36">
        <v>0</v>
      </c>
      <c r="K72" s="36">
        <v>0</v>
      </c>
      <c r="L72" s="36">
        <v>0.82</v>
      </c>
      <c r="M72" s="36">
        <v>9986.1</v>
      </c>
      <c r="N72" s="37" t="s">
        <v>753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58">
        <v>45917.763958333337</v>
      </c>
      <c r="B73" s="59">
        <v>443734821</v>
      </c>
      <c r="C73" s="38" t="s">
        <v>36</v>
      </c>
      <c r="D73" s="38" t="s">
        <v>38</v>
      </c>
      <c r="E73" s="38" t="s">
        <v>46</v>
      </c>
      <c r="F73" s="38" t="s">
        <v>120</v>
      </c>
      <c r="G73" s="35">
        <v>3684.71</v>
      </c>
      <c r="H73" s="59">
        <v>442951490</v>
      </c>
      <c r="I73" s="35">
        <v>0</v>
      </c>
      <c r="J73" s="35">
        <v>0</v>
      </c>
      <c r="K73" s="35">
        <v>0</v>
      </c>
      <c r="L73" s="35">
        <v>0.93</v>
      </c>
      <c r="M73" s="35">
        <v>9987.0300000000007</v>
      </c>
      <c r="N73" s="38" t="s">
        <v>754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60">
        <v>45917.766631944447</v>
      </c>
      <c r="B74" s="61">
        <v>443735991</v>
      </c>
      <c r="C74" s="37" t="s">
        <v>36</v>
      </c>
      <c r="D74" s="37" t="s">
        <v>37</v>
      </c>
      <c r="E74" s="37" t="s">
        <v>45</v>
      </c>
      <c r="F74" s="37" t="s">
        <v>120</v>
      </c>
      <c r="G74" s="36">
        <v>3686.21</v>
      </c>
      <c r="H74" s="61">
        <v>442952638</v>
      </c>
      <c r="I74" s="36">
        <v>0</v>
      </c>
      <c r="J74" s="36">
        <v>0</v>
      </c>
      <c r="K74" s="36">
        <v>0</v>
      </c>
      <c r="L74" s="36">
        <v>0</v>
      </c>
      <c r="M74" s="36">
        <v>9987.0300000000007</v>
      </c>
      <c r="N74" s="37" t="s">
        <v>75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58">
        <v>45917.766643518517</v>
      </c>
      <c r="B75" s="59">
        <v>443735994</v>
      </c>
      <c r="C75" s="38" t="s">
        <v>36</v>
      </c>
      <c r="D75" s="38" t="s">
        <v>37</v>
      </c>
      <c r="E75" s="38" t="s">
        <v>45</v>
      </c>
      <c r="F75" s="38" t="s">
        <v>120</v>
      </c>
      <c r="G75" s="35">
        <v>3686.21</v>
      </c>
      <c r="H75" s="59">
        <v>442952641</v>
      </c>
      <c r="I75" s="35">
        <v>0</v>
      </c>
      <c r="J75" s="35">
        <v>0</v>
      </c>
      <c r="K75" s="35">
        <v>0</v>
      </c>
      <c r="L75" s="35">
        <v>0</v>
      </c>
      <c r="M75" s="35">
        <v>9987.0300000000007</v>
      </c>
      <c r="N75" s="38" t="s">
        <v>76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60">
        <v>45917.77</v>
      </c>
      <c r="B76" s="61">
        <v>443737783</v>
      </c>
      <c r="C76" s="37" t="s">
        <v>36</v>
      </c>
      <c r="D76" s="37" t="s">
        <v>38</v>
      </c>
      <c r="E76" s="37" t="s">
        <v>46</v>
      </c>
      <c r="F76" s="37" t="s">
        <v>120</v>
      </c>
      <c r="G76" s="36">
        <v>3684.42</v>
      </c>
      <c r="H76" s="61">
        <v>442954424</v>
      </c>
      <c r="I76" s="36">
        <v>0</v>
      </c>
      <c r="J76" s="36">
        <v>0</v>
      </c>
      <c r="K76" s="36">
        <v>0</v>
      </c>
      <c r="L76" s="36">
        <v>1.04</v>
      </c>
      <c r="M76" s="36">
        <v>9988.07</v>
      </c>
      <c r="N76" s="37" t="s">
        <v>755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58">
        <v>45917.770798611113</v>
      </c>
      <c r="B77" s="59">
        <v>443738088</v>
      </c>
      <c r="C77" s="38" t="s">
        <v>36</v>
      </c>
      <c r="D77" s="38" t="s">
        <v>37</v>
      </c>
      <c r="E77" s="38" t="s">
        <v>45</v>
      </c>
      <c r="F77" s="38" t="s">
        <v>120</v>
      </c>
      <c r="G77" s="35">
        <v>3685.35</v>
      </c>
      <c r="H77" s="59">
        <v>442954728</v>
      </c>
      <c r="I77" s="35">
        <v>0</v>
      </c>
      <c r="J77" s="35">
        <v>0</v>
      </c>
      <c r="K77" s="35">
        <v>0</v>
      </c>
      <c r="L77" s="35">
        <v>0</v>
      </c>
      <c r="M77" s="35">
        <v>9988.07</v>
      </c>
      <c r="N77" s="38" t="s">
        <v>74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60">
        <v>45917.776956018519</v>
      </c>
      <c r="B78" s="61">
        <v>443741538</v>
      </c>
      <c r="C78" s="37" t="s">
        <v>36</v>
      </c>
      <c r="D78" s="37" t="s">
        <v>38</v>
      </c>
      <c r="E78" s="37" t="s">
        <v>46</v>
      </c>
      <c r="F78" s="37" t="s">
        <v>120</v>
      </c>
      <c r="G78" s="36">
        <v>3685.31</v>
      </c>
      <c r="H78" s="61">
        <v>442958158</v>
      </c>
      <c r="I78" s="36">
        <v>0</v>
      </c>
      <c r="J78" s="36">
        <v>0</v>
      </c>
      <c r="K78" s="36">
        <v>0</v>
      </c>
      <c r="L78" s="36">
        <v>-0.26</v>
      </c>
      <c r="M78" s="36">
        <v>9987.81</v>
      </c>
      <c r="N78" s="37" t="s">
        <v>756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58">
        <v>45917.784918981481</v>
      </c>
      <c r="B79" s="59">
        <v>443744159</v>
      </c>
      <c r="C79" s="38" t="s">
        <v>36</v>
      </c>
      <c r="D79" s="38" t="s">
        <v>38</v>
      </c>
      <c r="E79" s="38" t="s">
        <v>45</v>
      </c>
      <c r="F79" s="38" t="s">
        <v>120</v>
      </c>
      <c r="G79" s="35">
        <v>3684.72</v>
      </c>
      <c r="H79" s="59">
        <v>442960760</v>
      </c>
      <c r="I79" s="35">
        <v>0</v>
      </c>
      <c r="J79" s="35">
        <v>0</v>
      </c>
      <c r="K79" s="35">
        <v>0</v>
      </c>
      <c r="L79" s="35">
        <v>0</v>
      </c>
      <c r="M79" s="35">
        <v>9987.81</v>
      </c>
      <c r="N79" s="38" t="s">
        <v>48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60">
        <v>45917.784918981481</v>
      </c>
      <c r="B80" s="61">
        <v>443744160</v>
      </c>
      <c r="C80" s="37" t="s">
        <v>36</v>
      </c>
      <c r="D80" s="37" t="s">
        <v>38</v>
      </c>
      <c r="E80" s="37" t="s">
        <v>45</v>
      </c>
      <c r="F80" s="37" t="s">
        <v>120</v>
      </c>
      <c r="G80" s="36">
        <v>3684.72</v>
      </c>
      <c r="H80" s="61">
        <v>442960761</v>
      </c>
      <c r="I80" s="36">
        <v>0</v>
      </c>
      <c r="J80" s="36">
        <v>0</v>
      </c>
      <c r="K80" s="36">
        <v>0</v>
      </c>
      <c r="L80" s="36">
        <v>0</v>
      </c>
      <c r="M80" s="36">
        <v>9987.81</v>
      </c>
      <c r="N80" s="37" t="s">
        <v>77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58">
        <v>45917.78765046296</v>
      </c>
      <c r="B81" s="59">
        <v>443744981</v>
      </c>
      <c r="C81" s="38" t="s">
        <v>36</v>
      </c>
      <c r="D81" s="38" t="s">
        <v>38</v>
      </c>
      <c r="E81" s="38" t="s">
        <v>46</v>
      </c>
      <c r="F81" s="38" t="s">
        <v>120</v>
      </c>
      <c r="G81" s="35">
        <v>3683.18</v>
      </c>
      <c r="H81" s="59">
        <v>442961562</v>
      </c>
      <c r="I81" s="35">
        <v>0</v>
      </c>
      <c r="J81" s="35">
        <v>0</v>
      </c>
      <c r="K81" s="35">
        <v>0</v>
      </c>
      <c r="L81" s="35">
        <v>-3.03</v>
      </c>
      <c r="M81" s="35">
        <v>9984.7800000000007</v>
      </c>
      <c r="N81" s="38" t="s">
        <v>757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60">
        <v>45917.78765046296</v>
      </c>
      <c r="B82" s="61">
        <v>443744982</v>
      </c>
      <c r="C82" s="37" t="s">
        <v>36</v>
      </c>
      <c r="D82" s="37" t="s">
        <v>38</v>
      </c>
      <c r="E82" s="37" t="s">
        <v>46</v>
      </c>
      <c r="F82" s="37" t="s">
        <v>120</v>
      </c>
      <c r="G82" s="36">
        <v>3683.18</v>
      </c>
      <c r="H82" s="61">
        <v>442961563</v>
      </c>
      <c r="I82" s="36">
        <v>0</v>
      </c>
      <c r="J82" s="36">
        <v>0</v>
      </c>
      <c r="K82" s="36">
        <v>0</v>
      </c>
      <c r="L82" s="36">
        <v>-3.03</v>
      </c>
      <c r="M82" s="36">
        <v>9981.75</v>
      </c>
      <c r="N82" s="37" t="s">
        <v>757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58">
        <v>45917.787928240738</v>
      </c>
      <c r="B83" s="59">
        <v>443745204</v>
      </c>
      <c r="C83" s="38" t="s">
        <v>36</v>
      </c>
      <c r="D83" s="38" t="s">
        <v>37</v>
      </c>
      <c r="E83" s="38" t="s">
        <v>46</v>
      </c>
      <c r="F83" s="38" t="s">
        <v>120</v>
      </c>
      <c r="G83" s="35">
        <v>3683.21</v>
      </c>
      <c r="H83" s="59">
        <v>442961785</v>
      </c>
      <c r="I83" s="35">
        <v>0</v>
      </c>
      <c r="J83" s="35">
        <v>0</v>
      </c>
      <c r="K83" s="35">
        <v>0</v>
      </c>
      <c r="L83" s="35">
        <v>1.51</v>
      </c>
      <c r="M83" s="35">
        <v>9983.26</v>
      </c>
      <c r="N83" s="38" t="s">
        <v>758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60">
        <v>45917.788206018522</v>
      </c>
      <c r="B84" s="61">
        <v>443745358</v>
      </c>
      <c r="C84" s="37" t="s">
        <v>36</v>
      </c>
      <c r="D84" s="37" t="s">
        <v>38</v>
      </c>
      <c r="E84" s="37" t="s">
        <v>46</v>
      </c>
      <c r="F84" s="37" t="s">
        <v>120</v>
      </c>
      <c r="G84" s="36">
        <v>3682.82</v>
      </c>
      <c r="H84" s="61">
        <v>442961940</v>
      </c>
      <c r="I84" s="36">
        <v>0</v>
      </c>
      <c r="J84" s="36">
        <v>0</v>
      </c>
      <c r="K84" s="36">
        <v>0</v>
      </c>
      <c r="L84" s="36">
        <v>-3.03</v>
      </c>
      <c r="M84" s="36">
        <v>9980.23</v>
      </c>
      <c r="N84" s="37" t="s">
        <v>759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58">
        <v>45917.788206018522</v>
      </c>
      <c r="B85" s="59">
        <v>443745360</v>
      </c>
      <c r="C85" s="38" t="s">
        <v>36</v>
      </c>
      <c r="D85" s="38" t="s">
        <v>38</v>
      </c>
      <c r="E85" s="38" t="s">
        <v>46</v>
      </c>
      <c r="F85" s="38" t="s">
        <v>120</v>
      </c>
      <c r="G85" s="35">
        <v>3682.82</v>
      </c>
      <c r="H85" s="59">
        <v>442961941</v>
      </c>
      <c r="I85" s="35">
        <v>0</v>
      </c>
      <c r="J85" s="35">
        <v>0</v>
      </c>
      <c r="K85" s="35">
        <v>0</v>
      </c>
      <c r="L85" s="35">
        <v>-3.05</v>
      </c>
      <c r="M85" s="35">
        <v>9977.18</v>
      </c>
      <c r="N85" s="38" t="s">
        <v>760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60">
        <v>45917.789317129631</v>
      </c>
      <c r="B86" s="61">
        <v>443745732</v>
      </c>
      <c r="C86" s="37" t="s">
        <v>36</v>
      </c>
      <c r="D86" s="37" t="s">
        <v>38</v>
      </c>
      <c r="E86" s="37" t="s">
        <v>45</v>
      </c>
      <c r="F86" s="37" t="s">
        <v>120</v>
      </c>
      <c r="G86" s="36">
        <v>3683.65</v>
      </c>
      <c r="H86" s="61">
        <v>442962317</v>
      </c>
      <c r="I86" s="36">
        <v>0</v>
      </c>
      <c r="J86" s="36">
        <v>0</v>
      </c>
      <c r="K86" s="36">
        <v>0</v>
      </c>
      <c r="L86" s="36">
        <v>0</v>
      </c>
      <c r="M86" s="36">
        <v>9977.18</v>
      </c>
      <c r="N86" s="37" t="s">
        <v>77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58">
        <v>45917.789317129631</v>
      </c>
      <c r="B87" s="59">
        <v>443745733</v>
      </c>
      <c r="C87" s="38" t="s">
        <v>36</v>
      </c>
      <c r="D87" s="38" t="s">
        <v>38</v>
      </c>
      <c r="E87" s="38" t="s">
        <v>45</v>
      </c>
      <c r="F87" s="38" t="s">
        <v>120</v>
      </c>
      <c r="G87" s="35">
        <v>3683.65</v>
      </c>
      <c r="H87" s="59">
        <v>442962318</v>
      </c>
      <c r="I87" s="35">
        <v>0</v>
      </c>
      <c r="J87" s="35">
        <v>0</v>
      </c>
      <c r="K87" s="35">
        <v>0</v>
      </c>
      <c r="L87" s="35">
        <v>0</v>
      </c>
      <c r="M87" s="35">
        <v>9977.18</v>
      </c>
      <c r="N87" s="38" t="s">
        <v>47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60">
        <v>45917.789317129631</v>
      </c>
      <c r="B88" s="61">
        <v>443745734</v>
      </c>
      <c r="C88" s="37" t="s">
        <v>36</v>
      </c>
      <c r="D88" s="37" t="s">
        <v>38</v>
      </c>
      <c r="E88" s="37" t="s">
        <v>45</v>
      </c>
      <c r="F88" s="37" t="s">
        <v>120</v>
      </c>
      <c r="G88" s="36">
        <v>3683.71</v>
      </c>
      <c r="H88" s="61">
        <v>442962319</v>
      </c>
      <c r="I88" s="36">
        <v>0</v>
      </c>
      <c r="J88" s="36">
        <v>0</v>
      </c>
      <c r="K88" s="36">
        <v>0</v>
      </c>
      <c r="L88" s="36">
        <v>0</v>
      </c>
      <c r="M88" s="36">
        <v>9977.18</v>
      </c>
      <c r="N88" s="37" t="s">
        <v>52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58">
        <v>45917.790821759256</v>
      </c>
      <c r="B89" s="59">
        <v>443746050</v>
      </c>
      <c r="C89" s="38" t="s">
        <v>36</v>
      </c>
      <c r="D89" s="38" t="s">
        <v>37</v>
      </c>
      <c r="E89" s="38" t="s">
        <v>46</v>
      </c>
      <c r="F89" s="38" t="s">
        <v>120</v>
      </c>
      <c r="G89" s="35">
        <v>3684.11</v>
      </c>
      <c r="H89" s="59">
        <v>442962638</v>
      </c>
      <c r="I89" s="35">
        <v>0</v>
      </c>
      <c r="J89" s="35">
        <v>0</v>
      </c>
      <c r="K89" s="35">
        <v>0</v>
      </c>
      <c r="L89" s="35">
        <v>0.61</v>
      </c>
      <c r="M89" s="35">
        <v>9977.7900000000009</v>
      </c>
      <c r="N89" s="38" t="s">
        <v>761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60">
        <v>45917.790821759256</v>
      </c>
      <c r="B90" s="61">
        <v>443746052</v>
      </c>
      <c r="C90" s="37" t="s">
        <v>36</v>
      </c>
      <c r="D90" s="37" t="s">
        <v>38</v>
      </c>
      <c r="E90" s="37" t="s">
        <v>45</v>
      </c>
      <c r="F90" s="37" t="s">
        <v>120</v>
      </c>
      <c r="G90" s="36">
        <v>3683.9</v>
      </c>
      <c r="H90" s="61">
        <v>442962640</v>
      </c>
      <c r="I90" s="36">
        <v>0</v>
      </c>
      <c r="J90" s="36">
        <v>0</v>
      </c>
      <c r="K90" s="36">
        <v>0</v>
      </c>
      <c r="L90" s="36">
        <v>0</v>
      </c>
      <c r="M90" s="36">
        <v>9977.7900000000009</v>
      </c>
      <c r="N90" s="37" t="s">
        <v>48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58">
        <v>45917.793020833335</v>
      </c>
      <c r="B91" s="59">
        <v>443747435</v>
      </c>
      <c r="C91" s="38" t="s">
        <v>36</v>
      </c>
      <c r="D91" s="38" t="s">
        <v>37</v>
      </c>
      <c r="E91" s="38" t="s">
        <v>45</v>
      </c>
      <c r="F91" s="38" t="s">
        <v>120</v>
      </c>
      <c r="G91" s="35">
        <v>3685.66</v>
      </c>
      <c r="H91" s="59">
        <v>442964017</v>
      </c>
      <c r="I91" s="35">
        <v>0</v>
      </c>
      <c r="J91" s="35">
        <v>0</v>
      </c>
      <c r="K91" s="35">
        <v>0</v>
      </c>
      <c r="L91" s="35">
        <v>0</v>
      </c>
      <c r="M91" s="35">
        <v>9977.7900000000009</v>
      </c>
      <c r="N91" s="38" t="s">
        <v>76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60">
        <v>45917.793032407404</v>
      </c>
      <c r="B92" s="61">
        <v>443747439</v>
      </c>
      <c r="C92" s="37" t="s">
        <v>36</v>
      </c>
      <c r="D92" s="37" t="s">
        <v>37</v>
      </c>
      <c r="E92" s="37" t="s">
        <v>45</v>
      </c>
      <c r="F92" s="37" t="s">
        <v>120</v>
      </c>
      <c r="G92" s="36">
        <v>3685.45</v>
      </c>
      <c r="H92" s="61">
        <v>442964021</v>
      </c>
      <c r="I92" s="36">
        <v>0</v>
      </c>
      <c r="J92" s="36">
        <v>0</v>
      </c>
      <c r="K92" s="36">
        <v>0</v>
      </c>
      <c r="L92" s="36">
        <v>0</v>
      </c>
      <c r="M92" s="36">
        <v>9977.7900000000009</v>
      </c>
      <c r="N92" s="37" t="s">
        <v>75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58">
        <v>45917.795474537037</v>
      </c>
      <c r="B93" s="59">
        <v>443748131</v>
      </c>
      <c r="C93" s="38" t="s">
        <v>36</v>
      </c>
      <c r="D93" s="38" t="s">
        <v>37</v>
      </c>
      <c r="E93" s="38" t="s">
        <v>46</v>
      </c>
      <c r="F93" s="38" t="s">
        <v>120</v>
      </c>
      <c r="G93" s="35">
        <v>3686.44</v>
      </c>
      <c r="H93" s="59">
        <v>442964721</v>
      </c>
      <c r="I93" s="35">
        <v>0</v>
      </c>
      <c r="J93" s="35">
        <v>0</v>
      </c>
      <c r="K93" s="35">
        <v>0</v>
      </c>
      <c r="L93" s="35">
        <v>-2.54</v>
      </c>
      <c r="M93" s="35">
        <v>9975.25</v>
      </c>
      <c r="N93" s="38" t="s">
        <v>762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60">
        <v>45917.795567129629</v>
      </c>
      <c r="B94" s="61">
        <v>443748167</v>
      </c>
      <c r="C94" s="37" t="s">
        <v>36</v>
      </c>
      <c r="D94" s="37" t="s">
        <v>37</v>
      </c>
      <c r="E94" s="37" t="s">
        <v>46</v>
      </c>
      <c r="F94" s="37" t="s">
        <v>120</v>
      </c>
      <c r="G94" s="36">
        <v>3686.66</v>
      </c>
      <c r="H94" s="61">
        <v>442964757</v>
      </c>
      <c r="I94" s="36">
        <v>0</v>
      </c>
      <c r="J94" s="36">
        <v>0</v>
      </c>
      <c r="K94" s="36">
        <v>0</v>
      </c>
      <c r="L94" s="36">
        <v>-3.01</v>
      </c>
      <c r="M94" s="36">
        <v>9972.24</v>
      </c>
      <c r="N94" s="37" t="s">
        <v>763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58">
        <v>45917.795567129629</v>
      </c>
      <c r="B95" s="59">
        <v>443748168</v>
      </c>
      <c r="C95" s="38" t="s">
        <v>36</v>
      </c>
      <c r="D95" s="38" t="s">
        <v>37</v>
      </c>
      <c r="E95" s="38" t="s">
        <v>46</v>
      </c>
      <c r="F95" s="38" t="s">
        <v>120</v>
      </c>
      <c r="G95" s="35">
        <v>3686.66</v>
      </c>
      <c r="H95" s="59">
        <v>442964758</v>
      </c>
      <c r="I95" s="35">
        <v>0</v>
      </c>
      <c r="J95" s="35">
        <v>0</v>
      </c>
      <c r="K95" s="35">
        <v>0</v>
      </c>
      <c r="L95" s="35">
        <v>-2.95</v>
      </c>
      <c r="M95" s="35">
        <v>9969.2900000000009</v>
      </c>
      <c r="N95" s="38" t="s">
        <v>763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60">
        <v>45917.795578703706</v>
      </c>
      <c r="B96" s="61">
        <v>443748175</v>
      </c>
      <c r="C96" s="37" t="s">
        <v>36</v>
      </c>
      <c r="D96" s="37" t="s">
        <v>37</v>
      </c>
      <c r="E96" s="37" t="s">
        <v>46</v>
      </c>
      <c r="F96" s="37" t="s">
        <v>120</v>
      </c>
      <c r="G96" s="36">
        <v>3686.76</v>
      </c>
      <c r="H96" s="61">
        <v>442964765</v>
      </c>
      <c r="I96" s="36">
        <v>0</v>
      </c>
      <c r="J96" s="36">
        <v>0</v>
      </c>
      <c r="K96" s="36">
        <v>0</v>
      </c>
      <c r="L96" s="36">
        <v>-3.11</v>
      </c>
      <c r="M96" s="36">
        <v>9966.18</v>
      </c>
      <c r="N96" s="37" t="s">
        <v>764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58">
        <v>45917.796377314815</v>
      </c>
      <c r="B97" s="59">
        <v>443748498</v>
      </c>
      <c r="C97" s="38" t="s">
        <v>36</v>
      </c>
      <c r="D97" s="38" t="s">
        <v>37</v>
      </c>
      <c r="E97" s="38" t="s">
        <v>45</v>
      </c>
      <c r="F97" s="38" t="s">
        <v>120</v>
      </c>
      <c r="G97" s="35">
        <v>3685.92</v>
      </c>
      <c r="H97" s="59">
        <v>442965083</v>
      </c>
      <c r="I97" s="35">
        <v>0</v>
      </c>
      <c r="J97" s="35">
        <v>0</v>
      </c>
      <c r="K97" s="35">
        <v>0</v>
      </c>
      <c r="L97" s="35">
        <v>0</v>
      </c>
      <c r="M97" s="35">
        <v>9966.18</v>
      </c>
      <c r="N97" s="38" t="s">
        <v>52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60">
        <v>45917.796377314815</v>
      </c>
      <c r="B98" s="61">
        <v>443748499</v>
      </c>
      <c r="C98" s="37" t="s">
        <v>36</v>
      </c>
      <c r="D98" s="37" t="s">
        <v>37</v>
      </c>
      <c r="E98" s="37" t="s">
        <v>45</v>
      </c>
      <c r="F98" s="37" t="s">
        <v>120</v>
      </c>
      <c r="G98" s="36">
        <v>3685.92</v>
      </c>
      <c r="H98" s="61">
        <v>442965084</v>
      </c>
      <c r="I98" s="36">
        <v>0</v>
      </c>
      <c r="J98" s="36">
        <v>0</v>
      </c>
      <c r="K98" s="36">
        <v>0</v>
      </c>
      <c r="L98" s="36">
        <v>0</v>
      </c>
      <c r="M98" s="36">
        <v>9966.18</v>
      </c>
      <c r="N98" s="37" t="s">
        <v>47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58">
        <v>45917.796377314815</v>
      </c>
      <c r="B99" s="59">
        <v>443748502</v>
      </c>
      <c r="C99" s="38" t="s">
        <v>36</v>
      </c>
      <c r="D99" s="38" t="s">
        <v>37</v>
      </c>
      <c r="E99" s="38" t="s">
        <v>45</v>
      </c>
      <c r="F99" s="38" t="s">
        <v>120</v>
      </c>
      <c r="G99" s="35">
        <v>3685.92</v>
      </c>
      <c r="H99" s="59">
        <v>442965087</v>
      </c>
      <c r="I99" s="35">
        <v>0</v>
      </c>
      <c r="J99" s="35">
        <v>0</v>
      </c>
      <c r="K99" s="35">
        <v>0</v>
      </c>
      <c r="L99" s="35">
        <v>0</v>
      </c>
      <c r="M99" s="35">
        <v>9966.18</v>
      </c>
      <c r="N99" s="38" t="s">
        <v>77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60">
        <v>45917.796388888892</v>
      </c>
      <c r="B100" s="61">
        <v>443748505</v>
      </c>
      <c r="C100" s="37" t="s">
        <v>36</v>
      </c>
      <c r="D100" s="37" t="s">
        <v>37</v>
      </c>
      <c r="E100" s="37" t="s">
        <v>45</v>
      </c>
      <c r="F100" s="37" t="s">
        <v>120</v>
      </c>
      <c r="G100" s="36">
        <v>3685.92</v>
      </c>
      <c r="H100" s="61">
        <v>442965089</v>
      </c>
      <c r="I100" s="36">
        <v>0</v>
      </c>
      <c r="J100" s="36">
        <v>0</v>
      </c>
      <c r="K100" s="36">
        <v>0</v>
      </c>
      <c r="L100" s="36">
        <v>0</v>
      </c>
      <c r="M100" s="36">
        <v>9966.18</v>
      </c>
      <c r="N100" s="37" t="s">
        <v>48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58">
        <v>45917.807245370372</v>
      </c>
      <c r="B101" s="59">
        <v>443751912</v>
      </c>
      <c r="C101" s="38" t="s">
        <v>36</v>
      </c>
      <c r="D101" s="38" t="s">
        <v>38</v>
      </c>
      <c r="E101" s="38" t="s">
        <v>46</v>
      </c>
      <c r="F101" s="38" t="s">
        <v>120</v>
      </c>
      <c r="G101" s="35">
        <v>3687.44</v>
      </c>
      <c r="H101" s="59">
        <v>442968495</v>
      </c>
      <c r="I101" s="35">
        <v>0</v>
      </c>
      <c r="J101" s="35">
        <v>0</v>
      </c>
      <c r="K101" s="35">
        <v>0</v>
      </c>
      <c r="L101" s="35">
        <v>1.52</v>
      </c>
      <c r="M101" s="35">
        <v>9967.7000000000007</v>
      </c>
      <c r="N101" s="38" t="s">
        <v>765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60">
        <v>45917.810034722221</v>
      </c>
      <c r="B102" s="61">
        <v>443754134</v>
      </c>
      <c r="C102" s="37" t="s">
        <v>36</v>
      </c>
      <c r="D102" s="37" t="s">
        <v>37</v>
      </c>
      <c r="E102" s="37" t="s">
        <v>45</v>
      </c>
      <c r="F102" s="37" t="s">
        <v>120</v>
      </c>
      <c r="G102" s="36">
        <v>3688.02</v>
      </c>
      <c r="H102" s="61">
        <v>442970672</v>
      </c>
      <c r="I102" s="36">
        <v>0</v>
      </c>
      <c r="J102" s="36">
        <v>0</v>
      </c>
      <c r="K102" s="36">
        <v>0</v>
      </c>
      <c r="L102" s="36">
        <v>0</v>
      </c>
      <c r="M102" s="36">
        <v>9967.7000000000007</v>
      </c>
      <c r="N102" s="37" t="s">
        <v>77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58">
        <v>45917.81287037037</v>
      </c>
      <c r="B103" s="59">
        <v>443754893</v>
      </c>
      <c r="C103" s="38" t="s">
        <v>36</v>
      </c>
      <c r="D103" s="38" t="s">
        <v>38</v>
      </c>
      <c r="E103" s="38" t="s">
        <v>46</v>
      </c>
      <c r="F103" s="38" t="s">
        <v>120</v>
      </c>
      <c r="G103" s="35">
        <v>3687.47</v>
      </c>
      <c r="H103" s="59">
        <v>442971439</v>
      </c>
      <c r="I103" s="35">
        <v>0</v>
      </c>
      <c r="J103" s="35">
        <v>0</v>
      </c>
      <c r="K103" s="35">
        <v>0</v>
      </c>
      <c r="L103" s="35">
        <v>1.55</v>
      </c>
      <c r="M103" s="35">
        <v>9969.25</v>
      </c>
      <c r="N103" s="38" t="s">
        <v>766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60">
        <v>45917.81287037037</v>
      </c>
      <c r="B104" s="61">
        <v>443754894</v>
      </c>
      <c r="C104" s="37" t="s">
        <v>36</v>
      </c>
      <c r="D104" s="37" t="s">
        <v>38</v>
      </c>
      <c r="E104" s="37" t="s">
        <v>46</v>
      </c>
      <c r="F104" s="37" t="s">
        <v>120</v>
      </c>
      <c r="G104" s="36">
        <v>3687.47</v>
      </c>
      <c r="H104" s="61">
        <v>442971440</v>
      </c>
      <c r="I104" s="36">
        <v>0</v>
      </c>
      <c r="J104" s="36">
        <v>0</v>
      </c>
      <c r="K104" s="36">
        <v>0</v>
      </c>
      <c r="L104" s="36">
        <v>1.55</v>
      </c>
      <c r="M104" s="36">
        <v>9970.7999999999993</v>
      </c>
      <c r="N104" s="37" t="s">
        <v>766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58">
        <v>45917.81287037037</v>
      </c>
      <c r="B105" s="59">
        <v>443754895</v>
      </c>
      <c r="C105" s="38" t="s">
        <v>36</v>
      </c>
      <c r="D105" s="38" t="s">
        <v>38</v>
      </c>
      <c r="E105" s="38" t="s">
        <v>46</v>
      </c>
      <c r="F105" s="38" t="s">
        <v>120</v>
      </c>
      <c r="G105" s="35">
        <v>3687.47</v>
      </c>
      <c r="H105" s="59">
        <v>442971441</v>
      </c>
      <c r="I105" s="35">
        <v>0</v>
      </c>
      <c r="J105" s="35">
        <v>0</v>
      </c>
      <c r="K105" s="35">
        <v>0</v>
      </c>
      <c r="L105" s="35">
        <v>1.55</v>
      </c>
      <c r="M105" s="35">
        <v>9972.35</v>
      </c>
      <c r="N105" s="38" t="s">
        <v>767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60">
        <v>45917.813043981485</v>
      </c>
      <c r="B106" s="61">
        <v>443754997</v>
      </c>
      <c r="C106" s="37" t="s">
        <v>36</v>
      </c>
      <c r="D106" s="37" t="s">
        <v>37</v>
      </c>
      <c r="E106" s="37" t="s">
        <v>45</v>
      </c>
      <c r="F106" s="37" t="s">
        <v>120</v>
      </c>
      <c r="G106" s="36">
        <v>3687.74</v>
      </c>
      <c r="H106" s="61">
        <v>442971545</v>
      </c>
      <c r="I106" s="36">
        <v>0</v>
      </c>
      <c r="J106" s="36">
        <v>0</v>
      </c>
      <c r="K106" s="36">
        <v>0</v>
      </c>
      <c r="L106" s="36">
        <v>0</v>
      </c>
      <c r="M106" s="36">
        <v>9972.35</v>
      </c>
      <c r="N106" s="37" t="s">
        <v>52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58">
        <v>45917.813043981485</v>
      </c>
      <c r="B107" s="59">
        <v>443755000</v>
      </c>
      <c r="C107" s="38" t="s">
        <v>36</v>
      </c>
      <c r="D107" s="38" t="s">
        <v>37</v>
      </c>
      <c r="E107" s="38" t="s">
        <v>45</v>
      </c>
      <c r="F107" s="38" t="s">
        <v>120</v>
      </c>
      <c r="G107" s="35">
        <v>3687.74</v>
      </c>
      <c r="H107" s="59">
        <v>442971547</v>
      </c>
      <c r="I107" s="35">
        <v>0</v>
      </c>
      <c r="J107" s="35">
        <v>0</v>
      </c>
      <c r="K107" s="35">
        <v>0</v>
      </c>
      <c r="L107" s="35">
        <v>0</v>
      </c>
      <c r="M107" s="35">
        <v>9972.35</v>
      </c>
      <c r="N107" s="38" t="s">
        <v>47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60">
        <v>45917.813043981485</v>
      </c>
      <c r="B108" s="61">
        <v>443755001</v>
      </c>
      <c r="C108" s="37" t="s">
        <v>36</v>
      </c>
      <c r="D108" s="37" t="s">
        <v>37</v>
      </c>
      <c r="E108" s="37" t="s">
        <v>45</v>
      </c>
      <c r="F108" s="37" t="s">
        <v>120</v>
      </c>
      <c r="G108" s="36">
        <v>3687.72</v>
      </c>
      <c r="H108" s="61">
        <v>442971548</v>
      </c>
      <c r="I108" s="36">
        <v>0</v>
      </c>
      <c r="J108" s="36">
        <v>0</v>
      </c>
      <c r="K108" s="36">
        <v>0</v>
      </c>
      <c r="L108" s="36">
        <v>0</v>
      </c>
      <c r="M108" s="36">
        <v>9972.35</v>
      </c>
      <c r="N108" s="37" t="s">
        <v>48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58">
        <v>45917.822685185187</v>
      </c>
      <c r="B109" s="59">
        <v>443758218</v>
      </c>
      <c r="C109" s="38" t="s">
        <v>36</v>
      </c>
      <c r="D109" s="38" t="s">
        <v>38</v>
      </c>
      <c r="E109" s="38" t="s">
        <v>46</v>
      </c>
      <c r="F109" s="38" t="s">
        <v>120</v>
      </c>
      <c r="G109" s="35">
        <v>3686.27</v>
      </c>
      <c r="H109" s="59">
        <v>442974697</v>
      </c>
      <c r="I109" s="35">
        <v>0</v>
      </c>
      <c r="J109" s="35">
        <v>0</v>
      </c>
      <c r="K109" s="35">
        <v>0</v>
      </c>
      <c r="L109" s="35">
        <v>0.92</v>
      </c>
      <c r="M109" s="35">
        <v>9973.27</v>
      </c>
      <c r="N109" s="38" t="s">
        <v>768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60">
        <v>45917.823576388888</v>
      </c>
      <c r="B110" s="61">
        <v>443758452</v>
      </c>
      <c r="C110" s="37" t="s">
        <v>36</v>
      </c>
      <c r="D110" s="37" t="s">
        <v>37</v>
      </c>
      <c r="E110" s="37" t="s">
        <v>45</v>
      </c>
      <c r="F110" s="37" t="s">
        <v>120</v>
      </c>
      <c r="G110" s="36">
        <v>3687.21</v>
      </c>
      <c r="H110" s="61">
        <v>442974926</v>
      </c>
      <c r="I110" s="36">
        <v>0</v>
      </c>
      <c r="J110" s="36">
        <v>0</v>
      </c>
      <c r="K110" s="36">
        <v>0</v>
      </c>
      <c r="L110" s="36">
        <v>0</v>
      </c>
      <c r="M110" s="36">
        <v>9973.27</v>
      </c>
      <c r="N110" s="37" t="s">
        <v>74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58">
        <v>45917.828599537039</v>
      </c>
      <c r="B111" s="59">
        <v>443759958</v>
      </c>
      <c r="C111" s="38" t="s">
        <v>36</v>
      </c>
      <c r="D111" s="38" t="s">
        <v>38</v>
      </c>
      <c r="E111" s="38" t="s">
        <v>46</v>
      </c>
      <c r="F111" s="38" t="s">
        <v>120</v>
      </c>
      <c r="G111" s="35">
        <v>3685.24</v>
      </c>
      <c r="H111" s="59">
        <v>442976387</v>
      </c>
      <c r="I111" s="35">
        <v>0</v>
      </c>
      <c r="J111" s="35">
        <v>0</v>
      </c>
      <c r="K111" s="35">
        <v>0</v>
      </c>
      <c r="L111" s="35">
        <v>-2.48</v>
      </c>
      <c r="M111" s="35">
        <v>9970.7900000000009</v>
      </c>
      <c r="N111" s="38" t="s">
        <v>769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60">
        <v>45917.828819444447</v>
      </c>
      <c r="B112" s="61">
        <v>443760073</v>
      </c>
      <c r="C112" s="37" t="s">
        <v>36</v>
      </c>
      <c r="D112" s="37" t="s">
        <v>38</v>
      </c>
      <c r="E112" s="37" t="s">
        <v>46</v>
      </c>
      <c r="F112" s="37" t="s">
        <v>120</v>
      </c>
      <c r="G112" s="36">
        <v>3684.94</v>
      </c>
      <c r="H112" s="61">
        <v>442976495</v>
      </c>
      <c r="I112" s="36">
        <v>0</v>
      </c>
      <c r="J112" s="36">
        <v>0</v>
      </c>
      <c r="K112" s="36">
        <v>0</v>
      </c>
      <c r="L112" s="36">
        <v>-3.08</v>
      </c>
      <c r="M112" s="36">
        <v>9967.7099999999991</v>
      </c>
      <c r="N112" s="37" t="s">
        <v>770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58">
        <v>45917.828912037039</v>
      </c>
      <c r="B113" s="59">
        <v>443760104</v>
      </c>
      <c r="C113" s="38" t="s">
        <v>36</v>
      </c>
      <c r="D113" s="38" t="s">
        <v>38</v>
      </c>
      <c r="E113" s="38" t="s">
        <v>46</v>
      </c>
      <c r="F113" s="38" t="s">
        <v>120</v>
      </c>
      <c r="G113" s="35">
        <v>3684.71</v>
      </c>
      <c r="H113" s="59">
        <v>442976524</v>
      </c>
      <c r="I113" s="35">
        <v>0</v>
      </c>
      <c r="J113" s="35">
        <v>0</v>
      </c>
      <c r="K113" s="35">
        <v>0</v>
      </c>
      <c r="L113" s="35">
        <v>-3.03</v>
      </c>
      <c r="M113" s="35">
        <v>9964.68</v>
      </c>
      <c r="N113" s="38" t="s">
        <v>753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60">
        <v>45917.828912037039</v>
      </c>
      <c r="B114" s="61">
        <v>443760105</v>
      </c>
      <c r="C114" s="37" t="s">
        <v>36</v>
      </c>
      <c r="D114" s="37" t="s">
        <v>38</v>
      </c>
      <c r="E114" s="37" t="s">
        <v>46</v>
      </c>
      <c r="F114" s="37" t="s">
        <v>120</v>
      </c>
      <c r="G114" s="36">
        <v>3684.71</v>
      </c>
      <c r="H114" s="61">
        <v>442976525</v>
      </c>
      <c r="I114" s="36">
        <v>0</v>
      </c>
      <c r="J114" s="36">
        <v>0</v>
      </c>
      <c r="K114" s="36">
        <v>0</v>
      </c>
      <c r="L114" s="36">
        <v>-3.03</v>
      </c>
      <c r="M114" s="36">
        <v>9961.65</v>
      </c>
      <c r="N114" s="37" t="s">
        <v>771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58">
        <v>45917.830740740741</v>
      </c>
      <c r="B115" s="59">
        <v>443760915</v>
      </c>
      <c r="C115" s="38" t="s">
        <v>36</v>
      </c>
      <c r="D115" s="38" t="s">
        <v>38</v>
      </c>
      <c r="E115" s="38" t="s">
        <v>46</v>
      </c>
      <c r="F115" s="38" t="s">
        <v>120</v>
      </c>
      <c r="G115" s="35">
        <v>3684.16</v>
      </c>
      <c r="H115" s="59">
        <v>442977300</v>
      </c>
      <c r="I115" s="35">
        <v>0</v>
      </c>
      <c r="J115" s="35">
        <v>0</v>
      </c>
      <c r="K115" s="35">
        <v>0</v>
      </c>
      <c r="L115" s="35">
        <v>-3.05</v>
      </c>
      <c r="M115" s="35">
        <v>9958.6</v>
      </c>
      <c r="N115" s="38" t="s">
        <v>772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60">
        <v>45917.832256944443</v>
      </c>
      <c r="B116" s="61">
        <v>443761452</v>
      </c>
      <c r="C116" s="37" t="s">
        <v>36</v>
      </c>
      <c r="D116" s="37" t="s">
        <v>38</v>
      </c>
      <c r="E116" s="37" t="s">
        <v>45</v>
      </c>
      <c r="F116" s="37" t="s">
        <v>120</v>
      </c>
      <c r="G116" s="36">
        <v>3684.65</v>
      </c>
      <c r="H116" s="61">
        <v>442977818</v>
      </c>
      <c r="I116" s="36">
        <v>0</v>
      </c>
      <c r="J116" s="36">
        <v>0</v>
      </c>
      <c r="K116" s="36">
        <v>0</v>
      </c>
      <c r="L116" s="36">
        <v>0</v>
      </c>
      <c r="M116" s="36">
        <v>9958.6</v>
      </c>
      <c r="N116" s="37" t="s">
        <v>47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58">
        <v>45917.832256944443</v>
      </c>
      <c r="B117" s="59">
        <v>443761455</v>
      </c>
      <c r="C117" s="38" t="s">
        <v>36</v>
      </c>
      <c r="D117" s="38" t="s">
        <v>38</v>
      </c>
      <c r="E117" s="38" t="s">
        <v>45</v>
      </c>
      <c r="F117" s="38" t="s">
        <v>120</v>
      </c>
      <c r="G117" s="35">
        <v>3684.65</v>
      </c>
      <c r="H117" s="59">
        <v>442977821</v>
      </c>
      <c r="I117" s="35">
        <v>0</v>
      </c>
      <c r="J117" s="35">
        <v>0</v>
      </c>
      <c r="K117" s="35">
        <v>0</v>
      </c>
      <c r="L117" s="35">
        <v>0</v>
      </c>
      <c r="M117" s="35">
        <v>9958.6</v>
      </c>
      <c r="N117" s="38" t="s">
        <v>52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60">
        <v>45917.832256944443</v>
      </c>
      <c r="B118" s="61">
        <v>443761456</v>
      </c>
      <c r="C118" s="37" t="s">
        <v>36</v>
      </c>
      <c r="D118" s="37" t="s">
        <v>38</v>
      </c>
      <c r="E118" s="37" t="s">
        <v>45</v>
      </c>
      <c r="F118" s="37" t="s">
        <v>120</v>
      </c>
      <c r="G118" s="36">
        <v>3684.65</v>
      </c>
      <c r="H118" s="61">
        <v>442977822</v>
      </c>
      <c r="I118" s="36">
        <v>0</v>
      </c>
      <c r="J118" s="36">
        <v>0</v>
      </c>
      <c r="K118" s="36">
        <v>0</v>
      </c>
      <c r="L118" s="36">
        <v>0</v>
      </c>
      <c r="M118" s="36">
        <v>9958.6</v>
      </c>
      <c r="N118" s="37" t="s">
        <v>48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58">
        <v>45917.832268518519</v>
      </c>
      <c r="B119" s="59">
        <v>443761457</v>
      </c>
      <c r="C119" s="38" t="s">
        <v>36</v>
      </c>
      <c r="D119" s="38" t="s">
        <v>38</v>
      </c>
      <c r="E119" s="38" t="s">
        <v>45</v>
      </c>
      <c r="F119" s="38" t="s">
        <v>120</v>
      </c>
      <c r="G119" s="35">
        <v>3684.66</v>
      </c>
      <c r="H119" s="59">
        <v>442977823</v>
      </c>
      <c r="I119" s="35">
        <v>0</v>
      </c>
      <c r="J119" s="35">
        <v>0</v>
      </c>
      <c r="K119" s="35">
        <v>0</v>
      </c>
      <c r="L119" s="35">
        <v>0</v>
      </c>
      <c r="M119" s="35">
        <v>9958.6</v>
      </c>
      <c r="N119" s="38" t="s">
        <v>77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60">
        <v>45917.834166666667</v>
      </c>
      <c r="B120" s="61">
        <v>443762461</v>
      </c>
      <c r="C120" s="37" t="s">
        <v>36</v>
      </c>
      <c r="D120" s="37" t="s">
        <v>37</v>
      </c>
      <c r="E120" s="37" t="s">
        <v>46</v>
      </c>
      <c r="F120" s="37" t="s">
        <v>120</v>
      </c>
      <c r="G120" s="36">
        <v>3683.1</v>
      </c>
      <c r="H120" s="61">
        <v>442978860</v>
      </c>
      <c r="I120" s="36">
        <v>0</v>
      </c>
      <c r="J120" s="36">
        <v>0</v>
      </c>
      <c r="K120" s="36">
        <v>0</v>
      </c>
      <c r="L120" s="36">
        <v>1.56</v>
      </c>
      <c r="M120" s="36">
        <v>9960.16</v>
      </c>
      <c r="N120" s="37" t="s">
        <v>773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58">
        <v>45917.835706018515</v>
      </c>
      <c r="B121" s="59">
        <v>443763576</v>
      </c>
      <c r="C121" s="38" t="s">
        <v>36</v>
      </c>
      <c r="D121" s="38" t="s">
        <v>38</v>
      </c>
      <c r="E121" s="38" t="s">
        <v>46</v>
      </c>
      <c r="F121" s="38" t="s">
        <v>120</v>
      </c>
      <c r="G121" s="35">
        <v>3682.64</v>
      </c>
      <c r="H121" s="59">
        <v>442979966</v>
      </c>
      <c r="I121" s="35">
        <v>0</v>
      </c>
      <c r="J121" s="35">
        <v>0</v>
      </c>
      <c r="K121" s="35">
        <v>0</v>
      </c>
      <c r="L121" s="35">
        <v>-3.02</v>
      </c>
      <c r="M121" s="35">
        <v>9957.14</v>
      </c>
      <c r="N121" s="38" t="s">
        <v>774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60">
        <v>45917.835740740738</v>
      </c>
      <c r="B122" s="61">
        <v>443763626</v>
      </c>
      <c r="C122" s="37" t="s">
        <v>36</v>
      </c>
      <c r="D122" s="37" t="s">
        <v>38</v>
      </c>
      <c r="E122" s="37" t="s">
        <v>46</v>
      </c>
      <c r="F122" s="37" t="s">
        <v>120</v>
      </c>
      <c r="G122" s="36">
        <v>3682.36</v>
      </c>
      <c r="H122" s="61">
        <v>442980010</v>
      </c>
      <c r="I122" s="36">
        <v>0</v>
      </c>
      <c r="J122" s="36">
        <v>0</v>
      </c>
      <c r="K122" s="36">
        <v>0</v>
      </c>
      <c r="L122" s="36">
        <v>-3.09</v>
      </c>
      <c r="M122" s="36">
        <v>9954.0499999999993</v>
      </c>
      <c r="N122" s="37" t="s">
        <v>775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58">
        <v>45917.837581018517</v>
      </c>
      <c r="B123" s="59">
        <v>443764399</v>
      </c>
      <c r="C123" s="38" t="s">
        <v>36</v>
      </c>
      <c r="D123" s="38" t="s">
        <v>38</v>
      </c>
      <c r="E123" s="38" t="s">
        <v>45</v>
      </c>
      <c r="F123" s="38" t="s">
        <v>120</v>
      </c>
      <c r="G123" s="35">
        <v>3683.15</v>
      </c>
      <c r="H123" s="59">
        <v>442980771</v>
      </c>
      <c r="I123" s="35">
        <v>0</v>
      </c>
      <c r="J123" s="35">
        <v>0</v>
      </c>
      <c r="K123" s="35">
        <v>0</v>
      </c>
      <c r="L123" s="35">
        <v>0</v>
      </c>
      <c r="M123" s="35">
        <v>9954.0499999999993</v>
      </c>
      <c r="N123" s="38" t="s">
        <v>77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60">
        <v>45917.837881944448</v>
      </c>
      <c r="B124" s="61">
        <v>443764662</v>
      </c>
      <c r="C124" s="37" t="s">
        <v>36</v>
      </c>
      <c r="D124" s="37" t="s">
        <v>37</v>
      </c>
      <c r="E124" s="37" t="s">
        <v>46</v>
      </c>
      <c r="F124" s="37" t="s">
        <v>120</v>
      </c>
      <c r="G124" s="36">
        <v>3683.62</v>
      </c>
      <c r="H124" s="61">
        <v>442981030</v>
      </c>
      <c r="I124" s="36">
        <v>0</v>
      </c>
      <c r="J124" s="36">
        <v>0</v>
      </c>
      <c r="K124" s="36">
        <v>0</v>
      </c>
      <c r="L124" s="36">
        <v>1.03</v>
      </c>
      <c r="M124" s="36">
        <v>9955.08</v>
      </c>
      <c r="N124" s="37" t="s">
        <v>776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58">
        <v>45917.837881944448</v>
      </c>
      <c r="B125" s="59">
        <v>443764663</v>
      </c>
      <c r="C125" s="38" t="s">
        <v>36</v>
      </c>
      <c r="D125" s="38" t="s">
        <v>37</v>
      </c>
      <c r="E125" s="38" t="s">
        <v>46</v>
      </c>
      <c r="F125" s="38" t="s">
        <v>120</v>
      </c>
      <c r="G125" s="35">
        <v>3683.62</v>
      </c>
      <c r="H125" s="59">
        <v>442981031</v>
      </c>
      <c r="I125" s="35">
        <v>0</v>
      </c>
      <c r="J125" s="35">
        <v>0</v>
      </c>
      <c r="K125" s="35">
        <v>0</v>
      </c>
      <c r="L125" s="35">
        <v>1.03</v>
      </c>
      <c r="M125" s="35">
        <v>9956.11</v>
      </c>
      <c r="N125" s="38" t="s">
        <v>776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60">
        <v>45917.837881944448</v>
      </c>
      <c r="B126" s="61">
        <v>443764664</v>
      </c>
      <c r="C126" s="37" t="s">
        <v>36</v>
      </c>
      <c r="D126" s="37" t="s">
        <v>37</v>
      </c>
      <c r="E126" s="37" t="s">
        <v>46</v>
      </c>
      <c r="F126" s="37" t="s">
        <v>120</v>
      </c>
      <c r="G126" s="36">
        <v>3683.62</v>
      </c>
      <c r="H126" s="61">
        <v>442981032</v>
      </c>
      <c r="I126" s="36">
        <v>0</v>
      </c>
      <c r="J126" s="36">
        <v>0</v>
      </c>
      <c r="K126" s="36">
        <v>0</v>
      </c>
      <c r="L126" s="36">
        <v>1.03</v>
      </c>
      <c r="M126" s="36">
        <v>9957.14</v>
      </c>
      <c r="N126" s="37" t="s">
        <v>776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58">
        <v>45917.83792824074</v>
      </c>
      <c r="B127" s="59">
        <v>443764688</v>
      </c>
      <c r="C127" s="38" t="s">
        <v>36</v>
      </c>
      <c r="D127" s="38" t="s">
        <v>38</v>
      </c>
      <c r="E127" s="38" t="s">
        <v>45</v>
      </c>
      <c r="F127" s="38" t="s">
        <v>120</v>
      </c>
      <c r="G127" s="35">
        <v>3683.38</v>
      </c>
      <c r="H127" s="59">
        <v>442981056</v>
      </c>
      <c r="I127" s="35">
        <v>0</v>
      </c>
      <c r="J127" s="35">
        <v>0</v>
      </c>
      <c r="K127" s="35">
        <v>0</v>
      </c>
      <c r="L127" s="35">
        <v>0</v>
      </c>
      <c r="M127" s="35">
        <v>9957.14</v>
      </c>
      <c r="N127" s="38" t="s">
        <v>47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60">
        <v>45917.83792824074</v>
      </c>
      <c r="B128" s="61">
        <v>443764691</v>
      </c>
      <c r="C128" s="37" t="s">
        <v>36</v>
      </c>
      <c r="D128" s="37" t="s">
        <v>38</v>
      </c>
      <c r="E128" s="37" t="s">
        <v>45</v>
      </c>
      <c r="F128" s="37" t="s">
        <v>120</v>
      </c>
      <c r="G128" s="36">
        <v>3683.38</v>
      </c>
      <c r="H128" s="61">
        <v>442981059</v>
      </c>
      <c r="I128" s="36">
        <v>0</v>
      </c>
      <c r="J128" s="36">
        <v>0</v>
      </c>
      <c r="K128" s="36">
        <v>0</v>
      </c>
      <c r="L128" s="36">
        <v>0</v>
      </c>
      <c r="M128" s="36">
        <v>9957.14</v>
      </c>
      <c r="N128" s="37" t="s">
        <v>52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58">
        <v>45917.83792824074</v>
      </c>
      <c r="B129" s="59">
        <v>443764693</v>
      </c>
      <c r="C129" s="38" t="s">
        <v>36</v>
      </c>
      <c r="D129" s="38" t="s">
        <v>38</v>
      </c>
      <c r="E129" s="38" t="s">
        <v>45</v>
      </c>
      <c r="F129" s="38" t="s">
        <v>120</v>
      </c>
      <c r="G129" s="35">
        <v>3683.38</v>
      </c>
      <c r="H129" s="59">
        <v>442981061</v>
      </c>
      <c r="I129" s="35">
        <v>0</v>
      </c>
      <c r="J129" s="35">
        <v>0</v>
      </c>
      <c r="K129" s="35">
        <v>0</v>
      </c>
      <c r="L129" s="35">
        <v>0</v>
      </c>
      <c r="M129" s="35">
        <v>9957.14</v>
      </c>
      <c r="N129" s="38" t="s">
        <v>48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60">
        <v>45917.847256944442</v>
      </c>
      <c r="B130" s="61">
        <v>443768233</v>
      </c>
      <c r="C130" s="37" t="s">
        <v>36</v>
      </c>
      <c r="D130" s="37" t="s">
        <v>37</v>
      </c>
      <c r="E130" s="37" t="s">
        <v>46</v>
      </c>
      <c r="F130" s="37" t="s">
        <v>120</v>
      </c>
      <c r="G130" s="36">
        <v>3681.65</v>
      </c>
      <c r="H130" s="61">
        <v>442984537</v>
      </c>
      <c r="I130" s="36">
        <v>0</v>
      </c>
      <c r="J130" s="36">
        <v>0</v>
      </c>
      <c r="K130" s="36">
        <v>0</v>
      </c>
      <c r="L130" s="36">
        <v>1.5</v>
      </c>
      <c r="M130" s="36">
        <v>9958.64</v>
      </c>
      <c r="N130" s="37" t="s">
        <v>777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58">
        <v>45917.847488425927</v>
      </c>
      <c r="B131" s="59">
        <v>443768882</v>
      </c>
      <c r="C131" s="38" t="s">
        <v>36</v>
      </c>
      <c r="D131" s="38" t="s">
        <v>37</v>
      </c>
      <c r="E131" s="38" t="s">
        <v>46</v>
      </c>
      <c r="F131" s="38" t="s">
        <v>120</v>
      </c>
      <c r="G131" s="35">
        <v>3680.4</v>
      </c>
      <c r="H131" s="59">
        <v>442985172</v>
      </c>
      <c r="I131" s="35">
        <v>0</v>
      </c>
      <c r="J131" s="35">
        <v>0</v>
      </c>
      <c r="K131" s="35">
        <v>0</v>
      </c>
      <c r="L131" s="35">
        <v>2.98</v>
      </c>
      <c r="M131" s="35">
        <v>9961.6200000000008</v>
      </c>
      <c r="N131" s="38" t="s">
        <v>778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60">
        <v>45917.847511574073</v>
      </c>
      <c r="B132" s="61">
        <v>443768898</v>
      </c>
      <c r="C132" s="37" t="s">
        <v>36</v>
      </c>
      <c r="D132" s="37" t="s">
        <v>37</v>
      </c>
      <c r="E132" s="37" t="s">
        <v>46</v>
      </c>
      <c r="F132" s="37" t="s">
        <v>120</v>
      </c>
      <c r="G132" s="36">
        <v>3680.38</v>
      </c>
      <c r="H132" s="61">
        <v>442985187</v>
      </c>
      <c r="I132" s="36">
        <v>0</v>
      </c>
      <c r="J132" s="36">
        <v>0</v>
      </c>
      <c r="K132" s="36">
        <v>0</v>
      </c>
      <c r="L132" s="36">
        <v>3</v>
      </c>
      <c r="M132" s="36">
        <v>9964.6200000000008</v>
      </c>
      <c r="N132" s="37" t="s">
        <v>779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58">
        <v>45917.847546296296</v>
      </c>
      <c r="B133" s="59">
        <v>443769101</v>
      </c>
      <c r="C133" s="38" t="s">
        <v>36</v>
      </c>
      <c r="D133" s="38" t="s">
        <v>37</v>
      </c>
      <c r="E133" s="38" t="s">
        <v>46</v>
      </c>
      <c r="F133" s="38" t="s">
        <v>120</v>
      </c>
      <c r="G133" s="35">
        <v>3679.81</v>
      </c>
      <c r="H133" s="59">
        <v>442985409</v>
      </c>
      <c r="I133" s="35">
        <v>0</v>
      </c>
      <c r="J133" s="35">
        <v>0</v>
      </c>
      <c r="K133" s="35">
        <v>0</v>
      </c>
      <c r="L133" s="35">
        <v>3.57</v>
      </c>
      <c r="M133" s="35">
        <v>9968.19</v>
      </c>
      <c r="N133" s="38" t="s">
        <v>780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60">
        <v>45917.849733796298</v>
      </c>
      <c r="B134" s="61">
        <v>443770820</v>
      </c>
      <c r="C134" s="37" t="s">
        <v>36</v>
      </c>
      <c r="D134" s="37" t="s">
        <v>38</v>
      </c>
      <c r="E134" s="37" t="s">
        <v>45</v>
      </c>
      <c r="F134" s="37" t="s">
        <v>120</v>
      </c>
      <c r="G134" s="36">
        <v>3681.02</v>
      </c>
      <c r="H134" s="61">
        <v>442987088</v>
      </c>
      <c r="I134" s="36">
        <v>0</v>
      </c>
      <c r="J134" s="36">
        <v>0</v>
      </c>
      <c r="K134" s="36">
        <v>0</v>
      </c>
      <c r="L134" s="36">
        <v>0</v>
      </c>
      <c r="M134" s="36">
        <v>9968.19</v>
      </c>
      <c r="N134" s="37" t="s">
        <v>52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58">
        <v>45917.849733796298</v>
      </c>
      <c r="B135" s="59">
        <v>443770823</v>
      </c>
      <c r="C135" s="38" t="s">
        <v>36</v>
      </c>
      <c r="D135" s="38" t="s">
        <v>38</v>
      </c>
      <c r="E135" s="38" t="s">
        <v>45</v>
      </c>
      <c r="F135" s="38" t="s">
        <v>120</v>
      </c>
      <c r="G135" s="35">
        <v>3681.02</v>
      </c>
      <c r="H135" s="59">
        <v>442987091</v>
      </c>
      <c r="I135" s="35">
        <v>0</v>
      </c>
      <c r="J135" s="35">
        <v>0</v>
      </c>
      <c r="K135" s="35">
        <v>0</v>
      </c>
      <c r="L135" s="35">
        <v>0</v>
      </c>
      <c r="M135" s="35">
        <v>9968.19</v>
      </c>
      <c r="N135" s="38" t="s">
        <v>77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60">
        <v>45917.849733796298</v>
      </c>
      <c r="B136" s="61">
        <v>443770826</v>
      </c>
      <c r="C136" s="37" t="s">
        <v>36</v>
      </c>
      <c r="D136" s="37" t="s">
        <v>38</v>
      </c>
      <c r="E136" s="37" t="s">
        <v>45</v>
      </c>
      <c r="F136" s="37" t="s">
        <v>120</v>
      </c>
      <c r="G136" s="36">
        <v>3681.05</v>
      </c>
      <c r="H136" s="61">
        <v>442987094</v>
      </c>
      <c r="I136" s="36">
        <v>0</v>
      </c>
      <c r="J136" s="36">
        <v>0</v>
      </c>
      <c r="K136" s="36">
        <v>0</v>
      </c>
      <c r="L136" s="36">
        <v>0</v>
      </c>
      <c r="M136" s="36">
        <v>9968.19</v>
      </c>
      <c r="N136" s="37" t="s">
        <v>47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58">
        <v>45917.849733796298</v>
      </c>
      <c r="B137" s="59">
        <v>443770828</v>
      </c>
      <c r="C137" s="38" t="s">
        <v>36</v>
      </c>
      <c r="D137" s="38" t="s">
        <v>38</v>
      </c>
      <c r="E137" s="38" t="s">
        <v>45</v>
      </c>
      <c r="F137" s="38" t="s">
        <v>120</v>
      </c>
      <c r="G137" s="35">
        <v>3681.05</v>
      </c>
      <c r="H137" s="59">
        <v>442987096</v>
      </c>
      <c r="I137" s="35">
        <v>0</v>
      </c>
      <c r="J137" s="35">
        <v>0</v>
      </c>
      <c r="K137" s="35">
        <v>0</v>
      </c>
      <c r="L137" s="35">
        <v>0</v>
      </c>
      <c r="M137" s="35">
        <v>9968.19</v>
      </c>
      <c r="N137" s="38" t="s">
        <v>48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60">
        <v>45917.852743055555</v>
      </c>
      <c r="B138" s="61">
        <v>443772869</v>
      </c>
      <c r="C138" s="37" t="s">
        <v>36</v>
      </c>
      <c r="D138" s="37" t="s">
        <v>38</v>
      </c>
      <c r="E138" s="37" t="s">
        <v>45</v>
      </c>
      <c r="F138" s="37" t="s">
        <v>120</v>
      </c>
      <c r="G138" s="36">
        <v>3682.24</v>
      </c>
      <c r="H138" s="61">
        <v>442989123</v>
      </c>
      <c r="I138" s="36">
        <v>0</v>
      </c>
      <c r="J138" s="36">
        <v>0</v>
      </c>
      <c r="K138" s="36">
        <v>0</v>
      </c>
      <c r="L138" s="36">
        <v>0</v>
      </c>
      <c r="M138" s="36">
        <v>9968.19</v>
      </c>
      <c r="N138" s="37" t="s">
        <v>74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58">
        <v>45917.854571759257</v>
      </c>
      <c r="B139" s="59">
        <v>443774421</v>
      </c>
      <c r="C139" s="38" t="s">
        <v>36</v>
      </c>
      <c r="D139" s="38" t="s">
        <v>37</v>
      </c>
      <c r="E139" s="38" t="s">
        <v>46</v>
      </c>
      <c r="F139" s="38" t="s">
        <v>120</v>
      </c>
      <c r="G139" s="35">
        <v>3683.53</v>
      </c>
      <c r="H139" s="59">
        <v>442990608</v>
      </c>
      <c r="I139" s="35">
        <v>0</v>
      </c>
      <c r="J139" s="35">
        <v>0</v>
      </c>
      <c r="K139" s="35">
        <v>0</v>
      </c>
      <c r="L139" s="35">
        <v>-2.48</v>
      </c>
      <c r="M139" s="35">
        <v>9965.7099999999991</v>
      </c>
      <c r="N139" s="38" t="s">
        <v>781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60">
        <v>45917.855127314811</v>
      </c>
      <c r="B140" s="61">
        <v>443774678</v>
      </c>
      <c r="C140" s="37" t="s">
        <v>36</v>
      </c>
      <c r="D140" s="37" t="s">
        <v>37</v>
      </c>
      <c r="E140" s="37" t="s">
        <v>46</v>
      </c>
      <c r="F140" s="37" t="s">
        <v>120</v>
      </c>
      <c r="G140" s="36">
        <v>3684.13</v>
      </c>
      <c r="H140" s="61">
        <v>442990860</v>
      </c>
      <c r="I140" s="36">
        <v>0</v>
      </c>
      <c r="J140" s="36">
        <v>0</v>
      </c>
      <c r="K140" s="36">
        <v>0</v>
      </c>
      <c r="L140" s="36">
        <v>-3.11</v>
      </c>
      <c r="M140" s="36">
        <v>9962.6</v>
      </c>
      <c r="N140" s="37" t="s">
        <v>782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58">
        <v>45917.855127314811</v>
      </c>
      <c r="B141" s="59">
        <v>443774679</v>
      </c>
      <c r="C141" s="38" t="s">
        <v>36</v>
      </c>
      <c r="D141" s="38" t="s">
        <v>37</v>
      </c>
      <c r="E141" s="38" t="s">
        <v>46</v>
      </c>
      <c r="F141" s="38" t="s">
        <v>120</v>
      </c>
      <c r="G141" s="35">
        <v>3684.13</v>
      </c>
      <c r="H141" s="59">
        <v>442990861</v>
      </c>
      <c r="I141" s="35">
        <v>0</v>
      </c>
      <c r="J141" s="35">
        <v>0</v>
      </c>
      <c r="K141" s="35">
        <v>0</v>
      </c>
      <c r="L141" s="35">
        <v>-3.11</v>
      </c>
      <c r="M141" s="35">
        <v>9959.49</v>
      </c>
      <c r="N141" s="38" t="s">
        <v>782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60">
        <v>45917.855127314811</v>
      </c>
      <c r="B142" s="61">
        <v>443774680</v>
      </c>
      <c r="C142" s="37" t="s">
        <v>36</v>
      </c>
      <c r="D142" s="37" t="s">
        <v>37</v>
      </c>
      <c r="E142" s="37" t="s">
        <v>46</v>
      </c>
      <c r="F142" s="37" t="s">
        <v>120</v>
      </c>
      <c r="G142" s="36">
        <v>3684.13</v>
      </c>
      <c r="H142" s="61">
        <v>442990862</v>
      </c>
      <c r="I142" s="36">
        <v>0</v>
      </c>
      <c r="J142" s="36">
        <v>0</v>
      </c>
      <c r="K142" s="36">
        <v>0</v>
      </c>
      <c r="L142" s="36">
        <v>-3.08</v>
      </c>
      <c r="M142" s="36">
        <v>9956.41</v>
      </c>
      <c r="N142" s="37" t="s">
        <v>782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58">
        <v>45917.855520833335</v>
      </c>
      <c r="B143" s="59">
        <v>443774837</v>
      </c>
      <c r="C143" s="38" t="s">
        <v>36</v>
      </c>
      <c r="D143" s="38" t="s">
        <v>37</v>
      </c>
      <c r="E143" s="38" t="s">
        <v>45</v>
      </c>
      <c r="F143" s="38" t="s">
        <v>120</v>
      </c>
      <c r="G143" s="35">
        <v>3683.95</v>
      </c>
      <c r="H143" s="59">
        <v>442991015</v>
      </c>
      <c r="I143" s="35">
        <v>0</v>
      </c>
      <c r="J143" s="35">
        <v>0</v>
      </c>
      <c r="K143" s="35">
        <v>0</v>
      </c>
      <c r="L143" s="35">
        <v>0</v>
      </c>
      <c r="M143" s="35">
        <v>9956.41</v>
      </c>
      <c r="N143" s="38" t="s">
        <v>75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60">
        <v>45917.855532407404</v>
      </c>
      <c r="B144" s="61">
        <v>443774839</v>
      </c>
      <c r="C144" s="37" t="s">
        <v>36</v>
      </c>
      <c r="D144" s="37" t="s">
        <v>37</v>
      </c>
      <c r="E144" s="37" t="s">
        <v>45</v>
      </c>
      <c r="F144" s="37" t="s">
        <v>120</v>
      </c>
      <c r="G144" s="36">
        <v>3683.95</v>
      </c>
      <c r="H144" s="61">
        <v>442991017</v>
      </c>
      <c r="I144" s="36">
        <v>0</v>
      </c>
      <c r="J144" s="36">
        <v>0</v>
      </c>
      <c r="K144" s="36">
        <v>0</v>
      </c>
      <c r="L144" s="36">
        <v>0</v>
      </c>
      <c r="M144" s="36">
        <v>9956.41</v>
      </c>
      <c r="N144" s="37" t="s">
        <v>76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58">
        <v>45917.859143518515</v>
      </c>
      <c r="B145" s="59">
        <v>443776582</v>
      </c>
      <c r="C145" s="38" t="s">
        <v>36</v>
      </c>
      <c r="D145" s="38" t="s">
        <v>37</v>
      </c>
      <c r="E145" s="38" t="s">
        <v>46</v>
      </c>
      <c r="F145" s="38" t="s">
        <v>120</v>
      </c>
      <c r="G145" s="35">
        <v>3685.25</v>
      </c>
      <c r="H145" s="59">
        <v>442992757</v>
      </c>
      <c r="I145" s="35">
        <v>0</v>
      </c>
      <c r="J145" s="35">
        <v>0</v>
      </c>
      <c r="K145" s="35">
        <v>0</v>
      </c>
      <c r="L145" s="35">
        <v>-3.01</v>
      </c>
      <c r="M145" s="35">
        <v>9953.4</v>
      </c>
      <c r="N145" s="38" t="s">
        <v>783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60">
        <v>45917.860381944447</v>
      </c>
      <c r="B146" s="61">
        <v>443776849</v>
      </c>
      <c r="C146" s="37" t="s">
        <v>36</v>
      </c>
      <c r="D146" s="37" t="s">
        <v>37</v>
      </c>
      <c r="E146" s="37" t="s">
        <v>45</v>
      </c>
      <c r="F146" s="37" t="s">
        <v>120</v>
      </c>
      <c r="G146" s="36">
        <v>3684.53</v>
      </c>
      <c r="H146" s="61">
        <v>442993026</v>
      </c>
      <c r="I146" s="36">
        <v>0</v>
      </c>
      <c r="J146" s="36">
        <v>0</v>
      </c>
      <c r="K146" s="36">
        <v>0</v>
      </c>
      <c r="L146" s="36">
        <v>0</v>
      </c>
      <c r="M146" s="36">
        <v>9953.4</v>
      </c>
      <c r="N146" s="37" t="s">
        <v>77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58">
        <v>45917.860381944447</v>
      </c>
      <c r="B147" s="59">
        <v>443776850</v>
      </c>
      <c r="C147" s="38" t="s">
        <v>36</v>
      </c>
      <c r="D147" s="38" t="s">
        <v>37</v>
      </c>
      <c r="E147" s="38" t="s">
        <v>45</v>
      </c>
      <c r="F147" s="38" t="s">
        <v>120</v>
      </c>
      <c r="G147" s="35">
        <v>3684.53</v>
      </c>
      <c r="H147" s="59">
        <v>442993027</v>
      </c>
      <c r="I147" s="35">
        <v>0</v>
      </c>
      <c r="J147" s="35">
        <v>0</v>
      </c>
      <c r="K147" s="35">
        <v>0</v>
      </c>
      <c r="L147" s="35">
        <v>0</v>
      </c>
      <c r="M147" s="35">
        <v>9953.4</v>
      </c>
      <c r="N147" s="38" t="s">
        <v>52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60">
        <v>45917.860381944447</v>
      </c>
      <c r="B148" s="61">
        <v>443776851</v>
      </c>
      <c r="C148" s="37" t="s">
        <v>36</v>
      </c>
      <c r="D148" s="37" t="s">
        <v>37</v>
      </c>
      <c r="E148" s="37" t="s">
        <v>45</v>
      </c>
      <c r="F148" s="37" t="s">
        <v>120</v>
      </c>
      <c r="G148" s="36">
        <v>3684.5</v>
      </c>
      <c r="H148" s="61">
        <v>442993028</v>
      </c>
      <c r="I148" s="36">
        <v>0</v>
      </c>
      <c r="J148" s="36">
        <v>0</v>
      </c>
      <c r="K148" s="36">
        <v>0</v>
      </c>
      <c r="L148" s="36">
        <v>0</v>
      </c>
      <c r="M148" s="36">
        <v>9953.4</v>
      </c>
      <c r="N148" s="37" t="s">
        <v>48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58">
        <v>45917.860381944447</v>
      </c>
      <c r="B149" s="59">
        <v>443776852</v>
      </c>
      <c r="C149" s="38" t="s">
        <v>36</v>
      </c>
      <c r="D149" s="38" t="s">
        <v>37</v>
      </c>
      <c r="E149" s="38" t="s">
        <v>45</v>
      </c>
      <c r="F149" s="38" t="s">
        <v>120</v>
      </c>
      <c r="G149" s="35">
        <v>3684.5</v>
      </c>
      <c r="H149" s="59">
        <v>442993029</v>
      </c>
      <c r="I149" s="35">
        <v>0</v>
      </c>
      <c r="J149" s="35">
        <v>0</v>
      </c>
      <c r="K149" s="35">
        <v>0</v>
      </c>
      <c r="L149" s="35">
        <v>0</v>
      </c>
      <c r="M149" s="35">
        <v>9953.4</v>
      </c>
      <c r="N149" s="38" t="s">
        <v>47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60">
        <v>45917.862476851849</v>
      </c>
      <c r="B150" s="61">
        <v>443777898</v>
      </c>
      <c r="C150" s="37" t="s">
        <v>36</v>
      </c>
      <c r="D150" s="37" t="s">
        <v>37</v>
      </c>
      <c r="E150" s="37" t="s">
        <v>45</v>
      </c>
      <c r="F150" s="37" t="s">
        <v>120</v>
      </c>
      <c r="G150" s="36">
        <v>3684.04</v>
      </c>
      <c r="H150" s="61">
        <v>442994072</v>
      </c>
      <c r="I150" s="36">
        <v>0</v>
      </c>
      <c r="J150" s="36">
        <v>0</v>
      </c>
      <c r="K150" s="36">
        <v>0</v>
      </c>
      <c r="L150" s="36">
        <v>0</v>
      </c>
      <c r="M150" s="36">
        <v>9953.4</v>
      </c>
      <c r="N150" s="37" t="s">
        <v>74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58">
        <v>45917.866342592592</v>
      </c>
      <c r="B151" s="59">
        <v>443779544</v>
      </c>
      <c r="C151" s="38" t="s">
        <v>36</v>
      </c>
      <c r="D151" s="38" t="s">
        <v>38</v>
      </c>
      <c r="E151" s="38" t="s">
        <v>46</v>
      </c>
      <c r="F151" s="38" t="s">
        <v>120</v>
      </c>
      <c r="G151" s="35">
        <v>3686</v>
      </c>
      <c r="H151" s="59">
        <v>442995692</v>
      </c>
      <c r="I151" s="35">
        <v>0</v>
      </c>
      <c r="J151" s="35">
        <v>0</v>
      </c>
      <c r="K151" s="35">
        <v>0</v>
      </c>
      <c r="L151" s="35">
        <v>1.47</v>
      </c>
      <c r="M151" s="35">
        <v>9954.8700000000008</v>
      </c>
      <c r="N151" s="38" t="s">
        <v>784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60">
        <v>45917.869293981479</v>
      </c>
      <c r="B152" s="61">
        <v>443781060</v>
      </c>
      <c r="C152" s="37" t="s">
        <v>36</v>
      </c>
      <c r="D152" s="37" t="s">
        <v>37</v>
      </c>
      <c r="E152" s="37" t="s">
        <v>45</v>
      </c>
      <c r="F152" s="37" t="s">
        <v>120</v>
      </c>
      <c r="G152" s="36">
        <v>3685.99</v>
      </c>
      <c r="H152" s="61">
        <v>442997210</v>
      </c>
      <c r="I152" s="36">
        <v>0</v>
      </c>
      <c r="J152" s="36">
        <v>0</v>
      </c>
      <c r="K152" s="36">
        <v>0</v>
      </c>
      <c r="L152" s="36">
        <v>0</v>
      </c>
      <c r="M152" s="36">
        <v>9954.8700000000008</v>
      </c>
      <c r="N152" s="37" t="s">
        <v>77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58">
        <v>45917.872002314813</v>
      </c>
      <c r="B153" s="59">
        <v>443783104</v>
      </c>
      <c r="C153" s="38" t="s">
        <v>36</v>
      </c>
      <c r="D153" s="38" t="s">
        <v>38</v>
      </c>
      <c r="E153" s="38" t="s">
        <v>46</v>
      </c>
      <c r="F153" s="38" t="s">
        <v>120</v>
      </c>
      <c r="G153" s="35">
        <v>3687.53</v>
      </c>
      <c r="H153" s="59">
        <v>442999267</v>
      </c>
      <c r="I153" s="35">
        <v>0</v>
      </c>
      <c r="J153" s="35">
        <v>0</v>
      </c>
      <c r="K153" s="35">
        <v>0</v>
      </c>
      <c r="L153" s="35">
        <v>3.03</v>
      </c>
      <c r="M153" s="35">
        <v>9957.9</v>
      </c>
      <c r="N153" s="38" t="s">
        <v>785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60">
        <v>45917.872002314813</v>
      </c>
      <c r="B154" s="61">
        <v>443783105</v>
      </c>
      <c r="C154" s="37" t="s">
        <v>36</v>
      </c>
      <c r="D154" s="37" t="s">
        <v>38</v>
      </c>
      <c r="E154" s="37" t="s">
        <v>46</v>
      </c>
      <c r="F154" s="37" t="s">
        <v>120</v>
      </c>
      <c r="G154" s="36">
        <v>3687.53</v>
      </c>
      <c r="H154" s="61">
        <v>442999268</v>
      </c>
      <c r="I154" s="36">
        <v>0</v>
      </c>
      <c r="J154" s="36">
        <v>0</v>
      </c>
      <c r="K154" s="36">
        <v>0</v>
      </c>
      <c r="L154" s="36">
        <v>3.03</v>
      </c>
      <c r="M154" s="36">
        <v>9960.93</v>
      </c>
      <c r="N154" s="37" t="s">
        <v>785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58">
        <v>45917.872002314813</v>
      </c>
      <c r="B155" s="59">
        <v>443783107</v>
      </c>
      <c r="C155" s="38" t="s">
        <v>36</v>
      </c>
      <c r="D155" s="38" t="s">
        <v>38</v>
      </c>
      <c r="E155" s="38" t="s">
        <v>46</v>
      </c>
      <c r="F155" s="38" t="s">
        <v>120</v>
      </c>
      <c r="G155" s="35">
        <v>3687.53</v>
      </c>
      <c r="H155" s="59">
        <v>442999269</v>
      </c>
      <c r="I155" s="35">
        <v>0</v>
      </c>
      <c r="J155" s="35">
        <v>0</v>
      </c>
      <c r="K155" s="35">
        <v>0</v>
      </c>
      <c r="L155" s="35">
        <v>1.54</v>
      </c>
      <c r="M155" s="35">
        <v>9962.4699999999993</v>
      </c>
      <c r="N155" s="38" t="s">
        <v>786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60">
        <v>45917.873229166667</v>
      </c>
      <c r="B156" s="61">
        <v>443784091</v>
      </c>
      <c r="C156" s="37" t="s">
        <v>36</v>
      </c>
      <c r="D156" s="37" t="s">
        <v>37</v>
      </c>
      <c r="E156" s="37" t="s">
        <v>45</v>
      </c>
      <c r="F156" s="37" t="s">
        <v>120</v>
      </c>
      <c r="G156" s="36">
        <v>3686.75</v>
      </c>
      <c r="H156" s="61">
        <v>443000266</v>
      </c>
      <c r="I156" s="36">
        <v>0</v>
      </c>
      <c r="J156" s="36">
        <v>0</v>
      </c>
      <c r="K156" s="36">
        <v>0</v>
      </c>
      <c r="L156" s="36">
        <v>0</v>
      </c>
      <c r="M156" s="36">
        <v>9962.4699999999993</v>
      </c>
      <c r="N156" s="37" t="s">
        <v>47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58">
        <v>45917.873229166667</v>
      </c>
      <c r="B157" s="59">
        <v>443784092</v>
      </c>
      <c r="C157" s="38" t="s">
        <v>36</v>
      </c>
      <c r="D157" s="38" t="s">
        <v>37</v>
      </c>
      <c r="E157" s="38" t="s">
        <v>45</v>
      </c>
      <c r="F157" s="38" t="s">
        <v>120</v>
      </c>
      <c r="G157" s="35">
        <v>3686.73</v>
      </c>
      <c r="H157" s="59">
        <v>443000267</v>
      </c>
      <c r="I157" s="35">
        <v>0</v>
      </c>
      <c r="J157" s="35">
        <v>0</v>
      </c>
      <c r="K157" s="35">
        <v>0</v>
      </c>
      <c r="L157" s="35">
        <v>0</v>
      </c>
      <c r="M157" s="35">
        <v>9962.4699999999993</v>
      </c>
      <c r="N157" s="38" t="s">
        <v>48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60">
        <v>45917.873229166667</v>
      </c>
      <c r="B158" s="61">
        <v>443784093</v>
      </c>
      <c r="C158" s="37" t="s">
        <v>36</v>
      </c>
      <c r="D158" s="37" t="s">
        <v>37</v>
      </c>
      <c r="E158" s="37" t="s">
        <v>45</v>
      </c>
      <c r="F158" s="37" t="s">
        <v>120</v>
      </c>
      <c r="G158" s="36">
        <v>3686.72</v>
      </c>
      <c r="H158" s="61">
        <v>443000269</v>
      </c>
      <c r="I158" s="36">
        <v>0</v>
      </c>
      <c r="J158" s="36">
        <v>0</v>
      </c>
      <c r="K158" s="36">
        <v>0</v>
      </c>
      <c r="L158" s="36">
        <v>0</v>
      </c>
      <c r="M158" s="36">
        <v>9962.4699999999993</v>
      </c>
      <c r="N158" s="37" t="s">
        <v>77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58">
        <v>45917.873229166667</v>
      </c>
      <c r="B159" s="59">
        <v>443784095</v>
      </c>
      <c r="C159" s="38" t="s">
        <v>36</v>
      </c>
      <c r="D159" s="38" t="s">
        <v>38</v>
      </c>
      <c r="E159" s="38" t="s">
        <v>46</v>
      </c>
      <c r="F159" s="38" t="s">
        <v>120</v>
      </c>
      <c r="G159" s="35">
        <v>3686.44</v>
      </c>
      <c r="H159" s="59">
        <v>443000271</v>
      </c>
      <c r="I159" s="35">
        <v>0</v>
      </c>
      <c r="J159" s="35">
        <v>0</v>
      </c>
      <c r="K159" s="35">
        <v>0</v>
      </c>
      <c r="L159" s="35">
        <v>1.91</v>
      </c>
      <c r="M159" s="35">
        <v>9964.3799999999992</v>
      </c>
      <c r="N159" s="38" t="s">
        <v>787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60">
        <v>45917.873692129629</v>
      </c>
      <c r="B160" s="61">
        <v>443784639</v>
      </c>
      <c r="C160" s="37" t="s">
        <v>36</v>
      </c>
      <c r="D160" s="37" t="s">
        <v>37</v>
      </c>
      <c r="E160" s="37" t="s">
        <v>45</v>
      </c>
      <c r="F160" s="37" t="s">
        <v>120</v>
      </c>
      <c r="G160" s="36">
        <v>3686.88</v>
      </c>
      <c r="H160" s="61">
        <v>443000809</v>
      </c>
      <c r="I160" s="36">
        <v>0</v>
      </c>
      <c r="J160" s="36">
        <v>0</v>
      </c>
      <c r="K160" s="36">
        <v>0</v>
      </c>
      <c r="L160" s="36">
        <v>0</v>
      </c>
      <c r="M160" s="36">
        <v>9964.3799999999992</v>
      </c>
      <c r="N160" s="37" t="s">
        <v>52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58">
        <v>45917.875011574077</v>
      </c>
      <c r="B161" s="59">
        <v>443787171</v>
      </c>
      <c r="C161" s="38" t="s">
        <v>36</v>
      </c>
      <c r="D161" s="38" t="s">
        <v>38</v>
      </c>
      <c r="E161" s="38" t="s">
        <v>46</v>
      </c>
      <c r="F161" s="38" t="s">
        <v>120</v>
      </c>
      <c r="G161" s="35">
        <v>3692.93</v>
      </c>
      <c r="H161" s="59">
        <v>443003315</v>
      </c>
      <c r="I161" s="35">
        <v>0</v>
      </c>
      <c r="J161" s="35">
        <v>0</v>
      </c>
      <c r="K161" s="35">
        <v>0</v>
      </c>
      <c r="L161" s="35">
        <v>8.98</v>
      </c>
      <c r="M161" s="35">
        <v>9973.36</v>
      </c>
      <c r="N161" s="38" t="s">
        <v>788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60">
        <v>45917.875011574077</v>
      </c>
      <c r="B162" s="61">
        <v>443787180</v>
      </c>
      <c r="C162" s="37" t="s">
        <v>36</v>
      </c>
      <c r="D162" s="37" t="s">
        <v>38</v>
      </c>
      <c r="E162" s="37" t="s">
        <v>46</v>
      </c>
      <c r="F162" s="37" t="s">
        <v>120</v>
      </c>
      <c r="G162" s="36">
        <v>3692.93</v>
      </c>
      <c r="H162" s="61">
        <v>443003316</v>
      </c>
      <c r="I162" s="36">
        <v>0</v>
      </c>
      <c r="J162" s="36">
        <v>0</v>
      </c>
      <c r="K162" s="36">
        <v>0</v>
      </c>
      <c r="L162" s="36">
        <v>8.89</v>
      </c>
      <c r="M162" s="36">
        <v>9982.25</v>
      </c>
      <c r="N162" s="37" t="s">
        <v>789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58">
        <v>45917.875011574077</v>
      </c>
      <c r="B163" s="59">
        <v>443787186</v>
      </c>
      <c r="C163" s="38" t="s">
        <v>36</v>
      </c>
      <c r="D163" s="38" t="s">
        <v>38</v>
      </c>
      <c r="E163" s="38" t="s">
        <v>46</v>
      </c>
      <c r="F163" s="38" t="s">
        <v>120</v>
      </c>
      <c r="G163" s="35">
        <v>3692.93</v>
      </c>
      <c r="H163" s="59">
        <v>443003318</v>
      </c>
      <c r="I163" s="35">
        <v>0</v>
      </c>
      <c r="J163" s="35">
        <v>0</v>
      </c>
      <c r="K163" s="35">
        <v>0</v>
      </c>
      <c r="L163" s="35">
        <v>6.18</v>
      </c>
      <c r="M163" s="35">
        <v>9988.43</v>
      </c>
      <c r="N163" s="38" t="s">
        <v>790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60">
        <v>45917.875011574077</v>
      </c>
      <c r="B164" s="61">
        <v>443787194</v>
      </c>
      <c r="C164" s="37" t="s">
        <v>36</v>
      </c>
      <c r="D164" s="37" t="s">
        <v>38</v>
      </c>
      <c r="E164" s="37" t="s">
        <v>46</v>
      </c>
      <c r="F164" s="37" t="s">
        <v>120</v>
      </c>
      <c r="G164" s="36">
        <v>3692.93</v>
      </c>
      <c r="H164" s="61">
        <v>443003319</v>
      </c>
      <c r="I164" s="36">
        <v>0</v>
      </c>
      <c r="J164" s="36">
        <v>0</v>
      </c>
      <c r="K164" s="36">
        <v>0</v>
      </c>
      <c r="L164" s="36">
        <v>6.2</v>
      </c>
      <c r="M164" s="36">
        <v>9994.6299999999992</v>
      </c>
      <c r="N164" s="37" t="s">
        <v>790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58">
        <v>45917.875011574077</v>
      </c>
      <c r="B165" s="59">
        <v>443787202</v>
      </c>
      <c r="C165" s="38" t="s">
        <v>36</v>
      </c>
      <c r="D165" s="38" t="s">
        <v>38</v>
      </c>
      <c r="E165" s="38" t="s">
        <v>46</v>
      </c>
      <c r="F165" s="38" t="s">
        <v>120</v>
      </c>
      <c r="G165" s="35">
        <v>3692.93</v>
      </c>
      <c r="H165" s="59">
        <v>443003320</v>
      </c>
      <c r="I165" s="35">
        <v>0</v>
      </c>
      <c r="J165" s="35">
        <v>0</v>
      </c>
      <c r="K165" s="35">
        <v>0</v>
      </c>
      <c r="L165" s="35">
        <v>6.21</v>
      </c>
      <c r="M165" s="35">
        <v>10000.84</v>
      </c>
      <c r="N165" s="38" t="s">
        <v>791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60">
        <v>45917.875011574077</v>
      </c>
      <c r="B166" s="61">
        <v>443787209</v>
      </c>
      <c r="C166" s="37" t="s">
        <v>36</v>
      </c>
      <c r="D166" s="37" t="s">
        <v>38</v>
      </c>
      <c r="E166" s="37" t="s">
        <v>46</v>
      </c>
      <c r="F166" s="37" t="s">
        <v>120</v>
      </c>
      <c r="G166" s="36">
        <v>3692.93</v>
      </c>
      <c r="H166" s="61">
        <v>443003321</v>
      </c>
      <c r="I166" s="36">
        <v>0</v>
      </c>
      <c r="J166" s="36">
        <v>0</v>
      </c>
      <c r="K166" s="36">
        <v>0</v>
      </c>
      <c r="L166" s="36">
        <v>6.05</v>
      </c>
      <c r="M166" s="36">
        <v>10006.89</v>
      </c>
      <c r="N166" s="37" t="s">
        <v>792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58">
        <v>45917.875636574077</v>
      </c>
      <c r="B167" s="59">
        <v>443794961</v>
      </c>
      <c r="C167" s="38" t="s">
        <v>36</v>
      </c>
      <c r="D167" s="38" t="s">
        <v>38</v>
      </c>
      <c r="E167" s="38" t="s">
        <v>46</v>
      </c>
      <c r="F167" s="38" t="s">
        <v>120</v>
      </c>
      <c r="G167" s="35">
        <v>3688.12</v>
      </c>
      <c r="H167" s="59">
        <v>443010801</v>
      </c>
      <c r="I167" s="35">
        <v>0</v>
      </c>
      <c r="J167" s="35">
        <v>0</v>
      </c>
      <c r="K167" s="35">
        <v>0</v>
      </c>
      <c r="L167" s="35">
        <v>4.17</v>
      </c>
      <c r="M167" s="35">
        <v>10011.06</v>
      </c>
      <c r="N167" s="38" t="s">
        <v>793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60">
        <v>45917.883414351854</v>
      </c>
      <c r="B168" s="61">
        <v>443822563</v>
      </c>
      <c r="C168" s="37" t="s">
        <v>36</v>
      </c>
      <c r="D168" s="37" t="s">
        <v>37</v>
      </c>
      <c r="E168" s="37" t="s">
        <v>45</v>
      </c>
      <c r="F168" s="37" t="s">
        <v>120</v>
      </c>
      <c r="G168" s="36">
        <v>3699.07</v>
      </c>
      <c r="H168" s="61">
        <v>443037794</v>
      </c>
      <c r="I168" s="36">
        <v>0</v>
      </c>
      <c r="J168" s="36">
        <v>0</v>
      </c>
      <c r="K168" s="36">
        <v>0</v>
      </c>
      <c r="L168" s="36">
        <v>0</v>
      </c>
      <c r="M168" s="36">
        <v>10011.06</v>
      </c>
      <c r="N168" s="37" t="s">
        <v>77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58">
        <v>45917.883414351854</v>
      </c>
      <c r="B169" s="59">
        <v>443822575</v>
      </c>
      <c r="C169" s="38" t="s">
        <v>36</v>
      </c>
      <c r="D169" s="38" t="s">
        <v>37</v>
      </c>
      <c r="E169" s="38" t="s">
        <v>45</v>
      </c>
      <c r="F169" s="38" t="s">
        <v>120</v>
      </c>
      <c r="G169" s="35">
        <v>3698.97</v>
      </c>
      <c r="H169" s="59">
        <v>443037805</v>
      </c>
      <c r="I169" s="35">
        <v>0</v>
      </c>
      <c r="J169" s="35">
        <v>0</v>
      </c>
      <c r="K169" s="35">
        <v>0</v>
      </c>
      <c r="L169" s="35">
        <v>0</v>
      </c>
      <c r="M169" s="35">
        <v>10011.06</v>
      </c>
      <c r="N169" s="38" t="s">
        <v>47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60">
        <v>45917.883414351854</v>
      </c>
      <c r="B170" s="61">
        <v>443822652</v>
      </c>
      <c r="C170" s="37" t="s">
        <v>36</v>
      </c>
      <c r="D170" s="37" t="s">
        <v>37</v>
      </c>
      <c r="E170" s="37" t="s">
        <v>45</v>
      </c>
      <c r="F170" s="37" t="s">
        <v>120</v>
      </c>
      <c r="G170" s="36">
        <v>3698.99</v>
      </c>
      <c r="H170" s="61">
        <v>443037880</v>
      </c>
      <c r="I170" s="36">
        <v>0</v>
      </c>
      <c r="J170" s="36">
        <v>0</v>
      </c>
      <c r="K170" s="36">
        <v>0</v>
      </c>
      <c r="L170" s="36">
        <v>0</v>
      </c>
      <c r="M170" s="36">
        <v>10011.06</v>
      </c>
      <c r="N170" s="37" t="s">
        <v>52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58">
        <v>45917.883414351854</v>
      </c>
      <c r="B171" s="59">
        <v>443822656</v>
      </c>
      <c r="C171" s="38" t="s">
        <v>36</v>
      </c>
      <c r="D171" s="38" t="s">
        <v>37</v>
      </c>
      <c r="E171" s="38" t="s">
        <v>45</v>
      </c>
      <c r="F171" s="38" t="s">
        <v>120</v>
      </c>
      <c r="G171" s="35">
        <v>3698.97</v>
      </c>
      <c r="H171" s="59">
        <v>443037883</v>
      </c>
      <c r="I171" s="35">
        <v>0</v>
      </c>
      <c r="J171" s="35">
        <v>0</v>
      </c>
      <c r="K171" s="35">
        <v>0</v>
      </c>
      <c r="L171" s="35">
        <v>0</v>
      </c>
      <c r="M171" s="35">
        <v>10011.06</v>
      </c>
      <c r="N171" s="38" t="s">
        <v>48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60">
        <v>45917.88386574074</v>
      </c>
      <c r="B172" s="61">
        <v>443824192</v>
      </c>
      <c r="C172" s="37" t="s">
        <v>36</v>
      </c>
      <c r="D172" s="37" t="s">
        <v>38</v>
      </c>
      <c r="E172" s="37" t="s">
        <v>46</v>
      </c>
      <c r="F172" s="37" t="s">
        <v>120</v>
      </c>
      <c r="G172" s="36">
        <v>3696.57</v>
      </c>
      <c r="H172" s="61">
        <v>443039274</v>
      </c>
      <c r="I172" s="36">
        <v>0</v>
      </c>
      <c r="J172" s="36">
        <v>0</v>
      </c>
      <c r="K172" s="36">
        <v>0</v>
      </c>
      <c r="L172" s="36">
        <v>-2.4</v>
      </c>
      <c r="M172" s="36">
        <v>10008.66</v>
      </c>
      <c r="N172" s="37" t="s">
        <v>794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58">
        <v>45917.883935185186</v>
      </c>
      <c r="B173" s="59">
        <v>443824347</v>
      </c>
      <c r="C173" s="38" t="s">
        <v>36</v>
      </c>
      <c r="D173" s="38" t="s">
        <v>38</v>
      </c>
      <c r="E173" s="38" t="s">
        <v>46</v>
      </c>
      <c r="F173" s="38" t="s">
        <v>120</v>
      </c>
      <c r="G173" s="35">
        <v>3696.02</v>
      </c>
      <c r="H173" s="59">
        <v>443039428</v>
      </c>
      <c r="I173" s="35">
        <v>0</v>
      </c>
      <c r="J173" s="35">
        <v>0</v>
      </c>
      <c r="K173" s="35">
        <v>0</v>
      </c>
      <c r="L173" s="35">
        <v>-3.05</v>
      </c>
      <c r="M173" s="35">
        <v>10005.61</v>
      </c>
      <c r="N173" s="38" t="s">
        <v>795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60">
        <v>45917.883935185186</v>
      </c>
      <c r="B174" s="61">
        <v>443824348</v>
      </c>
      <c r="C174" s="37" t="s">
        <v>36</v>
      </c>
      <c r="D174" s="37" t="s">
        <v>38</v>
      </c>
      <c r="E174" s="37" t="s">
        <v>46</v>
      </c>
      <c r="F174" s="37" t="s">
        <v>120</v>
      </c>
      <c r="G174" s="36">
        <v>3696.02</v>
      </c>
      <c r="H174" s="61">
        <v>443039429</v>
      </c>
      <c r="I174" s="36">
        <v>0</v>
      </c>
      <c r="J174" s="36">
        <v>0</v>
      </c>
      <c r="K174" s="36">
        <v>0</v>
      </c>
      <c r="L174" s="36">
        <v>-2.95</v>
      </c>
      <c r="M174" s="36">
        <v>10002.66</v>
      </c>
      <c r="N174" s="37" t="s">
        <v>796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58">
        <v>45917.883935185186</v>
      </c>
      <c r="B175" s="59">
        <v>443824349</v>
      </c>
      <c r="C175" s="38" t="s">
        <v>36</v>
      </c>
      <c r="D175" s="38" t="s">
        <v>38</v>
      </c>
      <c r="E175" s="38" t="s">
        <v>46</v>
      </c>
      <c r="F175" s="38" t="s">
        <v>120</v>
      </c>
      <c r="G175" s="35">
        <v>3696.02</v>
      </c>
      <c r="H175" s="59">
        <v>443039430</v>
      </c>
      <c r="I175" s="35">
        <v>0</v>
      </c>
      <c r="J175" s="35">
        <v>0</v>
      </c>
      <c r="K175" s="35">
        <v>0</v>
      </c>
      <c r="L175" s="35">
        <v>-2.97</v>
      </c>
      <c r="M175" s="35">
        <v>9999.69</v>
      </c>
      <c r="N175" s="38" t="s">
        <v>796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60">
        <v>45917.892326388886</v>
      </c>
      <c r="B176" s="61">
        <v>443840885</v>
      </c>
      <c r="C176" s="37" t="s">
        <v>36</v>
      </c>
      <c r="D176" s="37" t="s">
        <v>38</v>
      </c>
      <c r="E176" s="37" t="s">
        <v>45</v>
      </c>
      <c r="F176" s="37" t="s">
        <v>120</v>
      </c>
      <c r="G176" s="36">
        <v>3685.93</v>
      </c>
      <c r="H176" s="61">
        <v>443055815</v>
      </c>
      <c r="I176" s="36">
        <v>0</v>
      </c>
      <c r="J176" s="36">
        <v>0</v>
      </c>
      <c r="K176" s="36">
        <v>0</v>
      </c>
      <c r="L176" s="36">
        <v>0</v>
      </c>
      <c r="M176" s="36">
        <v>9999.69</v>
      </c>
      <c r="N176" s="37" t="s">
        <v>77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58">
        <v>45917.892326388886</v>
      </c>
      <c r="B177" s="59">
        <v>443840888</v>
      </c>
      <c r="C177" s="38" t="s">
        <v>36</v>
      </c>
      <c r="D177" s="38" t="s">
        <v>38</v>
      </c>
      <c r="E177" s="38" t="s">
        <v>45</v>
      </c>
      <c r="F177" s="38" t="s">
        <v>120</v>
      </c>
      <c r="G177" s="35">
        <v>3685.96</v>
      </c>
      <c r="H177" s="59">
        <v>443055818</v>
      </c>
      <c r="I177" s="35">
        <v>0</v>
      </c>
      <c r="J177" s="35">
        <v>0</v>
      </c>
      <c r="K177" s="35">
        <v>0</v>
      </c>
      <c r="L177" s="35">
        <v>0</v>
      </c>
      <c r="M177" s="35">
        <v>9999.69</v>
      </c>
      <c r="N177" s="38" t="s">
        <v>52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60">
        <v>45917.892326388886</v>
      </c>
      <c r="B178" s="61">
        <v>443840891</v>
      </c>
      <c r="C178" s="37" t="s">
        <v>36</v>
      </c>
      <c r="D178" s="37" t="s">
        <v>38</v>
      </c>
      <c r="E178" s="37" t="s">
        <v>45</v>
      </c>
      <c r="F178" s="37" t="s">
        <v>120</v>
      </c>
      <c r="G178" s="36">
        <v>3685.83</v>
      </c>
      <c r="H178" s="61">
        <v>443055821</v>
      </c>
      <c r="I178" s="36">
        <v>0</v>
      </c>
      <c r="J178" s="36">
        <v>0</v>
      </c>
      <c r="K178" s="36">
        <v>0</v>
      </c>
      <c r="L178" s="36">
        <v>0</v>
      </c>
      <c r="M178" s="36">
        <v>9999.69</v>
      </c>
      <c r="N178" s="37" t="s">
        <v>47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58">
        <v>45917.892326388886</v>
      </c>
      <c r="B179" s="59">
        <v>443840895</v>
      </c>
      <c r="C179" s="38" t="s">
        <v>36</v>
      </c>
      <c r="D179" s="38" t="s">
        <v>38</v>
      </c>
      <c r="E179" s="38" t="s">
        <v>45</v>
      </c>
      <c r="F179" s="38" t="s">
        <v>120</v>
      </c>
      <c r="G179" s="35">
        <v>3685.57</v>
      </c>
      <c r="H179" s="59">
        <v>443055825</v>
      </c>
      <c r="I179" s="35">
        <v>0</v>
      </c>
      <c r="J179" s="35">
        <v>0</v>
      </c>
      <c r="K179" s="35">
        <v>0</v>
      </c>
      <c r="L179" s="35">
        <v>0</v>
      </c>
      <c r="M179" s="35">
        <v>9999.69</v>
      </c>
      <c r="N179" s="38" t="s">
        <v>48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60">
        <v>45917.892418981479</v>
      </c>
      <c r="B180" s="61">
        <v>443840989</v>
      </c>
      <c r="C180" s="37" t="s">
        <v>36</v>
      </c>
      <c r="D180" s="37" t="s">
        <v>37</v>
      </c>
      <c r="E180" s="37" t="s">
        <v>46</v>
      </c>
      <c r="F180" s="37" t="s">
        <v>120</v>
      </c>
      <c r="G180" s="36">
        <v>3684.37</v>
      </c>
      <c r="H180" s="61">
        <v>443055918</v>
      </c>
      <c r="I180" s="36">
        <v>0</v>
      </c>
      <c r="J180" s="36">
        <v>0</v>
      </c>
      <c r="K180" s="36">
        <v>0</v>
      </c>
      <c r="L180" s="36">
        <v>1.56</v>
      </c>
      <c r="M180" s="36">
        <v>10001.25</v>
      </c>
      <c r="N180" s="37" t="s">
        <v>797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58">
        <v>45917.892627314817</v>
      </c>
      <c r="B181" s="59">
        <v>443841101</v>
      </c>
      <c r="C181" s="38" t="s">
        <v>36</v>
      </c>
      <c r="D181" s="38" t="s">
        <v>37</v>
      </c>
      <c r="E181" s="38" t="s">
        <v>46</v>
      </c>
      <c r="F181" s="38" t="s">
        <v>120</v>
      </c>
      <c r="G181" s="35">
        <v>3685.68</v>
      </c>
      <c r="H181" s="59">
        <v>443056028</v>
      </c>
      <c r="I181" s="35">
        <v>0</v>
      </c>
      <c r="J181" s="35">
        <v>0</v>
      </c>
      <c r="K181" s="35">
        <v>0</v>
      </c>
      <c r="L181" s="35">
        <v>0.28000000000000003</v>
      </c>
      <c r="M181" s="35">
        <v>10001.530000000001</v>
      </c>
      <c r="N181" s="38" t="s">
        <v>798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60">
        <v>45917.892627314817</v>
      </c>
      <c r="B182" s="61">
        <v>443841102</v>
      </c>
      <c r="C182" s="37" t="s">
        <v>36</v>
      </c>
      <c r="D182" s="37" t="s">
        <v>37</v>
      </c>
      <c r="E182" s="37" t="s">
        <v>46</v>
      </c>
      <c r="F182" s="37" t="s">
        <v>120</v>
      </c>
      <c r="G182" s="36">
        <v>3685.68</v>
      </c>
      <c r="H182" s="61">
        <v>443056029</v>
      </c>
      <c r="I182" s="36">
        <v>0</v>
      </c>
      <c r="J182" s="36">
        <v>0</v>
      </c>
      <c r="K182" s="36">
        <v>0</v>
      </c>
      <c r="L182" s="36">
        <v>0.15</v>
      </c>
      <c r="M182" s="36">
        <v>10001.68</v>
      </c>
      <c r="N182" s="37" t="s">
        <v>798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58">
        <v>45917.892627314817</v>
      </c>
      <c r="B183" s="59">
        <v>443841103</v>
      </c>
      <c r="C183" s="38" t="s">
        <v>36</v>
      </c>
      <c r="D183" s="38" t="s">
        <v>37</v>
      </c>
      <c r="E183" s="38" t="s">
        <v>46</v>
      </c>
      <c r="F183" s="38" t="s">
        <v>120</v>
      </c>
      <c r="G183" s="35">
        <v>3685.68</v>
      </c>
      <c r="H183" s="59">
        <v>443056030</v>
      </c>
      <c r="I183" s="35">
        <v>0</v>
      </c>
      <c r="J183" s="35">
        <v>0</v>
      </c>
      <c r="K183" s="35">
        <v>0</v>
      </c>
      <c r="L183" s="35">
        <v>-0.11</v>
      </c>
      <c r="M183" s="35">
        <v>10001.57</v>
      </c>
      <c r="N183" s="38" t="s">
        <v>799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60">
        <v>45917.89267361111</v>
      </c>
      <c r="B184" s="61">
        <v>443841128</v>
      </c>
      <c r="C184" s="37" t="s">
        <v>36</v>
      </c>
      <c r="D184" s="37" t="s">
        <v>38</v>
      </c>
      <c r="E184" s="37" t="s">
        <v>45</v>
      </c>
      <c r="F184" s="37" t="s">
        <v>120</v>
      </c>
      <c r="G184" s="36">
        <v>3685.91</v>
      </c>
      <c r="H184" s="61">
        <v>443056055</v>
      </c>
      <c r="I184" s="36">
        <v>0</v>
      </c>
      <c r="J184" s="36">
        <v>0</v>
      </c>
      <c r="K184" s="36">
        <v>0</v>
      </c>
      <c r="L184" s="36">
        <v>0</v>
      </c>
      <c r="M184" s="36">
        <v>10001.57</v>
      </c>
      <c r="N184" s="37" t="s">
        <v>77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58">
        <v>45917.89267361111</v>
      </c>
      <c r="B185" s="59">
        <v>443841130</v>
      </c>
      <c r="C185" s="38" t="s">
        <v>36</v>
      </c>
      <c r="D185" s="38" t="s">
        <v>38</v>
      </c>
      <c r="E185" s="38" t="s">
        <v>45</v>
      </c>
      <c r="F185" s="38" t="s">
        <v>120</v>
      </c>
      <c r="G185" s="35">
        <v>3685.71</v>
      </c>
      <c r="H185" s="59">
        <v>443056057</v>
      </c>
      <c r="I185" s="35">
        <v>0</v>
      </c>
      <c r="J185" s="35">
        <v>0</v>
      </c>
      <c r="K185" s="35">
        <v>0</v>
      </c>
      <c r="L185" s="35">
        <v>0</v>
      </c>
      <c r="M185" s="35">
        <v>10001.57</v>
      </c>
      <c r="N185" s="38" t="s">
        <v>47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60">
        <v>45917.89267361111</v>
      </c>
      <c r="B186" s="61">
        <v>443841131</v>
      </c>
      <c r="C186" s="37" t="s">
        <v>36</v>
      </c>
      <c r="D186" s="37" t="s">
        <v>38</v>
      </c>
      <c r="E186" s="37" t="s">
        <v>45</v>
      </c>
      <c r="F186" s="37" t="s">
        <v>120</v>
      </c>
      <c r="G186" s="36">
        <v>3685.74</v>
      </c>
      <c r="H186" s="61">
        <v>443056058</v>
      </c>
      <c r="I186" s="36">
        <v>0</v>
      </c>
      <c r="J186" s="36">
        <v>0</v>
      </c>
      <c r="K186" s="36">
        <v>0</v>
      </c>
      <c r="L186" s="36">
        <v>0</v>
      </c>
      <c r="M186" s="36">
        <v>10001.57</v>
      </c>
      <c r="N186" s="37" t="s">
        <v>48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58">
        <v>45917.89267361111</v>
      </c>
      <c r="B187" s="59">
        <v>443841133</v>
      </c>
      <c r="C187" s="38" t="s">
        <v>36</v>
      </c>
      <c r="D187" s="38" t="s">
        <v>38</v>
      </c>
      <c r="E187" s="38" t="s">
        <v>45</v>
      </c>
      <c r="F187" s="38" t="s">
        <v>120</v>
      </c>
      <c r="G187" s="35">
        <v>3685.83</v>
      </c>
      <c r="H187" s="59">
        <v>443056060</v>
      </c>
      <c r="I187" s="35">
        <v>0</v>
      </c>
      <c r="J187" s="35">
        <v>0</v>
      </c>
      <c r="K187" s="35">
        <v>0</v>
      </c>
      <c r="L187" s="35">
        <v>0</v>
      </c>
      <c r="M187" s="35">
        <v>10001.57</v>
      </c>
      <c r="N187" s="38" t="s">
        <v>52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60">
        <v>45917.892777777779</v>
      </c>
      <c r="B188" s="61">
        <v>443841176</v>
      </c>
      <c r="C188" s="37" t="s">
        <v>36</v>
      </c>
      <c r="D188" s="37" t="s">
        <v>37</v>
      </c>
      <c r="E188" s="37" t="s">
        <v>46</v>
      </c>
      <c r="F188" s="37" t="s">
        <v>120</v>
      </c>
      <c r="G188" s="36">
        <v>3684.5</v>
      </c>
      <c r="H188" s="61">
        <v>443056101</v>
      </c>
      <c r="I188" s="36">
        <v>0</v>
      </c>
      <c r="J188" s="36">
        <v>0</v>
      </c>
      <c r="K188" s="36">
        <v>0</v>
      </c>
      <c r="L188" s="36">
        <v>1.41</v>
      </c>
      <c r="M188" s="36">
        <v>10002.98</v>
      </c>
      <c r="N188" s="37" t="s">
        <v>800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58">
        <v>45917.894166666665</v>
      </c>
      <c r="B189" s="59">
        <v>443841888</v>
      </c>
      <c r="C189" s="38" t="s">
        <v>36</v>
      </c>
      <c r="D189" s="38" t="s">
        <v>37</v>
      </c>
      <c r="E189" s="38" t="s">
        <v>46</v>
      </c>
      <c r="F189" s="38" t="s">
        <v>120</v>
      </c>
      <c r="G189" s="35">
        <v>3682.81</v>
      </c>
      <c r="H189" s="59">
        <v>443056820</v>
      </c>
      <c r="I189" s="35">
        <v>0</v>
      </c>
      <c r="J189" s="35">
        <v>0</v>
      </c>
      <c r="K189" s="35">
        <v>0</v>
      </c>
      <c r="L189" s="35">
        <v>2.9</v>
      </c>
      <c r="M189" s="35">
        <v>10005.879999999999</v>
      </c>
      <c r="N189" s="38" t="s">
        <v>744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60">
        <v>45917.894166666665</v>
      </c>
      <c r="B190" s="61">
        <v>443841890</v>
      </c>
      <c r="C190" s="37" t="s">
        <v>36</v>
      </c>
      <c r="D190" s="37" t="s">
        <v>37</v>
      </c>
      <c r="E190" s="37" t="s">
        <v>46</v>
      </c>
      <c r="F190" s="37" t="s">
        <v>120</v>
      </c>
      <c r="G190" s="36">
        <v>3682.81</v>
      </c>
      <c r="H190" s="61">
        <v>443056821</v>
      </c>
      <c r="I190" s="36">
        <v>0</v>
      </c>
      <c r="J190" s="36">
        <v>0</v>
      </c>
      <c r="K190" s="36">
        <v>0</v>
      </c>
      <c r="L190" s="36">
        <v>2.93</v>
      </c>
      <c r="M190" s="36">
        <v>10008.81</v>
      </c>
      <c r="N190" s="37" t="s">
        <v>744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58">
        <v>45917.894201388888</v>
      </c>
      <c r="B191" s="59">
        <v>443841941</v>
      </c>
      <c r="C191" s="38" t="s">
        <v>36</v>
      </c>
      <c r="D191" s="38" t="s">
        <v>37</v>
      </c>
      <c r="E191" s="38" t="s">
        <v>46</v>
      </c>
      <c r="F191" s="38" t="s">
        <v>120</v>
      </c>
      <c r="G191" s="35">
        <v>3682.03</v>
      </c>
      <c r="H191" s="59">
        <v>443056873</v>
      </c>
      <c r="I191" s="35">
        <v>0</v>
      </c>
      <c r="J191" s="35">
        <v>0</v>
      </c>
      <c r="K191" s="35">
        <v>0</v>
      </c>
      <c r="L191" s="35">
        <v>3.8</v>
      </c>
      <c r="M191" s="35">
        <v>10012.61</v>
      </c>
      <c r="N191" s="38" t="s">
        <v>801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60">
        <v>45917.895451388889</v>
      </c>
      <c r="B192" s="61">
        <v>443843047</v>
      </c>
      <c r="C192" s="37" t="s">
        <v>36</v>
      </c>
      <c r="D192" s="37" t="s">
        <v>38</v>
      </c>
      <c r="E192" s="37" t="s">
        <v>45</v>
      </c>
      <c r="F192" s="37" t="s">
        <v>120</v>
      </c>
      <c r="G192" s="36">
        <v>3683.73</v>
      </c>
      <c r="H192" s="61">
        <v>443057989</v>
      </c>
      <c r="I192" s="36">
        <v>0</v>
      </c>
      <c r="J192" s="36">
        <v>0</v>
      </c>
      <c r="K192" s="36">
        <v>0</v>
      </c>
      <c r="L192" s="36">
        <v>0</v>
      </c>
      <c r="M192" s="36">
        <v>10012.61</v>
      </c>
      <c r="N192" s="37" t="s">
        <v>77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58">
        <v>45917.895451388889</v>
      </c>
      <c r="B193" s="59">
        <v>443843048</v>
      </c>
      <c r="C193" s="38" t="s">
        <v>36</v>
      </c>
      <c r="D193" s="38" t="s">
        <v>38</v>
      </c>
      <c r="E193" s="38" t="s">
        <v>45</v>
      </c>
      <c r="F193" s="38" t="s">
        <v>120</v>
      </c>
      <c r="G193" s="35">
        <v>3683.88</v>
      </c>
      <c r="H193" s="59">
        <v>443057990</v>
      </c>
      <c r="I193" s="35">
        <v>0</v>
      </c>
      <c r="J193" s="35">
        <v>0</v>
      </c>
      <c r="K193" s="35">
        <v>0</v>
      </c>
      <c r="L193" s="35">
        <v>0</v>
      </c>
      <c r="M193" s="35">
        <v>10012.61</v>
      </c>
      <c r="N193" s="38" t="s">
        <v>47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60">
        <v>45917.895451388889</v>
      </c>
      <c r="B194" s="61">
        <v>443843049</v>
      </c>
      <c r="C194" s="37" t="s">
        <v>36</v>
      </c>
      <c r="D194" s="37" t="s">
        <v>38</v>
      </c>
      <c r="E194" s="37" t="s">
        <v>45</v>
      </c>
      <c r="F194" s="37" t="s">
        <v>120</v>
      </c>
      <c r="G194" s="36">
        <v>3684.01</v>
      </c>
      <c r="H194" s="61">
        <v>443057991</v>
      </c>
      <c r="I194" s="36">
        <v>0</v>
      </c>
      <c r="J194" s="36">
        <v>0</v>
      </c>
      <c r="K194" s="36">
        <v>0</v>
      </c>
      <c r="L194" s="36">
        <v>0</v>
      </c>
      <c r="M194" s="36">
        <v>10012.61</v>
      </c>
      <c r="N194" s="37" t="s">
        <v>52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58">
        <v>45917.895451388889</v>
      </c>
      <c r="B195" s="59">
        <v>443843051</v>
      </c>
      <c r="C195" s="38" t="s">
        <v>36</v>
      </c>
      <c r="D195" s="38" t="s">
        <v>38</v>
      </c>
      <c r="E195" s="38" t="s">
        <v>45</v>
      </c>
      <c r="F195" s="38" t="s">
        <v>120</v>
      </c>
      <c r="G195" s="35">
        <v>3684.54</v>
      </c>
      <c r="H195" s="59">
        <v>443057993</v>
      </c>
      <c r="I195" s="35">
        <v>0</v>
      </c>
      <c r="J195" s="35">
        <v>0</v>
      </c>
      <c r="K195" s="35">
        <v>0</v>
      </c>
      <c r="L195" s="35">
        <v>0</v>
      </c>
      <c r="M195" s="35">
        <v>10012.61</v>
      </c>
      <c r="N195" s="38" t="s">
        <v>48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60">
        <v>45917.895868055559</v>
      </c>
      <c r="B196" s="61">
        <v>443843399</v>
      </c>
      <c r="C196" s="37" t="s">
        <v>36</v>
      </c>
      <c r="D196" s="37" t="s">
        <v>37</v>
      </c>
      <c r="E196" s="37" t="s">
        <v>46</v>
      </c>
      <c r="F196" s="37" t="s">
        <v>120</v>
      </c>
      <c r="G196" s="36">
        <v>3682.29</v>
      </c>
      <c r="H196" s="61">
        <v>443058341</v>
      </c>
      <c r="I196" s="36">
        <v>0</v>
      </c>
      <c r="J196" s="36">
        <v>0</v>
      </c>
      <c r="K196" s="36">
        <v>0</v>
      </c>
      <c r="L196" s="36">
        <v>1.44</v>
      </c>
      <c r="M196" s="36">
        <v>10014.049999999999</v>
      </c>
      <c r="N196" s="37" t="s">
        <v>802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58">
        <v>45917.895937499998</v>
      </c>
      <c r="B197" s="59">
        <v>443843444</v>
      </c>
      <c r="C197" s="38" t="s">
        <v>36</v>
      </c>
      <c r="D197" s="38" t="s">
        <v>37</v>
      </c>
      <c r="E197" s="38" t="s">
        <v>46</v>
      </c>
      <c r="F197" s="38" t="s">
        <v>120</v>
      </c>
      <c r="G197" s="35">
        <v>3683.88</v>
      </c>
      <c r="H197" s="59">
        <v>443058384</v>
      </c>
      <c r="I197" s="35">
        <v>0</v>
      </c>
      <c r="J197" s="35">
        <v>0</v>
      </c>
      <c r="K197" s="35">
        <v>0</v>
      </c>
      <c r="L197" s="35">
        <v>0.66</v>
      </c>
      <c r="M197" s="35">
        <v>10014.709999999999</v>
      </c>
      <c r="N197" s="38" t="s">
        <v>803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60">
        <v>45917.895937499998</v>
      </c>
      <c r="B198" s="61">
        <v>443843449</v>
      </c>
      <c r="C198" s="37" t="s">
        <v>36</v>
      </c>
      <c r="D198" s="37" t="s">
        <v>37</v>
      </c>
      <c r="E198" s="37" t="s">
        <v>46</v>
      </c>
      <c r="F198" s="37" t="s">
        <v>120</v>
      </c>
      <c r="G198" s="36">
        <v>3684.84</v>
      </c>
      <c r="H198" s="61">
        <v>443058387</v>
      </c>
      <c r="I198" s="36">
        <v>0</v>
      </c>
      <c r="J198" s="36">
        <v>0</v>
      </c>
      <c r="K198" s="36">
        <v>0</v>
      </c>
      <c r="L198" s="36">
        <v>-0.96</v>
      </c>
      <c r="M198" s="36">
        <v>10013.75</v>
      </c>
      <c r="N198" s="37" t="s">
        <v>804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58">
        <v>45917.895937499998</v>
      </c>
      <c r="B199" s="59">
        <v>443843451</v>
      </c>
      <c r="C199" s="38" t="s">
        <v>36</v>
      </c>
      <c r="D199" s="38" t="s">
        <v>37</v>
      </c>
      <c r="E199" s="38" t="s">
        <v>46</v>
      </c>
      <c r="F199" s="38" t="s">
        <v>120</v>
      </c>
      <c r="G199" s="35">
        <v>3684.84</v>
      </c>
      <c r="H199" s="59">
        <v>443058388</v>
      </c>
      <c r="I199" s="35">
        <v>0</v>
      </c>
      <c r="J199" s="35">
        <v>0</v>
      </c>
      <c r="K199" s="35">
        <v>0</v>
      </c>
      <c r="L199" s="35">
        <v>-0.83</v>
      </c>
      <c r="M199" s="35">
        <v>10012.92</v>
      </c>
      <c r="N199" s="38" t="s">
        <v>804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60">
        <v>45917.89603009259</v>
      </c>
      <c r="B200" s="61">
        <v>443843528</v>
      </c>
      <c r="C200" s="37" t="s">
        <v>36</v>
      </c>
      <c r="D200" s="37" t="s">
        <v>38</v>
      </c>
      <c r="E200" s="37" t="s">
        <v>45</v>
      </c>
      <c r="F200" s="37" t="s">
        <v>120</v>
      </c>
      <c r="G200" s="36">
        <v>3683.58</v>
      </c>
      <c r="H200" s="61">
        <v>443058463</v>
      </c>
      <c r="I200" s="36">
        <v>0</v>
      </c>
      <c r="J200" s="36">
        <v>0</v>
      </c>
      <c r="K200" s="36">
        <v>0</v>
      </c>
      <c r="L200" s="36">
        <v>0</v>
      </c>
      <c r="M200" s="36">
        <v>10012.92</v>
      </c>
      <c r="N200" s="37" t="s">
        <v>77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58">
        <v>45917.89603009259</v>
      </c>
      <c r="B201" s="59">
        <v>443843532</v>
      </c>
      <c r="C201" s="38" t="s">
        <v>36</v>
      </c>
      <c r="D201" s="38" t="s">
        <v>38</v>
      </c>
      <c r="E201" s="38" t="s">
        <v>45</v>
      </c>
      <c r="F201" s="38" t="s">
        <v>120</v>
      </c>
      <c r="G201" s="35">
        <v>3683.54</v>
      </c>
      <c r="H201" s="59">
        <v>443058467</v>
      </c>
      <c r="I201" s="35">
        <v>0</v>
      </c>
      <c r="J201" s="35">
        <v>0</v>
      </c>
      <c r="K201" s="35">
        <v>0</v>
      </c>
      <c r="L201" s="35">
        <v>0</v>
      </c>
      <c r="M201" s="35">
        <v>10012.92</v>
      </c>
      <c r="N201" s="38" t="s">
        <v>52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60">
        <v>45917.89603009259</v>
      </c>
      <c r="B202" s="61">
        <v>443843536</v>
      </c>
      <c r="C202" s="37" t="s">
        <v>36</v>
      </c>
      <c r="D202" s="37" t="s">
        <v>38</v>
      </c>
      <c r="E202" s="37" t="s">
        <v>45</v>
      </c>
      <c r="F202" s="37" t="s">
        <v>120</v>
      </c>
      <c r="G202" s="36">
        <v>3683.36</v>
      </c>
      <c r="H202" s="61">
        <v>443058471</v>
      </c>
      <c r="I202" s="36">
        <v>0</v>
      </c>
      <c r="J202" s="36">
        <v>0</v>
      </c>
      <c r="K202" s="36">
        <v>0</v>
      </c>
      <c r="L202" s="36">
        <v>0</v>
      </c>
      <c r="M202" s="36">
        <v>10012.92</v>
      </c>
      <c r="N202" s="37" t="s">
        <v>48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58">
        <v>45917.89603009259</v>
      </c>
      <c r="B203" s="59">
        <v>443843539</v>
      </c>
      <c r="C203" s="38" t="s">
        <v>36</v>
      </c>
      <c r="D203" s="38" t="s">
        <v>38</v>
      </c>
      <c r="E203" s="38" t="s">
        <v>45</v>
      </c>
      <c r="F203" s="38" t="s">
        <v>120</v>
      </c>
      <c r="G203" s="35">
        <v>3683.13</v>
      </c>
      <c r="H203" s="59">
        <v>443058474</v>
      </c>
      <c r="I203" s="35">
        <v>0</v>
      </c>
      <c r="J203" s="35">
        <v>0</v>
      </c>
      <c r="K203" s="35">
        <v>0</v>
      </c>
      <c r="L203" s="35">
        <v>0</v>
      </c>
      <c r="M203" s="35">
        <v>10012.92</v>
      </c>
      <c r="N203" s="38" t="s">
        <v>47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60">
        <v>45917.896215277775</v>
      </c>
      <c r="B204" s="61">
        <v>443843745</v>
      </c>
      <c r="C204" s="37" t="s">
        <v>36</v>
      </c>
      <c r="D204" s="37" t="s">
        <v>37</v>
      </c>
      <c r="E204" s="37" t="s">
        <v>46</v>
      </c>
      <c r="F204" s="37" t="s">
        <v>120</v>
      </c>
      <c r="G204" s="36">
        <v>3681.77</v>
      </c>
      <c r="H204" s="61">
        <v>443058676</v>
      </c>
      <c r="I204" s="36">
        <v>0</v>
      </c>
      <c r="J204" s="36">
        <v>0</v>
      </c>
      <c r="K204" s="36">
        <v>0</v>
      </c>
      <c r="L204" s="36">
        <v>1.81</v>
      </c>
      <c r="M204" s="36">
        <v>10014.73</v>
      </c>
      <c r="N204" s="37" t="s">
        <v>805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58">
        <v>45917.896354166667</v>
      </c>
      <c r="B205" s="59">
        <v>443843980</v>
      </c>
      <c r="C205" s="38" t="s">
        <v>36</v>
      </c>
      <c r="D205" s="38" t="s">
        <v>37</v>
      </c>
      <c r="E205" s="38" t="s">
        <v>46</v>
      </c>
      <c r="F205" s="38" t="s">
        <v>120</v>
      </c>
      <c r="G205" s="35">
        <v>3680.35</v>
      </c>
      <c r="H205" s="59">
        <v>443058910</v>
      </c>
      <c r="I205" s="35">
        <v>0</v>
      </c>
      <c r="J205" s="35">
        <v>0</v>
      </c>
      <c r="K205" s="35">
        <v>0</v>
      </c>
      <c r="L205" s="35">
        <v>3.01</v>
      </c>
      <c r="M205" s="35">
        <v>10017.74</v>
      </c>
      <c r="N205" s="38" t="s">
        <v>806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60">
        <v>45917.896354166667</v>
      </c>
      <c r="B206" s="61">
        <v>443843981</v>
      </c>
      <c r="C206" s="37" t="s">
        <v>36</v>
      </c>
      <c r="D206" s="37" t="s">
        <v>37</v>
      </c>
      <c r="E206" s="37" t="s">
        <v>46</v>
      </c>
      <c r="F206" s="37" t="s">
        <v>120</v>
      </c>
      <c r="G206" s="36">
        <v>3680.35</v>
      </c>
      <c r="H206" s="61">
        <v>443058911</v>
      </c>
      <c r="I206" s="36">
        <v>0</v>
      </c>
      <c r="J206" s="36">
        <v>0</v>
      </c>
      <c r="K206" s="36">
        <v>0</v>
      </c>
      <c r="L206" s="36">
        <v>2.78</v>
      </c>
      <c r="M206" s="36">
        <v>10020.52</v>
      </c>
      <c r="N206" s="37" t="s">
        <v>806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58">
        <v>45917.896365740744</v>
      </c>
      <c r="B207" s="59">
        <v>443844109</v>
      </c>
      <c r="C207" s="38" t="s">
        <v>36</v>
      </c>
      <c r="D207" s="38" t="s">
        <v>37</v>
      </c>
      <c r="E207" s="38" t="s">
        <v>46</v>
      </c>
      <c r="F207" s="38" t="s">
        <v>120</v>
      </c>
      <c r="G207" s="35">
        <v>3679.84</v>
      </c>
      <c r="H207" s="59">
        <v>443059038</v>
      </c>
      <c r="I207" s="35">
        <v>0</v>
      </c>
      <c r="J207" s="35">
        <v>0</v>
      </c>
      <c r="K207" s="35">
        <v>0</v>
      </c>
      <c r="L207" s="35">
        <v>3.7</v>
      </c>
      <c r="M207" s="35">
        <v>10024.219999999999</v>
      </c>
      <c r="N207" s="38" t="s">
        <v>807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60">
        <v>45917.90320601852</v>
      </c>
      <c r="B208" s="61">
        <v>443858520</v>
      </c>
      <c r="C208" s="37" t="s">
        <v>36</v>
      </c>
      <c r="D208" s="37" t="s">
        <v>38</v>
      </c>
      <c r="E208" s="37" t="s">
        <v>45</v>
      </c>
      <c r="F208" s="37" t="s">
        <v>120</v>
      </c>
      <c r="G208" s="36">
        <v>3672.34</v>
      </c>
      <c r="H208" s="61">
        <v>443073342</v>
      </c>
      <c r="I208" s="36">
        <v>0</v>
      </c>
      <c r="J208" s="36">
        <v>0</v>
      </c>
      <c r="K208" s="36">
        <v>0</v>
      </c>
      <c r="L208" s="36">
        <v>0</v>
      </c>
      <c r="M208" s="36">
        <v>10024.219999999999</v>
      </c>
      <c r="N208" s="37" t="s">
        <v>48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58">
        <v>45917.903263888889</v>
      </c>
      <c r="B209" s="59">
        <v>443858666</v>
      </c>
      <c r="C209" s="38" t="s">
        <v>36</v>
      </c>
      <c r="D209" s="38" t="s">
        <v>37</v>
      </c>
      <c r="E209" s="38" t="s">
        <v>46</v>
      </c>
      <c r="F209" s="38" t="s">
        <v>120</v>
      </c>
      <c r="G209" s="35">
        <v>3674.72</v>
      </c>
      <c r="H209" s="59">
        <v>443073486</v>
      </c>
      <c r="I209" s="35">
        <v>0</v>
      </c>
      <c r="J209" s="35">
        <v>0</v>
      </c>
      <c r="K209" s="35">
        <v>0</v>
      </c>
      <c r="L209" s="35">
        <v>-2.38</v>
      </c>
      <c r="M209" s="35">
        <v>10021.84</v>
      </c>
      <c r="N209" s="38" t="s">
        <v>808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60">
        <v>45917.903668981482</v>
      </c>
      <c r="B210" s="61">
        <v>443859510</v>
      </c>
      <c r="C210" s="37" t="s">
        <v>36</v>
      </c>
      <c r="D210" s="37" t="s">
        <v>38</v>
      </c>
      <c r="E210" s="37" t="s">
        <v>45</v>
      </c>
      <c r="F210" s="37" t="s">
        <v>120</v>
      </c>
      <c r="G210" s="36">
        <v>3672.12</v>
      </c>
      <c r="H210" s="61">
        <v>443074337</v>
      </c>
      <c r="I210" s="36">
        <v>0</v>
      </c>
      <c r="J210" s="36">
        <v>0</v>
      </c>
      <c r="K210" s="36">
        <v>0</v>
      </c>
      <c r="L210" s="36">
        <v>0</v>
      </c>
      <c r="M210" s="36">
        <v>10021.84</v>
      </c>
      <c r="N210" s="37" t="s">
        <v>77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58">
        <v>45917.903668981482</v>
      </c>
      <c r="B211" s="59">
        <v>443859511</v>
      </c>
      <c r="C211" s="38" t="s">
        <v>36</v>
      </c>
      <c r="D211" s="38" t="s">
        <v>38</v>
      </c>
      <c r="E211" s="38" t="s">
        <v>45</v>
      </c>
      <c r="F211" s="38" t="s">
        <v>120</v>
      </c>
      <c r="G211" s="35">
        <v>3672.37</v>
      </c>
      <c r="H211" s="59">
        <v>443074338</v>
      </c>
      <c r="I211" s="35">
        <v>0</v>
      </c>
      <c r="J211" s="35">
        <v>0</v>
      </c>
      <c r="K211" s="35">
        <v>0</v>
      </c>
      <c r="L211" s="35">
        <v>0</v>
      </c>
      <c r="M211" s="35">
        <v>10021.84</v>
      </c>
      <c r="N211" s="38" t="s">
        <v>52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60">
        <v>45917.903668981482</v>
      </c>
      <c r="B212" s="61">
        <v>443859513</v>
      </c>
      <c r="C212" s="37" t="s">
        <v>36</v>
      </c>
      <c r="D212" s="37" t="s">
        <v>38</v>
      </c>
      <c r="E212" s="37" t="s">
        <v>45</v>
      </c>
      <c r="F212" s="37" t="s">
        <v>120</v>
      </c>
      <c r="G212" s="36">
        <v>3672.46</v>
      </c>
      <c r="H212" s="61">
        <v>443074340</v>
      </c>
      <c r="I212" s="36">
        <v>0</v>
      </c>
      <c r="J212" s="36">
        <v>0</v>
      </c>
      <c r="K212" s="36">
        <v>0</v>
      </c>
      <c r="L212" s="36">
        <v>0</v>
      </c>
      <c r="M212" s="36">
        <v>10021.84</v>
      </c>
      <c r="N212" s="37" t="s">
        <v>47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58">
        <v>45917.903668981482</v>
      </c>
      <c r="B213" s="59">
        <v>443859514</v>
      </c>
      <c r="C213" s="38" t="s">
        <v>36</v>
      </c>
      <c r="D213" s="38" t="s">
        <v>38</v>
      </c>
      <c r="E213" s="38" t="s">
        <v>45</v>
      </c>
      <c r="F213" s="38" t="s">
        <v>120</v>
      </c>
      <c r="G213" s="35">
        <v>3672.64</v>
      </c>
      <c r="H213" s="59">
        <v>443074341</v>
      </c>
      <c r="I213" s="35">
        <v>0</v>
      </c>
      <c r="J213" s="35">
        <v>0</v>
      </c>
      <c r="K213" s="35">
        <v>0</v>
      </c>
      <c r="L213" s="35">
        <v>0</v>
      </c>
      <c r="M213" s="35">
        <v>10021.84</v>
      </c>
      <c r="N213" s="38" t="s">
        <v>48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60">
        <v>45917.903749999998</v>
      </c>
      <c r="B214" s="61">
        <v>443859657</v>
      </c>
      <c r="C214" s="37" t="s">
        <v>36</v>
      </c>
      <c r="D214" s="37" t="s">
        <v>37</v>
      </c>
      <c r="E214" s="37" t="s">
        <v>46</v>
      </c>
      <c r="F214" s="37" t="s">
        <v>120</v>
      </c>
      <c r="G214" s="36">
        <v>3670.42</v>
      </c>
      <c r="H214" s="61">
        <v>443074484</v>
      </c>
      <c r="I214" s="36">
        <v>0</v>
      </c>
      <c r="J214" s="36">
        <v>0</v>
      </c>
      <c r="K214" s="36">
        <v>0</v>
      </c>
      <c r="L214" s="36">
        <v>1.7</v>
      </c>
      <c r="M214" s="36">
        <v>10023.540000000001</v>
      </c>
      <c r="N214" s="37" t="s">
        <v>809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58">
        <v>45917.903912037036</v>
      </c>
      <c r="B215" s="59">
        <v>443859822</v>
      </c>
      <c r="C215" s="38" t="s">
        <v>36</v>
      </c>
      <c r="D215" s="38" t="s">
        <v>37</v>
      </c>
      <c r="E215" s="38" t="s">
        <v>46</v>
      </c>
      <c r="F215" s="38" t="s">
        <v>120</v>
      </c>
      <c r="G215" s="35">
        <v>3668.89</v>
      </c>
      <c r="H215" s="59">
        <v>443074651</v>
      </c>
      <c r="I215" s="35">
        <v>0</v>
      </c>
      <c r="J215" s="35">
        <v>0</v>
      </c>
      <c r="K215" s="35">
        <v>0</v>
      </c>
      <c r="L215" s="35">
        <v>3.57</v>
      </c>
      <c r="M215" s="35">
        <v>10027.11</v>
      </c>
      <c r="N215" s="38" t="s">
        <v>810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60">
        <v>45917.903912037036</v>
      </c>
      <c r="B216" s="61">
        <v>443859823</v>
      </c>
      <c r="C216" s="37" t="s">
        <v>36</v>
      </c>
      <c r="D216" s="37" t="s">
        <v>37</v>
      </c>
      <c r="E216" s="37" t="s">
        <v>46</v>
      </c>
      <c r="F216" s="37" t="s">
        <v>120</v>
      </c>
      <c r="G216" s="36">
        <v>3668.89</v>
      </c>
      <c r="H216" s="61">
        <v>443074652</v>
      </c>
      <c r="I216" s="36">
        <v>0</v>
      </c>
      <c r="J216" s="36">
        <v>0</v>
      </c>
      <c r="K216" s="36">
        <v>0</v>
      </c>
      <c r="L216" s="36">
        <v>3.75</v>
      </c>
      <c r="M216" s="36">
        <v>10030.86</v>
      </c>
      <c r="N216" s="37" t="s">
        <v>810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58">
        <v>45917.903923611113</v>
      </c>
      <c r="B217" s="59">
        <v>443859845</v>
      </c>
      <c r="C217" s="38" t="s">
        <v>36</v>
      </c>
      <c r="D217" s="38" t="s">
        <v>37</v>
      </c>
      <c r="E217" s="38" t="s">
        <v>46</v>
      </c>
      <c r="F217" s="38" t="s">
        <v>120</v>
      </c>
      <c r="G217" s="35">
        <v>3668.56</v>
      </c>
      <c r="H217" s="59">
        <v>443074675</v>
      </c>
      <c r="I217" s="35">
        <v>0</v>
      </c>
      <c r="J217" s="35">
        <v>0</v>
      </c>
      <c r="K217" s="35">
        <v>0</v>
      </c>
      <c r="L217" s="35">
        <v>3.81</v>
      </c>
      <c r="M217" s="35">
        <v>10034.67</v>
      </c>
      <c r="N217" s="38" t="s">
        <v>811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60">
        <v>45917.90828703704</v>
      </c>
      <c r="B218" s="61">
        <v>443868656</v>
      </c>
      <c r="C218" s="37" t="s">
        <v>36</v>
      </c>
      <c r="D218" s="37" t="s">
        <v>38</v>
      </c>
      <c r="E218" s="37" t="s">
        <v>45</v>
      </c>
      <c r="F218" s="37" t="s">
        <v>120</v>
      </c>
      <c r="G218" s="36">
        <v>3662.49</v>
      </c>
      <c r="H218" s="61">
        <v>443083370</v>
      </c>
      <c r="I218" s="36">
        <v>0</v>
      </c>
      <c r="J218" s="36">
        <v>0</v>
      </c>
      <c r="K218" s="36">
        <v>0</v>
      </c>
      <c r="L218" s="36">
        <v>0</v>
      </c>
      <c r="M218" s="36">
        <v>10034.67</v>
      </c>
      <c r="N218" s="37" t="s">
        <v>77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58">
        <v>45917.90829861111</v>
      </c>
      <c r="B219" s="59">
        <v>443868659</v>
      </c>
      <c r="C219" s="38" t="s">
        <v>36</v>
      </c>
      <c r="D219" s="38" t="s">
        <v>38</v>
      </c>
      <c r="E219" s="38" t="s">
        <v>45</v>
      </c>
      <c r="F219" s="38" t="s">
        <v>120</v>
      </c>
      <c r="G219" s="35">
        <v>3662.54</v>
      </c>
      <c r="H219" s="59">
        <v>443083372</v>
      </c>
      <c r="I219" s="35">
        <v>0</v>
      </c>
      <c r="J219" s="35">
        <v>0</v>
      </c>
      <c r="K219" s="35">
        <v>0</v>
      </c>
      <c r="L219" s="35">
        <v>0</v>
      </c>
      <c r="M219" s="35">
        <v>10034.67</v>
      </c>
      <c r="N219" s="38" t="s">
        <v>47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60">
        <v>45917.90829861111</v>
      </c>
      <c r="B220" s="61">
        <v>443868666</v>
      </c>
      <c r="C220" s="37" t="s">
        <v>36</v>
      </c>
      <c r="D220" s="37" t="s">
        <v>38</v>
      </c>
      <c r="E220" s="37" t="s">
        <v>45</v>
      </c>
      <c r="F220" s="37" t="s">
        <v>120</v>
      </c>
      <c r="G220" s="36">
        <v>3662.82</v>
      </c>
      <c r="H220" s="61">
        <v>443083379</v>
      </c>
      <c r="I220" s="36">
        <v>0</v>
      </c>
      <c r="J220" s="36">
        <v>0</v>
      </c>
      <c r="K220" s="36">
        <v>0</v>
      </c>
      <c r="L220" s="36">
        <v>0</v>
      </c>
      <c r="M220" s="36">
        <v>10034.67</v>
      </c>
      <c r="N220" s="37" t="s">
        <v>48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58">
        <v>45917.90829861111</v>
      </c>
      <c r="B221" s="59">
        <v>443868673</v>
      </c>
      <c r="C221" s="38" t="s">
        <v>36</v>
      </c>
      <c r="D221" s="38" t="s">
        <v>38</v>
      </c>
      <c r="E221" s="38" t="s">
        <v>45</v>
      </c>
      <c r="F221" s="38" t="s">
        <v>120</v>
      </c>
      <c r="G221" s="35">
        <v>3662.82</v>
      </c>
      <c r="H221" s="59">
        <v>443083386</v>
      </c>
      <c r="I221" s="35">
        <v>0</v>
      </c>
      <c r="J221" s="35">
        <v>0</v>
      </c>
      <c r="K221" s="35">
        <v>0</v>
      </c>
      <c r="L221" s="35">
        <v>0</v>
      </c>
      <c r="M221" s="35">
        <v>10034.67</v>
      </c>
      <c r="N221" s="38" t="s">
        <v>52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60">
        <v>45917.908414351848</v>
      </c>
      <c r="B222" s="61">
        <v>443868817</v>
      </c>
      <c r="C222" s="37" t="s">
        <v>36</v>
      </c>
      <c r="D222" s="37" t="s">
        <v>37</v>
      </c>
      <c r="E222" s="37" t="s">
        <v>46</v>
      </c>
      <c r="F222" s="37" t="s">
        <v>120</v>
      </c>
      <c r="G222" s="36">
        <v>3660.9</v>
      </c>
      <c r="H222" s="61">
        <v>443083524</v>
      </c>
      <c r="I222" s="36">
        <v>0</v>
      </c>
      <c r="J222" s="36">
        <v>0</v>
      </c>
      <c r="K222" s="36">
        <v>0</v>
      </c>
      <c r="L222" s="36">
        <v>1.59</v>
      </c>
      <c r="M222" s="36">
        <v>10036.26</v>
      </c>
      <c r="N222" s="37" t="s">
        <v>812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58">
        <v>45917.908576388887</v>
      </c>
      <c r="B223" s="59">
        <v>443868958</v>
      </c>
      <c r="C223" s="38" t="s">
        <v>36</v>
      </c>
      <c r="D223" s="38" t="s">
        <v>37</v>
      </c>
      <c r="E223" s="38" t="s">
        <v>46</v>
      </c>
      <c r="F223" s="38" t="s">
        <v>120</v>
      </c>
      <c r="G223" s="35">
        <v>3663.04</v>
      </c>
      <c r="H223" s="59">
        <v>443083662</v>
      </c>
      <c r="I223" s="35">
        <v>0</v>
      </c>
      <c r="J223" s="35">
        <v>0</v>
      </c>
      <c r="K223" s="35">
        <v>0</v>
      </c>
      <c r="L223" s="35">
        <v>-0.5</v>
      </c>
      <c r="M223" s="35">
        <v>10035.76</v>
      </c>
      <c r="N223" s="38" t="s">
        <v>813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60">
        <v>45917.908576388887</v>
      </c>
      <c r="B224" s="61">
        <v>443868959</v>
      </c>
      <c r="C224" s="37" t="s">
        <v>36</v>
      </c>
      <c r="D224" s="37" t="s">
        <v>37</v>
      </c>
      <c r="E224" s="37" t="s">
        <v>46</v>
      </c>
      <c r="F224" s="37" t="s">
        <v>120</v>
      </c>
      <c r="G224" s="36">
        <v>3663.04</v>
      </c>
      <c r="H224" s="61">
        <v>443083663</v>
      </c>
      <c r="I224" s="36">
        <v>0</v>
      </c>
      <c r="J224" s="36">
        <v>0</v>
      </c>
      <c r="K224" s="36">
        <v>0</v>
      </c>
      <c r="L224" s="36">
        <v>-0.22</v>
      </c>
      <c r="M224" s="36">
        <v>10035.540000000001</v>
      </c>
      <c r="N224" s="37" t="s">
        <v>813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58">
        <v>45917.908576388887</v>
      </c>
      <c r="B225" s="59">
        <v>443868960</v>
      </c>
      <c r="C225" s="38" t="s">
        <v>36</v>
      </c>
      <c r="D225" s="38" t="s">
        <v>37</v>
      </c>
      <c r="E225" s="38" t="s">
        <v>46</v>
      </c>
      <c r="F225" s="38" t="s">
        <v>120</v>
      </c>
      <c r="G225" s="35">
        <v>3663.04</v>
      </c>
      <c r="H225" s="59">
        <v>443083664</v>
      </c>
      <c r="I225" s="35">
        <v>0</v>
      </c>
      <c r="J225" s="35">
        <v>0</v>
      </c>
      <c r="K225" s="35">
        <v>0</v>
      </c>
      <c r="L225" s="35">
        <v>-0.22</v>
      </c>
      <c r="M225" s="35">
        <v>10035.32</v>
      </c>
      <c r="N225" s="38" t="s">
        <v>814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60">
        <v>45917.908634259256</v>
      </c>
      <c r="B226" s="61">
        <v>443868999</v>
      </c>
      <c r="C226" s="37" t="s">
        <v>36</v>
      </c>
      <c r="D226" s="37" t="s">
        <v>38</v>
      </c>
      <c r="E226" s="37" t="s">
        <v>45</v>
      </c>
      <c r="F226" s="37" t="s">
        <v>120</v>
      </c>
      <c r="G226" s="36">
        <v>3662.76</v>
      </c>
      <c r="H226" s="61">
        <v>443083702</v>
      </c>
      <c r="I226" s="36">
        <v>0</v>
      </c>
      <c r="J226" s="36">
        <v>0</v>
      </c>
      <c r="K226" s="36">
        <v>0</v>
      </c>
      <c r="L226" s="36">
        <v>0</v>
      </c>
      <c r="M226" s="36">
        <v>10035.32</v>
      </c>
      <c r="N226" s="37" t="s">
        <v>77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58">
        <v>45917.908645833333</v>
      </c>
      <c r="B227" s="59">
        <v>443869001</v>
      </c>
      <c r="C227" s="38" t="s">
        <v>36</v>
      </c>
      <c r="D227" s="38" t="s">
        <v>38</v>
      </c>
      <c r="E227" s="38" t="s">
        <v>45</v>
      </c>
      <c r="F227" s="38" t="s">
        <v>120</v>
      </c>
      <c r="G227" s="35">
        <v>3662.8</v>
      </c>
      <c r="H227" s="59">
        <v>443083704</v>
      </c>
      <c r="I227" s="35">
        <v>0</v>
      </c>
      <c r="J227" s="35">
        <v>0</v>
      </c>
      <c r="K227" s="35">
        <v>0</v>
      </c>
      <c r="L227" s="35">
        <v>0</v>
      </c>
      <c r="M227" s="35">
        <v>10035.32</v>
      </c>
      <c r="N227" s="38" t="s">
        <v>48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60">
        <v>45917.908645833333</v>
      </c>
      <c r="B228" s="61">
        <v>443869002</v>
      </c>
      <c r="C228" s="37" t="s">
        <v>36</v>
      </c>
      <c r="D228" s="37" t="s">
        <v>38</v>
      </c>
      <c r="E228" s="37" t="s">
        <v>45</v>
      </c>
      <c r="F228" s="37" t="s">
        <v>120</v>
      </c>
      <c r="G228" s="36">
        <v>3662.78</v>
      </c>
      <c r="H228" s="61">
        <v>443083705</v>
      </c>
      <c r="I228" s="36">
        <v>0</v>
      </c>
      <c r="J228" s="36">
        <v>0</v>
      </c>
      <c r="K228" s="36">
        <v>0</v>
      </c>
      <c r="L228" s="36">
        <v>0</v>
      </c>
      <c r="M228" s="36">
        <v>10035.32</v>
      </c>
      <c r="N228" s="37" t="s">
        <v>52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58">
        <v>45917.908645833333</v>
      </c>
      <c r="B229" s="59">
        <v>443869004</v>
      </c>
      <c r="C229" s="38" t="s">
        <v>36</v>
      </c>
      <c r="D229" s="38" t="s">
        <v>38</v>
      </c>
      <c r="E229" s="38" t="s">
        <v>45</v>
      </c>
      <c r="F229" s="38" t="s">
        <v>120</v>
      </c>
      <c r="G229" s="35">
        <v>3662.73</v>
      </c>
      <c r="H229" s="59">
        <v>443083707</v>
      </c>
      <c r="I229" s="35">
        <v>0</v>
      </c>
      <c r="J229" s="35">
        <v>0</v>
      </c>
      <c r="K229" s="35">
        <v>0</v>
      </c>
      <c r="L229" s="35">
        <v>0</v>
      </c>
      <c r="M229" s="35">
        <v>10035.32</v>
      </c>
      <c r="N229" s="38" t="s">
        <v>47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60">
        <v>45917.908773148149</v>
      </c>
      <c r="B230" s="61">
        <v>443869133</v>
      </c>
      <c r="C230" s="37" t="s">
        <v>36</v>
      </c>
      <c r="D230" s="37" t="s">
        <v>37</v>
      </c>
      <c r="E230" s="37" t="s">
        <v>46</v>
      </c>
      <c r="F230" s="37" t="s">
        <v>120</v>
      </c>
      <c r="G230" s="36">
        <v>3661.36</v>
      </c>
      <c r="H230" s="61">
        <v>443083831</v>
      </c>
      <c r="I230" s="36">
        <v>0</v>
      </c>
      <c r="J230" s="36">
        <v>0</v>
      </c>
      <c r="K230" s="36">
        <v>0</v>
      </c>
      <c r="L230" s="36">
        <v>1.4</v>
      </c>
      <c r="M230" s="36">
        <v>10036.719999999999</v>
      </c>
      <c r="N230" s="37" t="s">
        <v>815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58">
        <v>45917.908854166664</v>
      </c>
      <c r="B231" s="59">
        <v>443869206</v>
      </c>
      <c r="C231" s="38" t="s">
        <v>36</v>
      </c>
      <c r="D231" s="38" t="s">
        <v>37</v>
      </c>
      <c r="E231" s="38" t="s">
        <v>46</v>
      </c>
      <c r="F231" s="38" t="s">
        <v>120</v>
      </c>
      <c r="G231" s="35">
        <v>3659.68</v>
      </c>
      <c r="H231" s="59">
        <v>443083903</v>
      </c>
      <c r="I231" s="35">
        <v>0</v>
      </c>
      <c r="J231" s="35">
        <v>0</v>
      </c>
      <c r="K231" s="35">
        <v>0</v>
      </c>
      <c r="L231" s="35">
        <v>3.12</v>
      </c>
      <c r="M231" s="35">
        <v>10039.84</v>
      </c>
      <c r="N231" s="38" t="s">
        <v>816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60">
        <v>45917.908854166664</v>
      </c>
      <c r="B232" s="61">
        <v>443869207</v>
      </c>
      <c r="C232" s="37" t="s">
        <v>36</v>
      </c>
      <c r="D232" s="37" t="s">
        <v>37</v>
      </c>
      <c r="E232" s="37" t="s">
        <v>46</v>
      </c>
      <c r="F232" s="37" t="s">
        <v>120</v>
      </c>
      <c r="G232" s="36">
        <v>3659.68</v>
      </c>
      <c r="H232" s="61">
        <v>443083904</v>
      </c>
      <c r="I232" s="36">
        <v>0</v>
      </c>
      <c r="J232" s="36">
        <v>0</v>
      </c>
      <c r="K232" s="36">
        <v>0</v>
      </c>
      <c r="L232" s="36">
        <v>3.05</v>
      </c>
      <c r="M232" s="36">
        <v>10042.89</v>
      </c>
      <c r="N232" s="37" t="s">
        <v>816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58">
        <v>45917.909178240741</v>
      </c>
      <c r="B233" s="59">
        <v>443869485</v>
      </c>
      <c r="C233" s="38" t="s">
        <v>36</v>
      </c>
      <c r="D233" s="38" t="s">
        <v>37</v>
      </c>
      <c r="E233" s="38" t="s">
        <v>46</v>
      </c>
      <c r="F233" s="38" t="s">
        <v>120</v>
      </c>
      <c r="G233" s="35">
        <v>3659.11</v>
      </c>
      <c r="H233" s="59">
        <v>443084183</v>
      </c>
      <c r="I233" s="35">
        <v>0</v>
      </c>
      <c r="J233" s="35">
        <v>0</v>
      </c>
      <c r="K233" s="35">
        <v>0</v>
      </c>
      <c r="L233" s="35">
        <v>3.67</v>
      </c>
      <c r="M233" s="35">
        <v>10046.56</v>
      </c>
      <c r="N233" s="38" t="s">
        <v>817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60">
        <v>45917.913958333331</v>
      </c>
      <c r="B234" s="61">
        <v>443879867</v>
      </c>
      <c r="C234" s="37" t="s">
        <v>36</v>
      </c>
      <c r="D234" s="37" t="s">
        <v>38</v>
      </c>
      <c r="E234" s="37" t="s">
        <v>45</v>
      </c>
      <c r="F234" s="37" t="s">
        <v>120</v>
      </c>
      <c r="G234" s="36">
        <v>3650.16</v>
      </c>
      <c r="H234" s="61">
        <v>443094434</v>
      </c>
      <c r="I234" s="36">
        <v>0</v>
      </c>
      <c r="J234" s="36">
        <v>0</v>
      </c>
      <c r="K234" s="36">
        <v>0</v>
      </c>
      <c r="L234" s="36">
        <v>0</v>
      </c>
      <c r="M234" s="36">
        <v>10046.56</v>
      </c>
      <c r="N234" s="37" t="s">
        <v>52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58">
        <v>45917.913969907408</v>
      </c>
      <c r="B235" s="59">
        <v>443879873</v>
      </c>
      <c r="C235" s="38" t="s">
        <v>36</v>
      </c>
      <c r="D235" s="38" t="s">
        <v>38</v>
      </c>
      <c r="E235" s="38" t="s">
        <v>45</v>
      </c>
      <c r="F235" s="38" t="s">
        <v>120</v>
      </c>
      <c r="G235" s="35">
        <v>3650.19</v>
      </c>
      <c r="H235" s="59">
        <v>443094439</v>
      </c>
      <c r="I235" s="35">
        <v>0</v>
      </c>
      <c r="J235" s="35">
        <v>0</v>
      </c>
      <c r="K235" s="35">
        <v>0</v>
      </c>
      <c r="L235" s="35">
        <v>0</v>
      </c>
      <c r="M235" s="35">
        <v>10046.56</v>
      </c>
      <c r="N235" s="38" t="s">
        <v>48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60">
        <v>45917.913969907408</v>
      </c>
      <c r="B236" s="61">
        <v>443879876</v>
      </c>
      <c r="C236" s="37" t="s">
        <v>36</v>
      </c>
      <c r="D236" s="37" t="s">
        <v>38</v>
      </c>
      <c r="E236" s="37" t="s">
        <v>45</v>
      </c>
      <c r="F236" s="37" t="s">
        <v>120</v>
      </c>
      <c r="G236" s="36">
        <v>3650.19</v>
      </c>
      <c r="H236" s="61">
        <v>443094442</v>
      </c>
      <c r="I236" s="36">
        <v>0</v>
      </c>
      <c r="J236" s="36">
        <v>0</v>
      </c>
      <c r="K236" s="36">
        <v>0</v>
      </c>
      <c r="L236" s="36">
        <v>0</v>
      </c>
      <c r="M236" s="36">
        <v>10046.56</v>
      </c>
      <c r="N236" s="37" t="s">
        <v>47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58">
        <v>45917.913969907408</v>
      </c>
      <c r="B237" s="59">
        <v>443879878</v>
      </c>
      <c r="C237" s="38" t="s">
        <v>36</v>
      </c>
      <c r="D237" s="38" t="s">
        <v>38</v>
      </c>
      <c r="E237" s="38" t="s">
        <v>45</v>
      </c>
      <c r="F237" s="38" t="s">
        <v>120</v>
      </c>
      <c r="G237" s="35">
        <v>3650.14</v>
      </c>
      <c r="H237" s="59">
        <v>443094444</v>
      </c>
      <c r="I237" s="35">
        <v>0</v>
      </c>
      <c r="J237" s="35">
        <v>0</v>
      </c>
      <c r="K237" s="35">
        <v>0</v>
      </c>
      <c r="L237" s="35">
        <v>0</v>
      </c>
      <c r="M237" s="35">
        <v>10046.56</v>
      </c>
      <c r="N237" s="38" t="s">
        <v>77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60">
        <v>45917.914398148147</v>
      </c>
      <c r="B238" s="61">
        <v>443880551</v>
      </c>
      <c r="C238" s="37" t="s">
        <v>36</v>
      </c>
      <c r="D238" s="37" t="s">
        <v>37</v>
      </c>
      <c r="E238" s="37" t="s">
        <v>46</v>
      </c>
      <c r="F238" s="37" t="s">
        <v>120</v>
      </c>
      <c r="G238" s="36">
        <v>3648.5</v>
      </c>
      <c r="H238" s="61">
        <v>443095113</v>
      </c>
      <c r="I238" s="36">
        <v>0</v>
      </c>
      <c r="J238" s="36">
        <v>0</v>
      </c>
      <c r="K238" s="36">
        <v>0</v>
      </c>
      <c r="L238" s="36">
        <v>1.64</v>
      </c>
      <c r="M238" s="36">
        <v>10048.200000000001</v>
      </c>
      <c r="N238" s="37" t="s">
        <v>818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58">
        <v>45917.91443287037</v>
      </c>
      <c r="B239" s="59">
        <v>443880862</v>
      </c>
      <c r="C239" s="38" t="s">
        <v>36</v>
      </c>
      <c r="D239" s="38" t="s">
        <v>37</v>
      </c>
      <c r="E239" s="38" t="s">
        <v>46</v>
      </c>
      <c r="F239" s="38" t="s">
        <v>120</v>
      </c>
      <c r="G239" s="35">
        <v>3647.25</v>
      </c>
      <c r="H239" s="59">
        <v>443095423</v>
      </c>
      <c r="I239" s="35">
        <v>0</v>
      </c>
      <c r="J239" s="35">
        <v>0</v>
      </c>
      <c r="K239" s="35">
        <v>0</v>
      </c>
      <c r="L239" s="35">
        <v>2.91</v>
      </c>
      <c r="M239" s="35">
        <v>10051.11</v>
      </c>
      <c r="N239" s="38" t="s">
        <v>819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60">
        <v>45917.91443287037</v>
      </c>
      <c r="B240" s="61">
        <v>443880866</v>
      </c>
      <c r="C240" s="37" t="s">
        <v>36</v>
      </c>
      <c r="D240" s="37" t="s">
        <v>37</v>
      </c>
      <c r="E240" s="37" t="s">
        <v>46</v>
      </c>
      <c r="F240" s="37" t="s">
        <v>120</v>
      </c>
      <c r="G240" s="36">
        <v>3647.13</v>
      </c>
      <c r="H240" s="61">
        <v>443095428</v>
      </c>
      <c r="I240" s="36">
        <v>0</v>
      </c>
      <c r="J240" s="36">
        <v>0</v>
      </c>
      <c r="K240" s="36">
        <v>0</v>
      </c>
      <c r="L240" s="36">
        <v>3.06</v>
      </c>
      <c r="M240" s="36">
        <v>10054.17</v>
      </c>
      <c r="N240" s="37" t="s">
        <v>820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58">
        <v>45917.91443287037</v>
      </c>
      <c r="B241" s="59">
        <v>443880868</v>
      </c>
      <c r="C241" s="38" t="s">
        <v>36</v>
      </c>
      <c r="D241" s="38" t="s">
        <v>37</v>
      </c>
      <c r="E241" s="38" t="s">
        <v>46</v>
      </c>
      <c r="F241" s="38" t="s">
        <v>120</v>
      </c>
      <c r="G241" s="35">
        <v>3647.13</v>
      </c>
      <c r="H241" s="59">
        <v>443095429</v>
      </c>
      <c r="I241" s="35">
        <v>0</v>
      </c>
      <c r="J241" s="35">
        <v>0</v>
      </c>
      <c r="K241" s="35">
        <v>0</v>
      </c>
      <c r="L241" s="35">
        <v>3.06</v>
      </c>
      <c r="M241" s="35">
        <v>10057.23</v>
      </c>
      <c r="N241" s="38" t="s">
        <v>820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60">
        <v>45917.915694444448</v>
      </c>
      <c r="B242" s="61">
        <v>443882257</v>
      </c>
      <c r="C242" s="37" t="s">
        <v>36</v>
      </c>
      <c r="D242" s="37" t="s">
        <v>38</v>
      </c>
      <c r="E242" s="37" t="s">
        <v>45</v>
      </c>
      <c r="F242" s="37" t="s">
        <v>120</v>
      </c>
      <c r="G242" s="36">
        <v>3649.84</v>
      </c>
      <c r="H242" s="61">
        <v>443096807</v>
      </c>
      <c r="I242" s="36">
        <v>0</v>
      </c>
      <c r="J242" s="36">
        <v>0</v>
      </c>
      <c r="K242" s="36">
        <v>0</v>
      </c>
      <c r="L242" s="36">
        <v>0</v>
      </c>
      <c r="M242" s="36">
        <v>10057.23</v>
      </c>
      <c r="N242" s="37" t="s">
        <v>77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58">
        <v>45917.915706018517</v>
      </c>
      <c r="B243" s="59">
        <v>443882261</v>
      </c>
      <c r="C243" s="38" t="s">
        <v>36</v>
      </c>
      <c r="D243" s="38" t="s">
        <v>38</v>
      </c>
      <c r="E243" s="38" t="s">
        <v>45</v>
      </c>
      <c r="F243" s="38" t="s">
        <v>120</v>
      </c>
      <c r="G243" s="35">
        <v>3649.77</v>
      </c>
      <c r="H243" s="59">
        <v>443096811</v>
      </c>
      <c r="I243" s="35">
        <v>0</v>
      </c>
      <c r="J243" s="35">
        <v>0</v>
      </c>
      <c r="K243" s="35">
        <v>0</v>
      </c>
      <c r="L243" s="35">
        <v>0</v>
      </c>
      <c r="M243" s="35">
        <v>10057.23</v>
      </c>
      <c r="N243" s="38" t="s">
        <v>48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60">
        <v>45917.915706018517</v>
      </c>
      <c r="B244" s="61">
        <v>443882263</v>
      </c>
      <c r="C244" s="37" t="s">
        <v>36</v>
      </c>
      <c r="D244" s="37" t="s">
        <v>38</v>
      </c>
      <c r="E244" s="37" t="s">
        <v>45</v>
      </c>
      <c r="F244" s="37" t="s">
        <v>120</v>
      </c>
      <c r="G244" s="36">
        <v>3649.95</v>
      </c>
      <c r="H244" s="61">
        <v>443096813</v>
      </c>
      <c r="I244" s="36">
        <v>0</v>
      </c>
      <c r="J244" s="36">
        <v>0</v>
      </c>
      <c r="K244" s="36">
        <v>0</v>
      </c>
      <c r="L244" s="36">
        <v>0</v>
      </c>
      <c r="M244" s="36">
        <v>10057.23</v>
      </c>
      <c r="N244" s="37" t="s">
        <v>52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58">
        <v>45917.915706018517</v>
      </c>
      <c r="B245" s="59">
        <v>443882266</v>
      </c>
      <c r="C245" s="38" t="s">
        <v>36</v>
      </c>
      <c r="D245" s="38" t="s">
        <v>38</v>
      </c>
      <c r="E245" s="38" t="s">
        <v>45</v>
      </c>
      <c r="F245" s="38" t="s">
        <v>120</v>
      </c>
      <c r="G245" s="35">
        <v>3651.08</v>
      </c>
      <c r="H245" s="59">
        <v>443096816</v>
      </c>
      <c r="I245" s="35">
        <v>0</v>
      </c>
      <c r="J245" s="35">
        <v>0</v>
      </c>
      <c r="K245" s="35">
        <v>0</v>
      </c>
      <c r="L245" s="35">
        <v>0</v>
      </c>
      <c r="M245" s="35">
        <v>10057.23</v>
      </c>
      <c r="N245" s="38" t="s">
        <v>47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60">
        <v>45917.915879629632</v>
      </c>
      <c r="B246" s="61">
        <v>443882440</v>
      </c>
      <c r="C246" s="37" t="s">
        <v>36</v>
      </c>
      <c r="D246" s="37" t="s">
        <v>37</v>
      </c>
      <c r="E246" s="37" t="s">
        <v>46</v>
      </c>
      <c r="F246" s="37" t="s">
        <v>120</v>
      </c>
      <c r="G246" s="36">
        <v>3652.45</v>
      </c>
      <c r="H246" s="61">
        <v>443096989</v>
      </c>
      <c r="I246" s="36">
        <v>0</v>
      </c>
      <c r="J246" s="36">
        <v>0</v>
      </c>
      <c r="K246" s="36">
        <v>0</v>
      </c>
      <c r="L246" s="36">
        <v>-2.68</v>
      </c>
      <c r="M246" s="36">
        <v>10054.549999999999</v>
      </c>
      <c r="N246" s="37" t="s">
        <v>821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58">
        <v>45917.915879629632</v>
      </c>
      <c r="B247" s="59">
        <v>443882447</v>
      </c>
      <c r="C247" s="38" t="s">
        <v>36</v>
      </c>
      <c r="D247" s="38" t="s">
        <v>37</v>
      </c>
      <c r="E247" s="38" t="s">
        <v>46</v>
      </c>
      <c r="F247" s="38" t="s">
        <v>120</v>
      </c>
      <c r="G247" s="35">
        <v>3652.94</v>
      </c>
      <c r="H247" s="59">
        <v>443096996</v>
      </c>
      <c r="I247" s="35">
        <v>0</v>
      </c>
      <c r="J247" s="35">
        <v>0</v>
      </c>
      <c r="K247" s="35">
        <v>0</v>
      </c>
      <c r="L247" s="35">
        <v>-2.99</v>
      </c>
      <c r="M247" s="35">
        <v>10051.56</v>
      </c>
      <c r="N247" s="38" t="s">
        <v>822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60">
        <v>45917.915879629632</v>
      </c>
      <c r="B248" s="61">
        <v>443882448</v>
      </c>
      <c r="C248" s="37" t="s">
        <v>36</v>
      </c>
      <c r="D248" s="37" t="s">
        <v>37</v>
      </c>
      <c r="E248" s="37" t="s">
        <v>46</v>
      </c>
      <c r="F248" s="37" t="s">
        <v>120</v>
      </c>
      <c r="G248" s="36">
        <v>3652.94</v>
      </c>
      <c r="H248" s="61">
        <v>443096997</v>
      </c>
      <c r="I248" s="36">
        <v>0</v>
      </c>
      <c r="J248" s="36">
        <v>0</v>
      </c>
      <c r="K248" s="36">
        <v>0</v>
      </c>
      <c r="L248" s="36">
        <v>-1.86</v>
      </c>
      <c r="M248" s="36">
        <v>10049.700000000001</v>
      </c>
      <c r="N248" s="37" t="s">
        <v>822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58">
        <v>45917.915891203702</v>
      </c>
      <c r="B249" s="59">
        <v>443882452</v>
      </c>
      <c r="C249" s="38" t="s">
        <v>36</v>
      </c>
      <c r="D249" s="38" t="s">
        <v>37</v>
      </c>
      <c r="E249" s="38" t="s">
        <v>46</v>
      </c>
      <c r="F249" s="38" t="s">
        <v>120</v>
      </c>
      <c r="G249" s="35">
        <v>3653.08</v>
      </c>
      <c r="H249" s="59">
        <v>443097001</v>
      </c>
      <c r="I249" s="35">
        <v>0</v>
      </c>
      <c r="J249" s="35">
        <v>0</v>
      </c>
      <c r="K249" s="35">
        <v>0</v>
      </c>
      <c r="L249" s="35">
        <v>-3.24</v>
      </c>
      <c r="M249" s="35">
        <v>10046.459999999999</v>
      </c>
      <c r="N249" s="38" t="s">
        <v>823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60">
        <v>45917.916041666664</v>
      </c>
      <c r="B250" s="61">
        <v>443882643</v>
      </c>
      <c r="C250" s="37" t="s">
        <v>36</v>
      </c>
      <c r="D250" s="37" t="s">
        <v>38</v>
      </c>
      <c r="E250" s="37" t="s">
        <v>45</v>
      </c>
      <c r="F250" s="37" t="s">
        <v>120</v>
      </c>
      <c r="G250" s="36">
        <v>3650.47</v>
      </c>
      <c r="H250" s="61">
        <v>443097191</v>
      </c>
      <c r="I250" s="36">
        <v>0</v>
      </c>
      <c r="J250" s="36">
        <v>0</v>
      </c>
      <c r="K250" s="36">
        <v>0</v>
      </c>
      <c r="L250" s="36">
        <v>0</v>
      </c>
      <c r="M250" s="36">
        <v>10046.459999999999</v>
      </c>
      <c r="N250" s="37" t="s">
        <v>77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58">
        <v>45917.91605324074</v>
      </c>
      <c r="B251" s="59">
        <v>443882646</v>
      </c>
      <c r="C251" s="38" t="s">
        <v>36</v>
      </c>
      <c r="D251" s="38" t="s">
        <v>38</v>
      </c>
      <c r="E251" s="38" t="s">
        <v>45</v>
      </c>
      <c r="F251" s="38" t="s">
        <v>120</v>
      </c>
      <c r="G251" s="35">
        <v>3650.4</v>
      </c>
      <c r="H251" s="59">
        <v>443097195</v>
      </c>
      <c r="I251" s="35">
        <v>0</v>
      </c>
      <c r="J251" s="35">
        <v>0</v>
      </c>
      <c r="K251" s="35">
        <v>0</v>
      </c>
      <c r="L251" s="35">
        <v>0</v>
      </c>
      <c r="M251" s="35">
        <v>10046.459999999999</v>
      </c>
      <c r="N251" s="38" t="s">
        <v>48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60">
        <v>45917.91605324074</v>
      </c>
      <c r="B252" s="61">
        <v>443882650</v>
      </c>
      <c r="C252" s="37" t="s">
        <v>36</v>
      </c>
      <c r="D252" s="37" t="s">
        <v>38</v>
      </c>
      <c r="E252" s="37" t="s">
        <v>45</v>
      </c>
      <c r="F252" s="37" t="s">
        <v>120</v>
      </c>
      <c r="G252" s="36">
        <v>3649.95</v>
      </c>
      <c r="H252" s="61">
        <v>443097198</v>
      </c>
      <c r="I252" s="36">
        <v>0</v>
      </c>
      <c r="J252" s="36">
        <v>0</v>
      </c>
      <c r="K252" s="36">
        <v>0</v>
      </c>
      <c r="L252" s="36">
        <v>0</v>
      </c>
      <c r="M252" s="36">
        <v>10046.459999999999</v>
      </c>
      <c r="N252" s="37" t="s">
        <v>47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58">
        <v>45917.91605324074</v>
      </c>
      <c r="B253" s="59">
        <v>443882653</v>
      </c>
      <c r="C253" s="38" t="s">
        <v>36</v>
      </c>
      <c r="D253" s="38" t="s">
        <v>38</v>
      </c>
      <c r="E253" s="38" t="s">
        <v>45</v>
      </c>
      <c r="F253" s="38" t="s">
        <v>120</v>
      </c>
      <c r="G253" s="35">
        <v>3649.74</v>
      </c>
      <c r="H253" s="59">
        <v>443097201</v>
      </c>
      <c r="I253" s="35">
        <v>0</v>
      </c>
      <c r="J253" s="35">
        <v>0</v>
      </c>
      <c r="K253" s="35">
        <v>0</v>
      </c>
      <c r="L253" s="35">
        <v>0</v>
      </c>
      <c r="M253" s="35">
        <v>10046.459999999999</v>
      </c>
      <c r="N253" s="38" t="s">
        <v>52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60">
        <v>45917.91710648148</v>
      </c>
      <c r="B254" s="61">
        <v>443883664</v>
      </c>
      <c r="C254" s="37" t="s">
        <v>36</v>
      </c>
      <c r="D254" s="37" t="s">
        <v>37</v>
      </c>
      <c r="E254" s="37" t="s">
        <v>46</v>
      </c>
      <c r="F254" s="37" t="s">
        <v>120</v>
      </c>
      <c r="G254" s="36">
        <v>3648.73</v>
      </c>
      <c r="H254" s="61">
        <v>443098198</v>
      </c>
      <c r="I254" s="36">
        <v>0</v>
      </c>
      <c r="J254" s="36">
        <v>0</v>
      </c>
      <c r="K254" s="36">
        <v>0</v>
      </c>
      <c r="L254" s="36">
        <v>1.74</v>
      </c>
      <c r="M254" s="36">
        <v>10048.200000000001</v>
      </c>
      <c r="N254" s="37" t="s">
        <v>824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58">
        <v>45917.917118055557</v>
      </c>
      <c r="B255" s="59">
        <v>443883796</v>
      </c>
      <c r="C255" s="38" t="s">
        <v>36</v>
      </c>
      <c r="D255" s="38" t="s">
        <v>37</v>
      </c>
      <c r="E255" s="38" t="s">
        <v>46</v>
      </c>
      <c r="F255" s="38" t="s">
        <v>120</v>
      </c>
      <c r="G255" s="35">
        <v>3647.43</v>
      </c>
      <c r="H255" s="59">
        <v>443098330</v>
      </c>
      <c r="I255" s="35">
        <v>0</v>
      </c>
      <c r="J255" s="35">
        <v>0</v>
      </c>
      <c r="K255" s="35">
        <v>0</v>
      </c>
      <c r="L255" s="35">
        <v>2.97</v>
      </c>
      <c r="M255" s="35">
        <v>10051.17</v>
      </c>
      <c r="N255" s="38" t="s">
        <v>825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60">
        <v>45917.917118055557</v>
      </c>
      <c r="B256" s="61">
        <v>443883797</v>
      </c>
      <c r="C256" s="37" t="s">
        <v>36</v>
      </c>
      <c r="D256" s="37" t="s">
        <v>37</v>
      </c>
      <c r="E256" s="37" t="s">
        <v>46</v>
      </c>
      <c r="F256" s="37" t="s">
        <v>120</v>
      </c>
      <c r="G256" s="36">
        <v>3647.43</v>
      </c>
      <c r="H256" s="61">
        <v>443098331</v>
      </c>
      <c r="I256" s="36">
        <v>0</v>
      </c>
      <c r="J256" s="36">
        <v>0</v>
      </c>
      <c r="K256" s="36">
        <v>0</v>
      </c>
      <c r="L256" s="36">
        <v>2.52</v>
      </c>
      <c r="M256" s="36">
        <v>10053.69</v>
      </c>
      <c r="N256" s="37" t="s">
        <v>825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58">
        <v>45917.917210648149</v>
      </c>
      <c r="B257" s="59">
        <v>443883929</v>
      </c>
      <c r="C257" s="38" t="s">
        <v>36</v>
      </c>
      <c r="D257" s="38" t="s">
        <v>37</v>
      </c>
      <c r="E257" s="38" t="s">
        <v>46</v>
      </c>
      <c r="F257" s="38" t="s">
        <v>120</v>
      </c>
      <c r="G257" s="35">
        <v>3646.67</v>
      </c>
      <c r="H257" s="59">
        <v>443098463</v>
      </c>
      <c r="I257" s="35">
        <v>0</v>
      </c>
      <c r="J257" s="35">
        <v>0</v>
      </c>
      <c r="K257" s="35">
        <v>0</v>
      </c>
      <c r="L257" s="35">
        <v>3.07</v>
      </c>
      <c r="M257" s="35">
        <v>10056.76</v>
      </c>
      <c r="N257" s="38" t="s">
        <v>826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60">
        <v>45917.918124999997</v>
      </c>
      <c r="B258" s="61">
        <v>443885151</v>
      </c>
      <c r="C258" s="37" t="s">
        <v>36</v>
      </c>
      <c r="D258" s="37" t="s">
        <v>38</v>
      </c>
      <c r="E258" s="37" t="s">
        <v>45</v>
      </c>
      <c r="F258" s="37" t="s">
        <v>120</v>
      </c>
      <c r="G258" s="36">
        <v>3649.95</v>
      </c>
      <c r="H258" s="61">
        <v>443099678</v>
      </c>
      <c r="I258" s="36">
        <v>0</v>
      </c>
      <c r="J258" s="36">
        <v>0</v>
      </c>
      <c r="K258" s="36">
        <v>0</v>
      </c>
      <c r="L258" s="36">
        <v>0</v>
      </c>
      <c r="M258" s="36">
        <v>10056.76</v>
      </c>
      <c r="N258" s="37" t="s">
        <v>77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58">
        <v>45917.918136574073</v>
      </c>
      <c r="B259" s="59">
        <v>443885154</v>
      </c>
      <c r="C259" s="38" t="s">
        <v>36</v>
      </c>
      <c r="D259" s="38" t="s">
        <v>38</v>
      </c>
      <c r="E259" s="38" t="s">
        <v>45</v>
      </c>
      <c r="F259" s="38" t="s">
        <v>120</v>
      </c>
      <c r="G259" s="35">
        <v>3649.89</v>
      </c>
      <c r="H259" s="59">
        <v>443099681</v>
      </c>
      <c r="I259" s="35">
        <v>0</v>
      </c>
      <c r="J259" s="35">
        <v>0</v>
      </c>
      <c r="K259" s="35">
        <v>0</v>
      </c>
      <c r="L259" s="35">
        <v>0</v>
      </c>
      <c r="M259" s="35">
        <v>10056.76</v>
      </c>
      <c r="N259" s="38" t="s">
        <v>47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60">
        <v>45917.918136574073</v>
      </c>
      <c r="B260" s="61">
        <v>443885155</v>
      </c>
      <c r="C260" s="37" t="s">
        <v>36</v>
      </c>
      <c r="D260" s="37" t="s">
        <v>38</v>
      </c>
      <c r="E260" s="37" t="s">
        <v>45</v>
      </c>
      <c r="F260" s="37" t="s">
        <v>120</v>
      </c>
      <c r="G260" s="36">
        <v>3650.06</v>
      </c>
      <c r="H260" s="61">
        <v>443099682</v>
      </c>
      <c r="I260" s="36">
        <v>0</v>
      </c>
      <c r="J260" s="36">
        <v>0</v>
      </c>
      <c r="K260" s="36">
        <v>0</v>
      </c>
      <c r="L260" s="36">
        <v>0</v>
      </c>
      <c r="M260" s="36">
        <v>10056.76</v>
      </c>
      <c r="N260" s="37" t="s">
        <v>52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58">
        <v>45917.918136574073</v>
      </c>
      <c r="B261" s="59">
        <v>443885157</v>
      </c>
      <c r="C261" s="38" t="s">
        <v>36</v>
      </c>
      <c r="D261" s="38" t="s">
        <v>38</v>
      </c>
      <c r="E261" s="38" t="s">
        <v>45</v>
      </c>
      <c r="F261" s="38" t="s">
        <v>120</v>
      </c>
      <c r="G261" s="35">
        <v>3650.13</v>
      </c>
      <c r="H261" s="59">
        <v>443099684</v>
      </c>
      <c r="I261" s="35">
        <v>0</v>
      </c>
      <c r="J261" s="35">
        <v>0</v>
      </c>
      <c r="K261" s="35">
        <v>0</v>
      </c>
      <c r="L261" s="35">
        <v>0</v>
      </c>
      <c r="M261" s="35">
        <v>10056.76</v>
      </c>
      <c r="N261" s="38" t="s">
        <v>48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60">
        <v>45917.918252314812</v>
      </c>
      <c r="B262" s="61">
        <v>443885267</v>
      </c>
      <c r="C262" s="37" t="s">
        <v>36</v>
      </c>
      <c r="D262" s="37" t="s">
        <v>37</v>
      </c>
      <c r="E262" s="37" t="s">
        <v>46</v>
      </c>
      <c r="F262" s="37" t="s">
        <v>120</v>
      </c>
      <c r="G262" s="36">
        <v>3652.67</v>
      </c>
      <c r="H262" s="61">
        <v>443099791</v>
      </c>
      <c r="I262" s="36">
        <v>0</v>
      </c>
      <c r="J262" s="36">
        <v>0</v>
      </c>
      <c r="K262" s="36">
        <v>0</v>
      </c>
      <c r="L262" s="36">
        <v>-2.54</v>
      </c>
      <c r="M262" s="36">
        <v>10054.219999999999</v>
      </c>
      <c r="N262" s="37" t="s">
        <v>827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58">
        <v>45917.918263888889</v>
      </c>
      <c r="B263" s="59">
        <v>443885277</v>
      </c>
      <c r="C263" s="38" t="s">
        <v>36</v>
      </c>
      <c r="D263" s="38" t="s">
        <v>37</v>
      </c>
      <c r="E263" s="38" t="s">
        <v>46</v>
      </c>
      <c r="F263" s="38" t="s">
        <v>120</v>
      </c>
      <c r="G263" s="35">
        <v>3653.23</v>
      </c>
      <c r="H263" s="59">
        <v>443099798</v>
      </c>
      <c r="I263" s="35">
        <v>0</v>
      </c>
      <c r="J263" s="35">
        <v>0</v>
      </c>
      <c r="K263" s="35">
        <v>0</v>
      </c>
      <c r="L263" s="35">
        <v>-3.28</v>
      </c>
      <c r="M263" s="35">
        <v>10050.94</v>
      </c>
      <c r="N263" s="38" t="s">
        <v>828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60">
        <v>45917.918263888889</v>
      </c>
      <c r="B264" s="61">
        <v>443885278</v>
      </c>
      <c r="C264" s="37" t="s">
        <v>36</v>
      </c>
      <c r="D264" s="37" t="s">
        <v>37</v>
      </c>
      <c r="E264" s="37" t="s">
        <v>46</v>
      </c>
      <c r="F264" s="37" t="s">
        <v>120</v>
      </c>
      <c r="G264" s="36">
        <v>3653.23</v>
      </c>
      <c r="H264" s="61">
        <v>443099799</v>
      </c>
      <c r="I264" s="36">
        <v>0</v>
      </c>
      <c r="J264" s="36">
        <v>0</v>
      </c>
      <c r="K264" s="36">
        <v>0</v>
      </c>
      <c r="L264" s="36">
        <v>-3.34</v>
      </c>
      <c r="M264" s="36">
        <v>10047.6</v>
      </c>
      <c r="N264" s="37" t="s">
        <v>829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58">
        <v>45917.918263888889</v>
      </c>
      <c r="B265" s="59">
        <v>443885280</v>
      </c>
      <c r="C265" s="38" t="s">
        <v>36</v>
      </c>
      <c r="D265" s="38" t="s">
        <v>37</v>
      </c>
      <c r="E265" s="38" t="s">
        <v>46</v>
      </c>
      <c r="F265" s="38" t="s">
        <v>120</v>
      </c>
      <c r="G265" s="35">
        <v>3653.23</v>
      </c>
      <c r="H265" s="59">
        <v>443099800</v>
      </c>
      <c r="I265" s="35">
        <v>0</v>
      </c>
      <c r="J265" s="35">
        <v>0</v>
      </c>
      <c r="K265" s="35">
        <v>0</v>
      </c>
      <c r="L265" s="35">
        <v>-3.17</v>
      </c>
      <c r="M265" s="35">
        <v>10044.43</v>
      </c>
      <c r="N265" s="38" t="s">
        <v>829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60">
        <v>45917.918356481481</v>
      </c>
      <c r="B266" s="61">
        <v>443885401</v>
      </c>
      <c r="C266" s="37" t="s">
        <v>36</v>
      </c>
      <c r="D266" s="37" t="s">
        <v>38</v>
      </c>
      <c r="E266" s="37" t="s">
        <v>45</v>
      </c>
      <c r="F266" s="37" t="s">
        <v>120</v>
      </c>
      <c r="G266" s="36">
        <v>3652.6</v>
      </c>
      <c r="H266" s="61">
        <v>443099924</v>
      </c>
      <c r="I266" s="36">
        <v>0</v>
      </c>
      <c r="J266" s="36">
        <v>0</v>
      </c>
      <c r="K266" s="36">
        <v>0</v>
      </c>
      <c r="L266" s="36">
        <v>0</v>
      </c>
      <c r="M266" s="36">
        <v>10044.43</v>
      </c>
      <c r="N266" s="37" t="s">
        <v>81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58">
        <v>45917.918541666666</v>
      </c>
      <c r="B267" s="59">
        <v>443885648</v>
      </c>
      <c r="C267" s="38" t="s">
        <v>36</v>
      </c>
      <c r="D267" s="38" t="s">
        <v>37</v>
      </c>
      <c r="E267" s="38" t="s">
        <v>46</v>
      </c>
      <c r="F267" s="38" t="s">
        <v>120</v>
      </c>
      <c r="G267" s="35">
        <v>3655.91</v>
      </c>
      <c r="H267" s="59">
        <v>443100167</v>
      </c>
      <c r="I267" s="35">
        <v>0</v>
      </c>
      <c r="J267" s="35">
        <v>0</v>
      </c>
      <c r="K267" s="35">
        <v>0</v>
      </c>
      <c r="L267" s="35">
        <v>-3.31</v>
      </c>
      <c r="M267" s="35">
        <v>10041.120000000001</v>
      </c>
      <c r="N267" s="38" t="s">
        <v>830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60">
        <v>45917.924259259256</v>
      </c>
      <c r="B268" s="61">
        <v>443890644</v>
      </c>
      <c r="C268" s="37" t="s">
        <v>36</v>
      </c>
      <c r="D268" s="37" t="s">
        <v>38</v>
      </c>
      <c r="E268" s="37" t="s">
        <v>45</v>
      </c>
      <c r="F268" s="37" t="s">
        <v>120</v>
      </c>
      <c r="G268" s="36">
        <v>3658.42</v>
      </c>
      <c r="H268" s="61">
        <v>443105099</v>
      </c>
      <c r="I268" s="36">
        <v>0</v>
      </c>
      <c r="J268" s="36">
        <v>0</v>
      </c>
      <c r="K268" s="36">
        <v>0</v>
      </c>
      <c r="L268" s="36">
        <v>0</v>
      </c>
      <c r="M268" s="36">
        <v>10041.120000000001</v>
      </c>
      <c r="N268" s="37" t="s">
        <v>81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58">
        <v>45917.924699074072</v>
      </c>
      <c r="B269" s="59">
        <v>443891047</v>
      </c>
      <c r="C269" s="38" t="s">
        <v>36</v>
      </c>
      <c r="D269" s="38" t="s">
        <v>37</v>
      </c>
      <c r="E269" s="38" t="s">
        <v>46</v>
      </c>
      <c r="F269" s="38" t="s">
        <v>120</v>
      </c>
      <c r="G269" s="35">
        <v>3654.28</v>
      </c>
      <c r="H269" s="59">
        <v>443105495</v>
      </c>
      <c r="I269" s="35">
        <v>0</v>
      </c>
      <c r="J269" s="35">
        <v>0</v>
      </c>
      <c r="K269" s="35">
        <v>0</v>
      </c>
      <c r="L269" s="35">
        <v>4.1399999999999997</v>
      </c>
      <c r="M269" s="35">
        <v>10045.26</v>
      </c>
      <c r="N269" s="38" t="s">
        <v>831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60">
        <v>45917.930092592593</v>
      </c>
      <c r="B270" s="61">
        <v>443895231</v>
      </c>
      <c r="C270" s="37" t="s">
        <v>36</v>
      </c>
      <c r="D270" s="37" t="s">
        <v>38</v>
      </c>
      <c r="E270" s="37" t="s">
        <v>45</v>
      </c>
      <c r="F270" s="37" t="s">
        <v>120</v>
      </c>
      <c r="G270" s="36">
        <v>3653.5</v>
      </c>
      <c r="H270" s="61">
        <v>443109666</v>
      </c>
      <c r="I270" s="36">
        <v>0</v>
      </c>
      <c r="J270" s="36">
        <v>0</v>
      </c>
      <c r="K270" s="36">
        <v>0</v>
      </c>
      <c r="L270" s="36">
        <v>0</v>
      </c>
      <c r="M270" s="36">
        <v>10045.26</v>
      </c>
      <c r="N270" s="37" t="s">
        <v>81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58">
        <v>45917.931469907409</v>
      </c>
      <c r="B271" s="59">
        <v>443896058</v>
      </c>
      <c r="C271" s="38" t="s">
        <v>36</v>
      </c>
      <c r="D271" s="38" t="s">
        <v>37</v>
      </c>
      <c r="E271" s="38" t="s">
        <v>46</v>
      </c>
      <c r="F271" s="38" t="s">
        <v>120</v>
      </c>
      <c r="G271" s="35">
        <v>3656.86</v>
      </c>
      <c r="H271" s="59">
        <v>443110509</v>
      </c>
      <c r="I271" s="35">
        <v>0</v>
      </c>
      <c r="J271" s="35">
        <v>0</v>
      </c>
      <c r="K271" s="35">
        <v>0</v>
      </c>
      <c r="L271" s="35">
        <v>-3.36</v>
      </c>
      <c r="M271" s="35">
        <v>10041.9</v>
      </c>
      <c r="N271" s="38" t="s">
        <v>832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60">
        <v>45917.939467592594</v>
      </c>
      <c r="B272" s="61">
        <v>443902077</v>
      </c>
      <c r="C272" s="37" t="s">
        <v>36</v>
      </c>
      <c r="D272" s="37" t="s">
        <v>38</v>
      </c>
      <c r="E272" s="37" t="s">
        <v>45</v>
      </c>
      <c r="F272" s="37" t="s">
        <v>120</v>
      </c>
      <c r="G272" s="36">
        <v>3660.15</v>
      </c>
      <c r="H272" s="61">
        <v>443116392</v>
      </c>
      <c r="I272" s="36">
        <v>0</v>
      </c>
      <c r="J272" s="36">
        <v>0</v>
      </c>
      <c r="K272" s="36">
        <v>0</v>
      </c>
      <c r="L272" s="36">
        <v>0</v>
      </c>
      <c r="M272" s="36">
        <v>10041.9</v>
      </c>
      <c r="N272" s="37" t="s">
        <v>81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58">
        <v>45917.939583333333</v>
      </c>
      <c r="B273" s="59">
        <v>443902132</v>
      </c>
      <c r="C273" s="38" t="s">
        <v>36</v>
      </c>
      <c r="D273" s="38" t="s">
        <v>37</v>
      </c>
      <c r="E273" s="38" t="s">
        <v>45</v>
      </c>
      <c r="F273" s="38" t="s">
        <v>120</v>
      </c>
      <c r="G273" s="35">
        <v>3661.29</v>
      </c>
      <c r="H273" s="59">
        <v>443116447</v>
      </c>
      <c r="I273" s="35">
        <v>0</v>
      </c>
      <c r="J273" s="35">
        <v>0</v>
      </c>
      <c r="K273" s="35">
        <v>0</v>
      </c>
      <c r="L273" s="35">
        <v>0</v>
      </c>
      <c r="M273" s="35">
        <v>10041.9</v>
      </c>
      <c r="N273" s="38" t="s">
        <v>52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60">
        <v>45917.939583333333</v>
      </c>
      <c r="B274" s="61">
        <v>443902136</v>
      </c>
      <c r="C274" s="37" t="s">
        <v>36</v>
      </c>
      <c r="D274" s="37" t="s">
        <v>37</v>
      </c>
      <c r="E274" s="37" t="s">
        <v>45</v>
      </c>
      <c r="F274" s="37" t="s">
        <v>120</v>
      </c>
      <c r="G274" s="36">
        <v>3661.23</v>
      </c>
      <c r="H274" s="61">
        <v>443116451</v>
      </c>
      <c r="I274" s="36">
        <v>0</v>
      </c>
      <c r="J274" s="36">
        <v>0</v>
      </c>
      <c r="K274" s="36">
        <v>0</v>
      </c>
      <c r="L274" s="36">
        <v>0</v>
      </c>
      <c r="M274" s="36">
        <v>10041.9</v>
      </c>
      <c r="N274" s="37" t="s">
        <v>48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58">
        <v>45917.939583333333</v>
      </c>
      <c r="B275" s="59">
        <v>443902137</v>
      </c>
      <c r="C275" s="38" t="s">
        <v>36</v>
      </c>
      <c r="D275" s="38" t="s">
        <v>37</v>
      </c>
      <c r="E275" s="38" t="s">
        <v>45</v>
      </c>
      <c r="F275" s="38" t="s">
        <v>120</v>
      </c>
      <c r="G275" s="35">
        <v>3661.03</v>
      </c>
      <c r="H275" s="59">
        <v>443116453</v>
      </c>
      <c r="I275" s="35">
        <v>0</v>
      </c>
      <c r="J275" s="35">
        <v>0</v>
      </c>
      <c r="K275" s="35">
        <v>0</v>
      </c>
      <c r="L275" s="35">
        <v>0</v>
      </c>
      <c r="M275" s="35">
        <v>10041.9</v>
      </c>
      <c r="N275" s="38" t="s">
        <v>47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60">
        <v>45917.939583333333</v>
      </c>
      <c r="B276" s="61">
        <v>443902138</v>
      </c>
      <c r="C276" s="37" t="s">
        <v>36</v>
      </c>
      <c r="D276" s="37" t="s">
        <v>37</v>
      </c>
      <c r="E276" s="37" t="s">
        <v>45</v>
      </c>
      <c r="F276" s="37" t="s">
        <v>120</v>
      </c>
      <c r="G276" s="36">
        <v>3661.14</v>
      </c>
      <c r="H276" s="61">
        <v>443116454</v>
      </c>
      <c r="I276" s="36">
        <v>0</v>
      </c>
      <c r="J276" s="36">
        <v>0</v>
      </c>
      <c r="K276" s="36">
        <v>0</v>
      </c>
      <c r="L276" s="36">
        <v>0</v>
      </c>
      <c r="M276" s="36">
        <v>10041.9</v>
      </c>
      <c r="N276" s="37" t="s">
        <v>77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58">
        <v>45917.94054398148</v>
      </c>
      <c r="B277" s="59">
        <v>443902463</v>
      </c>
      <c r="C277" s="38" t="s">
        <v>36</v>
      </c>
      <c r="D277" s="38" t="s">
        <v>38</v>
      </c>
      <c r="E277" s="38" t="s">
        <v>46</v>
      </c>
      <c r="F277" s="38" t="s">
        <v>120</v>
      </c>
      <c r="G277" s="35">
        <v>3658.72</v>
      </c>
      <c r="H277" s="59">
        <v>443116772</v>
      </c>
      <c r="I277" s="35">
        <v>0</v>
      </c>
      <c r="J277" s="35">
        <v>0</v>
      </c>
      <c r="K277" s="35">
        <v>0</v>
      </c>
      <c r="L277" s="35">
        <v>-2.5099999999999998</v>
      </c>
      <c r="M277" s="35">
        <v>10039.39</v>
      </c>
      <c r="N277" s="38" t="s">
        <v>833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60">
        <v>45917.94054398148</v>
      </c>
      <c r="B278" s="61">
        <v>443902473</v>
      </c>
      <c r="C278" s="37" t="s">
        <v>36</v>
      </c>
      <c r="D278" s="37" t="s">
        <v>38</v>
      </c>
      <c r="E278" s="37" t="s">
        <v>46</v>
      </c>
      <c r="F278" s="37" t="s">
        <v>120</v>
      </c>
      <c r="G278" s="36">
        <v>3658.31</v>
      </c>
      <c r="H278" s="61">
        <v>443116784</v>
      </c>
      <c r="I278" s="36">
        <v>0</v>
      </c>
      <c r="J278" s="36">
        <v>0</v>
      </c>
      <c r="K278" s="36">
        <v>0</v>
      </c>
      <c r="L278" s="36">
        <v>-2.98</v>
      </c>
      <c r="M278" s="36">
        <v>10036.41</v>
      </c>
      <c r="N278" s="37" t="s">
        <v>834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58">
        <v>45917.940555555557</v>
      </c>
      <c r="B279" s="59">
        <v>443902480</v>
      </c>
      <c r="C279" s="38" t="s">
        <v>36</v>
      </c>
      <c r="D279" s="38" t="s">
        <v>38</v>
      </c>
      <c r="E279" s="38" t="s">
        <v>46</v>
      </c>
      <c r="F279" s="38" t="s">
        <v>120</v>
      </c>
      <c r="G279" s="35">
        <v>3658.12</v>
      </c>
      <c r="H279" s="59">
        <v>443116789</v>
      </c>
      <c r="I279" s="35">
        <v>0</v>
      </c>
      <c r="J279" s="35">
        <v>0</v>
      </c>
      <c r="K279" s="35">
        <v>0</v>
      </c>
      <c r="L279" s="35">
        <v>-2.91</v>
      </c>
      <c r="M279" s="35">
        <v>10033.5</v>
      </c>
      <c r="N279" s="38" t="s">
        <v>835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60">
        <v>45917.940555555557</v>
      </c>
      <c r="B280" s="61">
        <v>443902482</v>
      </c>
      <c r="C280" s="37" t="s">
        <v>36</v>
      </c>
      <c r="D280" s="37" t="s">
        <v>38</v>
      </c>
      <c r="E280" s="37" t="s">
        <v>46</v>
      </c>
      <c r="F280" s="37" t="s">
        <v>120</v>
      </c>
      <c r="G280" s="36">
        <v>3658.12</v>
      </c>
      <c r="H280" s="61">
        <v>443116790</v>
      </c>
      <c r="I280" s="36">
        <v>0</v>
      </c>
      <c r="J280" s="36">
        <v>0</v>
      </c>
      <c r="K280" s="36">
        <v>0</v>
      </c>
      <c r="L280" s="36">
        <v>-3.02</v>
      </c>
      <c r="M280" s="36">
        <v>10030.48</v>
      </c>
      <c r="N280" s="37" t="s">
        <v>835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58">
        <v>45917.940972222219</v>
      </c>
      <c r="B281" s="59">
        <v>443902902</v>
      </c>
      <c r="C281" s="38" t="s">
        <v>36</v>
      </c>
      <c r="D281" s="38" t="s">
        <v>37</v>
      </c>
      <c r="E281" s="38" t="s">
        <v>46</v>
      </c>
      <c r="F281" s="38" t="s">
        <v>120</v>
      </c>
      <c r="G281" s="35">
        <v>3663.17</v>
      </c>
      <c r="H281" s="59">
        <v>443117209</v>
      </c>
      <c r="I281" s="35">
        <v>0</v>
      </c>
      <c r="J281" s="35">
        <v>0</v>
      </c>
      <c r="K281" s="35">
        <v>0</v>
      </c>
      <c r="L281" s="35">
        <v>-3.02</v>
      </c>
      <c r="M281" s="35">
        <v>10027.459999999999</v>
      </c>
      <c r="N281" s="38" t="s">
        <v>836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60">
        <v>45917.942939814813</v>
      </c>
      <c r="B282" s="61">
        <v>443904369</v>
      </c>
      <c r="C282" s="37" t="s">
        <v>36</v>
      </c>
      <c r="D282" s="37" t="s">
        <v>38</v>
      </c>
      <c r="E282" s="37" t="s">
        <v>45</v>
      </c>
      <c r="F282" s="37" t="s">
        <v>120</v>
      </c>
      <c r="G282" s="36">
        <v>3661.22</v>
      </c>
      <c r="H282" s="61">
        <v>443118670</v>
      </c>
      <c r="I282" s="36">
        <v>0</v>
      </c>
      <c r="J282" s="36">
        <v>0</v>
      </c>
      <c r="K282" s="36">
        <v>0</v>
      </c>
      <c r="L282" s="36">
        <v>0</v>
      </c>
      <c r="M282" s="36">
        <v>10027.459999999999</v>
      </c>
      <c r="N282" s="37" t="s">
        <v>81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58">
        <v>45917.950659722221</v>
      </c>
      <c r="B283" s="59">
        <v>443908832</v>
      </c>
      <c r="C283" s="38" t="s">
        <v>36</v>
      </c>
      <c r="D283" s="38" t="s">
        <v>37</v>
      </c>
      <c r="E283" s="38" t="s">
        <v>46</v>
      </c>
      <c r="F283" s="38" t="s">
        <v>120</v>
      </c>
      <c r="G283" s="35">
        <v>3657.6</v>
      </c>
      <c r="H283" s="59">
        <v>443123121</v>
      </c>
      <c r="I283" s="35">
        <v>0</v>
      </c>
      <c r="J283" s="35">
        <v>0</v>
      </c>
      <c r="K283" s="35">
        <v>0</v>
      </c>
      <c r="L283" s="35">
        <v>3.62</v>
      </c>
      <c r="M283" s="35">
        <v>10031.08</v>
      </c>
      <c r="N283" s="38" t="s">
        <v>837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60">
        <v>45917.953703703701</v>
      </c>
      <c r="B284" s="61">
        <v>443910080</v>
      </c>
      <c r="C284" s="37" t="s">
        <v>36</v>
      </c>
      <c r="D284" s="37" t="s">
        <v>38</v>
      </c>
      <c r="E284" s="37" t="s">
        <v>45</v>
      </c>
      <c r="F284" s="37" t="s">
        <v>120</v>
      </c>
      <c r="G284" s="36">
        <v>3658.02</v>
      </c>
      <c r="H284" s="61">
        <v>443124351</v>
      </c>
      <c r="I284" s="36">
        <v>0</v>
      </c>
      <c r="J284" s="36">
        <v>0</v>
      </c>
      <c r="K284" s="36">
        <v>0</v>
      </c>
      <c r="L284" s="36">
        <v>0</v>
      </c>
      <c r="M284" s="36">
        <v>10031.08</v>
      </c>
      <c r="N284" s="37" t="s">
        <v>77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58">
        <v>45917.953703703701</v>
      </c>
      <c r="B285" s="59">
        <v>443910081</v>
      </c>
      <c r="C285" s="38" t="s">
        <v>36</v>
      </c>
      <c r="D285" s="38" t="s">
        <v>38</v>
      </c>
      <c r="E285" s="38" t="s">
        <v>45</v>
      </c>
      <c r="F285" s="38" t="s">
        <v>120</v>
      </c>
      <c r="G285" s="35">
        <v>3658.06</v>
      </c>
      <c r="H285" s="59">
        <v>443124352</v>
      </c>
      <c r="I285" s="35">
        <v>0</v>
      </c>
      <c r="J285" s="35">
        <v>0</v>
      </c>
      <c r="K285" s="35">
        <v>0</v>
      </c>
      <c r="L285" s="35">
        <v>0</v>
      </c>
      <c r="M285" s="35">
        <v>10031.08</v>
      </c>
      <c r="N285" s="38" t="s">
        <v>47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60">
        <v>45917.953703703701</v>
      </c>
      <c r="B286" s="61">
        <v>443910082</v>
      </c>
      <c r="C286" s="37" t="s">
        <v>36</v>
      </c>
      <c r="D286" s="37" t="s">
        <v>38</v>
      </c>
      <c r="E286" s="37" t="s">
        <v>45</v>
      </c>
      <c r="F286" s="37" t="s">
        <v>120</v>
      </c>
      <c r="G286" s="36">
        <v>3658.1</v>
      </c>
      <c r="H286" s="61">
        <v>443124353</v>
      </c>
      <c r="I286" s="36">
        <v>0</v>
      </c>
      <c r="J286" s="36">
        <v>0</v>
      </c>
      <c r="K286" s="36">
        <v>0</v>
      </c>
      <c r="L286" s="36">
        <v>0</v>
      </c>
      <c r="M286" s="36">
        <v>10031.08</v>
      </c>
      <c r="N286" s="37" t="s">
        <v>52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58">
        <v>45917.953703703701</v>
      </c>
      <c r="B287" s="59">
        <v>443910083</v>
      </c>
      <c r="C287" s="38" t="s">
        <v>36</v>
      </c>
      <c r="D287" s="38" t="s">
        <v>38</v>
      </c>
      <c r="E287" s="38" t="s">
        <v>45</v>
      </c>
      <c r="F287" s="38" t="s">
        <v>120</v>
      </c>
      <c r="G287" s="35">
        <v>3658.13</v>
      </c>
      <c r="H287" s="59">
        <v>443124354</v>
      </c>
      <c r="I287" s="35">
        <v>0</v>
      </c>
      <c r="J287" s="35">
        <v>0</v>
      </c>
      <c r="K287" s="35">
        <v>0</v>
      </c>
      <c r="L287" s="35">
        <v>0</v>
      </c>
      <c r="M287" s="35">
        <v>10031.08</v>
      </c>
      <c r="N287" s="38" t="s">
        <v>48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60">
        <v>45917.954282407409</v>
      </c>
      <c r="B288" s="61">
        <v>443910418</v>
      </c>
      <c r="C288" s="37" t="s">
        <v>36</v>
      </c>
      <c r="D288" s="37" t="s">
        <v>38</v>
      </c>
      <c r="E288" s="37" t="s">
        <v>45</v>
      </c>
      <c r="F288" s="37" t="s">
        <v>120</v>
      </c>
      <c r="G288" s="36">
        <v>3659.01</v>
      </c>
      <c r="H288" s="61">
        <v>443124689</v>
      </c>
      <c r="I288" s="36">
        <v>0</v>
      </c>
      <c r="J288" s="36">
        <v>0</v>
      </c>
      <c r="K288" s="36">
        <v>0</v>
      </c>
      <c r="L288" s="36">
        <v>0</v>
      </c>
      <c r="M288" s="36">
        <v>10031.08</v>
      </c>
      <c r="N288" s="37" t="s">
        <v>81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58">
        <v>45917.955648148149</v>
      </c>
      <c r="B289" s="59">
        <v>443910939</v>
      </c>
      <c r="C289" s="38" t="s">
        <v>36</v>
      </c>
      <c r="D289" s="38" t="s">
        <v>37</v>
      </c>
      <c r="E289" s="38" t="s">
        <v>46</v>
      </c>
      <c r="F289" s="38" t="s">
        <v>120</v>
      </c>
      <c r="G289" s="35">
        <v>3660.62</v>
      </c>
      <c r="H289" s="59">
        <v>443125217</v>
      </c>
      <c r="I289" s="35">
        <v>0</v>
      </c>
      <c r="J289" s="35">
        <v>0</v>
      </c>
      <c r="K289" s="35">
        <v>0</v>
      </c>
      <c r="L289" s="35">
        <v>-2.4900000000000002</v>
      </c>
      <c r="M289" s="35">
        <v>10028.59</v>
      </c>
      <c r="N289" s="38" t="s">
        <v>838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60">
        <v>45917.955752314818</v>
      </c>
      <c r="B290" s="61">
        <v>443911014</v>
      </c>
      <c r="C290" s="37" t="s">
        <v>36</v>
      </c>
      <c r="D290" s="37" t="s">
        <v>37</v>
      </c>
      <c r="E290" s="37" t="s">
        <v>46</v>
      </c>
      <c r="F290" s="37" t="s">
        <v>120</v>
      </c>
      <c r="G290" s="36">
        <v>3661.02</v>
      </c>
      <c r="H290" s="61">
        <v>443125291</v>
      </c>
      <c r="I290" s="36">
        <v>0</v>
      </c>
      <c r="J290" s="36">
        <v>0</v>
      </c>
      <c r="K290" s="36">
        <v>0</v>
      </c>
      <c r="L290" s="36">
        <v>-2.96</v>
      </c>
      <c r="M290" s="36">
        <v>10025.629999999999</v>
      </c>
      <c r="N290" s="37" t="s">
        <v>839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58">
        <v>45917.955752314818</v>
      </c>
      <c r="B291" s="59">
        <v>443911015</v>
      </c>
      <c r="C291" s="38" t="s">
        <v>36</v>
      </c>
      <c r="D291" s="38" t="s">
        <v>37</v>
      </c>
      <c r="E291" s="38" t="s">
        <v>46</v>
      </c>
      <c r="F291" s="38" t="s">
        <v>120</v>
      </c>
      <c r="G291" s="35">
        <v>3661.02</v>
      </c>
      <c r="H291" s="59">
        <v>443125292</v>
      </c>
      <c r="I291" s="35">
        <v>0</v>
      </c>
      <c r="J291" s="35">
        <v>0</v>
      </c>
      <c r="K291" s="35">
        <v>0</v>
      </c>
      <c r="L291" s="35">
        <v>-2.92</v>
      </c>
      <c r="M291" s="35">
        <v>10022.709999999999</v>
      </c>
      <c r="N291" s="38" t="s">
        <v>839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60">
        <v>45917.955787037034</v>
      </c>
      <c r="B292" s="61">
        <v>443911053</v>
      </c>
      <c r="C292" s="37" t="s">
        <v>36</v>
      </c>
      <c r="D292" s="37" t="s">
        <v>37</v>
      </c>
      <c r="E292" s="37" t="s">
        <v>46</v>
      </c>
      <c r="F292" s="37" t="s">
        <v>120</v>
      </c>
      <c r="G292" s="36">
        <v>3661.08</v>
      </c>
      <c r="H292" s="61">
        <v>443125330</v>
      </c>
      <c r="I292" s="36">
        <v>0</v>
      </c>
      <c r="J292" s="36">
        <v>0</v>
      </c>
      <c r="K292" s="36">
        <v>0</v>
      </c>
      <c r="L292" s="36">
        <v>-3.06</v>
      </c>
      <c r="M292" s="36">
        <v>10019.65</v>
      </c>
      <c r="N292" s="37" t="s">
        <v>840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58">
        <v>45917.971053240741</v>
      </c>
      <c r="B293" s="59">
        <v>443916974</v>
      </c>
      <c r="C293" s="38" t="s">
        <v>36</v>
      </c>
      <c r="D293" s="38" t="s">
        <v>38</v>
      </c>
      <c r="E293" s="38" t="s">
        <v>45</v>
      </c>
      <c r="F293" s="38" t="s">
        <v>120</v>
      </c>
      <c r="G293" s="35">
        <v>3658.56</v>
      </c>
      <c r="H293" s="59">
        <v>443131211</v>
      </c>
      <c r="I293" s="35">
        <v>0</v>
      </c>
      <c r="J293" s="35">
        <v>0</v>
      </c>
      <c r="K293" s="35">
        <v>0</v>
      </c>
      <c r="L293" s="35">
        <v>0</v>
      </c>
      <c r="M293" s="35">
        <v>10019.65</v>
      </c>
      <c r="N293" s="38" t="s">
        <v>77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60">
        <v>45917.971064814818</v>
      </c>
      <c r="B294" s="61">
        <v>443916977</v>
      </c>
      <c r="C294" s="37" t="s">
        <v>36</v>
      </c>
      <c r="D294" s="37" t="s">
        <v>38</v>
      </c>
      <c r="E294" s="37" t="s">
        <v>45</v>
      </c>
      <c r="F294" s="37" t="s">
        <v>120</v>
      </c>
      <c r="G294" s="36">
        <v>3658.56</v>
      </c>
      <c r="H294" s="61">
        <v>443131214</v>
      </c>
      <c r="I294" s="36">
        <v>0</v>
      </c>
      <c r="J294" s="36">
        <v>0</v>
      </c>
      <c r="K294" s="36">
        <v>0</v>
      </c>
      <c r="L294" s="36">
        <v>0</v>
      </c>
      <c r="M294" s="36">
        <v>10019.65</v>
      </c>
      <c r="N294" s="37" t="s">
        <v>48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58">
        <v>45917.971064814818</v>
      </c>
      <c r="B295" s="59">
        <v>443916978</v>
      </c>
      <c r="C295" s="38" t="s">
        <v>36</v>
      </c>
      <c r="D295" s="38" t="s">
        <v>38</v>
      </c>
      <c r="E295" s="38" t="s">
        <v>45</v>
      </c>
      <c r="F295" s="38" t="s">
        <v>120</v>
      </c>
      <c r="G295" s="35">
        <v>3658.54</v>
      </c>
      <c r="H295" s="59">
        <v>443131215</v>
      </c>
      <c r="I295" s="35">
        <v>0</v>
      </c>
      <c r="J295" s="35">
        <v>0</v>
      </c>
      <c r="K295" s="35">
        <v>0</v>
      </c>
      <c r="L295" s="35">
        <v>0</v>
      </c>
      <c r="M295" s="35">
        <v>10019.65</v>
      </c>
      <c r="N295" s="38" t="s">
        <v>52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60">
        <v>45917.971064814818</v>
      </c>
      <c r="B296" s="61">
        <v>443916979</v>
      </c>
      <c r="C296" s="37" t="s">
        <v>36</v>
      </c>
      <c r="D296" s="37" t="s">
        <v>38</v>
      </c>
      <c r="E296" s="37" t="s">
        <v>45</v>
      </c>
      <c r="F296" s="37" t="s">
        <v>120</v>
      </c>
      <c r="G296" s="36">
        <v>3658.6</v>
      </c>
      <c r="H296" s="61">
        <v>443131216</v>
      </c>
      <c r="I296" s="36">
        <v>0</v>
      </c>
      <c r="J296" s="36">
        <v>0</v>
      </c>
      <c r="K296" s="36">
        <v>0</v>
      </c>
      <c r="L296" s="36">
        <v>0</v>
      </c>
      <c r="M296" s="36">
        <v>10019.65</v>
      </c>
      <c r="N296" s="37" t="s">
        <v>47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58">
        <v>45917.973738425928</v>
      </c>
      <c r="B297" s="59">
        <v>443917471</v>
      </c>
      <c r="C297" s="38" t="s">
        <v>36</v>
      </c>
      <c r="D297" s="38" t="s">
        <v>37</v>
      </c>
      <c r="E297" s="38" t="s">
        <v>46</v>
      </c>
      <c r="F297" s="38" t="s">
        <v>120</v>
      </c>
      <c r="G297" s="35">
        <v>3656.95</v>
      </c>
      <c r="H297" s="59">
        <v>443131706</v>
      </c>
      <c r="I297" s="35">
        <v>0</v>
      </c>
      <c r="J297" s="35">
        <v>0</v>
      </c>
      <c r="K297" s="35">
        <v>0</v>
      </c>
      <c r="L297" s="35">
        <v>1.61</v>
      </c>
      <c r="M297" s="35">
        <v>10021.26</v>
      </c>
      <c r="N297" s="38" t="s">
        <v>841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60">
        <v>45917.975219907406</v>
      </c>
      <c r="B298" s="61">
        <v>443918046</v>
      </c>
      <c r="C298" s="37" t="s">
        <v>36</v>
      </c>
      <c r="D298" s="37" t="s">
        <v>38</v>
      </c>
      <c r="E298" s="37" t="s">
        <v>45</v>
      </c>
      <c r="F298" s="37" t="s">
        <v>120</v>
      </c>
      <c r="G298" s="36">
        <v>3657.97</v>
      </c>
      <c r="H298" s="61">
        <v>443132270</v>
      </c>
      <c r="I298" s="36">
        <v>0</v>
      </c>
      <c r="J298" s="36">
        <v>0</v>
      </c>
      <c r="K298" s="36">
        <v>0</v>
      </c>
      <c r="L298" s="36">
        <v>0</v>
      </c>
      <c r="M298" s="36">
        <v>10021.26</v>
      </c>
      <c r="N298" s="37" t="s">
        <v>77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58">
        <v>45917.975231481483</v>
      </c>
      <c r="B299" s="59">
        <v>443918047</v>
      </c>
      <c r="C299" s="38" t="s">
        <v>36</v>
      </c>
      <c r="D299" s="38" t="s">
        <v>37</v>
      </c>
      <c r="E299" s="38" t="s">
        <v>46</v>
      </c>
      <c r="F299" s="38" t="s">
        <v>120</v>
      </c>
      <c r="G299" s="35">
        <v>3658.27</v>
      </c>
      <c r="H299" s="59">
        <v>443132271</v>
      </c>
      <c r="I299" s="35">
        <v>0</v>
      </c>
      <c r="J299" s="35">
        <v>0</v>
      </c>
      <c r="K299" s="35">
        <v>0</v>
      </c>
      <c r="L299" s="35">
        <v>0.28999999999999998</v>
      </c>
      <c r="M299" s="35">
        <v>10021.549999999999</v>
      </c>
      <c r="N299" s="38" t="s">
        <v>842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60">
        <v>45917.975231481483</v>
      </c>
      <c r="B300" s="61">
        <v>443918048</v>
      </c>
      <c r="C300" s="37" t="s">
        <v>36</v>
      </c>
      <c r="D300" s="37" t="s">
        <v>37</v>
      </c>
      <c r="E300" s="37" t="s">
        <v>46</v>
      </c>
      <c r="F300" s="37" t="s">
        <v>120</v>
      </c>
      <c r="G300" s="36">
        <v>3658.27</v>
      </c>
      <c r="H300" s="61">
        <v>443132272</v>
      </c>
      <c r="I300" s="36">
        <v>0</v>
      </c>
      <c r="J300" s="36">
        <v>0</v>
      </c>
      <c r="K300" s="36">
        <v>0</v>
      </c>
      <c r="L300" s="36">
        <v>0.27</v>
      </c>
      <c r="M300" s="36">
        <v>10021.82</v>
      </c>
      <c r="N300" s="37" t="s">
        <v>842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58">
        <v>45917.975231481483</v>
      </c>
      <c r="B301" s="59">
        <v>443918049</v>
      </c>
      <c r="C301" s="38" t="s">
        <v>36</v>
      </c>
      <c r="D301" s="38" t="s">
        <v>37</v>
      </c>
      <c r="E301" s="38" t="s">
        <v>46</v>
      </c>
      <c r="F301" s="38" t="s">
        <v>120</v>
      </c>
      <c r="G301" s="35">
        <v>3658.27</v>
      </c>
      <c r="H301" s="59">
        <v>443132273</v>
      </c>
      <c r="I301" s="35">
        <v>0</v>
      </c>
      <c r="J301" s="35">
        <v>0</v>
      </c>
      <c r="K301" s="35">
        <v>0</v>
      </c>
      <c r="L301" s="35">
        <v>0.33</v>
      </c>
      <c r="M301" s="35">
        <v>10022.15</v>
      </c>
      <c r="N301" s="38" t="s">
        <v>842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60">
        <v>45917.975335648145</v>
      </c>
      <c r="B302" s="61">
        <v>443918055</v>
      </c>
      <c r="C302" s="37" t="s">
        <v>36</v>
      </c>
      <c r="D302" s="37" t="s">
        <v>38</v>
      </c>
      <c r="E302" s="37" t="s">
        <v>45</v>
      </c>
      <c r="F302" s="37" t="s">
        <v>120</v>
      </c>
      <c r="G302" s="36">
        <v>3657.95</v>
      </c>
      <c r="H302" s="61">
        <v>443132277</v>
      </c>
      <c r="I302" s="36">
        <v>0</v>
      </c>
      <c r="J302" s="36">
        <v>0</v>
      </c>
      <c r="K302" s="36">
        <v>0</v>
      </c>
      <c r="L302" s="36">
        <v>0</v>
      </c>
      <c r="M302" s="36">
        <v>10022.15</v>
      </c>
      <c r="N302" s="37" t="s">
        <v>52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58">
        <v>45917.975347222222</v>
      </c>
      <c r="B303" s="59">
        <v>443918057</v>
      </c>
      <c r="C303" s="38" t="s">
        <v>36</v>
      </c>
      <c r="D303" s="38" t="s">
        <v>38</v>
      </c>
      <c r="E303" s="38" t="s">
        <v>45</v>
      </c>
      <c r="F303" s="38" t="s">
        <v>120</v>
      </c>
      <c r="G303" s="35">
        <v>3657.95</v>
      </c>
      <c r="H303" s="59">
        <v>443132279</v>
      </c>
      <c r="I303" s="35">
        <v>0</v>
      </c>
      <c r="J303" s="35">
        <v>0</v>
      </c>
      <c r="K303" s="35">
        <v>0</v>
      </c>
      <c r="L303" s="35">
        <v>0</v>
      </c>
      <c r="M303" s="35">
        <v>10022.15</v>
      </c>
      <c r="N303" s="38" t="s">
        <v>48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60">
        <v>45917.975347222222</v>
      </c>
      <c r="B304" s="61">
        <v>443918058</v>
      </c>
      <c r="C304" s="37" t="s">
        <v>36</v>
      </c>
      <c r="D304" s="37" t="s">
        <v>38</v>
      </c>
      <c r="E304" s="37" t="s">
        <v>45</v>
      </c>
      <c r="F304" s="37" t="s">
        <v>120</v>
      </c>
      <c r="G304" s="36">
        <v>3657.95</v>
      </c>
      <c r="H304" s="61">
        <v>443132280</v>
      </c>
      <c r="I304" s="36">
        <v>0</v>
      </c>
      <c r="J304" s="36">
        <v>0</v>
      </c>
      <c r="K304" s="36">
        <v>0</v>
      </c>
      <c r="L304" s="36">
        <v>0</v>
      </c>
      <c r="M304" s="36">
        <v>10022.15</v>
      </c>
      <c r="N304" s="37" t="s">
        <v>47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58">
        <v>45917.978495370371</v>
      </c>
      <c r="B305" s="59">
        <v>443918649</v>
      </c>
      <c r="C305" s="38" t="s">
        <v>36</v>
      </c>
      <c r="D305" s="38" t="s">
        <v>37</v>
      </c>
      <c r="E305" s="38" t="s">
        <v>46</v>
      </c>
      <c r="F305" s="38" t="s">
        <v>120</v>
      </c>
      <c r="G305" s="35">
        <v>3660.45</v>
      </c>
      <c r="H305" s="59">
        <v>443132860</v>
      </c>
      <c r="I305" s="35">
        <v>0</v>
      </c>
      <c r="J305" s="35">
        <v>0</v>
      </c>
      <c r="K305" s="35">
        <v>0</v>
      </c>
      <c r="L305" s="35">
        <v>-2.5</v>
      </c>
      <c r="M305" s="35">
        <v>10019.65</v>
      </c>
      <c r="N305" s="38" t="s">
        <v>843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60">
        <v>45918.0465625</v>
      </c>
      <c r="B306" s="61">
        <v>443929259</v>
      </c>
      <c r="C306" s="37" t="s">
        <v>36</v>
      </c>
      <c r="D306" s="37" t="s">
        <v>37</v>
      </c>
      <c r="E306" s="37" t="s">
        <v>46</v>
      </c>
      <c r="F306" s="37" t="s">
        <v>120</v>
      </c>
      <c r="G306" s="36">
        <v>3655.39</v>
      </c>
      <c r="H306" s="61">
        <v>443140636</v>
      </c>
      <c r="I306" s="36">
        <v>0</v>
      </c>
      <c r="J306" s="36">
        <v>0</v>
      </c>
      <c r="K306" s="36">
        <v>0</v>
      </c>
      <c r="L306" s="36">
        <v>3.62</v>
      </c>
      <c r="M306" s="36">
        <v>10023.27</v>
      </c>
      <c r="N306" s="37" t="s">
        <v>844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58">
        <v>45918.0465625</v>
      </c>
      <c r="B307" s="59">
        <v>443929261</v>
      </c>
      <c r="C307" s="38" t="s">
        <v>36</v>
      </c>
      <c r="D307" s="38" t="s">
        <v>37</v>
      </c>
      <c r="E307" s="38" t="s">
        <v>46</v>
      </c>
      <c r="F307" s="38" t="s">
        <v>120</v>
      </c>
      <c r="G307" s="35">
        <v>3655.39</v>
      </c>
      <c r="H307" s="59">
        <v>443140637</v>
      </c>
      <c r="I307" s="35">
        <v>0</v>
      </c>
      <c r="J307" s="35">
        <v>0</v>
      </c>
      <c r="K307" s="35">
        <v>0</v>
      </c>
      <c r="L307" s="35">
        <v>2.58</v>
      </c>
      <c r="M307" s="35">
        <v>10025.85</v>
      </c>
      <c r="N307" s="38" t="s">
        <v>845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60">
        <v>45918.047210648147</v>
      </c>
      <c r="B308" s="61">
        <v>443930220</v>
      </c>
      <c r="C308" s="37" t="s">
        <v>36</v>
      </c>
      <c r="D308" s="37" t="s">
        <v>38</v>
      </c>
      <c r="E308" s="37" t="s">
        <v>45</v>
      </c>
      <c r="F308" s="37" t="s">
        <v>120</v>
      </c>
      <c r="G308" s="36">
        <v>3658.06</v>
      </c>
      <c r="H308" s="61">
        <v>443141588</v>
      </c>
      <c r="I308" s="36">
        <v>0</v>
      </c>
      <c r="J308" s="36">
        <v>0</v>
      </c>
      <c r="K308" s="36">
        <v>0</v>
      </c>
      <c r="L308" s="36">
        <v>0</v>
      </c>
      <c r="M308" s="36">
        <v>10025.85</v>
      </c>
      <c r="N308" s="37" t="s">
        <v>76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58">
        <v>45918.047210648147</v>
      </c>
      <c r="B309" s="59">
        <v>443930221</v>
      </c>
      <c r="C309" s="38" t="s">
        <v>36</v>
      </c>
      <c r="D309" s="38" t="s">
        <v>38</v>
      </c>
      <c r="E309" s="38" t="s">
        <v>45</v>
      </c>
      <c r="F309" s="38" t="s">
        <v>120</v>
      </c>
      <c r="G309" s="35">
        <v>3658.08</v>
      </c>
      <c r="H309" s="59">
        <v>443141589</v>
      </c>
      <c r="I309" s="35">
        <v>0</v>
      </c>
      <c r="J309" s="35">
        <v>0</v>
      </c>
      <c r="K309" s="35">
        <v>0</v>
      </c>
      <c r="L309" s="35">
        <v>0</v>
      </c>
      <c r="M309" s="35">
        <v>10025.85</v>
      </c>
      <c r="N309" s="38" t="s">
        <v>75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60">
        <v>45918.047534722224</v>
      </c>
      <c r="B310" s="61">
        <v>443930281</v>
      </c>
      <c r="C310" s="37" t="s">
        <v>36</v>
      </c>
      <c r="D310" s="37" t="s">
        <v>37</v>
      </c>
      <c r="E310" s="37" t="s">
        <v>46</v>
      </c>
      <c r="F310" s="37" t="s">
        <v>120</v>
      </c>
      <c r="G310" s="36">
        <v>3658.67</v>
      </c>
      <c r="H310" s="61">
        <v>443141642</v>
      </c>
      <c r="I310" s="36">
        <v>0</v>
      </c>
      <c r="J310" s="36">
        <v>0</v>
      </c>
      <c r="K310" s="36">
        <v>0</v>
      </c>
      <c r="L310" s="36">
        <v>-0.72</v>
      </c>
      <c r="M310" s="36">
        <v>10025.129999999999</v>
      </c>
      <c r="N310" s="37" t="s">
        <v>846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58">
        <v>45918.047534722224</v>
      </c>
      <c r="B311" s="59">
        <v>443930282</v>
      </c>
      <c r="C311" s="38" t="s">
        <v>36</v>
      </c>
      <c r="D311" s="38" t="s">
        <v>37</v>
      </c>
      <c r="E311" s="38" t="s">
        <v>46</v>
      </c>
      <c r="F311" s="38" t="s">
        <v>120</v>
      </c>
      <c r="G311" s="35">
        <v>3658.67</v>
      </c>
      <c r="H311" s="59">
        <v>443141643</v>
      </c>
      <c r="I311" s="35">
        <v>0</v>
      </c>
      <c r="J311" s="35">
        <v>0</v>
      </c>
      <c r="K311" s="35">
        <v>0</v>
      </c>
      <c r="L311" s="35">
        <v>-0.72</v>
      </c>
      <c r="M311" s="35">
        <v>10024.41</v>
      </c>
      <c r="N311" s="38" t="s">
        <v>846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60">
        <v>45918.04859953704</v>
      </c>
      <c r="B312" s="61">
        <v>443930495</v>
      </c>
      <c r="C312" s="37" t="s">
        <v>36</v>
      </c>
      <c r="D312" s="37" t="s">
        <v>38</v>
      </c>
      <c r="E312" s="37" t="s">
        <v>45</v>
      </c>
      <c r="F312" s="37" t="s">
        <v>120</v>
      </c>
      <c r="G312" s="36">
        <v>3658.55</v>
      </c>
      <c r="H312" s="61">
        <v>443141856</v>
      </c>
      <c r="I312" s="36">
        <v>0</v>
      </c>
      <c r="J312" s="36">
        <v>0</v>
      </c>
      <c r="K312" s="36">
        <v>0</v>
      </c>
      <c r="L312" s="36">
        <v>0</v>
      </c>
      <c r="M312" s="36">
        <v>10024.41</v>
      </c>
      <c r="N312" s="37" t="s">
        <v>74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58">
        <v>45918.049467592595</v>
      </c>
      <c r="B313" s="59">
        <v>443930570</v>
      </c>
      <c r="C313" s="38" t="s">
        <v>36</v>
      </c>
      <c r="D313" s="38" t="s">
        <v>37</v>
      </c>
      <c r="E313" s="38" t="s">
        <v>46</v>
      </c>
      <c r="F313" s="38" t="s">
        <v>120</v>
      </c>
      <c r="G313" s="35">
        <v>3661.1</v>
      </c>
      <c r="H313" s="59">
        <v>443141920</v>
      </c>
      <c r="I313" s="35">
        <v>0</v>
      </c>
      <c r="J313" s="35">
        <v>0</v>
      </c>
      <c r="K313" s="35">
        <v>0</v>
      </c>
      <c r="L313" s="35">
        <v>-3.04</v>
      </c>
      <c r="M313" s="35">
        <v>10021.370000000001</v>
      </c>
      <c r="N313" s="38" t="s">
        <v>847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60">
        <v>45918.049467592595</v>
      </c>
      <c r="B314" s="61">
        <v>443930574</v>
      </c>
      <c r="C314" s="37" t="s">
        <v>36</v>
      </c>
      <c r="D314" s="37" t="s">
        <v>37</v>
      </c>
      <c r="E314" s="37" t="s">
        <v>46</v>
      </c>
      <c r="F314" s="37" t="s">
        <v>120</v>
      </c>
      <c r="G314" s="36">
        <v>3661.1</v>
      </c>
      <c r="H314" s="61">
        <v>443141921</v>
      </c>
      <c r="I314" s="36">
        <v>0</v>
      </c>
      <c r="J314" s="36">
        <v>0</v>
      </c>
      <c r="K314" s="36">
        <v>0</v>
      </c>
      <c r="L314" s="36">
        <v>-3.02</v>
      </c>
      <c r="M314" s="36">
        <v>10018.35</v>
      </c>
      <c r="N314" s="37" t="s">
        <v>847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58">
        <v>45918.049513888887</v>
      </c>
      <c r="B315" s="59">
        <v>443930586</v>
      </c>
      <c r="C315" s="38" t="s">
        <v>36</v>
      </c>
      <c r="D315" s="38" t="s">
        <v>37</v>
      </c>
      <c r="E315" s="38" t="s">
        <v>46</v>
      </c>
      <c r="F315" s="38" t="s">
        <v>120</v>
      </c>
      <c r="G315" s="35">
        <v>3661.61</v>
      </c>
      <c r="H315" s="59">
        <v>443141938</v>
      </c>
      <c r="I315" s="35">
        <v>0</v>
      </c>
      <c r="J315" s="35">
        <v>0</v>
      </c>
      <c r="K315" s="35">
        <v>0</v>
      </c>
      <c r="L315" s="35">
        <v>-3.06</v>
      </c>
      <c r="M315" s="35">
        <v>10015.290000000001</v>
      </c>
      <c r="N315" s="38" t="s">
        <v>848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60">
        <v>45918.054618055554</v>
      </c>
      <c r="B316" s="61">
        <v>443931938</v>
      </c>
      <c r="C316" s="37" t="s">
        <v>36</v>
      </c>
      <c r="D316" s="37" t="s">
        <v>37</v>
      </c>
      <c r="E316" s="37" t="s">
        <v>45</v>
      </c>
      <c r="F316" s="37" t="s">
        <v>120</v>
      </c>
      <c r="G316" s="36">
        <v>3663.41</v>
      </c>
      <c r="H316" s="61">
        <v>443143294</v>
      </c>
      <c r="I316" s="36">
        <v>0</v>
      </c>
      <c r="J316" s="36">
        <v>0</v>
      </c>
      <c r="K316" s="36">
        <v>0</v>
      </c>
      <c r="L316" s="36">
        <v>0</v>
      </c>
      <c r="M316" s="36">
        <v>10015.290000000001</v>
      </c>
      <c r="N316" s="37" t="s">
        <v>77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58">
        <v>45918.054618055554</v>
      </c>
      <c r="B317" s="59">
        <v>443931939</v>
      </c>
      <c r="C317" s="38" t="s">
        <v>36</v>
      </c>
      <c r="D317" s="38" t="s">
        <v>37</v>
      </c>
      <c r="E317" s="38" t="s">
        <v>45</v>
      </c>
      <c r="F317" s="38" t="s">
        <v>120</v>
      </c>
      <c r="G317" s="35">
        <v>3663.42</v>
      </c>
      <c r="H317" s="59">
        <v>443143295</v>
      </c>
      <c r="I317" s="35">
        <v>0</v>
      </c>
      <c r="J317" s="35">
        <v>0</v>
      </c>
      <c r="K317" s="35">
        <v>0</v>
      </c>
      <c r="L317" s="35">
        <v>0</v>
      </c>
      <c r="M317" s="35">
        <v>10015.290000000001</v>
      </c>
      <c r="N317" s="38" t="s">
        <v>52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60">
        <v>45918.054629629631</v>
      </c>
      <c r="B318" s="61">
        <v>443931940</v>
      </c>
      <c r="C318" s="37" t="s">
        <v>36</v>
      </c>
      <c r="D318" s="37" t="s">
        <v>37</v>
      </c>
      <c r="E318" s="37" t="s">
        <v>45</v>
      </c>
      <c r="F318" s="37" t="s">
        <v>120</v>
      </c>
      <c r="G318" s="36">
        <v>3663.42</v>
      </c>
      <c r="H318" s="61">
        <v>443143296</v>
      </c>
      <c r="I318" s="36">
        <v>0</v>
      </c>
      <c r="J318" s="36">
        <v>0</v>
      </c>
      <c r="K318" s="36">
        <v>0</v>
      </c>
      <c r="L318" s="36">
        <v>0</v>
      </c>
      <c r="M318" s="36">
        <v>10015.290000000001</v>
      </c>
      <c r="N318" s="37" t="s">
        <v>48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58">
        <v>45918.054629629631</v>
      </c>
      <c r="B319" s="59">
        <v>443931941</v>
      </c>
      <c r="C319" s="38" t="s">
        <v>36</v>
      </c>
      <c r="D319" s="38" t="s">
        <v>37</v>
      </c>
      <c r="E319" s="38" t="s">
        <v>45</v>
      </c>
      <c r="F319" s="38" t="s">
        <v>120</v>
      </c>
      <c r="G319" s="35">
        <v>3663.42</v>
      </c>
      <c r="H319" s="59">
        <v>443143297</v>
      </c>
      <c r="I319" s="35">
        <v>0</v>
      </c>
      <c r="J319" s="35">
        <v>0</v>
      </c>
      <c r="K319" s="35">
        <v>0</v>
      </c>
      <c r="L319" s="35">
        <v>0</v>
      </c>
      <c r="M319" s="35">
        <v>10015.290000000001</v>
      </c>
      <c r="N319" s="38" t="s">
        <v>47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60">
        <v>45918.060474537036</v>
      </c>
      <c r="B320" s="61">
        <v>443932868</v>
      </c>
      <c r="C320" s="37" t="s">
        <v>36</v>
      </c>
      <c r="D320" s="37" t="s">
        <v>38</v>
      </c>
      <c r="E320" s="37" t="s">
        <v>46</v>
      </c>
      <c r="F320" s="37" t="s">
        <v>120</v>
      </c>
      <c r="G320" s="36">
        <v>3665.01</v>
      </c>
      <c r="H320" s="61">
        <v>443144246</v>
      </c>
      <c r="I320" s="36">
        <v>0</v>
      </c>
      <c r="J320" s="36">
        <v>0</v>
      </c>
      <c r="K320" s="36">
        <v>0</v>
      </c>
      <c r="L320" s="36">
        <v>1.6</v>
      </c>
      <c r="M320" s="36">
        <v>10016.89</v>
      </c>
      <c r="N320" s="37" t="s">
        <v>849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58">
        <v>45918.061215277776</v>
      </c>
      <c r="B321" s="59">
        <v>443932955</v>
      </c>
      <c r="C321" s="38" t="s">
        <v>36</v>
      </c>
      <c r="D321" s="38" t="s">
        <v>37</v>
      </c>
      <c r="E321" s="38" t="s">
        <v>45</v>
      </c>
      <c r="F321" s="38" t="s">
        <v>120</v>
      </c>
      <c r="G321" s="35">
        <v>3664.18</v>
      </c>
      <c r="H321" s="59">
        <v>443144330</v>
      </c>
      <c r="I321" s="35">
        <v>0</v>
      </c>
      <c r="J321" s="35">
        <v>0</v>
      </c>
      <c r="K321" s="35">
        <v>0</v>
      </c>
      <c r="L321" s="35">
        <v>0</v>
      </c>
      <c r="M321" s="35">
        <v>10016.89</v>
      </c>
      <c r="N321" s="38" t="s">
        <v>77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60">
        <v>45918.061562499999</v>
      </c>
      <c r="B322" s="61">
        <v>443932970</v>
      </c>
      <c r="C322" s="37" t="s">
        <v>36</v>
      </c>
      <c r="D322" s="37" t="s">
        <v>38</v>
      </c>
      <c r="E322" s="37" t="s">
        <v>46</v>
      </c>
      <c r="F322" s="37" t="s">
        <v>120</v>
      </c>
      <c r="G322" s="36">
        <v>3663.76</v>
      </c>
      <c r="H322" s="61">
        <v>443144345</v>
      </c>
      <c r="I322" s="36">
        <v>0</v>
      </c>
      <c r="J322" s="36">
        <v>0</v>
      </c>
      <c r="K322" s="36">
        <v>0</v>
      </c>
      <c r="L322" s="36">
        <v>0.34</v>
      </c>
      <c r="M322" s="36">
        <v>10017.23</v>
      </c>
      <c r="N322" s="37" t="s">
        <v>850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58">
        <v>45918.061574074076</v>
      </c>
      <c r="B323" s="59">
        <v>443932973</v>
      </c>
      <c r="C323" s="38" t="s">
        <v>36</v>
      </c>
      <c r="D323" s="38" t="s">
        <v>38</v>
      </c>
      <c r="E323" s="38" t="s">
        <v>46</v>
      </c>
      <c r="F323" s="38" t="s">
        <v>120</v>
      </c>
      <c r="G323" s="35">
        <v>3663.75</v>
      </c>
      <c r="H323" s="59">
        <v>443144348</v>
      </c>
      <c r="I323" s="35">
        <v>0</v>
      </c>
      <c r="J323" s="35">
        <v>0</v>
      </c>
      <c r="K323" s="35">
        <v>0</v>
      </c>
      <c r="L323" s="35">
        <v>0.33</v>
      </c>
      <c r="M323" s="35">
        <v>10017.56</v>
      </c>
      <c r="N323" s="38" t="s">
        <v>851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60">
        <v>45918.061574074076</v>
      </c>
      <c r="B324" s="61">
        <v>443932974</v>
      </c>
      <c r="C324" s="37" t="s">
        <v>36</v>
      </c>
      <c r="D324" s="37" t="s">
        <v>38</v>
      </c>
      <c r="E324" s="37" t="s">
        <v>46</v>
      </c>
      <c r="F324" s="37" t="s">
        <v>120</v>
      </c>
      <c r="G324" s="36">
        <v>3663.75</v>
      </c>
      <c r="H324" s="61">
        <v>443144349</v>
      </c>
      <c r="I324" s="36">
        <v>0</v>
      </c>
      <c r="J324" s="36">
        <v>0</v>
      </c>
      <c r="K324" s="36">
        <v>0</v>
      </c>
      <c r="L324" s="36">
        <v>0.33</v>
      </c>
      <c r="M324" s="36">
        <v>10017.89</v>
      </c>
      <c r="N324" s="37" t="s">
        <v>851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58">
        <v>45918.061678240738</v>
      </c>
      <c r="B325" s="59">
        <v>443932986</v>
      </c>
      <c r="C325" s="38" t="s">
        <v>36</v>
      </c>
      <c r="D325" s="38" t="s">
        <v>37</v>
      </c>
      <c r="E325" s="38" t="s">
        <v>45</v>
      </c>
      <c r="F325" s="38" t="s">
        <v>120</v>
      </c>
      <c r="G325" s="35">
        <v>3664.02</v>
      </c>
      <c r="H325" s="59">
        <v>443144361</v>
      </c>
      <c r="I325" s="35">
        <v>0</v>
      </c>
      <c r="J325" s="35">
        <v>0</v>
      </c>
      <c r="K325" s="35">
        <v>0</v>
      </c>
      <c r="L325" s="35">
        <v>0</v>
      </c>
      <c r="M325" s="35">
        <v>10017.89</v>
      </c>
      <c r="N325" s="38" t="s">
        <v>48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60">
        <v>45918.061678240738</v>
      </c>
      <c r="B326" s="61">
        <v>443932987</v>
      </c>
      <c r="C326" s="37" t="s">
        <v>36</v>
      </c>
      <c r="D326" s="37" t="s">
        <v>37</v>
      </c>
      <c r="E326" s="37" t="s">
        <v>45</v>
      </c>
      <c r="F326" s="37" t="s">
        <v>120</v>
      </c>
      <c r="G326" s="36">
        <v>3664.02</v>
      </c>
      <c r="H326" s="61">
        <v>443144362</v>
      </c>
      <c r="I326" s="36">
        <v>0</v>
      </c>
      <c r="J326" s="36">
        <v>0</v>
      </c>
      <c r="K326" s="36">
        <v>0</v>
      </c>
      <c r="L326" s="36">
        <v>0</v>
      </c>
      <c r="M326" s="36">
        <v>10017.89</v>
      </c>
      <c r="N326" s="37" t="s">
        <v>47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58">
        <v>45918.061689814815</v>
      </c>
      <c r="B327" s="59">
        <v>443932988</v>
      </c>
      <c r="C327" s="38" t="s">
        <v>36</v>
      </c>
      <c r="D327" s="38" t="s">
        <v>37</v>
      </c>
      <c r="E327" s="38" t="s">
        <v>45</v>
      </c>
      <c r="F327" s="38" t="s">
        <v>120</v>
      </c>
      <c r="G327" s="35">
        <v>3664.02</v>
      </c>
      <c r="H327" s="59">
        <v>443144363</v>
      </c>
      <c r="I327" s="35">
        <v>0</v>
      </c>
      <c r="J327" s="35">
        <v>0</v>
      </c>
      <c r="K327" s="35">
        <v>0</v>
      </c>
      <c r="L327" s="35">
        <v>0</v>
      </c>
      <c r="M327" s="35">
        <v>10017.89</v>
      </c>
      <c r="N327" s="38" t="s">
        <v>52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60">
        <v>45918.068055555559</v>
      </c>
      <c r="B328" s="61">
        <v>443934690</v>
      </c>
      <c r="C328" s="37" t="s">
        <v>36</v>
      </c>
      <c r="D328" s="37" t="s">
        <v>38</v>
      </c>
      <c r="E328" s="37" t="s">
        <v>45</v>
      </c>
      <c r="F328" s="37" t="s">
        <v>120</v>
      </c>
      <c r="G328" s="36">
        <v>3662.13</v>
      </c>
      <c r="H328" s="61">
        <v>443146056</v>
      </c>
      <c r="I328" s="36">
        <v>0</v>
      </c>
      <c r="J328" s="36">
        <v>0</v>
      </c>
      <c r="K328" s="36">
        <v>0</v>
      </c>
      <c r="L328" s="36">
        <v>0</v>
      </c>
      <c r="M328" s="36">
        <v>10017.89</v>
      </c>
      <c r="N328" s="37" t="s">
        <v>76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58">
        <v>45918.068055555559</v>
      </c>
      <c r="B329" s="59">
        <v>443934692</v>
      </c>
      <c r="C329" s="38" t="s">
        <v>36</v>
      </c>
      <c r="D329" s="38" t="s">
        <v>38</v>
      </c>
      <c r="E329" s="38" t="s">
        <v>45</v>
      </c>
      <c r="F329" s="38" t="s">
        <v>120</v>
      </c>
      <c r="G329" s="35">
        <v>3662.17</v>
      </c>
      <c r="H329" s="59">
        <v>443146058</v>
      </c>
      <c r="I329" s="35">
        <v>0</v>
      </c>
      <c r="J329" s="35">
        <v>0</v>
      </c>
      <c r="K329" s="35">
        <v>0</v>
      </c>
      <c r="L329" s="35">
        <v>0</v>
      </c>
      <c r="M329" s="35">
        <v>10017.89</v>
      </c>
      <c r="N329" s="38" t="s">
        <v>75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60">
        <v>45918.069432870368</v>
      </c>
      <c r="B330" s="61">
        <v>443934855</v>
      </c>
      <c r="C330" s="37" t="s">
        <v>36</v>
      </c>
      <c r="D330" s="37" t="s">
        <v>38</v>
      </c>
      <c r="E330" s="37" t="s">
        <v>45</v>
      </c>
      <c r="F330" s="37" t="s">
        <v>120</v>
      </c>
      <c r="G330" s="36">
        <v>3661.89</v>
      </c>
      <c r="H330" s="61">
        <v>443146223</v>
      </c>
      <c r="I330" s="36">
        <v>0</v>
      </c>
      <c r="J330" s="36">
        <v>0</v>
      </c>
      <c r="K330" s="36">
        <v>0</v>
      </c>
      <c r="L330" s="36">
        <v>0</v>
      </c>
      <c r="M330" s="36">
        <v>10017.89</v>
      </c>
      <c r="N330" s="37" t="s">
        <v>74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58">
        <v>45918.069537037038</v>
      </c>
      <c r="B331" s="59">
        <v>443934871</v>
      </c>
      <c r="C331" s="38" t="s">
        <v>36</v>
      </c>
      <c r="D331" s="38" t="s">
        <v>38</v>
      </c>
      <c r="E331" s="38" t="s">
        <v>46</v>
      </c>
      <c r="F331" s="38" t="s">
        <v>120</v>
      </c>
      <c r="G331" s="35">
        <v>3661.51</v>
      </c>
      <c r="H331" s="59">
        <v>443146243</v>
      </c>
      <c r="I331" s="35">
        <v>0</v>
      </c>
      <c r="J331" s="35">
        <v>0</v>
      </c>
      <c r="K331" s="35">
        <v>0</v>
      </c>
      <c r="L331" s="35">
        <v>-2.5099999999999998</v>
      </c>
      <c r="M331" s="35">
        <v>10015.379999999999</v>
      </c>
      <c r="N331" s="38" t="s">
        <v>852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60">
        <v>45918.06958333333</v>
      </c>
      <c r="B332" s="61">
        <v>443934883</v>
      </c>
      <c r="C332" s="37" t="s">
        <v>36</v>
      </c>
      <c r="D332" s="37" t="s">
        <v>38</v>
      </c>
      <c r="E332" s="37" t="s">
        <v>46</v>
      </c>
      <c r="F332" s="37" t="s">
        <v>120</v>
      </c>
      <c r="G332" s="36">
        <v>3661.17</v>
      </c>
      <c r="H332" s="61">
        <v>443146254</v>
      </c>
      <c r="I332" s="36">
        <v>0</v>
      </c>
      <c r="J332" s="36">
        <v>0</v>
      </c>
      <c r="K332" s="36">
        <v>0</v>
      </c>
      <c r="L332" s="36">
        <v>-3.01</v>
      </c>
      <c r="M332" s="36">
        <v>10012.370000000001</v>
      </c>
      <c r="N332" s="37" t="s">
        <v>853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58">
        <v>45918.086076388892</v>
      </c>
      <c r="B333" s="59">
        <v>443938832</v>
      </c>
      <c r="C333" s="38" t="s">
        <v>36</v>
      </c>
      <c r="D333" s="38" t="s">
        <v>37</v>
      </c>
      <c r="E333" s="38" t="s">
        <v>46</v>
      </c>
      <c r="F333" s="38" t="s">
        <v>120</v>
      </c>
      <c r="G333" s="35">
        <v>3664.89</v>
      </c>
      <c r="H333" s="59">
        <v>443150169</v>
      </c>
      <c r="I333" s="35">
        <v>0</v>
      </c>
      <c r="J333" s="35">
        <v>0</v>
      </c>
      <c r="K333" s="35">
        <v>0</v>
      </c>
      <c r="L333" s="35">
        <v>-3</v>
      </c>
      <c r="M333" s="35">
        <v>10009.370000000001</v>
      </c>
      <c r="N333" s="38" t="s">
        <v>854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60">
        <v>45918.086898148147</v>
      </c>
      <c r="B334" s="61">
        <v>443938999</v>
      </c>
      <c r="C334" s="37" t="s">
        <v>36</v>
      </c>
      <c r="D334" s="37" t="s">
        <v>37</v>
      </c>
      <c r="E334" s="37" t="s">
        <v>46</v>
      </c>
      <c r="F334" s="37" t="s">
        <v>120</v>
      </c>
      <c r="G334" s="36">
        <v>3665.41</v>
      </c>
      <c r="H334" s="61">
        <v>443150329</v>
      </c>
      <c r="I334" s="36">
        <v>0</v>
      </c>
      <c r="J334" s="36">
        <v>0</v>
      </c>
      <c r="K334" s="36">
        <v>0</v>
      </c>
      <c r="L334" s="36">
        <v>-3.28</v>
      </c>
      <c r="M334" s="36">
        <v>10006.09</v>
      </c>
      <c r="N334" s="37" t="s">
        <v>855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58">
        <v>45918.086898148147</v>
      </c>
      <c r="B335" s="59">
        <v>443939001</v>
      </c>
      <c r="C335" s="38" t="s">
        <v>36</v>
      </c>
      <c r="D335" s="38" t="s">
        <v>37</v>
      </c>
      <c r="E335" s="38" t="s">
        <v>46</v>
      </c>
      <c r="F335" s="38" t="s">
        <v>120</v>
      </c>
      <c r="G335" s="35">
        <v>3665.41</v>
      </c>
      <c r="H335" s="59">
        <v>443150330</v>
      </c>
      <c r="I335" s="35">
        <v>0</v>
      </c>
      <c r="J335" s="35">
        <v>0</v>
      </c>
      <c r="K335" s="35">
        <v>0</v>
      </c>
      <c r="L335" s="35">
        <v>-3.24</v>
      </c>
      <c r="M335" s="35">
        <v>10002.85</v>
      </c>
      <c r="N335" s="38" t="s">
        <v>855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60">
        <v>45918.08829861111</v>
      </c>
      <c r="B336" s="61">
        <v>443939256</v>
      </c>
      <c r="C336" s="37" t="s">
        <v>36</v>
      </c>
      <c r="D336" s="37" t="s">
        <v>37</v>
      </c>
      <c r="E336" s="37" t="s">
        <v>45</v>
      </c>
      <c r="F336" s="37" t="s">
        <v>120</v>
      </c>
      <c r="G336" s="36">
        <v>3664.57</v>
      </c>
      <c r="H336" s="61">
        <v>443150580</v>
      </c>
      <c r="I336" s="36">
        <v>0</v>
      </c>
      <c r="J336" s="36">
        <v>0</v>
      </c>
      <c r="K336" s="36">
        <v>0</v>
      </c>
      <c r="L336" s="36">
        <v>0</v>
      </c>
      <c r="M336" s="36">
        <v>10002.85</v>
      </c>
      <c r="N336" s="37" t="s">
        <v>77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58">
        <v>45918.08829861111</v>
      </c>
      <c r="B337" s="59">
        <v>443939257</v>
      </c>
      <c r="C337" s="38" t="s">
        <v>36</v>
      </c>
      <c r="D337" s="38" t="s">
        <v>37</v>
      </c>
      <c r="E337" s="38" t="s">
        <v>45</v>
      </c>
      <c r="F337" s="38" t="s">
        <v>120</v>
      </c>
      <c r="G337" s="35">
        <v>3664.57</v>
      </c>
      <c r="H337" s="59">
        <v>443150581</v>
      </c>
      <c r="I337" s="35">
        <v>0</v>
      </c>
      <c r="J337" s="35">
        <v>0</v>
      </c>
      <c r="K337" s="35">
        <v>0</v>
      </c>
      <c r="L337" s="35">
        <v>0</v>
      </c>
      <c r="M337" s="35">
        <v>10002.85</v>
      </c>
      <c r="N337" s="38" t="s">
        <v>48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60">
        <v>45918.089560185188</v>
      </c>
      <c r="B338" s="61">
        <v>443939553</v>
      </c>
      <c r="C338" s="37" t="s">
        <v>36</v>
      </c>
      <c r="D338" s="37" t="s">
        <v>38</v>
      </c>
      <c r="E338" s="37" t="s">
        <v>46</v>
      </c>
      <c r="F338" s="37" t="s">
        <v>120</v>
      </c>
      <c r="G338" s="36">
        <v>3665.93</v>
      </c>
      <c r="H338" s="61">
        <v>443150871</v>
      </c>
      <c r="I338" s="36">
        <v>0</v>
      </c>
      <c r="J338" s="36">
        <v>0</v>
      </c>
      <c r="K338" s="36">
        <v>0</v>
      </c>
      <c r="L338" s="36">
        <v>1.36</v>
      </c>
      <c r="M338" s="36">
        <v>10004.209999999999</v>
      </c>
      <c r="N338" s="37" t="s">
        <v>856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58">
        <v>45918.092361111114</v>
      </c>
      <c r="B339" s="59">
        <v>443940349</v>
      </c>
      <c r="C339" s="38" t="s">
        <v>36</v>
      </c>
      <c r="D339" s="38" t="s">
        <v>38</v>
      </c>
      <c r="E339" s="38" t="s">
        <v>46</v>
      </c>
      <c r="F339" s="38" t="s">
        <v>120</v>
      </c>
      <c r="G339" s="35">
        <v>3667.05</v>
      </c>
      <c r="H339" s="59">
        <v>443151642</v>
      </c>
      <c r="I339" s="35">
        <v>0</v>
      </c>
      <c r="J339" s="35">
        <v>0</v>
      </c>
      <c r="K339" s="35">
        <v>0</v>
      </c>
      <c r="L339" s="35">
        <v>3.03</v>
      </c>
      <c r="M339" s="35">
        <v>10007.24</v>
      </c>
      <c r="N339" s="38" t="s">
        <v>857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60">
        <v>45918.093912037039</v>
      </c>
      <c r="B340" s="61">
        <v>443940690</v>
      </c>
      <c r="C340" s="37" t="s">
        <v>36</v>
      </c>
      <c r="D340" s="37" t="s">
        <v>38</v>
      </c>
      <c r="E340" s="37" t="s">
        <v>46</v>
      </c>
      <c r="F340" s="37" t="s">
        <v>120</v>
      </c>
      <c r="G340" s="36">
        <v>3667.52</v>
      </c>
      <c r="H340" s="61">
        <v>443151985</v>
      </c>
      <c r="I340" s="36">
        <v>0</v>
      </c>
      <c r="J340" s="36">
        <v>0</v>
      </c>
      <c r="K340" s="36">
        <v>0</v>
      </c>
      <c r="L340" s="36">
        <v>3.5</v>
      </c>
      <c r="M340" s="36">
        <v>10010.74</v>
      </c>
      <c r="N340" s="37" t="s">
        <v>858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58">
        <v>45918.093935185185</v>
      </c>
      <c r="B341" s="59">
        <v>443940695</v>
      </c>
      <c r="C341" s="38" t="s">
        <v>36</v>
      </c>
      <c r="D341" s="38" t="s">
        <v>38</v>
      </c>
      <c r="E341" s="38" t="s">
        <v>46</v>
      </c>
      <c r="F341" s="38" t="s">
        <v>120</v>
      </c>
      <c r="G341" s="35">
        <v>3667.59</v>
      </c>
      <c r="H341" s="59">
        <v>443151990</v>
      </c>
      <c r="I341" s="35">
        <v>0</v>
      </c>
      <c r="J341" s="35">
        <v>0</v>
      </c>
      <c r="K341" s="35">
        <v>0</v>
      </c>
      <c r="L341" s="35">
        <v>3.02</v>
      </c>
      <c r="M341" s="35">
        <v>10013.76</v>
      </c>
      <c r="N341" s="38" t="s">
        <v>859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60">
        <v>45918.096284722225</v>
      </c>
      <c r="B342" s="61">
        <v>443941323</v>
      </c>
      <c r="C342" s="37" t="s">
        <v>36</v>
      </c>
      <c r="D342" s="37" t="s">
        <v>37</v>
      </c>
      <c r="E342" s="37" t="s">
        <v>45</v>
      </c>
      <c r="F342" s="37" t="s">
        <v>120</v>
      </c>
      <c r="G342" s="36">
        <v>3667.83</v>
      </c>
      <c r="H342" s="61">
        <v>443152612</v>
      </c>
      <c r="I342" s="36">
        <v>0</v>
      </c>
      <c r="J342" s="36">
        <v>0</v>
      </c>
      <c r="K342" s="36">
        <v>0</v>
      </c>
      <c r="L342" s="36">
        <v>0</v>
      </c>
      <c r="M342" s="36">
        <v>10013.76</v>
      </c>
      <c r="N342" s="37" t="s">
        <v>77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58">
        <v>45918.096284722225</v>
      </c>
      <c r="B343" s="59">
        <v>443941326</v>
      </c>
      <c r="C343" s="38" t="s">
        <v>36</v>
      </c>
      <c r="D343" s="38" t="s">
        <v>37</v>
      </c>
      <c r="E343" s="38" t="s">
        <v>45</v>
      </c>
      <c r="F343" s="38" t="s">
        <v>120</v>
      </c>
      <c r="G343" s="35">
        <v>3667.83</v>
      </c>
      <c r="H343" s="59">
        <v>443152614</v>
      </c>
      <c r="I343" s="35">
        <v>0</v>
      </c>
      <c r="J343" s="35">
        <v>0</v>
      </c>
      <c r="K343" s="35">
        <v>0</v>
      </c>
      <c r="L343" s="35">
        <v>0</v>
      </c>
      <c r="M343" s="35">
        <v>10013.76</v>
      </c>
      <c r="N343" s="38" t="s">
        <v>48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60">
        <v>45918.096284722225</v>
      </c>
      <c r="B344" s="61">
        <v>443941329</v>
      </c>
      <c r="C344" s="37" t="s">
        <v>36</v>
      </c>
      <c r="D344" s="37" t="s">
        <v>37</v>
      </c>
      <c r="E344" s="37" t="s">
        <v>45</v>
      </c>
      <c r="F344" s="37" t="s">
        <v>120</v>
      </c>
      <c r="G344" s="36">
        <v>3667.83</v>
      </c>
      <c r="H344" s="61">
        <v>443152617</v>
      </c>
      <c r="I344" s="36">
        <v>0</v>
      </c>
      <c r="J344" s="36">
        <v>0</v>
      </c>
      <c r="K344" s="36">
        <v>0</v>
      </c>
      <c r="L344" s="36">
        <v>0</v>
      </c>
      <c r="M344" s="36">
        <v>10013.76</v>
      </c>
      <c r="N344" s="37" t="s">
        <v>47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58">
        <v>45918.096296296295</v>
      </c>
      <c r="B345" s="59">
        <v>443941330</v>
      </c>
      <c r="C345" s="38" t="s">
        <v>36</v>
      </c>
      <c r="D345" s="38" t="s">
        <v>37</v>
      </c>
      <c r="E345" s="38" t="s">
        <v>45</v>
      </c>
      <c r="F345" s="38" t="s">
        <v>120</v>
      </c>
      <c r="G345" s="35">
        <v>3667.73</v>
      </c>
      <c r="H345" s="59">
        <v>443152618</v>
      </c>
      <c r="I345" s="35">
        <v>0</v>
      </c>
      <c r="J345" s="35">
        <v>0</v>
      </c>
      <c r="K345" s="35">
        <v>0</v>
      </c>
      <c r="L345" s="35">
        <v>0</v>
      </c>
      <c r="M345" s="35">
        <v>10013.76</v>
      </c>
      <c r="N345" s="38" t="s">
        <v>52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60">
        <v>45918.099270833336</v>
      </c>
      <c r="B346" s="61">
        <v>443941906</v>
      </c>
      <c r="C346" s="37" t="s">
        <v>36</v>
      </c>
      <c r="D346" s="37" t="s">
        <v>38</v>
      </c>
      <c r="E346" s="37" t="s">
        <v>46</v>
      </c>
      <c r="F346" s="37" t="s">
        <v>120</v>
      </c>
      <c r="G346" s="36">
        <v>3669.58</v>
      </c>
      <c r="H346" s="61">
        <v>443153182</v>
      </c>
      <c r="I346" s="36">
        <v>0</v>
      </c>
      <c r="J346" s="36">
        <v>0</v>
      </c>
      <c r="K346" s="36">
        <v>0</v>
      </c>
      <c r="L346" s="36">
        <v>1.75</v>
      </c>
      <c r="M346" s="36">
        <v>10015.51</v>
      </c>
      <c r="N346" s="37" t="s">
        <v>860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58">
        <v>45918.102488425924</v>
      </c>
      <c r="B347" s="59">
        <v>443942687</v>
      </c>
      <c r="C347" s="38" t="s">
        <v>36</v>
      </c>
      <c r="D347" s="38" t="s">
        <v>38</v>
      </c>
      <c r="E347" s="38" t="s">
        <v>46</v>
      </c>
      <c r="F347" s="38" t="s">
        <v>120</v>
      </c>
      <c r="G347" s="35">
        <v>3671.06</v>
      </c>
      <c r="H347" s="59">
        <v>443153956</v>
      </c>
      <c r="I347" s="35">
        <v>0</v>
      </c>
      <c r="J347" s="35">
        <v>0</v>
      </c>
      <c r="K347" s="35">
        <v>0</v>
      </c>
      <c r="L347" s="35">
        <v>3.23</v>
      </c>
      <c r="M347" s="35">
        <v>10018.74</v>
      </c>
      <c r="N347" s="38" t="s">
        <v>861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60">
        <v>45918.102488425924</v>
      </c>
      <c r="B348" s="61">
        <v>443942688</v>
      </c>
      <c r="C348" s="37" t="s">
        <v>36</v>
      </c>
      <c r="D348" s="37" t="s">
        <v>38</v>
      </c>
      <c r="E348" s="37" t="s">
        <v>46</v>
      </c>
      <c r="F348" s="37" t="s">
        <v>120</v>
      </c>
      <c r="G348" s="36">
        <v>3671.06</v>
      </c>
      <c r="H348" s="61">
        <v>443153957</v>
      </c>
      <c r="I348" s="36">
        <v>0</v>
      </c>
      <c r="J348" s="36">
        <v>0</v>
      </c>
      <c r="K348" s="36">
        <v>0</v>
      </c>
      <c r="L348" s="36">
        <v>3.23</v>
      </c>
      <c r="M348" s="36">
        <v>10021.969999999999</v>
      </c>
      <c r="N348" s="37" t="s">
        <v>861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58">
        <v>45918.102592592593</v>
      </c>
      <c r="B349" s="59">
        <v>443942740</v>
      </c>
      <c r="C349" s="38" t="s">
        <v>36</v>
      </c>
      <c r="D349" s="38" t="s">
        <v>38</v>
      </c>
      <c r="E349" s="38" t="s">
        <v>46</v>
      </c>
      <c r="F349" s="38" t="s">
        <v>120</v>
      </c>
      <c r="G349" s="35">
        <v>3671.97</v>
      </c>
      <c r="H349" s="59">
        <v>443154007</v>
      </c>
      <c r="I349" s="35">
        <v>0</v>
      </c>
      <c r="J349" s="35">
        <v>0</v>
      </c>
      <c r="K349" s="35">
        <v>0</v>
      </c>
      <c r="L349" s="35">
        <v>4.24</v>
      </c>
      <c r="M349" s="35">
        <v>10026.209999999999</v>
      </c>
      <c r="N349" s="38" t="s">
        <v>862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60">
        <v>45918.103113425925</v>
      </c>
      <c r="B350" s="61">
        <v>443942965</v>
      </c>
      <c r="C350" s="37" t="s">
        <v>36</v>
      </c>
      <c r="D350" s="37" t="s">
        <v>37</v>
      </c>
      <c r="E350" s="37" t="s">
        <v>45</v>
      </c>
      <c r="F350" s="37" t="s">
        <v>120</v>
      </c>
      <c r="G350" s="36">
        <v>3670.2</v>
      </c>
      <c r="H350" s="61">
        <v>443154231</v>
      </c>
      <c r="I350" s="36">
        <v>0</v>
      </c>
      <c r="J350" s="36">
        <v>0</v>
      </c>
      <c r="K350" s="36">
        <v>0</v>
      </c>
      <c r="L350" s="36">
        <v>0</v>
      </c>
      <c r="M350" s="36">
        <v>10026.209999999999</v>
      </c>
      <c r="N350" s="37" t="s">
        <v>77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58">
        <v>45918.103113425925</v>
      </c>
      <c r="B351" s="59">
        <v>443942966</v>
      </c>
      <c r="C351" s="38" t="s">
        <v>36</v>
      </c>
      <c r="D351" s="38" t="s">
        <v>37</v>
      </c>
      <c r="E351" s="38" t="s">
        <v>45</v>
      </c>
      <c r="F351" s="38" t="s">
        <v>120</v>
      </c>
      <c r="G351" s="35">
        <v>3670.23</v>
      </c>
      <c r="H351" s="59">
        <v>443154232</v>
      </c>
      <c r="I351" s="35">
        <v>0</v>
      </c>
      <c r="J351" s="35">
        <v>0</v>
      </c>
      <c r="K351" s="35">
        <v>0</v>
      </c>
      <c r="L351" s="35">
        <v>0</v>
      </c>
      <c r="M351" s="35">
        <v>10026.209999999999</v>
      </c>
      <c r="N351" s="38" t="s">
        <v>52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60">
        <v>45918.103113425925</v>
      </c>
      <c r="B352" s="61">
        <v>443942968</v>
      </c>
      <c r="C352" s="37" t="s">
        <v>36</v>
      </c>
      <c r="D352" s="37" t="s">
        <v>37</v>
      </c>
      <c r="E352" s="37" t="s">
        <v>45</v>
      </c>
      <c r="F352" s="37" t="s">
        <v>120</v>
      </c>
      <c r="G352" s="36">
        <v>3670.25</v>
      </c>
      <c r="H352" s="61">
        <v>443154234</v>
      </c>
      <c r="I352" s="36">
        <v>0</v>
      </c>
      <c r="J352" s="36">
        <v>0</v>
      </c>
      <c r="K352" s="36">
        <v>0</v>
      </c>
      <c r="L352" s="36">
        <v>0</v>
      </c>
      <c r="M352" s="36">
        <v>10026.209999999999</v>
      </c>
      <c r="N352" s="37" t="s">
        <v>47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58">
        <v>45918.103125000001</v>
      </c>
      <c r="B353" s="59">
        <v>443942969</v>
      </c>
      <c r="C353" s="38" t="s">
        <v>36</v>
      </c>
      <c r="D353" s="38" t="s">
        <v>37</v>
      </c>
      <c r="E353" s="38" t="s">
        <v>45</v>
      </c>
      <c r="F353" s="38" t="s">
        <v>120</v>
      </c>
      <c r="G353" s="35">
        <v>3670.29</v>
      </c>
      <c r="H353" s="59">
        <v>443154235</v>
      </c>
      <c r="I353" s="35">
        <v>0</v>
      </c>
      <c r="J353" s="35">
        <v>0</v>
      </c>
      <c r="K353" s="35">
        <v>0</v>
      </c>
      <c r="L353" s="35">
        <v>0</v>
      </c>
      <c r="M353" s="35">
        <v>10026.209999999999</v>
      </c>
      <c r="N353" s="38" t="s">
        <v>48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60">
        <v>45918.10496527778</v>
      </c>
      <c r="B354" s="61">
        <v>443943803</v>
      </c>
      <c r="C354" s="37" t="s">
        <v>36</v>
      </c>
      <c r="D354" s="37" t="s">
        <v>37</v>
      </c>
      <c r="E354" s="37" t="s">
        <v>45</v>
      </c>
      <c r="F354" s="37" t="s">
        <v>120</v>
      </c>
      <c r="G354" s="36">
        <v>3670.27</v>
      </c>
      <c r="H354" s="61">
        <v>443154980</v>
      </c>
      <c r="I354" s="36">
        <v>0</v>
      </c>
      <c r="J354" s="36">
        <v>0</v>
      </c>
      <c r="K354" s="36">
        <v>0</v>
      </c>
      <c r="L354" s="36">
        <v>0</v>
      </c>
      <c r="M354" s="36">
        <v>10026.209999999999</v>
      </c>
      <c r="N354" s="37" t="s">
        <v>93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58">
        <v>45918.10496527778</v>
      </c>
      <c r="B355" s="59">
        <v>443943804</v>
      </c>
      <c r="C355" s="38" t="s">
        <v>36</v>
      </c>
      <c r="D355" s="38" t="s">
        <v>37</v>
      </c>
      <c r="E355" s="38" t="s">
        <v>45</v>
      </c>
      <c r="F355" s="38" t="s">
        <v>120</v>
      </c>
      <c r="G355" s="35">
        <v>3670.27</v>
      </c>
      <c r="H355" s="59">
        <v>443154981</v>
      </c>
      <c r="I355" s="35">
        <v>0</v>
      </c>
      <c r="J355" s="35">
        <v>0</v>
      </c>
      <c r="K355" s="35">
        <v>0</v>
      </c>
      <c r="L355" s="35">
        <v>0</v>
      </c>
      <c r="M355" s="35">
        <v>10026.209999999999</v>
      </c>
      <c r="N355" s="38" t="s">
        <v>81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60">
        <v>45918.125648148147</v>
      </c>
      <c r="B356" s="61">
        <v>443948287</v>
      </c>
      <c r="C356" s="37" t="s">
        <v>36</v>
      </c>
      <c r="D356" s="37" t="s">
        <v>38</v>
      </c>
      <c r="E356" s="37" t="s">
        <v>46</v>
      </c>
      <c r="F356" s="37" t="s">
        <v>120</v>
      </c>
      <c r="G356" s="36">
        <v>3667.66</v>
      </c>
      <c r="H356" s="61">
        <v>443159308</v>
      </c>
      <c r="I356" s="36">
        <v>0</v>
      </c>
      <c r="J356" s="36">
        <v>0</v>
      </c>
      <c r="K356" s="36">
        <v>0</v>
      </c>
      <c r="L356" s="36">
        <v>-2.63</v>
      </c>
      <c r="M356" s="36">
        <v>10023.58</v>
      </c>
      <c r="N356" s="37" t="s">
        <v>863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58">
        <v>45918.125740740739</v>
      </c>
      <c r="B357" s="59">
        <v>443948389</v>
      </c>
      <c r="C357" s="38" t="s">
        <v>36</v>
      </c>
      <c r="D357" s="38" t="s">
        <v>38</v>
      </c>
      <c r="E357" s="38" t="s">
        <v>46</v>
      </c>
      <c r="F357" s="38" t="s">
        <v>120</v>
      </c>
      <c r="G357" s="35">
        <v>3667.25</v>
      </c>
      <c r="H357" s="59">
        <v>443159410</v>
      </c>
      <c r="I357" s="35">
        <v>0</v>
      </c>
      <c r="J357" s="35">
        <v>0</v>
      </c>
      <c r="K357" s="35">
        <v>0</v>
      </c>
      <c r="L357" s="35">
        <v>-2.95</v>
      </c>
      <c r="M357" s="35">
        <v>10020.629999999999</v>
      </c>
      <c r="N357" s="38" t="s">
        <v>864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60">
        <v>45918.125740740739</v>
      </c>
      <c r="B358" s="61">
        <v>443948392</v>
      </c>
      <c r="C358" s="37" t="s">
        <v>36</v>
      </c>
      <c r="D358" s="37" t="s">
        <v>38</v>
      </c>
      <c r="E358" s="37" t="s">
        <v>46</v>
      </c>
      <c r="F358" s="37" t="s">
        <v>120</v>
      </c>
      <c r="G358" s="36">
        <v>3667.25</v>
      </c>
      <c r="H358" s="61">
        <v>443159411</v>
      </c>
      <c r="I358" s="36">
        <v>0</v>
      </c>
      <c r="J358" s="36">
        <v>0</v>
      </c>
      <c r="K358" s="36">
        <v>0</v>
      </c>
      <c r="L358" s="36">
        <v>-3.02</v>
      </c>
      <c r="M358" s="36">
        <v>10017.61</v>
      </c>
      <c r="N358" s="37" t="s">
        <v>865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58">
        <v>45918.125740740739</v>
      </c>
      <c r="B359" s="59">
        <v>443948393</v>
      </c>
      <c r="C359" s="38" t="s">
        <v>36</v>
      </c>
      <c r="D359" s="38" t="s">
        <v>38</v>
      </c>
      <c r="E359" s="38" t="s">
        <v>46</v>
      </c>
      <c r="F359" s="38" t="s">
        <v>120</v>
      </c>
      <c r="G359" s="35">
        <v>3667.25</v>
      </c>
      <c r="H359" s="59">
        <v>443159412</v>
      </c>
      <c r="I359" s="35">
        <v>0</v>
      </c>
      <c r="J359" s="35">
        <v>0</v>
      </c>
      <c r="K359" s="35">
        <v>0</v>
      </c>
      <c r="L359" s="35">
        <v>-3.02</v>
      </c>
      <c r="M359" s="35">
        <v>10014.59</v>
      </c>
      <c r="N359" s="38" t="s">
        <v>866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60">
        <v>45918.125752314816</v>
      </c>
      <c r="B360" s="61">
        <v>443948406</v>
      </c>
      <c r="C360" s="37" t="s">
        <v>36</v>
      </c>
      <c r="D360" s="37" t="s">
        <v>38</v>
      </c>
      <c r="E360" s="37" t="s">
        <v>46</v>
      </c>
      <c r="F360" s="37" t="s">
        <v>120</v>
      </c>
      <c r="G360" s="36">
        <v>3667.12</v>
      </c>
      <c r="H360" s="61">
        <v>443159426</v>
      </c>
      <c r="I360" s="36">
        <v>0</v>
      </c>
      <c r="J360" s="36">
        <v>0</v>
      </c>
      <c r="K360" s="36">
        <v>0</v>
      </c>
      <c r="L360" s="36">
        <v>-3.11</v>
      </c>
      <c r="M360" s="36">
        <v>10011.48</v>
      </c>
      <c r="N360" s="37" t="s">
        <v>867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58">
        <v>45918.125752314816</v>
      </c>
      <c r="B361" s="59">
        <v>443948409</v>
      </c>
      <c r="C361" s="38" t="s">
        <v>36</v>
      </c>
      <c r="D361" s="38" t="s">
        <v>38</v>
      </c>
      <c r="E361" s="38" t="s">
        <v>46</v>
      </c>
      <c r="F361" s="38" t="s">
        <v>120</v>
      </c>
      <c r="G361" s="35">
        <v>3667.12</v>
      </c>
      <c r="H361" s="59">
        <v>443159427</v>
      </c>
      <c r="I361" s="35">
        <v>0</v>
      </c>
      <c r="J361" s="35">
        <v>0</v>
      </c>
      <c r="K361" s="35">
        <v>0</v>
      </c>
      <c r="L361" s="35">
        <v>-3.13</v>
      </c>
      <c r="M361" s="35">
        <v>10008.35</v>
      </c>
      <c r="N361" s="38" t="s">
        <v>867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60">
        <v>45918.12903935185</v>
      </c>
      <c r="B362" s="61">
        <v>443949710</v>
      </c>
      <c r="C362" s="37" t="s">
        <v>36</v>
      </c>
      <c r="D362" s="37" t="s">
        <v>38</v>
      </c>
      <c r="E362" s="37" t="s">
        <v>45</v>
      </c>
      <c r="F362" s="37" t="s">
        <v>120</v>
      </c>
      <c r="G362" s="36">
        <v>3667.49</v>
      </c>
      <c r="H362" s="61">
        <v>443160702</v>
      </c>
      <c r="I362" s="36">
        <v>0</v>
      </c>
      <c r="J362" s="36">
        <v>0</v>
      </c>
      <c r="K362" s="36">
        <v>0</v>
      </c>
      <c r="L362" s="36">
        <v>0</v>
      </c>
      <c r="M362" s="36">
        <v>10008.35</v>
      </c>
      <c r="N362" s="37" t="s">
        <v>77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58">
        <v>45918.12903935185</v>
      </c>
      <c r="B363" s="59">
        <v>443949712</v>
      </c>
      <c r="C363" s="38" t="s">
        <v>36</v>
      </c>
      <c r="D363" s="38" t="s">
        <v>38</v>
      </c>
      <c r="E363" s="38" t="s">
        <v>45</v>
      </c>
      <c r="F363" s="38" t="s">
        <v>120</v>
      </c>
      <c r="G363" s="35">
        <v>3667.49</v>
      </c>
      <c r="H363" s="59">
        <v>443160704</v>
      </c>
      <c r="I363" s="35">
        <v>0</v>
      </c>
      <c r="J363" s="35">
        <v>0</v>
      </c>
      <c r="K363" s="35">
        <v>0</v>
      </c>
      <c r="L363" s="35">
        <v>0</v>
      </c>
      <c r="M363" s="35">
        <v>10008.35</v>
      </c>
      <c r="N363" s="38" t="s">
        <v>52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60">
        <v>45918.12903935185</v>
      </c>
      <c r="B364" s="61">
        <v>443949713</v>
      </c>
      <c r="C364" s="37" t="s">
        <v>36</v>
      </c>
      <c r="D364" s="37" t="s">
        <v>38</v>
      </c>
      <c r="E364" s="37" t="s">
        <v>45</v>
      </c>
      <c r="F364" s="37" t="s">
        <v>120</v>
      </c>
      <c r="G364" s="36">
        <v>3667.49</v>
      </c>
      <c r="H364" s="61">
        <v>443160705</v>
      </c>
      <c r="I364" s="36">
        <v>0</v>
      </c>
      <c r="J364" s="36">
        <v>0</v>
      </c>
      <c r="K364" s="36">
        <v>0</v>
      </c>
      <c r="L364" s="36">
        <v>0</v>
      </c>
      <c r="M364" s="36">
        <v>10008.35</v>
      </c>
      <c r="N364" s="37" t="s">
        <v>48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58">
        <v>45918.129050925927</v>
      </c>
      <c r="B365" s="59">
        <v>443949714</v>
      </c>
      <c r="C365" s="38" t="s">
        <v>36</v>
      </c>
      <c r="D365" s="38" t="s">
        <v>38</v>
      </c>
      <c r="E365" s="38" t="s">
        <v>45</v>
      </c>
      <c r="F365" s="38" t="s">
        <v>120</v>
      </c>
      <c r="G365" s="35">
        <v>3667.49</v>
      </c>
      <c r="H365" s="59">
        <v>443160706</v>
      </c>
      <c r="I365" s="35">
        <v>0</v>
      </c>
      <c r="J365" s="35">
        <v>0</v>
      </c>
      <c r="K365" s="35">
        <v>0</v>
      </c>
      <c r="L365" s="35">
        <v>0</v>
      </c>
      <c r="M365" s="35">
        <v>10008.35</v>
      </c>
      <c r="N365" s="38" t="s">
        <v>47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60">
        <v>45918.129976851851</v>
      </c>
      <c r="B366" s="61">
        <v>443949844</v>
      </c>
      <c r="C366" s="37" t="s">
        <v>36</v>
      </c>
      <c r="D366" s="37" t="s">
        <v>37</v>
      </c>
      <c r="E366" s="37" t="s">
        <v>46</v>
      </c>
      <c r="F366" s="37" t="s">
        <v>120</v>
      </c>
      <c r="G366" s="36">
        <v>3665.75</v>
      </c>
      <c r="H366" s="61">
        <v>443160833</v>
      </c>
      <c r="I366" s="36">
        <v>0</v>
      </c>
      <c r="J366" s="36">
        <v>0</v>
      </c>
      <c r="K366" s="36">
        <v>0</v>
      </c>
      <c r="L366" s="36">
        <v>1.74</v>
      </c>
      <c r="M366" s="36">
        <v>10010.09</v>
      </c>
      <c r="N366" s="37" t="s">
        <v>868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58">
        <v>45918.131342592591</v>
      </c>
      <c r="B367" s="59">
        <v>443950666</v>
      </c>
      <c r="C367" s="38" t="s">
        <v>36</v>
      </c>
      <c r="D367" s="38" t="s">
        <v>37</v>
      </c>
      <c r="E367" s="38" t="s">
        <v>46</v>
      </c>
      <c r="F367" s="38" t="s">
        <v>120</v>
      </c>
      <c r="G367" s="35">
        <v>3664.43</v>
      </c>
      <c r="H367" s="59">
        <v>443161652</v>
      </c>
      <c r="I367" s="35">
        <v>0</v>
      </c>
      <c r="J367" s="35">
        <v>0</v>
      </c>
      <c r="K367" s="35">
        <v>0</v>
      </c>
      <c r="L367" s="35">
        <v>3.06</v>
      </c>
      <c r="M367" s="35">
        <v>10013.15</v>
      </c>
      <c r="N367" s="38" t="s">
        <v>869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60">
        <v>45918.131342592591</v>
      </c>
      <c r="B368" s="61">
        <v>443950667</v>
      </c>
      <c r="C368" s="37" t="s">
        <v>36</v>
      </c>
      <c r="D368" s="37" t="s">
        <v>37</v>
      </c>
      <c r="E368" s="37" t="s">
        <v>46</v>
      </c>
      <c r="F368" s="37" t="s">
        <v>120</v>
      </c>
      <c r="G368" s="36">
        <v>3664.43</v>
      </c>
      <c r="H368" s="61">
        <v>443161653</v>
      </c>
      <c r="I368" s="36">
        <v>0</v>
      </c>
      <c r="J368" s="36">
        <v>0</v>
      </c>
      <c r="K368" s="36">
        <v>0</v>
      </c>
      <c r="L368" s="36">
        <v>3.06</v>
      </c>
      <c r="M368" s="36">
        <v>10016.209999999999</v>
      </c>
      <c r="N368" s="37" t="s">
        <v>869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58">
        <v>45918.131597222222</v>
      </c>
      <c r="B369" s="59">
        <v>443950926</v>
      </c>
      <c r="C369" s="38" t="s">
        <v>36</v>
      </c>
      <c r="D369" s="38" t="s">
        <v>37</v>
      </c>
      <c r="E369" s="38" t="s">
        <v>46</v>
      </c>
      <c r="F369" s="38" t="s">
        <v>120</v>
      </c>
      <c r="G369" s="35">
        <v>3663.99</v>
      </c>
      <c r="H369" s="59">
        <v>443161910</v>
      </c>
      <c r="I369" s="35">
        <v>0</v>
      </c>
      <c r="J369" s="35">
        <v>0</v>
      </c>
      <c r="K369" s="35">
        <v>0</v>
      </c>
      <c r="L369" s="35">
        <v>3.5</v>
      </c>
      <c r="M369" s="35">
        <v>10019.709999999999</v>
      </c>
      <c r="N369" s="38" t="s">
        <v>870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60">
        <v>45918.133784722224</v>
      </c>
      <c r="B370" s="61">
        <v>443951829</v>
      </c>
      <c r="C370" s="37" t="s">
        <v>36</v>
      </c>
      <c r="D370" s="37" t="s">
        <v>38</v>
      </c>
      <c r="E370" s="37" t="s">
        <v>45</v>
      </c>
      <c r="F370" s="37" t="s">
        <v>120</v>
      </c>
      <c r="G370" s="36">
        <v>3664.49</v>
      </c>
      <c r="H370" s="61">
        <v>443162800</v>
      </c>
      <c r="I370" s="36">
        <v>0</v>
      </c>
      <c r="J370" s="36">
        <v>0</v>
      </c>
      <c r="K370" s="36">
        <v>0</v>
      </c>
      <c r="L370" s="36">
        <v>0</v>
      </c>
      <c r="M370" s="36">
        <v>10019.709999999999</v>
      </c>
      <c r="N370" s="37" t="s">
        <v>77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58">
        <v>45918.133784722224</v>
      </c>
      <c r="B371" s="59">
        <v>443951830</v>
      </c>
      <c r="C371" s="38" t="s">
        <v>36</v>
      </c>
      <c r="D371" s="38" t="s">
        <v>38</v>
      </c>
      <c r="E371" s="38" t="s">
        <v>45</v>
      </c>
      <c r="F371" s="38" t="s">
        <v>120</v>
      </c>
      <c r="G371" s="35">
        <v>3664.32</v>
      </c>
      <c r="H371" s="59">
        <v>443162801</v>
      </c>
      <c r="I371" s="35">
        <v>0</v>
      </c>
      <c r="J371" s="35">
        <v>0</v>
      </c>
      <c r="K371" s="35">
        <v>0</v>
      </c>
      <c r="L371" s="35">
        <v>0</v>
      </c>
      <c r="M371" s="35">
        <v>10019.709999999999</v>
      </c>
      <c r="N371" s="38" t="s">
        <v>48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60">
        <v>45918.133784722224</v>
      </c>
      <c r="B372" s="61">
        <v>443951832</v>
      </c>
      <c r="C372" s="37" t="s">
        <v>36</v>
      </c>
      <c r="D372" s="37" t="s">
        <v>38</v>
      </c>
      <c r="E372" s="37" t="s">
        <v>45</v>
      </c>
      <c r="F372" s="37" t="s">
        <v>120</v>
      </c>
      <c r="G372" s="36">
        <v>3664.55</v>
      </c>
      <c r="H372" s="61">
        <v>443162804</v>
      </c>
      <c r="I372" s="36">
        <v>0</v>
      </c>
      <c r="J372" s="36">
        <v>0</v>
      </c>
      <c r="K372" s="36">
        <v>0</v>
      </c>
      <c r="L372" s="36">
        <v>0</v>
      </c>
      <c r="M372" s="36">
        <v>10019.709999999999</v>
      </c>
      <c r="N372" s="37" t="s">
        <v>47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58">
        <v>45918.133796296293</v>
      </c>
      <c r="B373" s="59">
        <v>443951833</v>
      </c>
      <c r="C373" s="38" t="s">
        <v>36</v>
      </c>
      <c r="D373" s="38" t="s">
        <v>38</v>
      </c>
      <c r="E373" s="38" t="s">
        <v>45</v>
      </c>
      <c r="F373" s="38" t="s">
        <v>120</v>
      </c>
      <c r="G373" s="35">
        <v>3664.44</v>
      </c>
      <c r="H373" s="59">
        <v>443162805</v>
      </c>
      <c r="I373" s="35">
        <v>0</v>
      </c>
      <c r="J373" s="35">
        <v>0</v>
      </c>
      <c r="K373" s="35">
        <v>0</v>
      </c>
      <c r="L373" s="35">
        <v>0</v>
      </c>
      <c r="M373" s="35">
        <v>10019.709999999999</v>
      </c>
      <c r="N373" s="38" t="s">
        <v>52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60">
        <v>45918.138356481482</v>
      </c>
      <c r="B374" s="61">
        <v>443952470</v>
      </c>
      <c r="C374" s="37" t="s">
        <v>36</v>
      </c>
      <c r="D374" s="37" t="s">
        <v>37</v>
      </c>
      <c r="E374" s="37" t="s">
        <v>46</v>
      </c>
      <c r="F374" s="37" t="s">
        <v>120</v>
      </c>
      <c r="G374" s="36">
        <v>3662.99</v>
      </c>
      <c r="H374" s="61">
        <v>443163421</v>
      </c>
      <c r="I374" s="36">
        <v>0</v>
      </c>
      <c r="J374" s="36">
        <v>0</v>
      </c>
      <c r="K374" s="36">
        <v>0</v>
      </c>
      <c r="L374" s="36">
        <v>1.5</v>
      </c>
      <c r="M374" s="36">
        <v>10021.209999999999</v>
      </c>
      <c r="N374" s="37" t="s">
        <v>871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58">
        <v>45918.141423611109</v>
      </c>
      <c r="B375" s="59">
        <v>443952834</v>
      </c>
      <c r="C375" s="38" t="s">
        <v>36</v>
      </c>
      <c r="D375" s="38" t="s">
        <v>38</v>
      </c>
      <c r="E375" s="38" t="s">
        <v>45</v>
      </c>
      <c r="F375" s="38" t="s">
        <v>120</v>
      </c>
      <c r="G375" s="35">
        <v>3663.48</v>
      </c>
      <c r="H375" s="59">
        <v>443163800</v>
      </c>
      <c r="I375" s="35">
        <v>0</v>
      </c>
      <c r="J375" s="35">
        <v>0</v>
      </c>
      <c r="K375" s="35">
        <v>0</v>
      </c>
      <c r="L375" s="35">
        <v>0</v>
      </c>
      <c r="M375" s="35">
        <v>10021.209999999999</v>
      </c>
      <c r="N375" s="38" t="s">
        <v>77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60">
        <v>45918.141423611109</v>
      </c>
      <c r="B376" s="61">
        <v>443952835</v>
      </c>
      <c r="C376" s="37" t="s">
        <v>36</v>
      </c>
      <c r="D376" s="37" t="s">
        <v>37</v>
      </c>
      <c r="E376" s="37" t="s">
        <v>46</v>
      </c>
      <c r="F376" s="37" t="s">
        <v>120</v>
      </c>
      <c r="G376" s="36">
        <v>3663.76</v>
      </c>
      <c r="H376" s="61">
        <v>443163801</v>
      </c>
      <c r="I376" s="36">
        <v>0</v>
      </c>
      <c r="J376" s="36">
        <v>0</v>
      </c>
      <c r="K376" s="36">
        <v>0</v>
      </c>
      <c r="L376" s="36">
        <v>0.56000000000000005</v>
      </c>
      <c r="M376" s="36">
        <v>10021.77</v>
      </c>
      <c r="N376" s="37" t="s">
        <v>872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58">
        <v>45918.141423611109</v>
      </c>
      <c r="B377" s="59">
        <v>443952836</v>
      </c>
      <c r="C377" s="38" t="s">
        <v>36</v>
      </c>
      <c r="D377" s="38" t="s">
        <v>37</v>
      </c>
      <c r="E377" s="38" t="s">
        <v>46</v>
      </c>
      <c r="F377" s="38" t="s">
        <v>120</v>
      </c>
      <c r="G377" s="35">
        <v>3663.76</v>
      </c>
      <c r="H377" s="59">
        <v>443163802</v>
      </c>
      <c r="I377" s="35">
        <v>0</v>
      </c>
      <c r="J377" s="35">
        <v>0</v>
      </c>
      <c r="K377" s="35">
        <v>0</v>
      </c>
      <c r="L377" s="35">
        <v>0.79</v>
      </c>
      <c r="M377" s="35">
        <v>10022.56</v>
      </c>
      <c r="N377" s="38" t="s">
        <v>872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60">
        <v>45918.141423611109</v>
      </c>
      <c r="B378" s="61">
        <v>443952837</v>
      </c>
      <c r="C378" s="37" t="s">
        <v>36</v>
      </c>
      <c r="D378" s="37" t="s">
        <v>37</v>
      </c>
      <c r="E378" s="37" t="s">
        <v>46</v>
      </c>
      <c r="F378" s="37" t="s">
        <v>120</v>
      </c>
      <c r="G378" s="36">
        <v>3663.76</v>
      </c>
      <c r="H378" s="61">
        <v>443163803</v>
      </c>
      <c r="I378" s="36">
        <v>0</v>
      </c>
      <c r="J378" s="36">
        <v>0</v>
      </c>
      <c r="K378" s="36">
        <v>0</v>
      </c>
      <c r="L378" s="36">
        <v>0.68</v>
      </c>
      <c r="M378" s="36">
        <v>10023.24</v>
      </c>
      <c r="N378" s="37" t="s">
        <v>872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58">
        <v>45918.141539351855</v>
      </c>
      <c r="B379" s="59">
        <v>443952858</v>
      </c>
      <c r="C379" s="38" t="s">
        <v>36</v>
      </c>
      <c r="D379" s="38" t="s">
        <v>38</v>
      </c>
      <c r="E379" s="38" t="s">
        <v>45</v>
      </c>
      <c r="F379" s="38" t="s">
        <v>120</v>
      </c>
      <c r="G379" s="35">
        <v>3663.65</v>
      </c>
      <c r="H379" s="59">
        <v>443163826</v>
      </c>
      <c r="I379" s="35">
        <v>0</v>
      </c>
      <c r="J379" s="35">
        <v>0</v>
      </c>
      <c r="K379" s="35">
        <v>0</v>
      </c>
      <c r="L379" s="35">
        <v>0</v>
      </c>
      <c r="M379" s="35">
        <v>10023.24</v>
      </c>
      <c r="N379" s="38" t="s">
        <v>48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60">
        <v>45918.141539351855</v>
      </c>
      <c r="B380" s="61">
        <v>443952859</v>
      </c>
      <c r="C380" s="37" t="s">
        <v>36</v>
      </c>
      <c r="D380" s="37" t="s">
        <v>38</v>
      </c>
      <c r="E380" s="37" t="s">
        <v>45</v>
      </c>
      <c r="F380" s="37" t="s">
        <v>120</v>
      </c>
      <c r="G380" s="36">
        <v>3663.65</v>
      </c>
      <c r="H380" s="61">
        <v>443163827</v>
      </c>
      <c r="I380" s="36">
        <v>0</v>
      </c>
      <c r="J380" s="36">
        <v>0</v>
      </c>
      <c r="K380" s="36">
        <v>0</v>
      </c>
      <c r="L380" s="36">
        <v>0</v>
      </c>
      <c r="M380" s="36">
        <v>10023.24</v>
      </c>
      <c r="N380" s="37" t="s">
        <v>47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58">
        <v>45918.141539351855</v>
      </c>
      <c r="B381" s="59">
        <v>443952860</v>
      </c>
      <c r="C381" s="38" t="s">
        <v>36</v>
      </c>
      <c r="D381" s="38" t="s">
        <v>38</v>
      </c>
      <c r="E381" s="38" t="s">
        <v>45</v>
      </c>
      <c r="F381" s="38" t="s">
        <v>120</v>
      </c>
      <c r="G381" s="35">
        <v>3663.64</v>
      </c>
      <c r="H381" s="59">
        <v>443163828</v>
      </c>
      <c r="I381" s="35">
        <v>0</v>
      </c>
      <c r="J381" s="35">
        <v>0</v>
      </c>
      <c r="K381" s="35">
        <v>0</v>
      </c>
      <c r="L381" s="35">
        <v>0</v>
      </c>
      <c r="M381" s="35">
        <v>10023.24</v>
      </c>
      <c r="N381" s="38" t="s">
        <v>52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60">
        <v>45918.143182870372</v>
      </c>
      <c r="B382" s="61">
        <v>443953691</v>
      </c>
      <c r="C382" s="37" t="s">
        <v>36</v>
      </c>
      <c r="D382" s="37" t="s">
        <v>37</v>
      </c>
      <c r="E382" s="37" t="s">
        <v>46</v>
      </c>
      <c r="F382" s="37" t="s">
        <v>120</v>
      </c>
      <c r="G382" s="36">
        <v>3661.91</v>
      </c>
      <c r="H382" s="61">
        <v>443164660</v>
      </c>
      <c r="I382" s="36">
        <v>0</v>
      </c>
      <c r="J382" s="36">
        <v>0</v>
      </c>
      <c r="K382" s="36">
        <v>0</v>
      </c>
      <c r="L382" s="36">
        <v>1.57</v>
      </c>
      <c r="M382" s="36">
        <v>10024.81</v>
      </c>
      <c r="N382" s="37" t="s">
        <v>873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58">
        <v>45918.144016203703</v>
      </c>
      <c r="B383" s="59">
        <v>443953837</v>
      </c>
      <c r="C383" s="38" t="s">
        <v>36</v>
      </c>
      <c r="D383" s="38" t="s">
        <v>37</v>
      </c>
      <c r="E383" s="38" t="s">
        <v>46</v>
      </c>
      <c r="F383" s="38" t="s">
        <v>120</v>
      </c>
      <c r="G383" s="35">
        <v>3663.22</v>
      </c>
      <c r="H383" s="59">
        <v>443164812</v>
      </c>
      <c r="I383" s="35">
        <v>0</v>
      </c>
      <c r="J383" s="35">
        <v>0</v>
      </c>
      <c r="K383" s="35">
        <v>0</v>
      </c>
      <c r="L383" s="35">
        <v>0.43</v>
      </c>
      <c r="M383" s="35">
        <v>10025.24</v>
      </c>
      <c r="N383" s="38" t="s">
        <v>874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60">
        <v>45918.144016203703</v>
      </c>
      <c r="B384" s="61">
        <v>443953838</v>
      </c>
      <c r="C384" s="37" t="s">
        <v>36</v>
      </c>
      <c r="D384" s="37" t="s">
        <v>37</v>
      </c>
      <c r="E384" s="37" t="s">
        <v>46</v>
      </c>
      <c r="F384" s="37" t="s">
        <v>120</v>
      </c>
      <c r="G384" s="36">
        <v>3663.22</v>
      </c>
      <c r="H384" s="61">
        <v>443164813</v>
      </c>
      <c r="I384" s="36">
        <v>0</v>
      </c>
      <c r="J384" s="36">
        <v>0</v>
      </c>
      <c r="K384" s="36">
        <v>0</v>
      </c>
      <c r="L384" s="36">
        <v>0.43</v>
      </c>
      <c r="M384" s="36">
        <v>10025.67</v>
      </c>
      <c r="N384" s="37" t="s">
        <v>874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58">
        <v>45918.144016203703</v>
      </c>
      <c r="B385" s="59">
        <v>443953839</v>
      </c>
      <c r="C385" s="38" t="s">
        <v>36</v>
      </c>
      <c r="D385" s="38" t="s">
        <v>37</v>
      </c>
      <c r="E385" s="38" t="s">
        <v>46</v>
      </c>
      <c r="F385" s="38" t="s">
        <v>120</v>
      </c>
      <c r="G385" s="35">
        <v>3663.22</v>
      </c>
      <c r="H385" s="59">
        <v>443164814</v>
      </c>
      <c r="I385" s="35">
        <v>0</v>
      </c>
      <c r="J385" s="35">
        <v>0</v>
      </c>
      <c r="K385" s="35">
        <v>0</v>
      </c>
      <c r="L385" s="35">
        <v>0.42</v>
      </c>
      <c r="M385" s="35">
        <v>10026.09</v>
      </c>
      <c r="N385" s="38" t="s">
        <v>875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60">
        <v>45918.144548611112</v>
      </c>
      <c r="B386" s="61">
        <v>443953884</v>
      </c>
      <c r="C386" s="37" t="s">
        <v>36</v>
      </c>
      <c r="D386" s="37" t="s">
        <v>38</v>
      </c>
      <c r="E386" s="37" t="s">
        <v>45</v>
      </c>
      <c r="F386" s="37" t="s">
        <v>120</v>
      </c>
      <c r="G386" s="36">
        <v>3662.69</v>
      </c>
      <c r="H386" s="61">
        <v>443164859</v>
      </c>
      <c r="I386" s="36">
        <v>0</v>
      </c>
      <c r="J386" s="36">
        <v>0</v>
      </c>
      <c r="K386" s="36">
        <v>0</v>
      </c>
      <c r="L386" s="36">
        <v>0</v>
      </c>
      <c r="M386" s="36">
        <v>10026.09</v>
      </c>
      <c r="N386" s="37" t="s">
        <v>77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58">
        <v>45918.144548611112</v>
      </c>
      <c r="B387" s="59">
        <v>443953886</v>
      </c>
      <c r="C387" s="38" t="s">
        <v>36</v>
      </c>
      <c r="D387" s="38" t="s">
        <v>38</v>
      </c>
      <c r="E387" s="38" t="s">
        <v>45</v>
      </c>
      <c r="F387" s="38" t="s">
        <v>120</v>
      </c>
      <c r="G387" s="35">
        <v>3662.69</v>
      </c>
      <c r="H387" s="59">
        <v>443164860</v>
      </c>
      <c r="I387" s="35">
        <v>0</v>
      </c>
      <c r="J387" s="35">
        <v>0</v>
      </c>
      <c r="K387" s="35">
        <v>0</v>
      </c>
      <c r="L387" s="35">
        <v>0</v>
      </c>
      <c r="M387" s="35">
        <v>10026.09</v>
      </c>
      <c r="N387" s="38" t="s">
        <v>47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60">
        <v>45918.144548611112</v>
      </c>
      <c r="B388" s="61">
        <v>443953887</v>
      </c>
      <c r="C388" s="37" t="s">
        <v>36</v>
      </c>
      <c r="D388" s="37" t="s">
        <v>38</v>
      </c>
      <c r="E388" s="37" t="s">
        <v>45</v>
      </c>
      <c r="F388" s="37" t="s">
        <v>120</v>
      </c>
      <c r="G388" s="36">
        <v>3662.64</v>
      </c>
      <c r="H388" s="61">
        <v>443164861</v>
      </c>
      <c r="I388" s="36">
        <v>0</v>
      </c>
      <c r="J388" s="36">
        <v>0</v>
      </c>
      <c r="K388" s="36">
        <v>0</v>
      </c>
      <c r="L388" s="36">
        <v>0</v>
      </c>
      <c r="M388" s="36">
        <v>10026.09</v>
      </c>
      <c r="N388" s="37" t="s">
        <v>52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58">
        <v>45918.144548611112</v>
      </c>
      <c r="B389" s="59">
        <v>443953888</v>
      </c>
      <c r="C389" s="38" t="s">
        <v>36</v>
      </c>
      <c r="D389" s="38" t="s">
        <v>38</v>
      </c>
      <c r="E389" s="38" t="s">
        <v>45</v>
      </c>
      <c r="F389" s="38" t="s">
        <v>120</v>
      </c>
      <c r="G389" s="35">
        <v>3662.64</v>
      </c>
      <c r="H389" s="59">
        <v>443164862</v>
      </c>
      <c r="I389" s="35">
        <v>0</v>
      </c>
      <c r="J389" s="35">
        <v>0</v>
      </c>
      <c r="K389" s="35">
        <v>0</v>
      </c>
      <c r="L389" s="35">
        <v>0</v>
      </c>
      <c r="M389" s="35">
        <v>10026.09</v>
      </c>
      <c r="N389" s="38" t="s">
        <v>48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60">
        <v>45918.146284722221</v>
      </c>
      <c r="B390" s="61">
        <v>443954043</v>
      </c>
      <c r="C390" s="37" t="s">
        <v>36</v>
      </c>
      <c r="D390" s="37" t="s">
        <v>38</v>
      </c>
      <c r="E390" s="37" t="s">
        <v>45</v>
      </c>
      <c r="F390" s="37" t="s">
        <v>120</v>
      </c>
      <c r="G390" s="36">
        <v>3663.14</v>
      </c>
      <c r="H390" s="61">
        <v>443165010</v>
      </c>
      <c r="I390" s="36">
        <v>0</v>
      </c>
      <c r="J390" s="36">
        <v>0</v>
      </c>
      <c r="K390" s="36">
        <v>0</v>
      </c>
      <c r="L390" s="36">
        <v>0</v>
      </c>
      <c r="M390" s="36">
        <v>10026.09</v>
      </c>
      <c r="N390" s="37" t="s">
        <v>93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58">
        <v>45918.146284722221</v>
      </c>
      <c r="B391" s="59">
        <v>443954044</v>
      </c>
      <c r="C391" s="38" t="s">
        <v>36</v>
      </c>
      <c r="D391" s="38" t="s">
        <v>38</v>
      </c>
      <c r="E391" s="38" t="s">
        <v>45</v>
      </c>
      <c r="F391" s="38" t="s">
        <v>120</v>
      </c>
      <c r="G391" s="35">
        <v>3663.14</v>
      </c>
      <c r="H391" s="59">
        <v>443165011</v>
      </c>
      <c r="I391" s="35">
        <v>0</v>
      </c>
      <c r="J391" s="35">
        <v>0</v>
      </c>
      <c r="K391" s="35">
        <v>0</v>
      </c>
      <c r="L391" s="35">
        <v>0</v>
      </c>
      <c r="M391" s="35">
        <v>10026.09</v>
      </c>
      <c r="N391" s="38" t="s">
        <v>81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60">
        <v>45918.15079861111</v>
      </c>
      <c r="B392" s="61">
        <v>443955159</v>
      </c>
      <c r="C392" s="37" t="s">
        <v>36</v>
      </c>
      <c r="D392" s="37" t="s">
        <v>37</v>
      </c>
      <c r="E392" s="37" t="s">
        <v>46</v>
      </c>
      <c r="F392" s="37" t="s">
        <v>120</v>
      </c>
      <c r="G392" s="36">
        <v>3661</v>
      </c>
      <c r="H392" s="61">
        <v>443166135</v>
      </c>
      <c r="I392" s="36">
        <v>0</v>
      </c>
      <c r="J392" s="36">
        <v>0</v>
      </c>
      <c r="K392" s="36">
        <v>0</v>
      </c>
      <c r="L392" s="36">
        <v>1.69</v>
      </c>
      <c r="M392" s="36">
        <v>10027.780000000001</v>
      </c>
      <c r="N392" s="37" t="s">
        <v>876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58">
        <v>45918.151944444442</v>
      </c>
      <c r="B393" s="59">
        <v>443955803</v>
      </c>
      <c r="C393" s="38" t="s">
        <v>36</v>
      </c>
      <c r="D393" s="38" t="s">
        <v>37</v>
      </c>
      <c r="E393" s="38" t="s">
        <v>46</v>
      </c>
      <c r="F393" s="38" t="s">
        <v>120</v>
      </c>
      <c r="G393" s="35">
        <v>3659.68</v>
      </c>
      <c r="H393" s="59">
        <v>443166741</v>
      </c>
      <c r="I393" s="35">
        <v>0</v>
      </c>
      <c r="J393" s="35">
        <v>0</v>
      </c>
      <c r="K393" s="35">
        <v>0</v>
      </c>
      <c r="L393" s="35">
        <v>3.01</v>
      </c>
      <c r="M393" s="35">
        <v>10030.790000000001</v>
      </c>
      <c r="N393" s="38" t="s">
        <v>877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60">
        <v>45918.151944444442</v>
      </c>
      <c r="B394" s="61">
        <v>443955804</v>
      </c>
      <c r="C394" s="37" t="s">
        <v>36</v>
      </c>
      <c r="D394" s="37" t="s">
        <v>37</v>
      </c>
      <c r="E394" s="37" t="s">
        <v>46</v>
      </c>
      <c r="F394" s="37" t="s">
        <v>120</v>
      </c>
      <c r="G394" s="36">
        <v>3659.68</v>
      </c>
      <c r="H394" s="61">
        <v>443166742</v>
      </c>
      <c r="I394" s="36">
        <v>0</v>
      </c>
      <c r="J394" s="36">
        <v>0</v>
      </c>
      <c r="K394" s="36">
        <v>0</v>
      </c>
      <c r="L394" s="36">
        <v>2.96</v>
      </c>
      <c r="M394" s="36">
        <v>10033.75</v>
      </c>
      <c r="N394" s="37" t="s">
        <v>877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58">
        <v>45918.151944444442</v>
      </c>
      <c r="B395" s="59">
        <v>443955805</v>
      </c>
      <c r="C395" s="38" t="s">
        <v>36</v>
      </c>
      <c r="D395" s="38" t="s">
        <v>37</v>
      </c>
      <c r="E395" s="38" t="s">
        <v>46</v>
      </c>
      <c r="F395" s="38" t="s">
        <v>120</v>
      </c>
      <c r="G395" s="35">
        <v>3659.68</v>
      </c>
      <c r="H395" s="59">
        <v>443166743</v>
      </c>
      <c r="I395" s="35">
        <v>0</v>
      </c>
      <c r="J395" s="35">
        <v>0</v>
      </c>
      <c r="K395" s="35">
        <v>0</v>
      </c>
      <c r="L395" s="35">
        <v>3.46</v>
      </c>
      <c r="M395" s="35">
        <v>10037.209999999999</v>
      </c>
      <c r="N395" s="38" t="s">
        <v>878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60">
        <v>45918.151944444442</v>
      </c>
      <c r="B396" s="61">
        <v>443955806</v>
      </c>
      <c r="C396" s="37" t="s">
        <v>36</v>
      </c>
      <c r="D396" s="37" t="s">
        <v>37</v>
      </c>
      <c r="E396" s="37" t="s">
        <v>46</v>
      </c>
      <c r="F396" s="37" t="s">
        <v>120</v>
      </c>
      <c r="G396" s="36">
        <v>3659.68</v>
      </c>
      <c r="H396" s="61">
        <v>443166744</v>
      </c>
      <c r="I396" s="36">
        <v>0</v>
      </c>
      <c r="J396" s="36">
        <v>0</v>
      </c>
      <c r="K396" s="36">
        <v>0</v>
      </c>
      <c r="L396" s="36">
        <v>3.46</v>
      </c>
      <c r="M396" s="36">
        <v>10040.67</v>
      </c>
      <c r="N396" s="37" t="s">
        <v>878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58">
        <v>45918.152233796296</v>
      </c>
      <c r="B397" s="59">
        <v>443955921</v>
      </c>
      <c r="C397" s="38" t="s">
        <v>36</v>
      </c>
      <c r="D397" s="38" t="s">
        <v>37</v>
      </c>
      <c r="E397" s="38" t="s">
        <v>46</v>
      </c>
      <c r="F397" s="38" t="s">
        <v>120</v>
      </c>
      <c r="G397" s="35">
        <v>3659.17</v>
      </c>
      <c r="H397" s="59">
        <v>443166857</v>
      </c>
      <c r="I397" s="35">
        <v>0</v>
      </c>
      <c r="J397" s="35">
        <v>0</v>
      </c>
      <c r="K397" s="35">
        <v>0</v>
      </c>
      <c r="L397" s="35">
        <v>3.47</v>
      </c>
      <c r="M397" s="35">
        <v>10044.14</v>
      </c>
      <c r="N397" s="38" t="s">
        <v>879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60">
        <v>45918.155659722222</v>
      </c>
      <c r="B398" s="61">
        <v>443956815</v>
      </c>
      <c r="C398" s="37" t="s">
        <v>36</v>
      </c>
      <c r="D398" s="37" t="s">
        <v>38</v>
      </c>
      <c r="E398" s="37" t="s">
        <v>45</v>
      </c>
      <c r="F398" s="37" t="s">
        <v>120</v>
      </c>
      <c r="G398" s="36">
        <v>3659.56</v>
      </c>
      <c r="H398" s="61">
        <v>443167731</v>
      </c>
      <c r="I398" s="36">
        <v>0</v>
      </c>
      <c r="J398" s="36">
        <v>0</v>
      </c>
      <c r="K398" s="36">
        <v>0</v>
      </c>
      <c r="L398" s="36">
        <v>0</v>
      </c>
      <c r="M398" s="36">
        <v>10044.14</v>
      </c>
      <c r="N398" s="37" t="s">
        <v>77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58">
        <v>45918.155659722222</v>
      </c>
      <c r="B399" s="59">
        <v>443956816</v>
      </c>
      <c r="C399" s="38" t="s">
        <v>36</v>
      </c>
      <c r="D399" s="38" t="s">
        <v>38</v>
      </c>
      <c r="E399" s="38" t="s">
        <v>45</v>
      </c>
      <c r="F399" s="38" t="s">
        <v>120</v>
      </c>
      <c r="G399" s="35">
        <v>3659.56</v>
      </c>
      <c r="H399" s="59">
        <v>443167732</v>
      </c>
      <c r="I399" s="35">
        <v>0</v>
      </c>
      <c r="J399" s="35">
        <v>0</v>
      </c>
      <c r="K399" s="35">
        <v>0</v>
      </c>
      <c r="L399" s="35">
        <v>0</v>
      </c>
      <c r="M399" s="35">
        <v>10044.14</v>
      </c>
      <c r="N399" s="38" t="s">
        <v>48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60">
        <v>45918.155659722222</v>
      </c>
      <c r="B400" s="61">
        <v>443956817</v>
      </c>
      <c r="C400" s="37" t="s">
        <v>36</v>
      </c>
      <c r="D400" s="37" t="s">
        <v>38</v>
      </c>
      <c r="E400" s="37" t="s">
        <v>45</v>
      </c>
      <c r="F400" s="37" t="s">
        <v>120</v>
      </c>
      <c r="G400" s="36">
        <v>3659.56</v>
      </c>
      <c r="H400" s="61">
        <v>443167733</v>
      </c>
      <c r="I400" s="36">
        <v>0</v>
      </c>
      <c r="J400" s="36">
        <v>0</v>
      </c>
      <c r="K400" s="36">
        <v>0</v>
      </c>
      <c r="L400" s="36">
        <v>0</v>
      </c>
      <c r="M400" s="36">
        <v>10044.14</v>
      </c>
      <c r="N400" s="37" t="s">
        <v>47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58">
        <v>45918.155659722222</v>
      </c>
      <c r="B401" s="59">
        <v>443956818</v>
      </c>
      <c r="C401" s="38" t="s">
        <v>36</v>
      </c>
      <c r="D401" s="38" t="s">
        <v>38</v>
      </c>
      <c r="E401" s="38" t="s">
        <v>45</v>
      </c>
      <c r="F401" s="38" t="s">
        <v>120</v>
      </c>
      <c r="G401" s="35">
        <v>3659.56</v>
      </c>
      <c r="H401" s="59">
        <v>443167734</v>
      </c>
      <c r="I401" s="35">
        <v>0</v>
      </c>
      <c r="J401" s="35">
        <v>0</v>
      </c>
      <c r="K401" s="35">
        <v>0</v>
      </c>
      <c r="L401" s="35">
        <v>0</v>
      </c>
      <c r="M401" s="35">
        <v>10044.14</v>
      </c>
      <c r="N401" s="38" t="s">
        <v>52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60">
        <v>45918.156469907408</v>
      </c>
      <c r="B402" s="61">
        <v>443956972</v>
      </c>
      <c r="C402" s="37" t="s">
        <v>36</v>
      </c>
      <c r="D402" s="37" t="s">
        <v>38</v>
      </c>
      <c r="E402" s="37" t="s">
        <v>45</v>
      </c>
      <c r="F402" s="37" t="s">
        <v>120</v>
      </c>
      <c r="G402" s="36">
        <v>3660.2</v>
      </c>
      <c r="H402" s="61">
        <v>443167890</v>
      </c>
      <c r="I402" s="36">
        <v>0</v>
      </c>
      <c r="J402" s="36">
        <v>0</v>
      </c>
      <c r="K402" s="36">
        <v>0</v>
      </c>
      <c r="L402" s="36">
        <v>0</v>
      </c>
      <c r="M402" s="36">
        <v>10044.14</v>
      </c>
      <c r="N402" s="37" t="s">
        <v>81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58">
        <v>45918.157569444447</v>
      </c>
      <c r="B403" s="59">
        <v>443957522</v>
      </c>
      <c r="C403" s="38" t="s">
        <v>36</v>
      </c>
      <c r="D403" s="38" t="s">
        <v>37</v>
      </c>
      <c r="E403" s="38" t="s">
        <v>46</v>
      </c>
      <c r="F403" s="38" t="s">
        <v>120</v>
      </c>
      <c r="G403" s="35">
        <v>3662.11</v>
      </c>
      <c r="H403" s="59">
        <v>443168441</v>
      </c>
      <c r="I403" s="35">
        <v>0</v>
      </c>
      <c r="J403" s="35">
        <v>0</v>
      </c>
      <c r="K403" s="35">
        <v>0</v>
      </c>
      <c r="L403" s="35">
        <v>-2.5499999999999998</v>
      </c>
      <c r="M403" s="35">
        <v>10041.59</v>
      </c>
      <c r="N403" s="38" t="s">
        <v>880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60">
        <v>45918.158009259256</v>
      </c>
      <c r="B404" s="61">
        <v>443957680</v>
      </c>
      <c r="C404" s="37" t="s">
        <v>36</v>
      </c>
      <c r="D404" s="37" t="s">
        <v>37</v>
      </c>
      <c r="E404" s="37" t="s">
        <v>46</v>
      </c>
      <c r="F404" s="37" t="s">
        <v>120</v>
      </c>
      <c r="G404" s="36">
        <v>3662.65</v>
      </c>
      <c r="H404" s="61">
        <v>443168599</v>
      </c>
      <c r="I404" s="36">
        <v>0</v>
      </c>
      <c r="J404" s="36">
        <v>0</v>
      </c>
      <c r="K404" s="36">
        <v>0</v>
      </c>
      <c r="L404" s="36">
        <v>-3.09</v>
      </c>
      <c r="M404" s="36">
        <v>10038.5</v>
      </c>
      <c r="N404" s="37" t="s">
        <v>881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58">
        <v>45918.158009259256</v>
      </c>
      <c r="B405" s="59">
        <v>443957681</v>
      </c>
      <c r="C405" s="38" t="s">
        <v>36</v>
      </c>
      <c r="D405" s="38" t="s">
        <v>37</v>
      </c>
      <c r="E405" s="38" t="s">
        <v>46</v>
      </c>
      <c r="F405" s="38" t="s">
        <v>120</v>
      </c>
      <c r="G405" s="35">
        <v>3662.65</v>
      </c>
      <c r="H405" s="59">
        <v>443168600</v>
      </c>
      <c r="I405" s="35">
        <v>0</v>
      </c>
      <c r="J405" s="35">
        <v>0</v>
      </c>
      <c r="K405" s="35">
        <v>0</v>
      </c>
      <c r="L405" s="35">
        <v>-3.09</v>
      </c>
      <c r="M405" s="35">
        <v>10035.41</v>
      </c>
      <c r="N405" s="38" t="s">
        <v>881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60">
        <v>45918.158009259256</v>
      </c>
      <c r="B406" s="61">
        <v>443957682</v>
      </c>
      <c r="C406" s="37" t="s">
        <v>36</v>
      </c>
      <c r="D406" s="37" t="s">
        <v>37</v>
      </c>
      <c r="E406" s="37" t="s">
        <v>46</v>
      </c>
      <c r="F406" s="37" t="s">
        <v>120</v>
      </c>
      <c r="G406" s="36">
        <v>3662.65</v>
      </c>
      <c r="H406" s="61">
        <v>443168601</v>
      </c>
      <c r="I406" s="36">
        <v>0</v>
      </c>
      <c r="J406" s="36">
        <v>0</v>
      </c>
      <c r="K406" s="36">
        <v>0</v>
      </c>
      <c r="L406" s="36">
        <v>-3.09</v>
      </c>
      <c r="M406" s="36">
        <v>10032.32</v>
      </c>
      <c r="N406" s="37" t="s">
        <v>881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58">
        <v>45918.158680555556</v>
      </c>
      <c r="B407" s="59">
        <v>443957927</v>
      </c>
      <c r="C407" s="38" t="s">
        <v>36</v>
      </c>
      <c r="D407" s="38" t="s">
        <v>37</v>
      </c>
      <c r="E407" s="38" t="s">
        <v>46</v>
      </c>
      <c r="F407" s="38" t="s">
        <v>120</v>
      </c>
      <c r="G407" s="35">
        <v>3663.25</v>
      </c>
      <c r="H407" s="59">
        <v>443168832</v>
      </c>
      <c r="I407" s="35">
        <v>0</v>
      </c>
      <c r="J407" s="35">
        <v>0</v>
      </c>
      <c r="K407" s="35">
        <v>0</v>
      </c>
      <c r="L407" s="35">
        <v>-3.05</v>
      </c>
      <c r="M407" s="35">
        <v>10029.27</v>
      </c>
      <c r="N407" s="38" t="s">
        <v>882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60">
        <v>45918.16815972222</v>
      </c>
      <c r="B408" s="61">
        <v>443962100</v>
      </c>
      <c r="C408" s="37" t="s">
        <v>36</v>
      </c>
      <c r="D408" s="37" t="s">
        <v>37</v>
      </c>
      <c r="E408" s="37" t="s">
        <v>45</v>
      </c>
      <c r="F408" s="37" t="s">
        <v>120</v>
      </c>
      <c r="G408" s="36">
        <v>3666</v>
      </c>
      <c r="H408" s="61">
        <v>443173042</v>
      </c>
      <c r="I408" s="36">
        <v>0</v>
      </c>
      <c r="J408" s="36">
        <v>0</v>
      </c>
      <c r="K408" s="36">
        <v>0</v>
      </c>
      <c r="L408" s="36">
        <v>0</v>
      </c>
      <c r="M408" s="36">
        <v>10029.27</v>
      </c>
      <c r="N408" s="37" t="s">
        <v>77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58">
        <v>45918.16815972222</v>
      </c>
      <c r="B409" s="59">
        <v>443962101</v>
      </c>
      <c r="C409" s="38" t="s">
        <v>36</v>
      </c>
      <c r="D409" s="38" t="s">
        <v>37</v>
      </c>
      <c r="E409" s="38" t="s">
        <v>45</v>
      </c>
      <c r="F409" s="38" t="s">
        <v>120</v>
      </c>
      <c r="G409" s="35">
        <v>3665.97</v>
      </c>
      <c r="H409" s="59">
        <v>443173043</v>
      </c>
      <c r="I409" s="35">
        <v>0</v>
      </c>
      <c r="J409" s="35">
        <v>0</v>
      </c>
      <c r="K409" s="35">
        <v>0</v>
      </c>
      <c r="L409" s="35">
        <v>0</v>
      </c>
      <c r="M409" s="35">
        <v>10029.27</v>
      </c>
      <c r="N409" s="38" t="s">
        <v>47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60">
        <v>45918.16815972222</v>
      </c>
      <c r="B410" s="61">
        <v>443962102</v>
      </c>
      <c r="C410" s="37" t="s">
        <v>36</v>
      </c>
      <c r="D410" s="37" t="s">
        <v>37</v>
      </c>
      <c r="E410" s="37" t="s">
        <v>45</v>
      </c>
      <c r="F410" s="37" t="s">
        <v>120</v>
      </c>
      <c r="G410" s="36">
        <v>3665.9</v>
      </c>
      <c r="H410" s="61">
        <v>443173044</v>
      </c>
      <c r="I410" s="36">
        <v>0</v>
      </c>
      <c r="J410" s="36">
        <v>0</v>
      </c>
      <c r="K410" s="36">
        <v>0</v>
      </c>
      <c r="L410" s="36">
        <v>0</v>
      </c>
      <c r="M410" s="36">
        <v>10029.27</v>
      </c>
      <c r="N410" s="37" t="s">
        <v>48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58">
        <v>45918.16815972222</v>
      </c>
      <c r="B411" s="59">
        <v>443962103</v>
      </c>
      <c r="C411" s="38" t="s">
        <v>36</v>
      </c>
      <c r="D411" s="38" t="s">
        <v>37</v>
      </c>
      <c r="E411" s="38" t="s">
        <v>45</v>
      </c>
      <c r="F411" s="38" t="s">
        <v>120</v>
      </c>
      <c r="G411" s="35">
        <v>3665.88</v>
      </c>
      <c r="H411" s="59">
        <v>443173045</v>
      </c>
      <c r="I411" s="35">
        <v>0</v>
      </c>
      <c r="J411" s="35">
        <v>0</v>
      </c>
      <c r="K411" s="35">
        <v>0</v>
      </c>
      <c r="L411" s="35">
        <v>0</v>
      </c>
      <c r="M411" s="35">
        <v>10029.27</v>
      </c>
      <c r="N411" s="38" t="s">
        <v>52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60">
        <v>45918.169340277775</v>
      </c>
      <c r="B412" s="61">
        <v>443963070</v>
      </c>
      <c r="C412" s="37" t="s">
        <v>36</v>
      </c>
      <c r="D412" s="37" t="s">
        <v>38</v>
      </c>
      <c r="E412" s="37" t="s">
        <v>46</v>
      </c>
      <c r="F412" s="37" t="s">
        <v>120</v>
      </c>
      <c r="G412" s="36">
        <v>3663.42</v>
      </c>
      <c r="H412" s="61">
        <v>443174012</v>
      </c>
      <c r="I412" s="36">
        <v>0</v>
      </c>
      <c r="J412" s="36">
        <v>0</v>
      </c>
      <c r="K412" s="36">
        <v>0</v>
      </c>
      <c r="L412" s="36">
        <v>-2.48</v>
      </c>
      <c r="M412" s="36">
        <v>10026.790000000001</v>
      </c>
      <c r="N412" s="37" t="s">
        <v>883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58">
        <v>45918.169374999998</v>
      </c>
      <c r="B413" s="59">
        <v>443963155</v>
      </c>
      <c r="C413" s="38" t="s">
        <v>36</v>
      </c>
      <c r="D413" s="38" t="s">
        <v>38</v>
      </c>
      <c r="E413" s="38" t="s">
        <v>46</v>
      </c>
      <c r="F413" s="38" t="s">
        <v>120</v>
      </c>
      <c r="G413" s="35">
        <v>3662.99</v>
      </c>
      <c r="H413" s="59">
        <v>443174097</v>
      </c>
      <c r="I413" s="35">
        <v>0</v>
      </c>
      <c r="J413" s="35">
        <v>0</v>
      </c>
      <c r="K413" s="35">
        <v>0</v>
      </c>
      <c r="L413" s="35">
        <v>-3.01</v>
      </c>
      <c r="M413" s="35">
        <v>10023.780000000001</v>
      </c>
      <c r="N413" s="38" t="s">
        <v>884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60">
        <v>45918.169398148151</v>
      </c>
      <c r="B414" s="61">
        <v>443963161</v>
      </c>
      <c r="C414" s="37" t="s">
        <v>36</v>
      </c>
      <c r="D414" s="37" t="s">
        <v>38</v>
      </c>
      <c r="E414" s="37" t="s">
        <v>46</v>
      </c>
      <c r="F414" s="37" t="s">
        <v>120</v>
      </c>
      <c r="G414" s="36">
        <v>3662.97</v>
      </c>
      <c r="H414" s="61">
        <v>443174103</v>
      </c>
      <c r="I414" s="36">
        <v>0</v>
      </c>
      <c r="J414" s="36">
        <v>0</v>
      </c>
      <c r="K414" s="36">
        <v>0</v>
      </c>
      <c r="L414" s="36">
        <v>-3</v>
      </c>
      <c r="M414" s="36">
        <v>10020.780000000001</v>
      </c>
      <c r="N414" s="37" t="s">
        <v>885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58">
        <v>45918.169398148151</v>
      </c>
      <c r="B415" s="59">
        <v>443963162</v>
      </c>
      <c r="C415" s="38" t="s">
        <v>36</v>
      </c>
      <c r="D415" s="38" t="s">
        <v>38</v>
      </c>
      <c r="E415" s="38" t="s">
        <v>46</v>
      </c>
      <c r="F415" s="38" t="s">
        <v>120</v>
      </c>
      <c r="G415" s="35">
        <v>3662.97</v>
      </c>
      <c r="H415" s="59">
        <v>443174104</v>
      </c>
      <c r="I415" s="35">
        <v>0</v>
      </c>
      <c r="J415" s="35">
        <v>0</v>
      </c>
      <c r="K415" s="35">
        <v>0</v>
      </c>
      <c r="L415" s="35">
        <v>-2.91</v>
      </c>
      <c r="M415" s="35">
        <v>10017.870000000001</v>
      </c>
      <c r="N415" s="38" t="s">
        <v>885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60">
        <v>45918.169432870367</v>
      </c>
      <c r="B416" s="61">
        <v>443963214</v>
      </c>
      <c r="C416" s="37" t="s">
        <v>36</v>
      </c>
      <c r="D416" s="37" t="s">
        <v>38</v>
      </c>
      <c r="E416" s="37" t="s">
        <v>45</v>
      </c>
      <c r="F416" s="37" t="s">
        <v>120</v>
      </c>
      <c r="G416" s="36">
        <v>3662.55</v>
      </c>
      <c r="H416" s="61">
        <v>443174155</v>
      </c>
      <c r="I416" s="36">
        <v>0</v>
      </c>
      <c r="J416" s="36">
        <v>0</v>
      </c>
      <c r="K416" s="36">
        <v>0</v>
      </c>
      <c r="L416" s="36">
        <v>0</v>
      </c>
      <c r="M416" s="36">
        <v>10017.870000000001</v>
      </c>
      <c r="N416" s="37" t="s">
        <v>76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58">
        <v>45918.169432870367</v>
      </c>
      <c r="B417" s="59">
        <v>443963240</v>
      </c>
      <c r="C417" s="38" t="s">
        <v>36</v>
      </c>
      <c r="D417" s="38" t="s">
        <v>38</v>
      </c>
      <c r="E417" s="38" t="s">
        <v>45</v>
      </c>
      <c r="F417" s="38" t="s">
        <v>120</v>
      </c>
      <c r="G417" s="35">
        <v>3662.41</v>
      </c>
      <c r="H417" s="59">
        <v>443174180</v>
      </c>
      <c r="I417" s="35">
        <v>0</v>
      </c>
      <c r="J417" s="35">
        <v>0</v>
      </c>
      <c r="K417" s="35">
        <v>0</v>
      </c>
      <c r="L417" s="35">
        <v>0</v>
      </c>
      <c r="M417" s="35">
        <v>10017.870000000001</v>
      </c>
      <c r="N417" s="38" t="s">
        <v>75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60">
        <v>45918.169456018521</v>
      </c>
      <c r="B418" s="61">
        <v>443963397</v>
      </c>
      <c r="C418" s="37" t="s">
        <v>36</v>
      </c>
      <c r="D418" s="37" t="s">
        <v>38</v>
      </c>
      <c r="E418" s="37" t="s">
        <v>45</v>
      </c>
      <c r="F418" s="37" t="s">
        <v>120</v>
      </c>
      <c r="G418" s="36">
        <v>3661.92</v>
      </c>
      <c r="H418" s="61">
        <v>443174338</v>
      </c>
      <c r="I418" s="36">
        <v>0</v>
      </c>
      <c r="J418" s="36">
        <v>0</v>
      </c>
      <c r="K418" s="36">
        <v>0</v>
      </c>
      <c r="L418" s="36">
        <v>0</v>
      </c>
      <c r="M418" s="36">
        <v>10017.870000000001</v>
      </c>
      <c r="N418" s="37" t="s">
        <v>74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58">
        <v>45918.174143518518</v>
      </c>
      <c r="B419" s="59">
        <v>443965158</v>
      </c>
      <c r="C419" s="38" t="s">
        <v>36</v>
      </c>
      <c r="D419" s="38" t="s">
        <v>37</v>
      </c>
      <c r="E419" s="38" t="s">
        <v>46</v>
      </c>
      <c r="F419" s="38" t="s">
        <v>120</v>
      </c>
      <c r="G419" s="35">
        <v>3657.3</v>
      </c>
      <c r="H419" s="59">
        <v>443176079</v>
      </c>
      <c r="I419" s="35">
        <v>0</v>
      </c>
      <c r="J419" s="35">
        <v>0</v>
      </c>
      <c r="K419" s="35">
        <v>0</v>
      </c>
      <c r="L419" s="35">
        <v>4.62</v>
      </c>
      <c r="M419" s="35">
        <v>10022.49</v>
      </c>
      <c r="N419" s="38" t="s">
        <v>886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60">
        <v>45918.174212962964</v>
      </c>
      <c r="B420" s="61">
        <v>443965251</v>
      </c>
      <c r="C420" s="37" t="s">
        <v>36</v>
      </c>
      <c r="D420" s="37" t="s">
        <v>37</v>
      </c>
      <c r="E420" s="37" t="s">
        <v>46</v>
      </c>
      <c r="F420" s="37" t="s">
        <v>120</v>
      </c>
      <c r="G420" s="36">
        <v>3656.56</v>
      </c>
      <c r="H420" s="61">
        <v>443176167</v>
      </c>
      <c r="I420" s="36">
        <v>0</v>
      </c>
      <c r="J420" s="36">
        <v>0</v>
      </c>
      <c r="K420" s="36">
        <v>0</v>
      </c>
      <c r="L420" s="36">
        <v>5.99</v>
      </c>
      <c r="M420" s="36">
        <v>10028.48</v>
      </c>
      <c r="N420" s="37" t="s">
        <v>887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58">
        <v>45918.175219907411</v>
      </c>
      <c r="B421" s="59">
        <v>443965934</v>
      </c>
      <c r="C421" s="38" t="s">
        <v>36</v>
      </c>
      <c r="D421" s="38" t="s">
        <v>38</v>
      </c>
      <c r="E421" s="38" t="s">
        <v>45</v>
      </c>
      <c r="F421" s="38" t="s">
        <v>120</v>
      </c>
      <c r="G421" s="35">
        <v>3658.85</v>
      </c>
      <c r="H421" s="59">
        <v>443176844</v>
      </c>
      <c r="I421" s="35">
        <v>0</v>
      </c>
      <c r="J421" s="35">
        <v>0</v>
      </c>
      <c r="K421" s="35">
        <v>0</v>
      </c>
      <c r="L421" s="35">
        <v>0</v>
      </c>
      <c r="M421" s="35">
        <v>10028.48</v>
      </c>
      <c r="N421" s="38" t="s">
        <v>77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60">
        <v>45918.175219907411</v>
      </c>
      <c r="B422" s="61">
        <v>443965935</v>
      </c>
      <c r="C422" s="37" t="s">
        <v>36</v>
      </c>
      <c r="D422" s="37" t="s">
        <v>38</v>
      </c>
      <c r="E422" s="37" t="s">
        <v>45</v>
      </c>
      <c r="F422" s="37" t="s">
        <v>120</v>
      </c>
      <c r="G422" s="36">
        <v>3658.85</v>
      </c>
      <c r="H422" s="61">
        <v>443176846</v>
      </c>
      <c r="I422" s="36">
        <v>0</v>
      </c>
      <c r="J422" s="36">
        <v>0</v>
      </c>
      <c r="K422" s="36">
        <v>0</v>
      </c>
      <c r="L422" s="36">
        <v>0</v>
      </c>
      <c r="M422" s="36">
        <v>10028.48</v>
      </c>
      <c r="N422" s="37" t="s">
        <v>47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58">
        <v>45918.175219907411</v>
      </c>
      <c r="B423" s="59">
        <v>443965936</v>
      </c>
      <c r="C423" s="38" t="s">
        <v>36</v>
      </c>
      <c r="D423" s="38" t="s">
        <v>38</v>
      </c>
      <c r="E423" s="38" t="s">
        <v>45</v>
      </c>
      <c r="F423" s="38" t="s">
        <v>120</v>
      </c>
      <c r="G423" s="35">
        <v>3658.86</v>
      </c>
      <c r="H423" s="59">
        <v>443176847</v>
      </c>
      <c r="I423" s="35">
        <v>0</v>
      </c>
      <c r="J423" s="35">
        <v>0</v>
      </c>
      <c r="K423" s="35">
        <v>0</v>
      </c>
      <c r="L423" s="35">
        <v>0</v>
      </c>
      <c r="M423" s="35">
        <v>10028.48</v>
      </c>
      <c r="N423" s="38" t="s">
        <v>48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60">
        <v>45918.175219907411</v>
      </c>
      <c r="B424" s="61">
        <v>443965937</v>
      </c>
      <c r="C424" s="37" t="s">
        <v>36</v>
      </c>
      <c r="D424" s="37" t="s">
        <v>38</v>
      </c>
      <c r="E424" s="37" t="s">
        <v>45</v>
      </c>
      <c r="F424" s="37" t="s">
        <v>120</v>
      </c>
      <c r="G424" s="36">
        <v>3658.86</v>
      </c>
      <c r="H424" s="61">
        <v>443176848</v>
      </c>
      <c r="I424" s="36">
        <v>0</v>
      </c>
      <c r="J424" s="36">
        <v>0</v>
      </c>
      <c r="K424" s="36">
        <v>0</v>
      </c>
      <c r="L424" s="36">
        <v>0</v>
      </c>
      <c r="M424" s="36">
        <v>10028.48</v>
      </c>
      <c r="N424" s="37" t="s">
        <v>52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58">
        <v>45918.175543981481</v>
      </c>
      <c r="B425" s="59">
        <v>443966004</v>
      </c>
      <c r="C425" s="38" t="s">
        <v>36</v>
      </c>
      <c r="D425" s="38" t="s">
        <v>37</v>
      </c>
      <c r="E425" s="38" t="s">
        <v>46</v>
      </c>
      <c r="F425" s="38" t="s">
        <v>120</v>
      </c>
      <c r="G425" s="35">
        <v>3660.27</v>
      </c>
      <c r="H425" s="59">
        <v>443176914</v>
      </c>
      <c r="I425" s="35">
        <v>0</v>
      </c>
      <c r="J425" s="35">
        <v>0</v>
      </c>
      <c r="K425" s="35">
        <v>0</v>
      </c>
      <c r="L425" s="35">
        <v>2.14</v>
      </c>
      <c r="M425" s="35">
        <v>10030.620000000001</v>
      </c>
      <c r="N425" s="38" t="s">
        <v>888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60">
        <v>45918.176736111112</v>
      </c>
      <c r="B426" s="61">
        <v>443966436</v>
      </c>
      <c r="C426" s="37" t="s">
        <v>36</v>
      </c>
      <c r="D426" s="37" t="s">
        <v>37</v>
      </c>
      <c r="E426" s="37" t="s">
        <v>46</v>
      </c>
      <c r="F426" s="37" t="s">
        <v>120</v>
      </c>
      <c r="G426" s="36">
        <v>3661.43</v>
      </c>
      <c r="H426" s="61">
        <v>443177346</v>
      </c>
      <c r="I426" s="36">
        <v>0</v>
      </c>
      <c r="J426" s="36">
        <v>0</v>
      </c>
      <c r="K426" s="36">
        <v>0</v>
      </c>
      <c r="L426" s="36">
        <v>-2.57</v>
      </c>
      <c r="M426" s="36">
        <v>10028.049999999999</v>
      </c>
      <c r="N426" s="37" t="s">
        <v>889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58">
        <v>45918.177361111113</v>
      </c>
      <c r="B427" s="59">
        <v>443966848</v>
      </c>
      <c r="C427" s="38" t="s">
        <v>36</v>
      </c>
      <c r="D427" s="38" t="s">
        <v>37</v>
      </c>
      <c r="E427" s="38" t="s">
        <v>46</v>
      </c>
      <c r="F427" s="38" t="s">
        <v>120</v>
      </c>
      <c r="G427" s="35">
        <v>3657.29</v>
      </c>
      <c r="H427" s="59">
        <v>443177728</v>
      </c>
      <c r="I427" s="35">
        <v>0</v>
      </c>
      <c r="J427" s="35">
        <v>0</v>
      </c>
      <c r="K427" s="35">
        <v>0</v>
      </c>
      <c r="L427" s="35">
        <v>1.56</v>
      </c>
      <c r="M427" s="35">
        <v>10029.61</v>
      </c>
      <c r="N427" s="38" t="s">
        <v>890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60">
        <v>45918.177905092591</v>
      </c>
      <c r="B428" s="61">
        <v>443967107</v>
      </c>
      <c r="C428" s="37" t="s">
        <v>36</v>
      </c>
      <c r="D428" s="37" t="s">
        <v>37</v>
      </c>
      <c r="E428" s="37" t="s">
        <v>46</v>
      </c>
      <c r="F428" s="37" t="s">
        <v>120</v>
      </c>
      <c r="G428" s="36">
        <v>3655.61</v>
      </c>
      <c r="H428" s="61">
        <v>443177980</v>
      </c>
      <c r="I428" s="36">
        <v>0</v>
      </c>
      <c r="J428" s="36">
        <v>0</v>
      </c>
      <c r="K428" s="36">
        <v>0</v>
      </c>
      <c r="L428" s="36">
        <v>3.24</v>
      </c>
      <c r="M428" s="36">
        <v>10032.85</v>
      </c>
      <c r="N428" s="37" t="s">
        <v>891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58">
        <v>45918.179872685185</v>
      </c>
      <c r="B429" s="59">
        <v>443967478</v>
      </c>
      <c r="C429" s="38" t="s">
        <v>36</v>
      </c>
      <c r="D429" s="38" t="s">
        <v>37</v>
      </c>
      <c r="E429" s="38" t="s">
        <v>46</v>
      </c>
      <c r="F429" s="38" t="s">
        <v>120</v>
      </c>
      <c r="G429" s="35">
        <v>3655.34</v>
      </c>
      <c r="H429" s="59">
        <v>443178343</v>
      </c>
      <c r="I429" s="35">
        <v>0</v>
      </c>
      <c r="J429" s="35">
        <v>0</v>
      </c>
      <c r="K429" s="35">
        <v>0</v>
      </c>
      <c r="L429" s="35">
        <v>3.52</v>
      </c>
      <c r="M429" s="35">
        <v>10036.370000000001</v>
      </c>
      <c r="N429" s="38" t="s">
        <v>892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60">
        <v>45918.184131944443</v>
      </c>
      <c r="B430" s="61">
        <v>443968734</v>
      </c>
      <c r="C430" s="37" t="s">
        <v>36</v>
      </c>
      <c r="D430" s="37" t="s">
        <v>38</v>
      </c>
      <c r="E430" s="37" t="s">
        <v>45</v>
      </c>
      <c r="F430" s="37" t="s">
        <v>120</v>
      </c>
      <c r="G430" s="36">
        <v>3654.67</v>
      </c>
      <c r="H430" s="61">
        <v>443179581</v>
      </c>
      <c r="I430" s="36">
        <v>0</v>
      </c>
      <c r="J430" s="36">
        <v>0</v>
      </c>
      <c r="K430" s="36">
        <v>0</v>
      </c>
      <c r="L430" s="36">
        <v>0</v>
      </c>
      <c r="M430" s="36">
        <v>10036.370000000001</v>
      </c>
      <c r="N430" s="37" t="s">
        <v>77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58">
        <v>45918.184131944443</v>
      </c>
      <c r="B431" s="59">
        <v>443968735</v>
      </c>
      <c r="C431" s="38" t="s">
        <v>36</v>
      </c>
      <c r="D431" s="38" t="s">
        <v>38</v>
      </c>
      <c r="E431" s="38" t="s">
        <v>45</v>
      </c>
      <c r="F431" s="38" t="s">
        <v>120</v>
      </c>
      <c r="G431" s="35">
        <v>3654.69</v>
      </c>
      <c r="H431" s="59">
        <v>443179582</v>
      </c>
      <c r="I431" s="35">
        <v>0</v>
      </c>
      <c r="J431" s="35">
        <v>0</v>
      </c>
      <c r="K431" s="35">
        <v>0</v>
      </c>
      <c r="L431" s="35">
        <v>0</v>
      </c>
      <c r="M431" s="35">
        <v>10036.370000000001</v>
      </c>
      <c r="N431" s="38" t="s">
        <v>52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60">
        <v>45918.184131944443</v>
      </c>
      <c r="B432" s="61">
        <v>443968737</v>
      </c>
      <c r="C432" s="37" t="s">
        <v>36</v>
      </c>
      <c r="D432" s="37" t="s">
        <v>38</v>
      </c>
      <c r="E432" s="37" t="s">
        <v>45</v>
      </c>
      <c r="F432" s="37" t="s">
        <v>120</v>
      </c>
      <c r="G432" s="36">
        <v>3654.71</v>
      </c>
      <c r="H432" s="61">
        <v>443179584</v>
      </c>
      <c r="I432" s="36">
        <v>0</v>
      </c>
      <c r="J432" s="36">
        <v>0</v>
      </c>
      <c r="K432" s="36">
        <v>0</v>
      </c>
      <c r="L432" s="36">
        <v>0</v>
      </c>
      <c r="M432" s="36">
        <v>10036.370000000001</v>
      </c>
      <c r="N432" s="37" t="s">
        <v>47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58">
        <v>45918.184131944443</v>
      </c>
      <c r="B433" s="59">
        <v>443968738</v>
      </c>
      <c r="C433" s="38" t="s">
        <v>36</v>
      </c>
      <c r="D433" s="38" t="s">
        <v>38</v>
      </c>
      <c r="E433" s="38" t="s">
        <v>45</v>
      </c>
      <c r="F433" s="38" t="s">
        <v>120</v>
      </c>
      <c r="G433" s="35">
        <v>3654.71</v>
      </c>
      <c r="H433" s="59">
        <v>443179586</v>
      </c>
      <c r="I433" s="35">
        <v>0</v>
      </c>
      <c r="J433" s="35">
        <v>0</v>
      </c>
      <c r="K433" s="35">
        <v>0</v>
      </c>
      <c r="L433" s="35">
        <v>0</v>
      </c>
      <c r="M433" s="35">
        <v>10036.370000000001</v>
      </c>
      <c r="N433" s="38" t="s">
        <v>48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60">
        <v>45918.184710648151</v>
      </c>
      <c r="B434" s="61">
        <v>443968834</v>
      </c>
      <c r="C434" s="37" t="s">
        <v>36</v>
      </c>
      <c r="D434" s="37" t="s">
        <v>38</v>
      </c>
      <c r="E434" s="37" t="s">
        <v>45</v>
      </c>
      <c r="F434" s="37" t="s">
        <v>120</v>
      </c>
      <c r="G434" s="36">
        <v>3655.8</v>
      </c>
      <c r="H434" s="61">
        <v>443179681</v>
      </c>
      <c r="I434" s="36">
        <v>0</v>
      </c>
      <c r="J434" s="36">
        <v>0</v>
      </c>
      <c r="K434" s="36">
        <v>0</v>
      </c>
      <c r="L434" s="36">
        <v>0</v>
      </c>
      <c r="M434" s="36">
        <v>10036.370000000001</v>
      </c>
      <c r="N434" s="37" t="s">
        <v>81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58">
        <v>45918.185810185183</v>
      </c>
      <c r="B435" s="59">
        <v>443969319</v>
      </c>
      <c r="C435" s="38" t="s">
        <v>36</v>
      </c>
      <c r="D435" s="38" t="s">
        <v>37</v>
      </c>
      <c r="E435" s="38" t="s">
        <v>46</v>
      </c>
      <c r="F435" s="38" t="s">
        <v>120</v>
      </c>
      <c r="G435" s="35">
        <v>3657.24</v>
      </c>
      <c r="H435" s="59">
        <v>443180173</v>
      </c>
      <c r="I435" s="35">
        <v>0</v>
      </c>
      <c r="J435" s="35">
        <v>0</v>
      </c>
      <c r="K435" s="35">
        <v>0</v>
      </c>
      <c r="L435" s="35">
        <v>-2.5299999999999998</v>
      </c>
      <c r="M435" s="35">
        <v>10033.84</v>
      </c>
      <c r="N435" s="38" t="s">
        <v>893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60">
        <v>45918.185844907406</v>
      </c>
      <c r="B436" s="61">
        <v>443969336</v>
      </c>
      <c r="C436" s="37" t="s">
        <v>36</v>
      </c>
      <c r="D436" s="37" t="s">
        <v>37</v>
      </c>
      <c r="E436" s="37" t="s">
        <v>46</v>
      </c>
      <c r="F436" s="37" t="s">
        <v>120</v>
      </c>
      <c r="G436" s="36">
        <v>3657.9</v>
      </c>
      <c r="H436" s="61">
        <v>443180188</v>
      </c>
      <c r="I436" s="36">
        <v>0</v>
      </c>
      <c r="J436" s="36">
        <v>0</v>
      </c>
      <c r="K436" s="36">
        <v>0</v>
      </c>
      <c r="L436" s="36">
        <v>-3.23</v>
      </c>
      <c r="M436" s="36">
        <v>10030.61</v>
      </c>
      <c r="N436" s="37" t="s">
        <v>894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58">
        <v>45918.185844907406</v>
      </c>
      <c r="B437" s="59">
        <v>443969339</v>
      </c>
      <c r="C437" s="38" t="s">
        <v>36</v>
      </c>
      <c r="D437" s="38" t="s">
        <v>37</v>
      </c>
      <c r="E437" s="38" t="s">
        <v>46</v>
      </c>
      <c r="F437" s="38" t="s">
        <v>120</v>
      </c>
      <c r="G437" s="35">
        <v>3657.9</v>
      </c>
      <c r="H437" s="59">
        <v>443180189</v>
      </c>
      <c r="I437" s="35">
        <v>0</v>
      </c>
      <c r="J437" s="35">
        <v>0</v>
      </c>
      <c r="K437" s="35">
        <v>0</v>
      </c>
      <c r="L437" s="35">
        <v>-3.21</v>
      </c>
      <c r="M437" s="35">
        <v>10027.4</v>
      </c>
      <c r="N437" s="38" t="s">
        <v>895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60">
        <v>45918.185844907406</v>
      </c>
      <c r="B438" s="61">
        <v>443969340</v>
      </c>
      <c r="C438" s="37" t="s">
        <v>36</v>
      </c>
      <c r="D438" s="37" t="s">
        <v>37</v>
      </c>
      <c r="E438" s="37" t="s">
        <v>46</v>
      </c>
      <c r="F438" s="37" t="s">
        <v>120</v>
      </c>
      <c r="G438" s="36">
        <v>3657.9</v>
      </c>
      <c r="H438" s="61">
        <v>443180190</v>
      </c>
      <c r="I438" s="36">
        <v>0</v>
      </c>
      <c r="J438" s="36">
        <v>0</v>
      </c>
      <c r="K438" s="36">
        <v>0</v>
      </c>
      <c r="L438" s="36">
        <v>-3.19</v>
      </c>
      <c r="M438" s="36">
        <v>10024.209999999999</v>
      </c>
      <c r="N438" s="37" t="s">
        <v>895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58">
        <v>45918.186793981484</v>
      </c>
      <c r="B439" s="59">
        <v>443969559</v>
      </c>
      <c r="C439" s="38" t="s">
        <v>36</v>
      </c>
      <c r="D439" s="38" t="s">
        <v>38</v>
      </c>
      <c r="E439" s="38" t="s">
        <v>45</v>
      </c>
      <c r="F439" s="38" t="s">
        <v>120</v>
      </c>
      <c r="G439" s="35">
        <v>3655.94</v>
      </c>
      <c r="H439" s="59">
        <v>443180410</v>
      </c>
      <c r="I439" s="35">
        <v>0</v>
      </c>
      <c r="J439" s="35">
        <v>0</v>
      </c>
      <c r="K439" s="35">
        <v>0</v>
      </c>
      <c r="L439" s="35">
        <v>0</v>
      </c>
      <c r="M439" s="35">
        <v>10024.209999999999</v>
      </c>
      <c r="N439" s="38" t="s">
        <v>77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60">
        <v>45918.186793981484</v>
      </c>
      <c r="B440" s="61">
        <v>443969560</v>
      </c>
      <c r="C440" s="37" t="s">
        <v>36</v>
      </c>
      <c r="D440" s="37" t="s">
        <v>38</v>
      </c>
      <c r="E440" s="37" t="s">
        <v>45</v>
      </c>
      <c r="F440" s="37" t="s">
        <v>120</v>
      </c>
      <c r="G440" s="36">
        <v>3655.94</v>
      </c>
      <c r="H440" s="61">
        <v>443180411</v>
      </c>
      <c r="I440" s="36">
        <v>0</v>
      </c>
      <c r="J440" s="36">
        <v>0</v>
      </c>
      <c r="K440" s="36">
        <v>0</v>
      </c>
      <c r="L440" s="36">
        <v>0</v>
      </c>
      <c r="M440" s="36">
        <v>10024.209999999999</v>
      </c>
      <c r="N440" s="37" t="s">
        <v>47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58">
        <v>45918.186793981484</v>
      </c>
      <c r="B441" s="59">
        <v>443969561</v>
      </c>
      <c r="C441" s="38" t="s">
        <v>36</v>
      </c>
      <c r="D441" s="38" t="s">
        <v>38</v>
      </c>
      <c r="E441" s="38" t="s">
        <v>45</v>
      </c>
      <c r="F441" s="38" t="s">
        <v>120</v>
      </c>
      <c r="G441" s="35">
        <v>3655.94</v>
      </c>
      <c r="H441" s="59">
        <v>443180412</v>
      </c>
      <c r="I441" s="35">
        <v>0</v>
      </c>
      <c r="J441" s="35">
        <v>0</v>
      </c>
      <c r="K441" s="35">
        <v>0</v>
      </c>
      <c r="L441" s="35">
        <v>0</v>
      </c>
      <c r="M441" s="35">
        <v>10024.209999999999</v>
      </c>
      <c r="N441" s="38" t="s">
        <v>52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60">
        <v>45918.186793981484</v>
      </c>
      <c r="B442" s="61">
        <v>443969562</v>
      </c>
      <c r="C442" s="37" t="s">
        <v>36</v>
      </c>
      <c r="D442" s="37" t="s">
        <v>38</v>
      </c>
      <c r="E442" s="37" t="s">
        <v>45</v>
      </c>
      <c r="F442" s="37" t="s">
        <v>120</v>
      </c>
      <c r="G442" s="36">
        <v>3655.98</v>
      </c>
      <c r="H442" s="61">
        <v>443180413</v>
      </c>
      <c r="I442" s="36">
        <v>0</v>
      </c>
      <c r="J442" s="36">
        <v>0</v>
      </c>
      <c r="K442" s="36">
        <v>0</v>
      </c>
      <c r="L442" s="36">
        <v>0</v>
      </c>
      <c r="M442" s="36">
        <v>10024.209999999999</v>
      </c>
      <c r="N442" s="37" t="s">
        <v>48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58">
        <v>45918.188217592593</v>
      </c>
      <c r="B443" s="59">
        <v>443969801</v>
      </c>
      <c r="C443" s="38" t="s">
        <v>36</v>
      </c>
      <c r="D443" s="38" t="s">
        <v>37</v>
      </c>
      <c r="E443" s="38" t="s">
        <v>46</v>
      </c>
      <c r="F443" s="38" t="s">
        <v>120</v>
      </c>
      <c r="G443" s="35">
        <v>3654.37</v>
      </c>
      <c r="H443" s="59">
        <v>443180653</v>
      </c>
      <c r="I443" s="35">
        <v>0</v>
      </c>
      <c r="J443" s="35">
        <v>0</v>
      </c>
      <c r="K443" s="35">
        <v>0</v>
      </c>
      <c r="L443" s="35">
        <v>1.57</v>
      </c>
      <c r="M443" s="35">
        <v>10025.780000000001</v>
      </c>
      <c r="N443" s="38" t="s">
        <v>896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60">
        <v>45918.189016203702</v>
      </c>
      <c r="B444" s="61">
        <v>443970187</v>
      </c>
      <c r="C444" s="37" t="s">
        <v>36</v>
      </c>
      <c r="D444" s="37" t="s">
        <v>37</v>
      </c>
      <c r="E444" s="37" t="s">
        <v>46</v>
      </c>
      <c r="F444" s="37" t="s">
        <v>120</v>
      </c>
      <c r="G444" s="36">
        <v>3652.87</v>
      </c>
      <c r="H444" s="61">
        <v>443181031</v>
      </c>
      <c r="I444" s="36">
        <v>0</v>
      </c>
      <c r="J444" s="36">
        <v>0</v>
      </c>
      <c r="K444" s="36">
        <v>0</v>
      </c>
      <c r="L444" s="36">
        <v>3.07</v>
      </c>
      <c r="M444" s="36">
        <v>10028.85</v>
      </c>
      <c r="N444" s="37" t="s">
        <v>897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58">
        <v>45918.189016203702</v>
      </c>
      <c r="B445" s="59">
        <v>443970189</v>
      </c>
      <c r="C445" s="38" t="s">
        <v>36</v>
      </c>
      <c r="D445" s="38" t="s">
        <v>37</v>
      </c>
      <c r="E445" s="38" t="s">
        <v>46</v>
      </c>
      <c r="F445" s="38" t="s">
        <v>120</v>
      </c>
      <c r="G445" s="35">
        <v>3652.87</v>
      </c>
      <c r="H445" s="59">
        <v>443181033</v>
      </c>
      <c r="I445" s="35">
        <v>0</v>
      </c>
      <c r="J445" s="35">
        <v>0</v>
      </c>
      <c r="K445" s="35">
        <v>0</v>
      </c>
      <c r="L445" s="35">
        <v>3.11</v>
      </c>
      <c r="M445" s="35">
        <v>10031.959999999999</v>
      </c>
      <c r="N445" s="38" t="s">
        <v>897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60">
        <v>45918.189699074072</v>
      </c>
      <c r="B446" s="61">
        <v>443970870</v>
      </c>
      <c r="C446" s="37" t="s">
        <v>36</v>
      </c>
      <c r="D446" s="37" t="s">
        <v>37</v>
      </c>
      <c r="E446" s="37" t="s">
        <v>46</v>
      </c>
      <c r="F446" s="37" t="s">
        <v>120</v>
      </c>
      <c r="G446" s="36">
        <v>3654.71</v>
      </c>
      <c r="H446" s="61">
        <v>443181707</v>
      </c>
      <c r="I446" s="36">
        <v>0</v>
      </c>
      <c r="J446" s="36">
        <v>0</v>
      </c>
      <c r="K446" s="36">
        <v>0</v>
      </c>
      <c r="L446" s="36">
        <v>1.23</v>
      </c>
      <c r="M446" s="36">
        <v>10033.19</v>
      </c>
      <c r="N446" s="37" t="s">
        <v>898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58">
        <v>45918.189918981479</v>
      </c>
      <c r="B447" s="59">
        <v>443970933</v>
      </c>
      <c r="C447" s="38" t="s">
        <v>36</v>
      </c>
      <c r="D447" s="38" t="s">
        <v>38</v>
      </c>
      <c r="E447" s="38" t="s">
        <v>45</v>
      </c>
      <c r="F447" s="38" t="s">
        <v>120</v>
      </c>
      <c r="G447" s="35">
        <v>3654.48</v>
      </c>
      <c r="H447" s="59">
        <v>443181766</v>
      </c>
      <c r="I447" s="35">
        <v>0</v>
      </c>
      <c r="J447" s="35">
        <v>0</v>
      </c>
      <c r="K447" s="35">
        <v>0</v>
      </c>
      <c r="L447" s="35">
        <v>0</v>
      </c>
      <c r="M447" s="35">
        <v>10033.19</v>
      </c>
      <c r="N447" s="38" t="s">
        <v>77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60">
        <v>45918.189918981479</v>
      </c>
      <c r="B448" s="61">
        <v>443970934</v>
      </c>
      <c r="C448" s="37" t="s">
        <v>36</v>
      </c>
      <c r="D448" s="37" t="s">
        <v>38</v>
      </c>
      <c r="E448" s="37" t="s">
        <v>45</v>
      </c>
      <c r="F448" s="37" t="s">
        <v>120</v>
      </c>
      <c r="G448" s="36">
        <v>3654.44</v>
      </c>
      <c r="H448" s="61">
        <v>443181767</v>
      </c>
      <c r="I448" s="36">
        <v>0</v>
      </c>
      <c r="J448" s="36">
        <v>0</v>
      </c>
      <c r="K448" s="36">
        <v>0</v>
      </c>
      <c r="L448" s="36">
        <v>0</v>
      </c>
      <c r="M448" s="36">
        <v>10033.19</v>
      </c>
      <c r="N448" s="37" t="s">
        <v>48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58">
        <v>45918.189918981479</v>
      </c>
      <c r="B449" s="59">
        <v>443970936</v>
      </c>
      <c r="C449" s="38" t="s">
        <v>36</v>
      </c>
      <c r="D449" s="38" t="s">
        <v>38</v>
      </c>
      <c r="E449" s="38" t="s">
        <v>45</v>
      </c>
      <c r="F449" s="38" t="s">
        <v>120</v>
      </c>
      <c r="G449" s="35">
        <v>3654.45</v>
      </c>
      <c r="H449" s="59">
        <v>443181769</v>
      </c>
      <c r="I449" s="35">
        <v>0</v>
      </c>
      <c r="J449" s="35">
        <v>0</v>
      </c>
      <c r="K449" s="35">
        <v>0</v>
      </c>
      <c r="L449" s="35">
        <v>0</v>
      </c>
      <c r="M449" s="35">
        <v>10033.19</v>
      </c>
      <c r="N449" s="38" t="s">
        <v>52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60">
        <v>45918.189918981479</v>
      </c>
      <c r="B450" s="61">
        <v>443970937</v>
      </c>
      <c r="C450" s="37" t="s">
        <v>36</v>
      </c>
      <c r="D450" s="37" t="s">
        <v>38</v>
      </c>
      <c r="E450" s="37" t="s">
        <v>45</v>
      </c>
      <c r="F450" s="37" t="s">
        <v>120</v>
      </c>
      <c r="G450" s="36">
        <v>3654.45</v>
      </c>
      <c r="H450" s="61">
        <v>443181770</v>
      </c>
      <c r="I450" s="36">
        <v>0</v>
      </c>
      <c r="J450" s="36">
        <v>0</v>
      </c>
      <c r="K450" s="36">
        <v>0</v>
      </c>
      <c r="L450" s="36">
        <v>0</v>
      </c>
      <c r="M450" s="36">
        <v>10033.19</v>
      </c>
      <c r="N450" s="37" t="s">
        <v>47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58">
        <v>45918.190104166664</v>
      </c>
      <c r="B451" s="59">
        <v>443971002</v>
      </c>
      <c r="C451" s="38" t="s">
        <v>36</v>
      </c>
      <c r="D451" s="38" t="s">
        <v>37</v>
      </c>
      <c r="E451" s="38" t="s">
        <v>46</v>
      </c>
      <c r="F451" s="38" t="s">
        <v>120</v>
      </c>
      <c r="G451" s="35">
        <v>3655</v>
      </c>
      <c r="H451" s="59">
        <v>443181828</v>
      </c>
      <c r="I451" s="35">
        <v>0</v>
      </c>
      <c r="J451" s="35">
        <v>0</v>
      </c>
      <c r="K451" s="35">
        <v>0</v>
      </c>
      <c r="L451" s="35">
        <v>0.8</v>
      </c>
      <c r="M451" s="35">
        <v>10033.99</v>
      </c>
      <c r="N451" s="38" t="s">
        <v>899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60">
        <v>45918.190266203703</v>
      </c>
      <c r="B452" s="61">
        <v>443971087</v>
      </c>
      <c r="C452" s="37" t="s">
        <v>36</v>
      </c>
      <c r="D452" s="37" t="s">
        <v>38</v>
      </c>
      <c r="E452" s="37" t="s">
        <v>45</v>
      </c>
      <c r="F452" s="37" t="s">
        <v>120</v>
      </c>
      <c r="G452" s="36">
        <v>3655.2</v>
      </c>
      <c r="H452" s="61">
        <v>443181911</v>
      </c>
      <c r="I452" s="36">
        <v>0</v>
      </c>
      <c r="J452" s="36">
        <v>0</v>
      </c>
      <c r="K452" s="36">
        <v>0</v>
      </c>
      <c r="L452" s="36">
        <v>0</v>
      </c>
      <c r="M452" s="36">
        <v>10033.99</v>
      </c>
      <c r="N452" s="37" t="s">
        <v>81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58">
        <v>45918.193182870367</v>
      </c>
      <c r="B453" s="59">
        <v>443971854</v>
      </c>
      <c r="C453" s="38" t="s">
        <v>36</v>
      </c>
      <c r="D453" s="38" t="s">
        <v>37</v>
      </c>
      <c r="E453" s="38" t="s">
        <v>46</v>
      </c>
      <c r="F453" s="38" t="s">
        <v>120</v>
      </c>
      <c r="G453" s="35">
        <v>3652.8</v>
      </c>
      <c r="H453" s="59">
        <v>443182696</v>
      </c>
      <c r="I453" s="35">
        <v>0</v>
      </c>
      <c r="J453" s="35">
        <v>0</v>
      </c>
      <c r="K453" s="35">
        <v>0</v>
      </c>
      <c r="L453" s="35">
        <v>1.68</v>
      </c>
      <c r="M453" s="35">
        <v>10035.67</v>
      </c>
      <c r="N453" s="38" t="s">
        <v>900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60">
        <v>45918.193391203706</v>
      </c>
      <c r="B454" s="61">
        <v>443971984</v>
      </c>
      <c r="C454" s="37" t="s">
        <v>36</v>
      </c>
      <c r="D454" s="37" t="s">
        <v>38</v>
      </c>
      <c r="E454" s="37" t="s">
        <v>45</v>
      </c>
      <c r="F454" s="37" t="s">
        <v>120</v>
      </c>
      <c r="G454" s="36">
        <v>3654.48</v>
      </c>
      <c r="H454" s="61">
        <v>443182825</v>
      </c>
      <c r="I454" s="36">
        <v>0</v>
      </c>
      <c r="J454" s="36">
        <v>0</v>
      </c>
      <c r="K454" s="36">
        <v>0</v>
      </c>
      <c r="L454" s="36">
        <v>0</v>
      </c>
      <c r="M454" s="36">
        <v>10035.67</v>
      </c>
      <c r="N454" s="37" t="s">
        <v>77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58">
        <v>45918.194421296299</v>
      </c>
      <c r="B455" s="59">
        <v>443972227</v>
      </c>
      <c r="C455" s="38" t="s">
        <v>36</v>
      </c>
      <c r="D455" s="38" t="s">
        <v>37</v>
      </c>
      <c r="E455" s="38" t="s">
        <v>46</v>
      </c>
      <c r="F455" s="38" t="s">
        <v>120</v>
      </c>
      <c r="G455" s="35">
        <v>3657.14</v>
      </c>
      <c r="H455" s="59">
        <v>443183063</v>
      </c>
      <c r="I455" s="35">
        <v>0</v>
      </c>
      <c r="J455" s="35">
        <v>0</v>
      </c>
      <c r="K455" s="35">
        <v>0</v>
      </c>
      <c r="L455" s="35">
        <v>-2.7</v>
      </c>
      <c r="M455" s="35">
        <v>10032.969999999999</v>
      </c>
      <c r="N455" s="38" t="s">
        <v>901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60">
        <v>45918.194444444445</v>
      </c>
      <c r="B456" s="61">
        <v>443972238</v>
      </c>
      <c r="C456" s="37" t="s">
        <v>36</v>
      </c>
      <c r="D456" s="37" t="s">
        <v>37</v>
      </c>
      <c r="E456" s="37" t="s">
        <v>46</v>
      </c>
      <c r="F456" s="37" t="s">
        <v>120</v>
      </c>
      <c r="G456" s="36">
        <v>3657.46</v>
      </c>
      <c r="H456" s="61">
        <v>443183073</v>
      </c>
      <c r="I456" s="36">
        <v>0</v>
      </c>
      <c r="J456" s="36">
        <v>0</v>
      </c>
      <c r="K456" s="36">
        <v>0</v>
      </c>
      <c r="L456" s="36">
        <v>-2.98</v>
      </c>
      <c r="M456" s="36">
        <v>10029.99</v>
      </c>
      <c r="N456" s="37" t="s">
        <v>902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58">
        <v>45918.194444444445</v>
      </c>
      <c r="B457" s="59">
        <v>443972247</v>
      </c>
      <c r="C457" s="38" t="s">
        <v>36</v>
      </c>
      <c r="D457" s="38" t="s">
        <v>37</v>
      </c>
      <c r="E457" s="38" t="s">
        <v>46</v>
      </c>
      <c r="F457" s="38" t="s">
        <v>120</v>
      </c>
      <c r="G457" s="35">
        <v>3657.48</v>
      </c>
      <c r="H457" s="59">
        <v>443183082</v>
      </c>
      <c r="I457" s="35">
        <v>0</v>
      </c>
      <c r="J457" s="35">
        <v>0</v>
      </c>
      <c r="K457" s="35">
        <v>0</v>
      </c>
      <c r="L457" s="35">
        <v>-3.03</v>
      </c>
      <c r="M457" s="35">
        <v>10026.959999999999</v>
      </c>
      <c r="N457" s="38" t="s">
        <v>903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60">
        <v>45918.194444444445</v>
      </c>
      <c r="B458" s="61">
        <v>443972248</v>
      </c>
      <c r="C458" s="37" t="s">
        <v>36</v>
      </c>
      <c r="D458" s="37" t="s">
        <v>37</v>
      </c>
      <c r="E458" s="37" t="s">
        <v>46</v>
      </c>
      <c r="F458" s="37" t="s">
        <v>120</v>
      </c>
      <c r="G458" s="36">
        <v>3657.48</v>
      </c>
      <c r="H458" s="61">
        <v>443183083</v>
      </c>
      <c r="I458" s="36">
        <v>0</v>
      </c>
      <c r="J458" s="36">
        <v>0</v>
      </c>
      <c r="K458" s="36">
        <v>0</v>
      </c>
      <c r="L458" s="36">
        <v>-3.03</v>
      </c>
      <c r="M458" s="36">
        <v>10023.93</v>
      </c>
      <c r="N458" s="37" t="s">
        <v>903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58">
        <v>45918.195057870369</v>
      </c>
      <c r="B459" s="59">
        <v>443972457</v>
      </c>
      <c r="C459" s="38" t="s">
        <v>36</v>
      </c>
      <c r="D459" s="38" t="s">
        <v>37</v>
      </c>
      <c r="E459" s="38" t="s">
        <v>46</v>
      </c>
      <c r="F459" s="38" t="s">
        <v>120</v>
      </c>
      <c r="G459" s="35">
        <v>3658.3</v>
      </c>
      <c r="H459" s="59">
        <v>443183291</v>
      </c>
      <c r="I459" s="35">
        <v>0</v>
      </c>
      <c r="J459" s="35">
        <v>0</v>
      </c>
      <c r="K459" s="35">
        <v>0</v>
      </c>
      <c r="L459" s="35">
        <v>-3.1</v>
      </c>
      <c r="M459" s="35">
        <v>10020.83</v>
      </c>
      <c r="N459" s="38" t="s">
        <v>904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60">
        <v>45918.196168981478</v>
      </c>
      <c r="B460" s="61">
        <v>443973177</v>
      </c>
      <c r="C460" s="37" t="s">
        <v>36</v>
      </c>
      <c r="D460" s="37" t="s">
        <v>38</v>
      </c>
      <c r="E460" s="37" t="s">
        <v>45</v>
      </c>
      <c r="F460" s="37" t="s">
        <v>120</v>
      </c>
      <c r="G460" s="36">
        <v>3655.35</v>
      </c>
      <c r="H460" s="61">
        <v>443184013</v>
      </c>
      <c r="I460" s="36">
        <v>0</v>
      </c>
      <c r="J460" s="36">
        <v>0</v>
      </c>
      <c r="K460" s="36">
        <v>0</v>
      </c>
      <c r="L460" s="36">
        <v>0</v>
      </c>
      <c r="M460" s="36">
        <v>10020.83</v>
      </c>
      <c r="N460" s="37" t="s">
        <v>81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58">
        <v>45918.208784722221</v>
      </c>
      <c r="B461" s="59">
        <v>443975790</v>
      </c>
      <c r="C461" s="38" t="s">
        <v>36</v>
      </c>
      <c r="D461" s="38" t="s">
        <v>38</v>
      </c>
      <c r="E461" s="38" t="s">
        <v>45</v>
      </c>
      <c r="F461" s="38" t="s">
        <v>120</v>
      </c>
      <c r="G461" s="35">
        <v>3655.81</v>
      </c>
      <c r="H461" s="59">
        <v>443186621</v>
      </c>
      <c r="I461" s="35">
        <v>0</v>
      </c>
      <c r="J461" s="35">
        <v>0</v>
      </c>
      <c r="K461" s="35">
        <v>0</v>
      </c>
      <c r="L461" s="35">
        <v>0</v>
      </c>
      <c r="M461" s="35">
        <v>10020.83</v>
      </c>
      <c r="N461" s="38" t="s">
        <v>93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60">
        <v>45918.211215277777</v>
      </c>
      <c r="B462" s="61">
        <v>443976123</v>
      </c>
      <c r="C462" s="37" t="s">
        <v>36</v>
      </c>
      <c r="D462" s="37" t="s">
        <v>37</v>
      </c>
      <c r="E462" s="37" t="s">
        <v>45</v>
      </c>
      <c r="F462" s="37" t="s">
        <v>120</v>
      </c>
      <c r="G462" s="36">
        <v>3656.76</v>
      </c>
      <c r="H462" s="61">
        <v>443186951</v>
      </c>
      <c r="I462" s="36">
        <v>0</v>
      </c>
      <c r="J462" s="36">
        <v>0</v>
      </c>
      <c r="K462" s="36">
        <v>0</v>
      </c>
      <c r="L462" s="36">
        <v>0</v>
      </c>
      <c r="M462" s="36">
        <v>10020.83</v>
      </c>
      <c r="N462" s="37" t="s">
        <v>77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58">
        <v>45918.211215277777</v>
      </c>
      <c r="B463" s="59">
        <v>443976125</v>
      </c>
      <c r="C463" s="38" t="s">
        <v>36</v>
      </c>
      <c r="D463" s="38" t="s">
        <v>37</v>
      </c>
      <c r="E463" s="38" t="s">
        <v>45</v>
      </c>
      <c r="F463" s="38" t="s">
        <v>120</v>
      </c>
      <c r="G463" s="35">
        <v>3656.76</v>
      </c>
      <c r="H463" s="59">
        <v>443186953</v>
      </c>
      <c r="I463" s="35">
        <v>0</v>
      </c>
      <c r="J463" s="35">
        <v>0</v>
      </c>
      <c r="K463" s="35">
        <v>0</v>
      </c>
      <c r="L463" s="35">
        <v>0</v>
      </c>
      <c r="M463" s="35">
        <v>10020.83</v>
      </c>
      <c r="N463" s="38" t="s">
        <v>48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60">
        <v>45918.211215277777</v>
      </c>
      <c r="B464" s="61">
        <v>443976126</v>
      </c>
      <c r="C464" s="37" t="s">
        <v>36</v>
      </c>
      <c r="D464" s="37" t="s">
        <v>37</v>
      </c>
      <c r="E464" s="37" t="s">
        <v>45</v>
      </c>
      <c r="F464" s="37" t="s">
        <v>120</v>
      </c>
      <c r="G464" s="36">
        <v>3656.76</v>
      </c>
      <c r="H464" s="61">
        <v>443186954</v>
      </c>
      <c r="I464" s="36">
        <v>0</v>
      </c>
      <c r="J464" s="36">
        <v>0</v>
      </c>
      <c r="K464" s="36">
        <v>0</v>
      </c>
      <c r="L464" s="36">
        <v>0</v>
      </c>
      <c r="M464" s="36">
        <v>10020.83</v>
      </c>
      <c r="N464" s="37" t="s">
        <v>47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58">
        <v>45918.211215277777</v>
      </c>
      <c r="B465" s="59">
        <v>443976127</v>
      </c>
      <c r="C465" s="38" t="s">
        <v>36</v>
      </c>
      <c r="D465" s="38" t="s">
        <v>37</v>
      </c>
      <c r="E465" s="38" t="s">
        <v>45</v>
      </c>
      <c r="F465" s="38" t="s">
        <v>120</v>
      </c>
      <c r="G465" s="35">
        <v>3656.78</v>
      </c>
      <c r="H465" s="59">
        <v>443186955</v>
      </c>
      <c r="I465" s="35">
        <v>0</v>
      </c>
      <c r="J465" s="35">
        <v>0</v>
      </c>
      <c r="K465" s="35">
        <v>0</v>
      </c>
      <c r="L465" s="35">
        <v>0</v>
      </c>
      <c r="M465" s="35">
        <v>10020.83</v>
      </c>
      <c r="N465" s="38" t="s">
        <v>52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60">
        <v>45918.212418981479</v>
      </c>
      <c r="B466" s="61">
        <v>443976418</v>
      </c>
      <c r="C466" s="37" t="s">
        <v>36</v>
      </c>
      <c r="D466" s="37" t="s">
        <v>37</v>
      </c>
      <c r="E466" s="37" t="s">
        <v>46</v>
      </c>
      <c r="F466" s="37" t="s">
        <v>120</v>
      </c>
      <c r="G466" s="36">
        <v>3658.35</v>
      </c>
      <c r="H466" s="61">
        <v>443187237</v>
      </c>
      <c r="I466" s="36">
        <v>0</v>
      </c>
      <c r="J466" s="36">
        <v>0</v>
      </c>
      <c r="K466" s="36">
        <v>0</v>
      </c>
      <c r="L466" s="36">
        <v>-3</v>
      </c>
      <c r="M466" s="36">
        <v>10017.83</v>
      </c>
      <c r="N466" s="37" t="s">
        <v>905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58">
        <v>45918.212523148148</v>
      </c>
      <c r="B467" s="59">
        <v>443976465</v>
      </c>
      <c r="C467" s="38" t="s">
        <v>36</v>
      </c>
      <c r="D467" s="38" t="s">
        <v>38</v>
      </c>
      <c r="E467" s="38" t="s">
        <v>46</v>
      </c>
      <c r="F467" s="38" t="s">
        <v>120</v>
      </c>
      <c r="G467" s="35">
        <v>3658.3</v>
      </c>
      <c r="H467" s="59">
        <v>443187282</v>
      </c>
      <c r="I467" s="35">
        <v>0</v>
      </c>
      <c r="J467" s="35">
        <v>0</v>
      </c>
      <c r="K467" s="35">
        <v>0</v>
      </c>
      <c r="L467" s="35">
        <v>1.54</v>
      </c>
      <c r="M467" s="35">
        <v>10019.370000000001</v>
      </c>
      <c r="N467" s="38" t="s">
        <v>906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60">
        <v>45918.212685185186</v>
      </c>
      <c r="B468" s="61">
        <v>443976583</v>
      </c>
      <c r="C468" s="37" t="s">
        <v>36</v>
      </c>
      <c r="D468" s="37" t="s">
        <v>37</v>
      </c>
      <c r="E468" s="37" t="s">
        <v>46</v>
      </c>
      <c r="F468" s="37" t="s">
        <v>120</v>
      </c>
      <c r="G468" s="36">
        <v>3658.88</v>
      </c>
      <c r="H468" s="61">
        <v>443187400</v>
      </c>
      <c r="I468" s="36">
        <v>0</v>
      </c>
      <c r="J468" s="36">
        <v>0</v>
      </c>
      <c r="K468" s="36">
        <v>0</v>
      </c>
      <c r="L468" s="36">
        <v>-3.07</v>
      </c>
      <c r="M468" s="36">
        <v>10016.299999999999</v>
      </c>
      <c r="N468" s="37" t="s">
        <v>907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58">
        <v>45918.21297453704</v>
      </c>
      <c r="B469" s="59">
        <v>443976824</v>
      </c>
      <c r="C469" s="38" t="s">
        <v>36</v>
      </c>
      <c r="D469" s="38" t="s">
        <v>38</v>
      </c>
      <c r="E469" s="38" t="s">
        <v>46</v>
      </c>
      <c r="F469" s="38" t="s">
        <v>120</v>
      </c>
      <c r="G469" s="35">
        <v>3659.76</v>
      </c>
      <c r="H469" s="59">
        <v>443187634</v>
      </c>
      <c r="I469" s="35">
        <v>0</v>
      </c>
      <c r="J469" s="35">
        <v>0</v>
      </c>
      <c r="K469" s="35">
        <v>0</v>
      </c>
      <c r="L469" s="35">
        <v>3</v>
      </c>
      <c r="M469" s="35">
        <v>10019.299999999999</v>
      </c>
      <c r="N469" s="38" t="s">
        <v>816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60">
        <v>45918.21297453704</v>
      </c>
      <c r="B470" s="61">
        <v>443976826</v>
      </c>
      <c r="C470" s="37" t="s">
        <v>36</v>
      </c>
      <c r="D470" s="37" t="s">
        <v>38</v>
      </c>
      <c r="E470" s="37" t="s">
        <v>46</v>
      </c>
      <c r="F470" s="37" t="s">
        <v>120</v>
      </c>
      <c r="G470" s="36">
        <v>3659.76</v>
      </c>
      <c r="H470" s="61">
        <v>443187635</v>
      </c>
      <c r="I470" s="36">
        <v>0</v>
      </c>
      <c r="J470" s="36">
        <v>0</v>
      </c>
      <c r="K470" s="36">
        <v>0</v>
      </c>
      <c r="L470" s="36">
        <v>3</v>
      </c>
      <c r="M470" s="36">
        <v>10022.299999999999</v>
      </c>
      <c r="N470" s="37" t="s">
        <v>816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58">
        <v>45918.213310185187</v>
      </c>
      <c r="B471" s="59">
        <v>443976963</v>
      </c>
      <c r="C471" s="38" t="s">
        <v>36</v>
      </c>
      <c r="D471" s="38" t="s">
        <v>38</v>
      </c>
      <c r="E471" s="38" t="s">
        <v>46</v>
      </c>
      <c r="F471" s="38" t="s">
        <v>120</v>
      </c>
      <c r="G471" s="35">
        <v>3660.27</v>
      </c>
      <c r="H471" s="59">
        <v>443187774</v>
      </c>
      <c r="I471" s="35">
        <v>0</v>
      </c>
      <c r="J471" s="35">
        <v>0</v>
      </c>
      <c r="K471" s="35">
        <v>0</v>
      </c>
      <c r="L471" s="35">
        <v>3.49</v>
      </c>
      <c r="M471" s="35">
        <v>10025.790000000001</v>
      </c>
      <c r="N471" s="38" t="s">
        <v>908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60">
        <v>45918.219884259262</v>
      </c>
      <c r="B472" s="61">
        <v>443978888</v>
      </c>
      <c r="C472" s="37" t="s">
        <v>36</v>
      </c>
      <c r="D472" s="37" t="s">
        <v>37</v>
      </c>
      <c r="E472" s="37" t="s">
        <v>45</v>
      </c>
      <c r="F472" s="37" t="s">
        <v>120</v>
      </c>
      <c r="G472" s="36">
        <v>3661.86</v>
      </c>
      <c r="H472" s="61">
        <v>443189685</v>
      </c>
      <c r="I472" s="36">
        <v>0</v>
      </c>
      <c r="J472" s="36">
        <v>0</v>
      </c>
      <c r="K472" s="36">
        <v>0</v>
      </c>
      <c r="L472" s="36">
        <v>0</v>
      </c>
      <c r="M472" s="36">
        <v>10025.790000000001</v>
      </c>
      <c r="N472" s="37" t="s">
        <v>77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58">
        <v>45918.219895833332</v>
      </c>
      <c r="B473" s="59">
        <v>443978889</v>
      </c>
      <c r="C473" s="38" t="s">
        <v>36</v>
      </c>
      <c r="D473" s="38" t="s">
        <v>37</v>
      </c>
      <c r="E473" s="38" t="s">
        <v>45</v>
      </c>
      <c r="F473" s="38" t="s">
        <v>120</v>
      </c>
      <c r="G473" s="35">
        <v>3661.86</v>
      </c>
      <c r="H473" s="59">
        <v>443189686</v>
      </c>
      <c r="I473" s="35">
        <v>0</v>
      </c>
      <c r="J473" s="35">
        <v>0</v>
      </c>
      <c r="K473" s="35">
        <v>0</v>
      </c>
      <c r="L473" s="35">
        <v>0</v>
      </c>
      <c r="M473" s="35">
        <v>10025.790000000001</v>
      </c>
      <c r="N473" s="38" t="s">
        <v>48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60">
        <v>45918.219895833332</v>
      </c>
      <c r="B474" s="61">
        <v>443978890</v>
      </c>
      <c r="C474" s="37" t="s">
        <v>36</v>
      </c>
      <c r="D474" s="37" t="s">
        <v>37</v>
      </c>
      <c r="E474" s="37" t="s">
        <v>45</v>
      </c>
      <c r="F474" s="37" t="s">
        <v>120</v>
      </c>
      <c r="G474" s="36">
        <v>3661.86</v>
      </c>
      <c r="H474" s="61">
        <v>443189687</v>
      </c>
      <c r="I474" s="36">
        <v>0</v>
      </c>
      <c r="J474" s="36">
        <v>0</v>
      </c>
      <c r="K474" s="36">
        <v>0</v>
      </c>
      <c r="L474" s="36">
        <v>0</v>
      </c>
      <c r="M474" s="36">
        <v>10025.790000000001</v>
      </c>
      <c r="N474" s="37" t="s">
        <v>52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58">
        <v>45918.219895833332</v>
      </c>
      <c r="B475" s="59">
        <v>443978895</v>
      </c>
      <c r="C475" s="38" t="s">
        <v>36</v>
      </c>
      <c r="D475" s="38" t="s">
        <v>37</v>
      </c>
      <c r="E475" s="38" t="s">
        <v>45</v>
      </c>
      <c r="F475" s="38" t="s">
        <v>120</v>
      </c>
      <c r="G475" s="35">
        <v>3661.84</v>
      </c>
      <c r="H475" s="59">
        <v>443189692</v>
      </c>
      <c r="I475" s="35">
        <v>0</v>
      </c>
      <c r="J475" s="35">
        <v>0</v>
      </c>
      <c r="K475" s="35">
        <v>0</v>
      </c>
      <c r="L475" s="35">
        <v>0</v>
      </c>
      <c r="M475" s="35">
        <v>10025.790000000001</v>
      </c>
      <c r="N475" s="38" t="s">
        <v>47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60">
        <v>45918.226724537039</v>
      </c>
      <c r="B476" s="61">
        <v>443979671</v>
      </c>
      <c r="C476" s="37" t="s">
        <v>36</v>
      </c>
      <c r="D476" s="37" t="s">
        <v>38</v>
      </c>
      <c r="E476" s="37" t="s">
        <v>46</v>
      </c>
      <c r="F476" s="37" t="s">
        <v>120</v>
      </c>
      <c r="G476" s="36">
        <v>3663.39</v>
      </c>
      <c r="H476" s="61">
        <v>443190445</v>
      </c>
      <c r="I476" s="36">
        <v>0</v>
      </c>
      <c r="J476" s="36">
        <v>0</v>
      </c>
      <c r="K476" s="36">
        <v>0</v>
      </c>
      <c r="L476" s="36">
        <v>1.53</v>
      </c>
      <c r="M476" s="36">
        <v>10027.32</v>
      </c>
      <c r="N476" s="37" t="s">
        <v>909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58">
        <v>45918.227986111109</v>
      </c>
      <c r="B477" s="59">
        <v>443979799</v>
      </c>
      <c r="C477" s="38" t="s">
        <v>36</v>
      </c>
      <c r="D477" s="38" t="s">
        <v>37</v>
      </c>
      <c r="E477" s="38" t="s">
        <v>45</v>
      </c>
      <c r="F477" s="38" t="s">
        <v>120</v>
      </c>
      <c r="G477" s="35">
        <v>3662.57</v>
      </c>
      <c r="H477" s="59">
        <v>443190570</v>
      </c>
      <c r="I477" s="35">
        <v>0</v>
      </c>
      <c r="J477" s="35">
        <v>0</v>
      </c>
      <c r="K477" s="35">
        <v>0</v>
      </c>
      <c r="L477" s="35">
        <v>0</v>
      </c>
      <c r="M477" s="35">
        <v>10027.32</v>
      </c>
      <c r="N477" s="38" t="s">
        <v>77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60">
        <v>45918.228009259263</v>
      </c>
      <c r="B478" s="61">
        <v>443979802</v>
      </c>
      <c r="C478" s="37" t="s">
        <v>36</v>
      </c>
      <c r="D478" s="37" t="s">
        <v>38</v>
      </c>
      <c r="E478" s="37" t="s">
        <v>46</v>
      </c>
      <c r="F478" s="37" t="s">
        <v>120</v>
      </c>
      <c r="G478" s="36">
        <v>3662.19</v>
      </c>
      <c r="H478" s="61">
        <v>443190573</v>
      </c>
      <c r="I478" s="36">
        <v>0</v>
      </c>
      <c r="J478" s="36">
        <v>0</v>
      </c>
      <c r="K478" s="36">
        <v>0</v>
      </c>
      <c r="L478" s="36">
        <v>0.33</v>
      </c>
      <c r="M478" s="36">
        <v>10027.65</v>
      </c>
      <c r="N478" s="37" t="s">
        <v>910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58">
        <v>45918.228009259263</v>
      </c>
      <c r="B479" s="59">
        <v>443979803</v>
      </c>
      <c r="C479" s="38" t="s">
        <v>36</v>
      </c>
      <c r="D479" s="38" t="s">
        <v>38</v>
      </c>
      <c r="E479" s="38" t="s">
        <v>46</v>
      </c>
      <c r="F479" s="38" t="s">
        <v>120</v>
      </c>
      <c r="G479" s="35">
        <v>3662.19</v>
      </c>
      <c r="H479" s="59">
        <v>443190574</v>
      </c>
      <c r="I479" s="35">
        <v>0</v>
      </c>
      <c r="J479" s="35">
        <v>0</v>
      </c>
      <c r="K479" s="35">
        <v>0</v>
      </c>
      <c r="L479" s="35">
        <v>0.33</v>
      </c>
      <c r="M479" s="35">
        <v>10027.98</v>
      </c>
      <c r="N479" s="38" t="s">
        <v>910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60">
        <v>45918.228009259263</v>
      </c>
      <c r="B480" s="61">
        <v>443979804</v>
      </c>
      <c r="C480" s="37" t="s">
        <v>36</v>
      </c>
      <c r="D480" s="37" t="s">
        <v>38</v>
      </c>
      <c r="E480" s="37" t="s">
        <v>46</v>
      </c>
      <c r="F480" s="37" t="s">
        <v>120</v>
      </c>
      <c r="G480" s="36">
        <v>3662.19</v>
      </c>
      <c r="H480" s="61">
        <v>443190575</v>
      </c>
      <c r="I480" s="36">
        <v>0</v>
      </c>
      <c r="J480" s="36">
        <v>0</v>
      </c>
      <c r="K480" s="36">
        <v>0</v>
      </c>
      <c r="L480" s="36">
        <v>0.35</v>
      </c>
      <c r="M480" s="36">
        <v>10028.33</v>
      </c>
      <c r="N480" s="37" t="s">
        <v>911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58">
        <v>45918.228564814817</v>
      </c>
      <c r="B481" s="59">
        <v>443979865</v>
      </c>
      <c r="C481" s="38" t="s">
        <v>36</v>
      </c>
      <c r="D481" s="38" t="s">
        <v>37</v>
      </c>
      <c r="E481" s="38" t="s">
        <v>45</v>
      </c>
      <c r="F481" s="38" t="s">
        <v>120</v>
      </c>
      <c r="G481" s="35">
        <v>3662.52</v>
      </c>
      <c r="H481" s="59">
        <v>443190634</v>
      </c>
      <c r="I481" s="35">
        <v>0</v>
      </c>
      <c r="J481" s="35">
        <v>0</v>
      </c>
      <c r="K481" s="35">
        <v>0</v>
      </c>
      <c r="L481" s="35">
        <v>0</v>
      </c>
      <c r="M481" s="35">
        <v>10028.33</v>
      </c>
      <c r="N481" s="38" t="s">
        <v>47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60">
        <v>45918.228576388887</v>
      </c>
      <c r="B482" s="61">
        <v>443979866</v>
      </c>
      <c r="C482" s="37" t="s">
        <v>36</v>
      </c>
      <c r="D482" s="37" t="s">
        <v>37</v>
      </c>
      <c r="E482" s="37" t="s">
        <v>45</v>
      </c>
      <c r="F482" s="37" t="s">
        <v>120</v>
      </c>
      <c r="G482" s="36">
        <v>3662.52</v>
      </c>
      <c r="H482" s="61">
        <v>443190635</v>
      </c>
      <c r="I482" s="36">
        <v>0</v>
      </c>
      <c r="J482" s="36">
        <v>0</v>
      </c>
      <c r="K482" s="36">
        <v>0</v>
      </c>
      <c r="L482" s="36">
        <v>0</v>
      </c>
      <c r="M482" s="36">
        <v>10028.33</v>
      </c>
      <c r="N482" s="37" t="s">
        <v>52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58">
        <v>45918.228576388887</v>
      </c>
      <c r="B483" s="59">
        <v>443979867</v>
      </c>
      <c r="C483" s="38" t="s">
        <v>36</v>
      </c>
      <c r="D483" s="38" t="s">
        <v>37</v>
      </c>
      <c r="E483" s="38" t="s">
        <v>45</v>
      </c>
      <c r="F483" s="38" t="s">
        <v>120</v>
      </c>
      <c r="G483" s="35">
        <v>3662.52</v>
      </c>
      <c r="H483" s="59">
        <v>443190636</v>
      </c>
      <c r="I483" s="35">
        <v>0</v>
      </c>
      <c r="J483" s="35">
        <v>0</v>
      </c>
      <c r="K483" s="35">
        <v>0</v>
      </c>
      <c r="L483" s="35">
        <v>0</v>
      </c>
      <c r="M483" s="35">
        <v>10028.33</v>
      </c>
      <c r="N483" s="38" t="s">
        <v>48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60">
        <v>45918.231342592589</v>
      </c>
      <c r="B484" s="61">
        <v>443980430</v>
      </c>
      <c r="C484" s="37" t="s">
        <v>36</v>
      </c>
      <c r="D484" s="37" t="s">
        <v>37</v>
      </c>
      <c r="E484" s="37" t="s">
        <v>45</v>
      </c>
      <c r="F484" s="37" t="s">
        <v>120</v>
      </c>
      <c r="G484" s="36">
        <v>3662.6</v>
      </c>
      <c r="H484" s="61">
        <v>443191208</v>
      </c>
      <c r="I484" s="36">
        <v>0</v>
      </c>
      <c r="J484" s="36">
        <v>0</v>
      </c>
      <c r="K484" s="36">
        <v>0</v>
      </c>
      <c r="L484" s="36">
        <v>0</v>
      </c>
      <c r="M484" s="36">
        <v>10028.33</v>
      </c>
      <c r="N484" s="37" t="s">
        <v>93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58">
        <v>45918.231354166666</v>
      </c>
      <c r="B485" s="59">
        <v>443980431</v>
      </c>
      <c r="C485" s="38" t="s">
        <v>36</v>
      </c>
      <c r="D485" s="38" t="s">
        <v>37</v>
      </c>
      <c r="E485" s="38" t="s">
        <v>45</v>
      </c>
      <c r="F485" s="38" t="s">
        <v>120</v>
      </c>
      <c r="G485" s="35">
        <v>3662.6</v>
      </c>
      <c r="H485" s="59">
        <v>443191209</v>
      </c>
      <c r="I485" s="35">
        <v>0</v>
      </c>
      <c r="J485" s="35">
        <v>0</v>
      </c>
      <c r="K485" s="35">
        <v>0</v>
      </c>
      <c r="L485" s="35">
        <v>0</v>
      </c>
      <c r="M485" s="35">
        <v>10028.33</v>
      </c>
      <c r="N485" s="38" t="s">
        <v>81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60">
        <v>45918.232546296298</v>
      </c>
      <c r="B486" s="61">
        <v>443980789</v>
      </c>
      <c r="C486" s="37" t="s">
        <v>36</v>
      </c>
      <c r="D486" s="37" t="s">
        <v>38</v>
      </c>
      <c r="E486" s="37" t="s">
        <v>46</v>
      </c>
      <c r="F486" s="37" t="s">
        <v>120</v>
      </c>
      <c r="G486" s="36">
        <v>3660.02</v>
      </c>
      <c r="H486" s="61">
        <v>443191568</v>
      </c>
      <c r="I486" s="36">
        <v>0</v>
      </c>
      <c r="J486" s="36">
        <v>0</v>
      </c>
      <c r="K486" s="36">
        <v>0</v>
      </c>
      <c r="L486" s="36">
        <v>-2.5</v>
      </c>
      <c r="M486" s="36">
        <v>10025.83</v>
      </c>
      <c r="N486" s="37" t="s">
        <v>912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58">
        <v>45918.235914351855</v>
      </c>
      <c r="B487" s="59">
        <v>443981728</v>
      </c>
      <c r="C487" s="38" t="s">
        <v>36</v>
      </c>
      <c r="D487" s="38" t="s">
        <v>38</v>
      </c>
      <c r="E487" s="38" t="s">
        <v>46</v>
      </c>
      <c r="F487" s="38" t="s">
        <v>120</v>
      </c>
      <c r="G487" s="35">
        <v>3664.08</v>
      </c>
      <c r="H487" s="59">
        <v>443192491</v>
      </c>
      <c r="I487" s="35">
        <v>0</v>
      </c>
      <c r="J487" s="35">
        <v>0</v>
      </c>
      <c r="K487" s="35">
        <v>0</v>
      </c>
      <c r="L487" s="35">
        <v>1.51</v>
      </c>
      <c r="M487" s="35">
        <v>10027.34</v>
      </c>
      <c r="N487" s="38" t="s">
        <v>913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60">
        <v>45918.237141203703</v>
      </c>
      <c r="B488" s="61">
        <v>443982354</v>
      </c>
      <c r="C488" s="37" t="s">
        <v>36</v>
      </c>
      <c r="D488" s="37" t="s">
        <v>38</v>
      </c>
      <c r="E488" s="37" t="s">
        <v>46</v>
      </c>
      <c r="F488" s="37" t="s">
        <v>120</v>
      </c>
      <c r="G488" s="36">
        <v>3662.46</v>
      </c>
      <c r="H488" s="61">
        <v>443193111</v>
      </c>
      <c r="I488" s="36">
        <v>0</v>
      </c>
      <c r="J488" s="36">
        <v>0</v>
      </c>
      <c r="K488" s="36">
        <v>0</v>
      </c>
      <c r="L488" s="36">
        <v>-0.06</v>
      </c>
      <c r="M488" s="36">
        <v>10027.280000000001</v>
      </c>
      <c r="N488" s="37" t="s">
        <v>914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58">
        <v>45918.237141203703</v>
      </c>
      <c r="B489" s="59">
        <v>443982355</v>
      </c>
      <c r="C489" s="38" t="s">
        <v>36</v>
      </c>
      <c r="D489" s="38" t="s">
        <v>38</v>
      </c>
      <c r="E489" s="38" t="s">
        <v>46</v>
      </c>
      <c r="F489" s="38" t="s">
        <v>120</v>
      </c>
      <c r="G489" s="35">
        <v>3662.46</v>
      </c>
      <c r="H489" s="59">
        <v>443193112</v>
      </c>
      <c r="I489" s="35">
        <v>0</v>
      </c>
      <c r="J489" s="35">
        <v>0</v>
      </c>
      <c r="K489" s="35">
        <v>0</v>
      </c>
      <c r="L489" s="35">
        <v>-0.06</v>
      </c>
      <c r="M489" s="35">
        <v>10027.219999999999</v>
      </c>
      <c r="N489" s="38" t="s">
        <v>914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60">
        <v>45918.244537037041</v>
      </c>
      <c r="B490" s="61">
        <v>443983690</v>
      </c>
      <c r="C490" s="37" t="s">
        <v>36</v>
      </c>
      <c r="D490" s="37" t="s">
        <v>37</v>
      </c>
      <c r="E490" s="37" t="s">
        <v>45</v>
      </c>
      <c r="F490" s="37" t="s">
        <v>120</v>
      </c>
      <c r="G490" s="36">
        <v>3664.23</v>
      </c>
      <c r="H490" s="61">
        <v>443194416</v>
      </c>
      <c r="I490" s="36">
        <v>0</v>
      </c>
      <c r="J490" s="36">
        <v>0</v>
      </c>
      <c r="K490" s="36">
        <v>0</v>
      </c>
      <c r="L490" s="36">
        <v>0</v>
      </c>
      <c r="M490" s="36">
        <v>10027.219999999999</v>
      </c>
      <c r="N490" s="37" t="s">
        <v>77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58">
        <v>45918.24454861111</v>
      </c>
      <c r="B491" s="59">
        <v>443983691</v>
      </c>
      <c r="C491" s="38" t="s">
        <v>36</v>
      </c>
      <c r="D491" s="38" t="s">
        <v>37</v>
      </c>
      <c r="E491" s="38" t="s">
        <v>45</v>
      </c>
      <c r="F491" s="38" t="s">
        <v>120</v>
      </c>
      <c r="G491" s="35">
        <v>3664.23</v>
      </c>
      <c r="H491" s="59">
        <v>443194417</v>
      </c>
      <c r="I491" s="35">
        <v>0</v>
      </c>
      <c r="J491" s="35">
        <v>0</v>
      </c>
      <c r="K491" s="35">
        <v>0</v>
      </c>
      <c r="L491" s="35">
        <v>0</v>
      </c>
      <c r="M491" s="35">
        <v>10027.219999999999</v>
      </c>
      <c r="N491" s="38" t="s">
        <v>48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60">
        <v>45918.24454861111</v>
      </c>
      <c r="B492" s="61">
        <v>443983692</v>
      </c>
      <c r="C492" s="37" t="s">
        <v>36</v>
      </c>
      <c r="D492" s="37" t="s">
        <v>37</v>
      </c>
      <c r="E492" s="37" t="s">
        <v>45</v>
      </c>
      <c r="F492" s="37" t="s">
        <v>120</v>
      </c>
      <c r="G492" s="36">
        <v>3664.23</v>
      </c>
      <c r="H492" s="61">
        <v>443194418</v>
      </c>
      <c r="I492" s="36">
        <v>0</v>
      </c>
      <c r="J492" s="36">
        <v>0</v>
      </c>
      <c r="K492" s="36">
        <v>0</v>
      </c>
      <c r="L492" s="36">
        <v>0</v>
      </c>
      <c r="M492" s="36">
        <v>10027.219999999999</v>
      </c>
      <c r="N492" s="37" t="s">
        <v>52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58">
        <v>45918.24454861111</v>
      </c>
      <c r="B493" s="59">
        <v>443983693</v>
      </c>
      <c r="C493" s="38" t="s">
        <v>36</v>
      </c>
      <c r="D493" s="38" t="s">
        <v>37</v>
      </c>
      <c r="E493" s="38" t="s">
        <v>45</v>
      </c>
      <c r="F493" s="38" t="s">
        <v>120</v>
      </c>
      <c r="G493" s="35">
        <v>3664.23</v>
      </c>
      <c r="H493" s="59">
        <v>443194419</v>
      </c>
      <c r="I493" s="35">
        <v>0</v>
      </c>
      <c r="J493" s="35">
        <v>0</v>
      </c>
      <c r="K493" s="35">
        <v>0</v>
      </c>
      <c r="L493" s="35">
        <v>0</v>
      </c>
      <c r="M493" s="35">
        <v>10027.219999999999</v>
      </c>
      <c r="N493" s="38" t="s">
        <v>47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60">
        <v>45918.249456018515</v>
      </c>
      <c r="B494" s="61">
        <v>443984630</v>
      </c>
      <c r="C494" s="37" t="s">
        <v>36</v>
      </c>
      <c r="D494" s="37" t="s">
        <v>38</v>
      </c>
      <c r="E494" s="37" t="s">
        <v>46</v>
      </c>
      <c r="F494" s="37" t="s">
        <v>120</v>
      </c>
      <c r="G494" s="36">
        <v>3665.82</v>
      </c>
      <c r="H494" s="61">
        <v>443195337</v>
      </c>
      <c r="I494" s="36">
        <v>0</v>
      </c>
      <c r="J494" s="36">
        <v>0</v>
      </c>
      <c r="K494" s="36">
        <v>0</v>
      </c>
      <c r="L494" s="36">
        <v>1.59</v>
      </c>
      <c r="M494" s="36">
        <v>10028.81</v>
      </c>
      <c r="N494" s="37" t="s">
        <v>915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58">
        <v>45918.24962962963</v>
      </c>
      <c r="B495" s="59">
        <v>443984665</v>
      </c>
      <c r="C495" s="38" t="s">
        <v>36</v>
      </c>
      <c r="D495" s="38" t="s">
        <v>37</v>
      </c>
      <c r="E495" s="38" t="s">
        <v>45</v>
      </c>
      <c r="F495" s="38" t="s">
        <v>120</v>
      </c>
      <c r="G495" s="35">
        <v>3665.06</v>
      </c>
      <c r="H495" s="59">
        <v>443195368</v>
      </c>
      <c r="I495" s="35">
        <v>0</v>
      </c>
      <c r="J495" s="35">
        <v>0</v>
      </c>
      <c r="K495" s="35">
        <v>0</v>
      </c>
      <c r="L495" s="35">
        <v>0</v>
      </c>
      <c r="M495" s="35">
        <v>10028.81</v>
      </c>
      <c r="N495" s="38" t="s">
        <v>77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60">
        <v>45918.250833333332</v>
      </c>
      <c r="B496" s="61">
        <v>443984988</v>
      </c>
      <c r="C496" s="37" t="s">
        <v>36</v>
      </c>
      <c r="D496" s="37" t="s">
        <v>38</v>
      </c>
      <c r="E496" s="37" t="s">
        <v>46</v>
      </c>
      <c r="F496" s="37" t="s">
        <v>120</v>
      </c>
      <c r="G496" s="36">
        <v>3664.72</v>
      </c>
      <c r="H496" s="61">
        <v>443195700</v>
      </c>
      <c r="I496" s="36">
        <v>0</v>
      </c>
      <c r="J496" s="36">
        <v>0</v>
      </c>
      <c r="K496" s="36">
        <v>0</v>
      </c>
      <c r="L496" s="36">
        <v>0.49</v>
      </c>
      <c r="M496" s="36">
        <v>10029.299999999999</v>
      </c>
      <c r="N496" s="37" t="s">
        <v>916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58">
        <v>45918.250833333332</v>
      </c>
      <c r="B497" s="59">
        <v>443984990</v>
      </c>
      <c r="C497" s="38" t="s">
        <v>36</v>
      </c>
      <c r="D497" s="38" t="s">
        <v>38</v>
      </c>
      <c r="E497" s="38" t="s">
        <v>46</v>
      </c>
      <c r="F497" s="38" t="s">
        <v>120</v>
      </c>
      <c r="G497" s="35">
        <v>3664.72</v>
      </c>
      <c r="H497" s="59">
        <v>443195701</v>
      </c>
      <c r="I497" s="35">
        <v>0</v>
      </c>
      <c r="J497" s="35">
        <v>0</v>
      </c>
      <c r="K497" s="35">
        <v>0</v>
      </c>
      <c r="L497" s="35">
        <v>0.49</v>
      </c>
      <c r="M497" s="35">
        <v>10029.790000000001</v>
      </c>
      <c r="N497" s="38" t="s">
        <v>916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60">
        <v>45918.250833333332</v>
      </c>
      <c r="B498" s="61">
        <v>443984991</v>
      </c>
      <c r="C498" s="37" t="s">
        <v>36</v>
      </c>
      <c r="D498" s="37" t="s">
        <v>38</v>
      </c>
      <c r="E498" s="37" t="s">
        <v>46</v>
      </c>
      <c r="F498" s="37" t="s">
        <v>120</v>
      </c>
      <c r="G498" s="36">
        <v>3664.72</v>
      </c>
      <c r="H498" s="61">
        <v>443195702</v>
      </c>
      <c r="I498" s="36">
        <v>0</v>
      </c>
      <c r="J498" s="36">
        <v>0</v>
      </c>
      <c r="K498" s="36">
        <v>0</v>
      </c>
      <c r="L498" s="36">
        <v>0.49</v>
      </c>
      <c r="M498" s="36">
        <v>10030.280000000001</v>
      </c>
      <c r="N498" s="37" t="s">
        <v>916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58">
        <v>45918.250902777778</v>
      </c>
      <c r="B499" s="59">
        <v>443985011</v>
      </c>
      <c r="C499" s="38" t="s">
        <v>36</v>
      </c>
      <c r="D499" s="38" t="s">
        <v>37</v>
      </c>
      <c r="E499" s="38" t="s">
        <v>45</v>
      </c>
      <c r="F499" s="38" t="s">
        <v>120</v>
      </c>
      <c r="G499" s="35">
        <v>3664.98</v>
      </c>
      <c r="H499" s="59">
        <v>443195725</v>
      </c>
      <c r="I499" s="35">
        <v>0</v>
      </c>
      <c r="J499" s="35">
        <v>0</v>
      </c>
      <c r="K499" s="35">
        <v>0</v>
      </c>
      <c r="L499" s="35">
        <v>0</v>
      </c>
      <c r="M499" s="35">
        <v>10030.280000000001</v>
      </c>
      <c r="N499" s="38" t="s">
        <v>47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60">
        <v>45918.250914351855</v>
      </c>
      <c r="B500" s="61">
        <v>443985012</v>
      </c>
      <c r="C500" s="37" t="s">
        <v>36</v>
      </c>
      <c r="D500" s="37" t="s">
        <v>37</v>
      </c>
      <c r="E500" s="37" t="s">
        <v>45</v>
      </c>
      <c r="F500" s="37" t="s">
        <v>120</v>
      </c>
      <c r="G500" s="36">
        <v>3665.04</v>
      </c>
      <c r="H500" s="61">
        <v>443195726</v>
      </c>
      <c r="I500" s="36">
        <v>0</v>
      </c>
      <c r="J500" s="36">
        <v>0</v>
      </c>
      <c r="K500" s="36">
        <v>0</v>
      </c>
      <c r="L500" s="36">
        <v>0</v>
      </c>
      <c r="M500" s="36">
        <v>10030.280000000001</v>
      </c>
      <c r="N500" s="37" t="s">
        <v>48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58">
        <v>45918.250914351855</v>
      </c>
      <c r="B501" s="59">
        <v>443985015</v>
      </c>
      <c r="C501" s="38" t="s">
        <v>36</v>
      </c>
      <c r="D501" s="38" t="s">
        <v>37</v>
      </c>
      <c r="E501" s="38" t="s">
        <v>45</v>
      </c>
      <c r="F501" s="38" t="s">
        <v>120</v>
      </c>
      <c r="G501" s="35">
        <v>3665.05</v>
      </c>
      <c r="H501" s="59">
        <v>443195729</v>
      </c>
      <c r="I501" s="35">
        <v>0</v>
      </c>
      <c r="J501" s="35">
        <v>0</v>
      </c>
      <c r="K501" s="35">
        <v>0</v>
      </c>
      <c r="L501" s="35">
        <v>0</v>
      </c>
      <c r="M501" s="35">
        <v>10030.280000000001</v>
      </c>
      <c r="N501" s="38" t="s">
        <v>52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60">
        <v>45918.250949074078</v>
      </c>
      <c r="B502" s="61">
        <v>443985027</v>
      </c>
      <c r="C502" s="37" t="s">
        <v>36</v>
      </c>
      <c r="D502" s="37" t="s">
        <v>38</v>
      </c>
      <c r="E502" s="37" t="s">
        <v>46</v>
      </c>
      <c r="F502" s="37" t="s">
        <v>120</v>
      </c>
      <c r="G502" s="36">
        <v>3664.28</v>
      </c>
      <c r="H502" s="61">
        <v>443195739</v>
      </c>
      <c r="I502" s="36">
        <v>0</v>
      </c>
      <c r="J502" s="36">
        <v>0</v>
      </c>
      <c r="K502" s="36">
        <v>0</v>
      </c>
      <c r="L502" s="36">
        <v>1.68</v>
      </c>
      <c r="M502" s="36">
        <v>10031.959999999999</v>
      </c>
      <c r="N502" s="37" t="s">
        <v>917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58">
        <v>45918.250949074078</v>
      </c>
      <c r="B503" s="59">
        <v>443985028</v>
      </c>
      <c r="C503" s="38" t="s">
        <v>36</v>
      </c>
      <c r="D503" s="38" t="s">
        <v>38</v>
      </c>
      <c r="E503" s="38" t="s">
        <v>46</v>
      </c>
      <c r="F503" s="38" t="s">
        <v>120</v>
      </c>
      <c r="G503" s="35">
        <v>3664.28</v>
      </c>
      <c r="H503" s="59">
        <v>443195740</v>
      </c>
      <c r="I503" s="35">
        <v>0</v>
      </c>
      <c r="J503" s="35">
        <v>0</v>
      </c>
      <c r="K503" s="35">
        <v>0</v>
      </c>
      <c r="L503" s="35">
        <v>1.68</v>
      </c>
      <c r="M503" s="35">
        <v>10033.64</v>
      </c>
      <c r="N503" s="38" t="s">
        <v>917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60">
        <v>45918.251018518517</v>
      </c>
      <c r="B504" s="61">
        <v>443985065</v>
      </c>
      <c r="C504" s="37" t="s">
        <v>36</v>
      </c>
      <c r="D504" s="37" t="s">
        <v>37</v>
      </c>
      <c r="E504" s="37" t="s">
        <v>45</v>
      </c>
      <c r="F504" s="37" t="s">
        <v>120</v>
      </c>
      <c r="G504" s="36">
        <v>3664.52</v>
      </c>
      <c r="H504" s="61">
        <v>443195777</v>
      </c>
      <c r="I504" s="36">
        <v>0</v>
      </c>
      <c r="J504" s="36">
        <v>0</v>
      </c>
      <c r="K504" s="36">
        <v>0</v>
      </c>
      <c r="L504" s="36">
        <v>0</v>
      </c>
      <c r="M504" s="36">
        <v>10033.64</v>
      </c>
      <c r="N504" s="37" t="s">
        <v>81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58">
        <v>45918.251030092593</v>
      </c>
      <c r="B505" s="59">
        <v>443985069</v>
      </c>
      <c r="C505" s="38" t="s">
        <v>36</v>
      </c>
      <c r="D505" s="38" t="s">
        <v>37</v>
      </c>
      <c r="E505" s="38" t="s">
        <v>45</v>
      </c>
      <c r="F505" s="38" t="s">
        <v>120</v>
      </c>
      <c r="G505" s="35">
        <v>3664.53</v>
      </c>
      <c r="H505" s="59">
        <v>443195781</v>
      </c>
      <c r="I505" s="35">
        <v>0</v>
      </c>
      <c r="J505" s="35">
        <v>0</v>
      </c>
      <c r="K505" s="35">
        <v>0</v>
      </c>
      <c r="L505" s="35">
        <v>0</v>
      </c>
      <c r="M505" s="35">
        <v>10033.64</v>
      </c>
      <c r="N505" s="38" t="s">
        <v>93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60">
        <v>45918.252835648149</v>
      </c>
      <c r="B506" s="61">
        <v>443985673</v>
      </c>
      <c r="C506" s="37" t="s">
        <v>36</v>
      </c>
      <c r="D506" s="37" t="s">
        <v>38</v>
      </c>
      <c r="E506" s="37" t="s">
        <v>46</v>
      </c>
      <c r="F506" s="37" t="s">
        <v>120</v>
      </c>
      <c r="G506" s="36">
        <v>3662.48</v>
      </c>
      <c r="H506" s="61">
        <v>443196374</v>
      </c>
      <c r="I506" s="36">
        <v>0</v>
      </c>
      <c r="J506" s="36">
        <v>0</v>
      </c>
      <c r="K506" s="36">
        <v>0</v>
      </c>
      <c r="L506" s="36">
        <v>-2.56</v>
      </c>
      <c r="M506" s="36">
        <v>10031.08</v>
      </c>
      <c r="N506" s="37" t="s">
        <v>918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58">
        <v>45918.254432870373</v>
      </c>
      <c r="B507" s="59">
        <v>443986080</v>
      </c>
      <c r="C507" s="38" t="s">
        <v>36</v>
      </c>
      <c r="D507" s="38" t="s">
        <v>38</v>
      </c>
      <c r="E507" s="38" t="s">
        <v>46</v>
      </c>
      <c r="F507" s="38" t="s">
        <v>120</v>
      </c>
      <c r="G507" s="35">
        <v>3662.06</v>
      </c>
      <c r="H507" s="59">
        <v>443196767</v>
      </c>
      <c r="I507" s="35">
        <v>0</v>
      </c>
      <c r="J507" s="35">
        <v>0</v>
      </c>
      <c r="K507" s="35">
        <v>0</v>
      </c>
      <c r="L507" s="35">
        <v>-3</v>
      </c>
      <c r="M507" s="35">
        <v>10028.08</v>
      </c>
      <c r="N507" s="38" t="s">
        <v>880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60">
        <v>45918.254872685182</v>
      </c>
      <c r="B508" s="61">
        <v>443986148</v>
      </c>
      <c r="C508" s="37" t="s">
        <v>36</v>
      </c>
      <c r="D508" s="37" t="s">
        <v>38</v>
      </c>
      <c r="E508" s="37" t="s">
        <v>46</v>
      </c>
      <c r="F508" s="37" t="s">
        <v>120</v>
      </c>
      <c r="G508" s="36">
        <v>3662.01</v>
      </c>
      <c r="H508" s="61">
        <v>443196833</v>
      </c>
      <c r="I508" s="36">
        <v>0</v>
      </c>
      <c r="J508" s="36">
        <v>0</v>
      </c>
      <c r="K508" s="36">
        <v>0</v>
      </c>
      <c r="L508" s="36">
        <v>-2.97</v>
      </c>
      <c r="M508" s="36">
        <v>10025.11</v>
      </c>
      <c r="N508" s="37" t="s">
        <v>919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58">
        <v>45918.254872685182</v>
      </c>
      <c r="B509" s="59">
        <v>443986149</v>
      </c>
      <c r="C509" s="38" t="s">
        <v>36</v>
      </c>
      <c r="D509" s="38" t="s">
        <v>38</v>
      </c>
      <c r="E509" s="38" t="s">
        <v>46</v>
      </c>
      <c r="F509" s="38" t="s">
        <v>120</v>
      </c>
      <c r="G509" s="35">
        <v>3661.96</v>
      </c>
      <c r="H509" s="59">
        <v>443196834</v>
      </c>
      <c r="I509" s="35">
        <v>0</v>
      </c>
      <c r="J509" s="35">
        <v>0</v>
      </c>
      <c r="K509" s="35">
        <v>0</v>
      </c>
      <c r="L509" s="35">
        <v>-3.09</v>
      </c>
      <c r="M509" s="35">
        <v>10022.02</v>
      </c>
      <c r="N509" s="38" t="s">
        <v>920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60">
        <v>45918.254988425928</v>
      </c>
      <c r="B510" s="61">
        <v>443986180</v>
      </c>
      <c r="C510" s="37" t="s">
        <v>36</v>
      </c>
      <c r="D510" s="37" t="s">
        <v>38</v>
      </c>
      <c r="E510" s="37" t="s">
        <v>46</v>
      </c>
      <c r="F510" s="37" t="s">
        <v>120</v>
      </c>
      <c r="G510" s="36">
        <v>3661.49</v>
      </c>
      <c r="H510" s="61">
        <v>443196863</v>
      </c>
      <c r="I510" s="36">
        <v>0</v>
      </c>
      <c r="J510" s="36">
        <v>0</v>
      </c>
      <c r="K510" s="36">
        <v>0</v>
      </c>
      <c r="L510" s="36">
        <v>-3.03</v>
      </c>
      <c r="M510" s="36">
        <v>10018.99</v>
      </c>
      <c r="N510" s="37" t="s">
        <v>921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58">
        <v>45918.254988425928</v>
      </c>
      <c r="B511" s="59">
        <v>443986181</v>
      </c>
      <c r="C511" s="38" t="s">
        <v>36</v>
      </c>
      <c r="D511" s="38" t="s">
        <v>38</v>
      </c>
      <c r="E511" s="38" t="s">
        <v>46</v>
      </c>
      <c r="F511" s="38" t="s">
        <v>120</v>
      </c>
      <c r="G511" s="35">
        <v>3661.49</v>
      </c>
      <c r="H511" s="59">
        <v>443196864</v>
      </c>
      <c r="I511" s="35">
        <v>0</v>
      </c>
      <c r="J511" s="35">
        <v>0</v>
      </c>
      <c r="K511" s="35">
        <v>0</v>
      </c>
      <c r="L511" s="35">
        <v>-3.04</v>
      </c>
      <c r="M511" s="35">
        <v>10015.950000000001</v>
      </c>
      <c r="N511" s="38" t="s">
        <v>852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60">
        <v>45918.256805555553</v>
      </c>
      <c r="B512" s="61">
        <v>443986679</v>
      </c>
      <c r="C512" s="37" t="s">
        <v>36</v>
      </c>
      <c r="D512" s="37" t="s">
        <v>38</v>
      </c>
      <c r="E512" s="37" t="s">
        <v>45</v>
      </c>
      <c r="F512" s="37" t="s">
        <v>120</v>
      </c>
      <c r="G512" s="36">
        <v>3662.48</v>
      </c>
      <c r="H512" s="61">
        <v>443197339</v>
      </c>
      <c r="I512" s="36">
        <v>0</v>
      </c>
      <c r="J512" s="36">
        <v>0</v>
      </c>
      <c r="K512" s="36">
        <v>0</v>
      </c>
      <c r="L512" s="36">
        <v>0</v>
      </c>
      <c r="M512" s="36">
        <v>10015.950000000001</v>
      </c>
      <c r="N512" s="37" t="s">
        <v>77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58">
        <v>45918.25681712963</v>
      </c>
      <c r="B513" s="59">
        <v>443986682</v>
      </c>
      <c r="C513" s="38" t="s">
        <v>36</v>
      </c>
      <c r="D513" s="38" t="s">
        <v>38</v>
      </c>
      <c r="E513" s="38" t="s">
        <v>45</v>
      </c>
      <c r="F513" s="38" t="s">
        <v>120</v>
      </c>
      <c r="G513" s="35">
        <v>3662.58</v>
      </c>
      <c r="H513" s="59">
        <v>443197342</v>
      </c>
      <c r="I513" s="35">
        <v>0</v>
      </c>
      <c r="J513" s="35">
        <v>0</v>
      </c>
      <c r="K513" s="35">
        <v>0</v>
      </c>
      <c r="L513" s="35">
        <v>0</v>
      </c>
      <c r="M513" s="35">
        <v>10015.950000000001</v>
      </c>
      <c r="N513" s="38" t="s">
        <v>47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60">
        <v>45918.25681712963</v>
      </c>
      <c r="B514" s="61">
        <v>443986683</v>
      </c>
      <c r="C514" s="37" t="s">
        <v>36</v>
      </c>
      <c r="D514" s="37" t="s">
        <v>38</v>
      </c>
      <c r="E514" s="37" t="s">
        <v>45</v>
      </c>
      <c r="F514" s="37" t="s">
        <v>120</v>
      </c>
      <c r="G514" s="36">
        <v>3662.58</v>
      </c>
      <c r="H514" s="61">
        <v>443197343</v>
      </c>
      <c r="I514" s="36">
        <v>0</v>
      </c>
      <c r="J514" s="36">
        <v>0</v>
      </c>
      <c r="K514" s="36">
        <v>0</v>
      </c>
      <c r="L514" s="36">
        <v>0</v>
      </c>
      <c r="M514" s="36">
        <v>10015.950000000001</v>
      </c>
      <c r="N514" s="37" t="s">
        <v>48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58">
        <v>45918.25681712963</v>
      </c>
      <c r="B515" s="59">
        <v>443986685</v>
      </c>
      <c r="C515" s="38" t="s">
        <v>36</v>
      </c>
      <c r="D515" s="38" t="s">
        <v>38</v>
      </c>
      <c r="E515" s="38" t="s">
        <v>45</v>
      </c>
      <c r="F515" s="38" t="s">
        <v>120</v>
      </c>
      <c r="G515" s="35">
        <v>3662.58</v>
      </c>
      <c r="H515" s="59">
        <v>443197345</v>
      </c>
      <c r="I515" s="35">
        <v>0</v>
      </c>
      <c r="J515" s="35">
        <v>0</v>
      </c>
      <c r="K515" s="35">
        <v>0</v>
      </c>
      <c r="L515" s="35">
        <v>0</v>
      </c>
      <c r="M515" s="35">
        <v>10015.950000000001</v>
      </c>
      <c r="N515" s="38" t="s">
        <v>52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60">
        <v>45918.257384259261</v>
      </c>
      <c r="B516" s="61">
        <v>443986792</v>
      </c>
      <c r="C516" s="37" t="s">
        <v>36</v>
      </c>
      <c r="D516" s="37" t="s">
        <v>37</v>
      </c>
      <c r="E516" s="37" t="s">
        <v>45</v>
      </c>
      <c r="F516" s="37" t="s">
        <v>120</v>
      </c>
      <c r="G516" s="36">
        <v>3663.03</v>
      </c>
      <c r="H516" s="61">
        <v>443197453</v>
      </c>
      <c r="I516" s="36">
        <v>0</v>
      </c>
      <c r="J516" s="36">
        <v>0</v>
      </c>
      <c r="K516" s="36">
        <v>0</v>
      </c>
      <c r="L516" s="36">
        <v>0</v>
      </c>
      <c r="M516" s="36">
        <v>10015.950000000001</v>
      </c>
      <c r="N516" s="37" t="s">
        <v>81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58">
        <v>45918.257395833331</v>
      </c>
      <c r="B517" s="59">
        <v>443986793</v>
      </c>
      <c r="C517" s="38" t="s">
        <v>36</v>
      </c>
      <c r="D517" s="38" t="s">
        <v>37</v>
      </c>
      <c r="E517" s="38" t="s">
        <v>45</v>
      </c>
      <c r="F517" s="38" t="s">
        <v>120</v>
      </c>
      <c r="G517" s="35">
        <v>3663.03</v>
      </c>
      <c r="H517" s="59">
        <v>443197454</v>
      </c>
      <c r="I517" s="35">
        <v>0</v>
      </c>
      <c r="J517" s="35">
        <v>0</v>
      </c>
      <c r="K517" s="35">
        <v>0</v>
      </c>
      <c r="L517" s="35">
        <v>0</v>
      </c>
      <c r="M517" s="35">
        <v>10015.950000000001</v>
      </c>
      <c r="N517" s="38" t="s">
        <v>93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60">
        <v>45918.267361111109</v>
      </c>
      <c r="B518" s="61">
        <v>443988603</v>
      </c>
      <c r="C518" s="37" t="s">
        <v>36</v>
      </c>
      <c r="D518" s="37" t="s">
        <v>37</v>
      </c>
      <c r="E518" s="37" t="s">
        <v>46</v>
      </c>
      <c r="F518" s="37" t="s">
        <v>120</v>
      </c>
      <c r="G518" s="36">
        <v>3662.31</v>
      </c>
      <c r="H518" s="61">
        <v>443199199</v>
      </c>
      <c r="I518" s="36">
        <v>0</v>
      </c>
      <c r="J518" s="36">
        <v>0</v>
      </c>
      <c r="K518" s="36">
        <v>0</v>
      </c>
      <c r="L518" s="36">
        <v>0.17</v>
      </c>
      <c r="M518" s="36">
        <v>10016.120000000001</v>
      </c>
      <c r="N518" s="37" t="s">
        <v>922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58">
        <v>45918.267361111109</v>
      </c>
      <c r="B519" s="59">
        <v>443988604</v>
      </c>
      <c r="C519" s="38" t="s">
        <v>36</v>
      </c>
      <c r="D519" s="38" t="s">
        <v>37</v>
      </c>
      <c r="E519" s="38" t="s">
        <v>46</v>
      </c>
      <c r="F519" s="38" t="s">
        <v>120</v>
      </c>
      <c r="G519" s="35">
        <v>3662.31</v>
      </c>
      <c r="H519" s="59">
        <v>443199200</v>
      </c>
      <c r="I519" s="35">
        <v>0</v>
      </c>
      <c r="J519" s="35">
        <v>0</v>
      </c>
      <c r="K519" s="35">
        <v>0</v>
      </c>
      <c r="L519" s="35">
        <v>0.27</v>
      </c>
      <c r="M519" s="35">
        <v>10016.39</v>
      </c>
      <c r="N519" s="38" t="s">
        <v>922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60">
        <v>45918.267361111109</v>
      </c>
      <c r="B520" s="61">
        <v>443988605</v>
      </c>
      <c r="C520" s="37" t="s">
        <v>36</v>
      </c>
      <c r="D520" s="37" t="s">
        <v>37</v>
      </c>
      <c r="E520" s="37" t="s">
        <v>46</v>
      </c>
      <c r="F520" s="37" t="s">
        <v>120</v>
      </c>
      <c r="G520" s="36">
        <v>3662.31</v>
      </c>
      <c r="H520" s="61">
        <v>443199201</v>
      </c>
      <c r="I520" s="36">
        <v>0</v>
      </c>
      <c r="J520" s="36">
        <v>0</v>
      </c>
      <c r="K520" s="36">
        <v>0</v>
      </c>
      <c r="L520" s="36">
        <v>0.27</v>
      </c>
      <c r="M520" s="36">
        <v>10016.66</v>
      </c>
      <c r="N520" s="37" t="s">
        <v>922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58">
        <v>45918.267361111109</v>
      </c>
      <c r="B521" s="59">
        <v>443988606</v>
      </c>
      <c r="C521" s="38" t="s">
        <v>36</v>
      </c>
      <c r="D521" s="38" t="s">
        <v>37</v>
      </c>
      <c r="E521" s="38" t="s">
        <v>46</v>
      </c>
      <c r="F521" s="38" t="s">
        <v>120</v>
      </c>
      <c r="G521" s="35">
        <v>3662.31</v>
      </c>
      <c r="H521" s="59">
        <v>443199202</v>
      </c>
      <c r="I521" s="35">
        <v>0</v>
      </c>
      <c r="J521" s="35">
        <v>0</v>
      </c>
      <c r="K521" s="35">
        <v>0</v>
      </c>
      <c r="L521" s="35">
        <v>0.27</v>
      </c>
      <c r="M521" s="35">
        <v>10016.93</v>
      </c>
      <c r="N521" s="38" t="s">
        <v>922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60">
        <v>45918.267685185187</v>
      </c>
      <c r="B522" s="61">
        <v>443988659</v>
      </c>
      <c r="C522" s="37" t="s">
        <v>36</v>
      </c>
      <c r="D522" s="37" t="s">
        <v>38</v>
      </c>
      <c r="E522" s="37" t="s">
        <v>45</v>
      </c>
      <c r="F522" s="37" t="s">
        <v>120</v>
      </c>
      <c r="G522" s="36">
        <v>3661.97</v>
      </c>
      <c r="H522" s="61">
        <v>443199246</v>
      </c>
      <c r="I522" s="36">
        <v>0</v>
      </c>
      <c r="J522" s="36">
        <v>0</v>
      </c>
      <c r="K522" s="36">
        <v>0</v>
      </c>
      <c r="L522" s="36">
        <v>0</v>
      </c>
      <c r="M522" s="36">
        <v>10016.93</v>
      </c>
      <c r="N522" s="37" t="s">
        <v>52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58">
        <v>45918.267696759256</v>
      </c>
      <c r="B523" s="59">
        <v>443988661</v>
      </c>
      <c r="C523" s="38" t="s">
        <v>36</v>
      </c>
      <c r="D523" s="38" t="s">
        <v>38</v>
      </c>
      <c r="E523" s="38" t="s">
        <v>45</v>
      </c>
      <c r="F523" s="38" t="s">
        <v>120</v>
      </c>
      <c r="G523" s="35">
        <v>3661.97</v>
      </c>
      <c r="H523" s="59">
        <v>443199248</v>
      </c>
      <c r="I523" s="35">
        <v>0</v>
      </c>
      <c r="J523" s="35">
        <v>0</v>
      </c>
      <c r="K523" s="35">
        <v>0</v>
      </c>
      <c r="L523" s="35">
        <v>0</v>
      </c>
      <c r="M523" s="35">
        <v>10016.93</v>
      </c>
      <c r="N523" s="38" t="s">
        <v>47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60">
        <v>45918.267696759256</v>
      </c>
      <c r="B524" s="61">
        <v>443988664</v>
      </c>
      <c r="C524" s="37" t="s">
        <v>36</v>
      </c>
      <c r="D524" s="37" t="s">
        <v>38</v>
      </c>
      <c r="E524" s="37" t="s">
        <v>45</v>
      </c>
      <c r="F524" s="37" t="s">
        <v>120</v>
      </c>
      <c r="G524" s="36">
        <v>3661.97</v>
      </c>
      <c r="H524" s="61">
        <v>443199252</v>
      </c>
      <c r="I524" s="36">
        <v>0</v>
      </c>
      <c r="J524" s="36">
        <v>0</v>
      </c>
      <c r="K524" s="36">
        <v>0</v>
      </c>
      <c r="L524" s="36">
        <v>0</v>
      </c>
      <c r="M524" s="36">
        <v>10016.93</v>
      </c>
      <c r="N524" s="37" t="s">
        <v>77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58">
        <v>45918.267696759256</v>
      </c>
      <c r="B525" s="59">
        <v>443988666</v>
      </c>
      <c r="C525" s="38" t="s">
        <v>36</v>
      </c>
      <c r="D525" s="38" t="s">
        <v>38</v>
      </c>
      <c r="E525" s="38" t="s">
        <v>45</v>
      </c>
      <c r="F525" s="38" t="s">
        <v>120</v>
      </c>
      <c r="G525" s="35">
        <v>3661.97</v>
      </c>
      <c r="H525" s="59">
        <v>443199254</v>
      </c>
      <c r="I525" s="35">
        <v>0</v>
      </c>
      <c r="J525" s="35">
        <v>0</v>
      </c>
      <c r="K525" s="35">
        <v>0</v>
      </c>
      <c r="L525" s="35">
        <v>0</v>
      </c>
      <c r="M525" s="35">
        <v>10016.93</v>
      </c>
      <c r="N525" s="38" t="s">
        <v>48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60">
        <v>45918.281712962962</v>
      </c>
      <c r="B526" s="61">
        <v>443991176</v>
      </c>
      <c r="C526" s="37" t="s">
        <v>36</v>
      </c>
      <c r="D526" s="37" t="s">
        <v>37</v>
      </c>
      <c r="E526" s="37" t="s">
        <v>46</v>
      </c>
      <c r="F526" s="37" t="s">
        <v>120</v>
      </c>
      <c r="G526" s="36">
        <v>3661.36</v>
      </c>
      <c r="H526" s="61">
        <v>443201804</v>
      </c>
      <c r="I526" s="36">
        <v>0</v>
      </c>
      <c r="J526" s="36">
        <v>0</v>
      </c>
      <c r="K526" s="36">
        <v>0</v>
      </c>
      <c r="L526" s="36">
        <v>0.61</v>
      </c>
      <c r="M526" s="36">
        <v>10017.540000000001</v>
      </c>
      <c r="N526" s="37" t="s">
        <v>923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58">
        <v>45918.281712962962</v>
      </c>
      <c r="B527" s="59">
        <v>443991177</v>
      </c>
      <c r="C527" s="38" t="s">
        <v>36</v>
      </c>
      <c r="D527" s="38" t="s">
        <v>37</v>
      </c>
      <c r="E527" s="38" t="s">
        <v>46</v>
      </c>
      <c r="F527" s="38" t="s">
        <v>120</v>
      </c>
      <c r="G527" s="35">
        <v>3661.36</v>
      </c>
      <c r="H527" s="59">
        <v>443201805</v>
      </c>
      <c r="I527" s="35">
        <v>0</v>
      </c>
      <c r="J527" s="35">
        <v>0</v>
      </c>
      <c r="K527" s="35">
        <v>0</v>
      </c>
      <c r="L527" s="35">
        <v>0.61</v>
      </c>
      <c r="M527" s="35">
        <v>10018.15</v>
      </c>
      <c r="N527" s="38" t="s">
        <v>923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60">
        <v>45918.281712962962</v>
      </c>
      <c r="B528" s="61">
        <v>443991178</v>
      </c>
      <c r="C528" s="37" t="s">
        <v>36</v>
      </c>
      <c r="D528" s="37" t="s">
        <v>37</v>
      </c>
      <c r="E528" s="37" t="s">
        <v>46</v>
      </c>
      <c r="F528" s="37" t="s">
        <v>120</v>
      </c>
      <c r="G528" s="36">
        <v>3661.36</v>
      </c>
      <c r="H528" s="61">
        <v>443201806</v>
      </c>
      <c r="I528" s="36">
        <v>0</v>
      </c>
      <c r="J528" s="36">
        <v>0</v>
      </c>
      <c r="K528" s="36">
        <v>0</v>
      </c>
      <c r="L528" s="36">
        <v>0.61</v>
      </c>
      <c r="M528" s="36">
        <v>10018.76</v>
      </c>
      <c r="N528" s="37" t="s">
        <v>923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58">
        <v>45918.281712962962</v>
      </c>
      <c r="B529" s="59">
        <v>443991179</v>
      </c>
      <c r="C529" s="38" t="s">
        <v>36</v>
      </c>
      <c r="D529" s="38" t="s">
        <v>37</v>
      </c>
      <c r="E529" s="38" t="s">
        <v>46</v>
      </c>
      <c r="F529" s="38" t="s">
        <v>120</v>
      </c>
      <c r="G529" s="35">
        <v>3661.36</v>
      </c>
      <c r="H529" s="59">
        <v>443201807</v>
      </c>
      <c r="I529" s="35">
        <v>0</v>
      </c>
      <c r="J529" s="35">
        <v>0</v>
      </c>
      <c r="K529" s="35">
        <v>0</v>
      </c>
      <c r="L529" s="35">
        <v>0.61</v>
      </c>
      <c r="M529" s="35">
        <v>10019.370000000001</v>
      </c>
      <c r="N529" s="38" t="s">
        <v>923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60">
        <v>45918.281921296293</v>
      </c>
      <c r="B530" s="61">
        <v>443991227</v>
      </c>
      <c r="C530" s="37" t="s">
        <v>36</v>
      </c>
      <c r="D530" s="37" t="s">
        <v>38</v>
      </c>
      <c r="E530" s="37" t="s">
        <v>45</v>
      </c>
      <c r="F530" s="37" t="s">
        <v>120</v>
      </c>
      <c r="G530" s="36">
        <v>3660.95</v>
      </c>
      <c r="H530" s="61">
        <v>443201861</v>
      </c>
      <c r="I530" s="36">
        <v>0</v>
      </c>
      <c r="J530" s="36">
        <v>0</v>
      </c>
      <c r="K530" s="36">
        <v>0</v>
      </c>
      <c r="L530" s="36">
        <v>0</v>
      </c>
      <c r="M530" s="36">
        <v>10019.370000000001</v>
      </c>
      <c r="N530" s="37" t="s">
        <v>77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58">
        <v>45918.281921296293</v>
      </c>
      <c r="B531" s="59">
        <v>443991228</v>
      </c>
      <c r="C531" s="38" t="s">
        <v>36</v>
      </c>
      <c r="D531" s="38" t="s">
        <v>38</v>
      </c>
      <c r="E531" s="38" t="s">
        <v>45</v>
      </c>
      <c r="F531" s="38" t="s">
        <v>120</v>
      </c>
      <c r="G531" s="35">
        <v>3661.03</v>
      </c>
      <c r="H531" s="59">
        <v>443201862</v>
      </c>
      <c r="I531" s="35">
        <v>0</v>
      </c>
      <c r="J531" s="35">
        <v>0</v>
      </c>
      <c r="K531" s="35">
        <v>0</v>
      </c>
      <c r="L531" s="35">
        <v>0</v>
      </c>
      <c r="M531" s="35">
        <v>10019.370000000001</v>
      </c>
      <c r="N531" s="38" t="s">
        <v>52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60">
        <v>45918.28193287037</v>
      </c>
      <c r="B532" s="61">
        <v>443991229</v>
      </c>
      <c r="C532" s="37" t="s">
        <v>36</v>
      </c>
      <c r="D532" s="37" t="s">
        <v>38</v>
      </c>
      <c r="E532" s="37" t="s">
        <v>45</v>
      </c>
      <c r="F532" s="37" t="s">
        <v>120</v>
      </c>
      <c r="G532" s="36">
        <v>3661.03</v>
      </c>
      <c r="H532" s="61">
        <v>443201863</v>
      </c>
      <c r="I532" s="36">
        <v>0</v>
      </c>
      <c r="J532" s="36">
        <v>0</v>
      </c>
      <c r="K532" s="36">
        <v>0</v>
      </c>
      <c r="L532" s="36">
        <v>0</v>
      </c>
      <c r="M532" s="36">
        <v>10019.370000000001</v>
      </c>
      <c r="N532" s="37" t="s">
        <v>47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58">
        <v>45918.28193287037</v>
      </c>
      <c r="B533" s="59">
        <v>443991230</v>
      </c>
      <c r="C533" s="38" t="s">
        <v>36</v>
      </c>
      <c r="D533" s="38" t="s">
        <v>38</v>
      </c>
      <c r="E533" s="38" t="s">
        <v>45</v>
      </c>
      <c r="F533" s="38" t="s">
        <v>120</v>
      </c>
      <c r="G533" s="35">
        <v>3661.03</v>
      </c>
      <c r="H533" s="59">
        <v>443201864</v>
      </c>
      <c r="I533" s="35">
        <v>0</v>
      </c>
      <c r="J533" s="35">
        <v>0</v>
      </c>
      <c r="K533" s="35">
        <v>0</v>
      </c>
      <c r="L533" s="35">
        <v>0</v>
      </c>
      <c r="M533" s="35">
        <v>10019.370000000001</v>
      </c>
      <c r="N533" s="38" t="s">
        <v>48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60">
        <v>45918.283009259256</v>
      </c>
      <c r="B534" s="61">
        <v>443991584</v>
      </c>
      <c r="C534" s="37" t="s">
        <v>36</v>
      </c>
      <c r="D534" s="37" t="s">
        <v>38</v>
      </c>
      <c r="E534" s="37" t="s">
        <v>46</v>
      </c>
      <c r="F534" s="37" t="s">
        <v>120</v>
      </c>
      <c r="G534" s="36">
        <v>3660.03</v>
      </c>
      <c r="H534" s="61">
        <v>443202203</v>
      </c>
      <c r="I534" s="36">
        <v>0</v>
      </c>
      <c r="J534" s="36">
        <v>0</v>
      </c>
      <c r="K534" s="36">
        <v>0</v>
      </c>
      <c r="L534" s="36">
        <v>-3</v>
      </c>
      <c r="M534" s="36">
        <v>10016.370000000001</v>
      </c>
      <c r="N534" s="37" t="s">
        <v>924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58">
        <v>45918.283229166664</v>
      </c>
      <c r="B535" s="59">
        <v>443991605</v>
      </c>
      <c r="C535" s="38" t="s">
        <v>36</v>
      </c>
      <c r="D535" s="38" t="s">
        <v>38</v>
      </c>
      <c r="E535" s="38" t="s">
        <v>46</v>
      </c>
      <c r="F535" s="38" t="s">
        <v>120</v>
      </c>
      <c r="G535" s="35">
        <v>3659.91</v>
      </c>
      <c r="H535" s="59">
        <v>443202222</v>
      </c>
      <c r="I535" s="35">
        <v>0</v>
      </c>
      <c r="J535" s="35">
        <v>0</v>
      </c>
      <c r="K535" s="35">
        <v>0</v>
      </c>
      <c r="L535" s="35">
        <v>-3.12</v>
      </c>
      <c r="M535" s="35">
        <v>10013.25</v>
      </c>
      <c r="N535" s="38" t="s">
        <v>925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60">
        <v>45918.287106481483</v>
      </c>
      <c r="B536" s="61">
        <v>443992244</v>
      </c>
      <c r="C536" s="37" t="s">
        <v>36</v>
      </c>
      <c r="D536" s="37" t="s">
        <v>37</v>
      </c>
      <c r="E536" s="37" t="s">
        <v>46</v>
      </c>
      <c r="F536" s="37" t="s">
        <v>120</v>
      </c>
      <c r="G536" s="36">
        <v>3659.45</v>
      </c>
      <c r="H536" s="61">
        <v>443202845</v>
      </c>
      <c r="I536" s="36">
        <v>0</v>
      </c>
      <c r="J536" s="36">
        <v>0</v>
      </c>
      <c r="K536" s="36">
        <v>0</v>
      </c>
      <c r="L536" s="36">
        <v>1.5</v>
      </c>
      <c r="M536" s="36">
        <v>10014.75</v>
      </c>
      <c r="N536" s="37" t="s">
        <v>926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58">
        <v>45918.287824074076</v>
      </c>
      <c r="B537" s="59">
        <v>443992308</v>
      </c>
      <c r="C537" s="38" t="s">
        <v>36</v>
      </c>
      <c r="D537" s="38" t="s">
        <v>38</v>
      </c>
      <c r="E537" s="38" t="s">
        <v>45</v>
      </c>
      <c r="F537" s="38" t="s">
        <v>120</v>
      </c>
      <c r="G537" s="35">
        <v>3659.49</v>
      </c>
      <c r="H537" s="59">
        <v>443202901</v>
      </c>
      <c r="I537" s="35">
        <v>0</v>
      </c>
      <c r="J537" s="35">
        <v>0</v>
      </c>
      <c r="K537" s="35">
        <v>0</v>
      </c>
      <c r="L537" s="35">
        <v>0</v>
      </c>
      <c r="M537" s="35">
        <v>10014.75</v>
      </c>
      <c r="N537" s="38" t="s">
        <v>77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60">
        <v>45918.293275462966</v>
      </c>
      <c r="B538" s="61">
        <v>443993588</v>
      </c>
      <c r="C538" s="37" t="s">
        <v>36</v>
      </c>
      <c r="D538" s="37" t="s">
        <v>37</v>
      </c>
      <c r="E538" s="37" t="s">
        <v>46</v>
      </c>
      <c r="F538" s="37" t="s">
        <v>120</v>
      </c>
      <c r="G538" s="36">
        <v>3657.93</v>
      </c>
      <c r="H538" s="61">
        <v>443204128</v>
      </c>
      <c r="I538" s="36">
        <v>0</v>
      </c>
      <c r="J538" s="36">
        <v>0</v>
      </c>
      <c r="K538" s="36">
        <v>0</v>
      </c>
      <c r="L538" s="36">
        <v>3.1</v>
      </c>
      <c r="M538" s="36">
        <v>10017.85</v>
      </c>
      <c r="N538" s="37" t="s">
        <v>927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58">
        <v>45918.293275462966</v>
      </c>
      <c r="B539" s="59">
        <v>443993589</v>
      </c>
      <c r="C539" s="38" t="s">
        <v>36</v>
      </c>
      <c r="D539" s="38" t="s">
        <v>37</v>
      </c>
      <c r="E539" s="38" t="s">
        <v>46</v>
      </c>
      <c r="F539" s="38" t="s">
        <v>120</v>
      </c>
      <c r="G539" s="35">
        <v>3657.93</v>
      </c>
      <c r="H539" s="59">
        <v>443204129</v>
      </c>
      <c r="I539" s="35">
        <v>0</v>
      </c>
      <c r="J539" s="35">
        <v>0</v>
      </c>
      <c r="K539" s="35">
        <v>0</v>
      </c>
      <c r="L539" s="35">
        <v>3.1</v>
      </c>
      <c r="M539" s="35">
        <v>10020.950000000001</v>
      </c>
      <c r="N539" s="38" t="s">
        <v>927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60">
        <v>45918.293275462966</v>
      </c>
      <c r="B540" s="61">
        <v>443993590</v>
      </c>
      <c r="C540" s="37" t="s">
        <v>36</v>
      </c>
      <c r="D540" s="37" t="s">
        <v>37</v>
      </c>
      <c r="E540" s="37" t="s">
        <v>46</v>
      </c>
      <c r="F540" s="37" t="s">
        <v>120</v>
      </c>
      <c r="G540" s="36">
        <v>3657.93</v>
      </c>
      <c r="H540" s="61">
        <v>443204130</v>
      </c>
      <c r="I540" s="36">
        <v>0</v>
      </c>
      <c r="J540" s="36">
        <v>0</v>
      </c>
      <c r="K540" s="36">
        <v>0</v>
      </c>
      <c r="L540" s="36">
        <v>1.56</v>
      </c>
      <c r="M540" s="36">
        <v>10022.51</v>
      </c>
      <c r="N540" s="37" t="s">
        <v>928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58">
        <v>45918.293796296297</v>
      </c>
      <c r="B541" s="59">
        <v>443993737</v>
      </c>
      <c r="C541" s="38" t="s">
        <v>36</v>
      </c>
      <c r="D541" s="38" t="s">
        <v>37</v>
      </c>
      <c r="E541" s="38" t="s">
        <v>46</v>
      </c>
      <c r="F541" s="38" t="s">
        <v>120</v>
      </c>
      <c r="G541" s="35">
        <v>3657.43</v>
      </c>
      <c r="H541" s="59">
        <v>443204272</v>
      </c>
      <c r="I541" s="35">
        <v>0</v>
      </c>
      <c r="J541" s="35">
        <v>0</v>
      </c>
      <c r="K541" s="35">
        <v>0</v>
      </c>
      <c r="L541" s="35">
        <v>3.6</v>
      </c>
      <c r="M541" s="35">
        <v>10026.11</v>
      </c>
      <c r="N541" s="38" t="s">
        <v>929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60">
        <v>45918.296157407407</v>
      </c>
      <c r="B542" s="61">
        <v>443994533</v>
      </c>
      <c r="C542" s="37" t="s">
        <v>36</v>
      </c>
      <c r="D542" s="37" t="s">
        <v>38</v>
      </c>
      <c r="E542" s="37" t="s">
        <v>45</v>
      </c>
      <c r="F542" s="37" t="s">
        <v>120</v>
      </c>
      <c r="G542" s="36">
        <v>3657.87</v>
      </c>
      <c r="H542" s="61">
        <v>443205050</v>
      </c>
      <c r="I542" s="36">
        <v>0</v>
      </c>
      <c r="J542" s="36">
        <v>0</v>
      </c>
      <c r="K542" s="36">
        <v>0</v>
      </c>
      <c r="L542" s="36">
        <v>0</v>
      </c>
      <c r="M542" s="36">
        <v>10026.11</v>
      </c>
      <c r="N542" s="37" t="s">
        <v>52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58">
        <v>45918.296157407407</v>
      </c>
      <c r="B543" s="59">
        <v>443994534</v>
      </c>
      <c r="C543" s="38" t="s">
        <v>36</v>
      </c>
      <c r="D543" s="38" t="s">
        <v>38</v>
      </c>
      <c r="E543" s="38" t="s">
        <v>45</v>
      </c>
      <c r="F543" s="38" t="s">
        <v>120</v>
      </c>
      <c r="G543" s="35">
        <v>3657.83</v>
      </c>
      <c r="H543" s="59">
        <v>443205051</v>
      </c>
      <c r="I543" s="35">
        <v>0</v>
      </c>
      <c r="J543" s="35">
        <v>0</v>
      </c>
      <c r="K543" s="35">
        <v>0</v>
      </c>
      <c r="L543" s="35">
        <v>0</v>
      </c>
      <c r="M543" s="35">
        <v>10026.11</v>
      </c>
      <c r="N543" s="38" t="s">
        <v>48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60">
        <v>45918.296168981484</v>
      </c>
      <c r="B544" s="61">
        <v>443994535</v>
      </c>
      <c r="C544" s="37" t="s">
        <v>36</v>
      </c>
      <c r="D544" s="37" t="s">
        <v>38</v>
      </c>
      <c r="E544" s="37" t="s">
        <v>45</v>
      </c>
      <c r="F544" s="37" t="s">
        <v>120</v>
      </c>
      <c r="G544" s="36">
        <v>3657.81</v>
      </c>
      <c r="H544" s="61">
        <v>443205052</v>
      </c>
      <c r="I544" s="36">
        <v>0</v>
      </c>
      <c r="J544" s="36">
        <v>0</v>
      </c>
      <c r="K544" s="36">
        <v>0</v>
      </c>
      <c r="L544" s="36">
        <v>0</v>
      </c>
      <c r="M544" s="36">
        <v>10026.11</v>
      </c>
      <c r="N544" s="37" t="s">
        <v>77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58">
        <v>45918.296168981484</v>
      </c>
      <c r="B545" s="59">
        <v>443994537</v>
      </c>
      <c r="C545" s="38" t="s">
        <v>36</v>
      </c>
      <c r="D545" s="38" t="s">
        <v>38</v>
      </c>
      <c r="E545" s="38" t="s">
        <v>45</v>
      </c>
      <c r="F545" s="38" t="s">
        <v>120</v>
      </c>
      <c r="G545" s="35">
        <v>3657.81</v>
      </c>
      <c r="H545" s="59">
        <v>443205054</v>
      </c>
      <c r="I545" s="35">
        <v>0</v>
      </c>
      <c r="J545" s="35">
        <v>0</v>
      </c>
      <c r="K545" s="35">
        <v>0</v>
      </c>
      <c r="L545" s="35">
        <v>0</v>
      </c>
      <c r="M545" s="35">
        <v>10026.11</v>
      </c>
      <c r="N545" s="38" t="s">
        <v>47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60">
        <v>45918.296620370369</v>
      </c>
      <c r="B546" s="61">
        <v>443994582</v>
      </c>
      <c r="C546" s="37" t="s">
        <v>36</v>
      </c>
      <c r="D546" s="37" t="s">
        <v>38</v>
      </c>
      <c r="E546" s="37" t="s">
        <v>45</v>
      </c>
      <c r="F546" s="37" t="s">
        <v>120</v>
      </c>
      <c r="G546" s="36">
        <v>3658</v>
      </c>
      <c r="H546" s="61">
        <v>443205097</v>
      </c>
      <c r="I546" s="36">
        <v>0</v>
      </c>
      <c r="J546" s="36">
        <v>0</v>
      </c>
      <c r="K546" s="36">
        <v>0</v>
      </c>
      <c r="L546" s="36">
        <v>0</v>
      </c>
      <c r="M546" s="36">
        <v>10026.11</v>
      </c>
      <c r="N546" s="37" t="s">
        <v>81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58">
        <v>45918.296620370369</v>
      </c>
      <c r="B547" s="59">
        <v>443994583</v>
      </c>
      <c r="C547" s="38" t="s">
        <v>36</v>
      </c>
      <c r="D547" s="38" t="s">
        <v>38</v>
      </c>
      <c r="E547" s="38" t="s">
        <v>45</v>
      </c>
      <c r="F547" s="38" t="s">
        <v>120</v>
      </c>
      <c r="G547" s="35">
        <v>3657.97</v>
      </c>
      <c r="H547" s="59">
        <v>443205098</v>
      </c>
      <c r="I547" s="35">
        <v>0</v>
      </c>
      <c r="J547" s="35">
        <v>0</v>
      </c>
      <c r="K547" s="35">
        <v>0</v>
      </c>
      <c r="L547" s="35">
        <v>0</v>
      </c>
      <c r="M547" s="35">
        <v>10026.11</v>
      </c>
      <c r="N547" s="38" t="s">
        <v>93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60">
        <v>45918.298587962963</v>
      </c>
      <c r="B548" s="61">
        <v>443994918</v>
      </c>
      <c r="C548" s="37" t="s">
        <v>36</v>
      </c>
      <c r="D548" s="37" t="s">
        <v>38</v>
      </c>
      <c r="E548" s="37" t="s">
        <v>45</v>
      </c>
      <c r="F548" s="37" t="s">
        <v>120</v>
      </c>
      <c r="G548" s="36">
        <v>3658.79</v>
      </c>
      <c r="H548" s="61">
        <v>443205423</v>
      </c>
      <c r="I548" s="36">
        <v>0</v>
      </c>
      <c r="J548" s="36">
        <v>0</v>
      </c>
      <c r="K548" s="36">
        <v>0</v>
      </c>
      <c r="L548" s="36">
        <v>0</v>
      </c>
      <c r="M548" s="36">
        <v>10026.11</v>
      </c>
      <c r="N548" s="37" t="s">
        <v>76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58">
        <v>45918.29859953704</v>
      </c>
      <c r="B549" s="59">
        <v>443994919</v>
      </c>
      <c r="C549" s="38" t="s">
        <v>36</v>
      </c>
      <c r="D549" s="38" t="s">
        <v>38</v>
      </c>
      <c r="E549" s="38" t="s">
        <v>45</v>
      </c>
      <c r="F549" s="38" t="s">
        <v>120</v>
      </c>
      <c r="G549" s="35">
        <v>3658.79</v>
      </c>
      <c r="H549" s="59">
        <v>443205424</v>
      </c>
      <c r="I549" s="35">
        <v>0</v>
      </c>
      <c r="J549" s="35">
        <v>0</v>
      </c>
      <c r="K549" s="35">
        <v>0</v>
      </c>
      <c r="L549" s="35">
        <v>0</v>
      </c>
      <c r="M549" s="35">
        <v>10026.11</v>
      </c>
      <c r="N549" s="38" t="s">
        <v>75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60">
        <v>45918.298622685186</v>
      </c>
      <c r="B550" s="61">
        <v>443994922</v>
      </c>
      <c r="C550" s="37" t="s">
        <v>36</v>
      </c>
      <c r="D550" s="37" t="s">
        <v>38</v>
      </c>
      <c r="E550" s="37" t="s">
        <v>45</v>
      </c>
      <c r="F550" s="37" t="s">
        <v>120</v>
      </c>
      <c r="G550" s="36">
        <v>3658.74</v>
      </c>
      <c r="H550" s="61">
        <v>443205427</v>
      </c>
      <c r="I550" s="36">
        <v>0</v>
      </c>
      <c r="J550" s="36">
        <v>0</v>
      </c>
      <c r="K550" s="36">
        <v>0</v>
      </c>
      <c r="L550" s="36">
        <v>0</v>
      </c>
      <c r="M550" s="36">
        <v>10026.11</v>
      </c>
      <c r="N550" s="37" t="s">
        <v>74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58">
        <v>45918.315613425926</v>
      </c>
      <c r="B551" s="59">
        <v>443997513</v>
      </c>
      <c r="C551" s="38" t="s">
        <v>36</v>
      </c>
      <c r="D551" s="38" t="s">
        <v>37</v>
      </c>
      <c r="E551" s="38" t="s">
        <v>46</v>
      </c>
      <c r="F551" s="38" t="s">
        <v>120</v>
      </c>
      <c r="G551" s="35">
        <v>3656.3</v>
      </c>
      <c r="H551" s="59">
        <v>443207898</v>
      </c>
      <c r="I551" s="35">
        <v>0</v>
      </c>
      <c r="J551" s="35">
        <v>0</v>
      </c>
      <c r="K551" s="35">
        <v>0</v>
      </c>
      <c r="L551" s="35">
        <v>1.51</v>
      </c>
      <c r="M551" s="35">
        <v>10027.620000000001</v>
      </c>
      <c r="N551" s="38" t="s">
        <v>930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60">
        <v>45918.318611111114</v>
      </c>
      <c r="B552" s="61">
        <v>443998251</v>
      </c>
      <c r="C552" s="37" t="s">
        <v>36</v>
      </c>
      <c r="D552" s="37" t="s">
        <v>38</v>
      </c>
      <c r="E552" s="37" t="s">
        <v>45</v>
      </c>
      <c r="F552" s="37" t="s">
        <v>120</v>
      </c>
      <c r="G552" s="36">
        <v>3656.29</v>
      </c>
      <c r="H552" s="61">
        <v>443208612</v>
      </c>
      <c r="I552" s="36">
        <v>0</v>
      </c>
      <c r="J552" s="36">
        <v>0</v>
      </c>
      <c r="K552" s="36">
        <v>0</v>
      </c>
      <c r="L552" s="36">
        <v>0</v>
      </c>
      <c r="M552" s="36">
        <v>10027.620000000001</v>
      </c>
      <c r="N552" s="37" t="s">
        <v>77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58">
        <v>45918.319976851853</v>
      </c>
      <c r="B553" s="59">
        <v>443998813</v>
      </c>
      <c r="C553" s="38" t="s">
        <v>36</v>
      </c>
      <c r="D553" s="38" t="s">
        <v>37</v>
      </c>
      <c r="E553" s="38" t="s">
        <v>46</v>
      </c>
      <c r="F553" s="38" t="s">
        <v>120</v>
      </c>
      <c r="G553" s="35">
        <v>3656.61</v>
      </c>
      <c r="H553" s="59">
        <v>443209172</v>
      </c>
      <c r="I553" s="35">
        <v>0</v>
      </c>
      <c r="J553" s="35">
        <v>0</v>
      </c>
      <c r="K553" s="35">
        <v>0</v>
      </c>
      <c r="L553" s="35">
        <v>1.26</v>
      </c>
      <c r="M553" s="35">
        <v>10028.879999999999</v>
      </c>
      <c r="N553" s="38" t="s">
        <v>931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60">
        <v>45918.319976851853</v>
      </c>
      <c r="B554" s="61">
        <v>443998814</v>
      </c>
      <c r="C554" s="37" t="s">
        <v>36</v>
      </c>
      <c r="D554" s="37" t="s">
        <v>37</v>
      </c>
      <c r="E554" s="37" t="s">
        <v>46</v>
      </c>
      <c r="F554" s="37" t="s">
        <v>120</v>
      </c>
      <c r="G554" s="36">
        <v>3656.61</v>
      </c>
      <c r="H554" s="61">
        <v>443209173</v>
      </c>
      <c r="I554" s="36">
        <v>0</v>
      </c>
      <c r="J554" s="36">
        <v>0</v>
      </c>
      <c r="K554" s="36">
        <v>0</v>
      </c>
      <c r="L554" s="36">
        <v>1.22</v>
      </c>
      <c r="M554" s="36">
        <v>10030.1</v>
      </c>
      <c r="N554" s="37" t="s">
        <v>931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58">
        <v>45918.319976851853</v>
      </c>
      <c r="B555" s="59">
        <v>443998815</v>
      </c>
      <c r="C555" s="38" t="s">
        <v>36</v>
      </c>
      <c r="D555" s="38" t="s">
        <v>37</v>
      </c>
      <c r="E555" s="38" t="s">
        <v>46</v>
      </c>
      <c r="F555" s="38" t="s">
        <v>120</v>
      </c>
      <c r="G555" s="35">
        <v>3656.61</v>
      </c>
      <c r="H555" s="59">
        <v>443209174</v>
      </c>
      <c r="I555" s="35">
        <v>0</v>
      </c>
      <c r="J555" s="35">
        <v>0</v>
      </c>
      <c r="K555" s="35">
        <v>0</v>
      </c>
      <c r="L555" s="35">
        <v>1.2</v>
      </c>
      <c r="M555" s="35">
        <v>10031.299999999999</v>
      </c>
      <c r="N555" s="38" t="s">
        <v>931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60">
        <v>45918.32</v>
      </c>
      <c r="B556" s="61">
        <v>443998819</v>
      </c>
      <c r="C556" s="37" t="s">
        <v>36</v>
      </c>
      <c r="D556" s="37" t="s">
        <v>38</v>
      </c>
      <c r="E556" s="37" t="s">
        <v>45</v>
      </c>
      <c r="F556" s="37" t="s">
        <v>120</v>
      </c>
      <c r="G556" s="36">
        <v>3656.23</v>
      </c>
      <c r="H556" s="61">
        <v>443209177</v>
      </c>
      <c r="I556" s="36">
        <v>0</v>
      </c>
      <c r="J556" s="36">
        <v>0</v>
      </c>
      <c r="K556" s="36">
        <v>0</v>
      </c>
      <c r="L556" s="36">
        <v>0</v>
      </c>
      <c r="M556" s="36">
        <v>10031.299999999999</v>
      </c>
      <c r="N556" s="37" t="s">
        <v>52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58">
        <v>45918.32</v>
      </c>
      <c r="B557" s="59">
        <v>443998820</v>
      </c>
      <c r="C557" s="38" t="s">
        <v>36</v>
      </c>
      <c r="D557" s="38" t="s">
        <v>38</v>
      </c>
      <c r="E557" s="38" t="s">
        <v>45</v>
      </c>
      <c r="F557" s="38" t="s">
        <v>120</v>
      </c>
      <c r="G557" s="35">
        <v>3656.23</v>
      </c>
      <c r="H557" s="59">
        <v>443209178</v>
      </c>
      <c r="I557" s="35">
        <v>0</v>
      </c>
      <c r="J557" s="35">
        <v>0</v>
      </c>
      <c r="K557" s="35">
        <v>0</v>
      </c>
      <c r="L557" s="35">
        <v>0</v>
      </c>
      <c r="M557" s="35">
        <v>10031.299999999999</v>
      </c>
      <c r="N557" s="38" t="s">
        <v>48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60">
        <v>45918.320011574076</v>
      </c>
      <c r="B558" s="61">
        <v>443998821</v>
      </c>
      <c r="C558" s="37" t="s">
        <v>36</v>
      </c>
      <c r="D558" s="37" t="s">
        <v>38</v>
      </c>
      <c r="E558" s="37" t="s">
        <v>45</v>
      </c>
      <c r="F558" s="37" t="s">
        <v>120</v>
      </c>
      <c r="G558" s="36">
        <v>3656.23</v>
      </c>
      <c r="H558" s="61">
        <v>443209179</v>
      </c>
      <c r="I558" s="36">
        <v>0</v>
      </c>
      <c r="J558" s="36">
        <v>0</v>
      </c>
      <c r="K558" s="36">
        <v>0</v>
      </c>
      <c r="L558" s="36">
        <v>0</v>
      </c>
      <c r="M558" s="36">
        <v>10031.299999999999</v>
      </c>
      <c r="N558" s="37" t="s">
        <v>47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58">
        <v>45918.320798611108</v>
      </c>
      <c r="B559" s="59">
        <v>443999025</v>
      </c>
      <c r="C559" s="38" t="s">
        <v>36</v>
      </c>
      <c r="D559" s="38" t="s">
        <v>37</v>
      </c>
      <c r="E559" s="38" t="s">
        <v>46</v>
      </c>
      <c r="F559" s="38" t="s">
        <v>120</v>
      </c>
      <c r="G559" s="35">
        <v>3657.55</v>
      </c>
      <c r="H559" s="59">
        <v>443209379</v>
      </c>
      <c r="I559" s="35">
        <v>0</v>
      </c>
      <c r="J559" s="35">
        <v>0</v>
      </c>
      <c r="K559" s="35">
        <v>0</v>
      </c>
      <c r="L559" s="35">
        <v>1.24</v>
      </c>
      <c r="M559" s="35">
        <v>10032.540000000001</v>
      </c>
      <c r="N559" s="38" t="s">
        <v>932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60">
        <v>45918.320798611108</v>
      </c>
      <c r="B560" s="61">
        <v>443999026</v>
      </c>
      <c r="C560" s="37" t="s">
        <v>36</v>
      </c>
      <c r="D560" s="37" t="s">
        <v>37</v>
      </c>
      <c r="E560" s="37" t="s">
        <v>46</v>
      </c>
      <c r="F560" s="37" t="s">
        <v>120</v>
      </c>
      <c r="G560" s="36">
        <v>3657.55</v>
      </c>
      <c r="H560" s="61">
        <v>443209380</v>
      </c>
      <c r="I560" s="36">
        <v>0</v>
      </c>
      <c r="J560" s="36">
        <v>0</v>
      </c>
      <c r="K560" s="36">
        <v>0</v>
      </c>
      <c r="L560" s="36">
        <v>1.24</v>
      </c>
      <c r="M560" s="36">
        <v>10033.780000000001</v>
      </c>
      <c r="N560" s="37" t="s">
        <v>932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58">
        <v>45918.320821759262</v>
      </c>
      <c r="B561" s="59">
        <v>443999034</v>
      </c>
      <c r="C561" s="38" t="s">
        <v>36</v>
      </c>
      <c r="D561" s="38" t="s">
        <v>38</v>
      </c>
      <c r="E561" s="38" t="s">
        <v>45</v>
      </c>
      <c r="F561" s="38" t="s">
        <v>120</v>
      </c>
      <c r="G561" s="35">
        <v>3657.33</v>
      </c>
      <c r="H561" s="59">
        <v>443209388</v>
      </c>
      <c r="I561" s="35">
        <v>0</v>
      </c>
      <c r="J561" s="35">
        <v>0</v>
      </c>
      <c r="K561" s="35">
        <v>0</v>
      </c>
      <c r="L561" s="35">
        <v>0</v>
      </c>
      <c r="M561" s="35">
        <v>10033.780000000001</v>
      </c>
      <c r="N561" s="38" t="s">
        <v>76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60">
        <v>45918.320821759262</v>
      </c>
      <c r="B562" s="61">
        <v>443999036</v>
      </c>
      <c r="C562" s="37" t="s">
        <v>36</v>
      </c>
      <c r="D562" s="37" t="s">
        <v>38</v>
      </c>
      <c r="E562" s="37" t="s">
        <v>45</v>
      </c>
      <c r="F562" s="37" t="s">
        <v>120</v>
      </c>
      <c r="G562" s="36">
        <v>3657.27</v>
      </c>
      <c r="H562" s="61">
        <v>443209390</v>
      </c>
      <c r="I562" s="36">
        <v>0</v>
      </c>
      <c r="J562" s="36">
        <v>0</v>
      </c>
      <c r="K562" s="36">
        <v>0</v>
      </c>
      <c r="L562" s="36">
        <v>0</v>
      </c>
      <c r="M562" s="36">
        <v>10033.780000000001</v>
      </c>
      <c r="N562" s="37" t="s">
        <v>75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58">
        <v>45918.326666666668</v>
      </c>
      <c r="B563" s="59">
        <v>444000594</v>
      </c>
      <c r="C563" s="38" t="s">
        <v>36</v>
      </c>
      <c r="D563" s="38" t="s">
        <v>37</v>
      </c>
      <c r="E563" s="38" t="s">
        <v>46</v>
      </c>
      <c r="F563" s="38" t="s">
        <v>120</v>
      </c>
      <c r="G563" s="35">
        <v>3657.01</v>
      </c>
      <c r="H563" s="59">
        <v>443210912</v>
      </c>
      <c r="I563" s="35">
        <v>0</v>
      </c>
      <c r="J563" s="35">
        <v>0</v>
      </c>
      <c r="K563" s="35">
        <v>0</v>
      </c>
      <c r="L563" s="35">
        <v>1.73</v>
      </c>
      <c r="M563" s="35">
        <v>10035.51</v>
      </c>
      <c r="N563" s="38" t="s">
        <v>933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60">
        <v>45918.327060185184</v>
      </c>
      <c r="B564" s="61">
        <v>444000641</v>
      </c>
      <c r="C564" s="37" t="s">
        <v>36</v>
      </c>
      <c r="D564" s="37" t="s">
        <v>38</v>
      </c>
      <c r="E564" s="37" t="s">
        <v>45</v>
      </c>
      <c r="F564" s="37" t="s">
        <v>120</v>
      </c>
      <c r="G564" s="36">
        <v>3656.79</v>
      </c>
      <c r="H564" s="61">
        <v>443210955</v>
      </c>
      <c r="I564" s="36">
        <v>0</v>
      </c>
      <c r="J564" s="36">
        <v>0</v>
      </c>
      <c r="K564" s="36">
        <v>0</v>
      </c>
      <c r="L564" s="36">
        <v>0</v>
      </c>
      <c r="M564" s="36">
        <v>10035.51</v>
      </c>
      <c r="N564" s="37" t="s">
        <v>74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58">
        <v>45918.33153935185</v>
      </c>
      <c r="B565" s="59">
        <v>444002046</v>
      </c>
      <c r="C565" s="38" t="s">
        <v>36</v>
      </c>
      <c r="D565" s="38" t="s">
        <v>37</v>
      </c>
      <c r="E565" s="38" t="s">
        <v>46</v>
      </c>
      <c r="F565" s="38" t="s">
        <v>120</v>
      </c>
      <c r="G565" s="35">
        <v>3654.73</v>
      </c>
      <c r="H565" s="59">
        <v>443212316</v>
      </c>
      <c r="I565" s="35">
        <v>0</v>
      </c>
      <c r="J565" s="35">
        <v>0</v>
      </c>
      <c r="K565" s="35">
        <v>0</v>
      </c>
      <c r="L565" s="35">
        <v>1.56</v>
      </c>
      <c r="M565" s="35">
        <v>10037.07</v>
      </c>
      <c r="N565" s="38" t="s">
        <v>934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60">
        <v>45918.331608796296</v>
      </c>
      <c r="B566" s="61">
        <v>444002118</v>
      </c>
      <c r="C566" s="37" t="s">
        <v>36</v>
      </c>
      <c r="D566" s="37" t="s">
        <v>37</v>
      </c>
      <c r="E566" s="37" t="s">
        <v>46</v>
      </c>
      <c r="F566" s="37" t="s">
        <v>120</v>
      </c>
      <c r="G566" s="36">
        <v>3654.49</v>
      </c>
      <c r="H566" s="61">
        <v>443212380</v>
      </c>
      <c r="I566" s="36">
        <v>0</v>
      </c>
      <c r="J566" s="36">
        <v>0</v>
      </c>
      <c r="K566" s="36">
        <v>0</v>
      </c>
      <c r="L566" s="36">
        <v>3.51</v>
      </c>
      <c r="M566" s="36">
        <v>10040.58</v>
      </c>
      <c r="N566" s="37" t="s">
        <v>935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58">
        <v>45918.331608796296</v>
      </c>
      <c r="B567" s="59">
        <v>444002119</v>
      </c>
      <c r="C567" s="38" t="s">
        <v>36</v>
      </c>
      <c r="D567" s="38" t="s">
        <v>37</v>
      </c>
      <c r="E567" s="38" t="s">
        <v>46</v>
      </c>
      <c r="F567" s="38" t="s">
        <v>120</v>
      </c>
      <c r="G567" s="35">
        <v>3654.49</v>
      </c>
      <c r="H567" s="59">
        <v>443212381</v>
      </c>
      <c r="I567" s="35">
        <v>0</v>
      </c>
      <c r="J567" s="35">
        <v>0</v>
      </c>
      <c r="K567" s="35">
        <v>0</v>
      </c>
      <c r="L567" s="35">
        <v>3.48</v>
      </c>
      <c r="M567" s="35">
        <v>10044.06</v>
      </c>
      <c r="N567" s="38" t="s">
        <v>935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60">
        <v>45918.334675925929</v>
      </c>
      <c r="B568" s="61">
        <v>444003059</v>
      </c>
      <c r="C568" s="37" t="s">
        <v>36</v>
      </c>
      <c r="D568" s="37" t="s">
        <v>37</v>
      </c>
      <c r="E568" s="37" t="s">
        <v>46</v>
      </c>
      <c r="F568" s="37" t="s">
        <v>120</v>
      </c>
      <c r="G568" s="36">
        <v>3653.17</v>
      </c>
      <c r="H568" s="61">
        <v>443213322</v>
      </c>
      <c r="I568" s="36">
        <v>0</v>
      </c>
      <c r="J568" s="36">
        <v>0</v>
      </c>
      <c r="K568" s="36">
        <v>0</v>
      </c>
      <c r="L568" s="36">
        <v>3.06</v>
      </c>
      <c r="M568" s="36">
        <v>10047.120000000001</v>
      </c>
      <c r="N568" s="37" t="s">
        <v>936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58">
        <v>45918.334675925929</v>
      </c>
      <c r="B569" s="59">
        <v>444003060</v>
      </c>
      <c r="C569" s="38" t="s">
        <v>36</v>
      </c>
      <c r="D569" s="38" t="s">
        <v>37</v>
      </c>
      <c r="E569" s="38" t="s">
        <v>46</v>
      </c>
      <c r="F569" s="38" t="s">
        <v>120</v>
      </c>
      <c r="G569" s="35">
        <v>3653.17</v>
      </c>
      <c r="H569" s="59">
        <v>443213323</v>
      </c>
      <c r="I569" s="35">
        <v>0</v>
      </c>
      <c r="J569" s="35">
        <v>0</v>
      </c>
      <c r="K569" s="35">
        <v>0</v>
      </c>
      <c r="L569" s="35">
        <v>3.06</v>
      </c>
      <c r="M569" s="35">
        <v>10050.18</v>
      </c>
      <c r="N569" s="38" t="s">
        <v>936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60">
        <v>45918.335509259261</v>
      </c>
      <c r="B570" s="61">
        <v>444003218</v>
      </c>
      <c r="C570" s="37" t="s">
        <v>36</v>
      </c>
      <c r="D570" s="37" t="s">
        <v>38</v>
      </c>
      <c r="E570" s="37" t="s">
        <v>45</v>
      </c>
      <c r="F570" s="37" t="s">
        <v>120</v>
      </c>
      <c r="G570" s="36">
        <v>3653.88</v>
      </c>
      <c r="H570" s="61">
        <v>443213475</v>
      </c>
      <c r="I570" s="36">
        <v>0</v>
      </c>
      <c r="J570" s="36">
        <v>0</v>
      </c>
      <c r="K570" s="36">
        <v>0</v>
      </c>
      <c r="L570" s="36">
        <v>0</v>
      </c>
      <c r="M570" s="36">
        <v>10050.18</v>
      </c>
      <c r="N570" s="37" t="s">
        <v>77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58">
        <v>45918.335509259261</v>
      </c>
      <c r="B571" s="59">
        <v>444003220</v>
      </c>
      <c r="C571" s="38" t="s">
        <v>36</v>
      </c>
      <c r="D571" s="38" t="s">
        <v>38</v>
      </c>
      <c r="E571" s="38" t="s">
        <v>45</v>
      </c>
      <c r="F571" s="38" t="s">
        <v>120</v>
      </c>
      <c r="G571" s="35">
        <v>3653.88</v>
      </c>
      <c r="H571" s="59">
        <v>443213477</v>
      </c>
      <c r="I571" s="35">
        <v>0</v>
      </c>
      <c r="J571" s="35">
        <v>0</v>
      </c>
      <c r="K571" s="35">
        <v>0</v>
      </c>
      <c r="L571" s="35">
        <v>0</v>
      </c>
      <c r="M571" s="35">
        <v>10050.18</v>
      </c>
      <c r="N571" s="38" t="s">
        <v>47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60">
        <v>45918.335509259261</v>
      </c>
      <c r="B572" s="61">
        <v>444003221</v>
      </c>
      <c r="C572" s="37" t="s">
        <v>36</v>
      </c>
      <c r="D572" s="37" t="s">
        <v>38</v>
      </c>
      <c r="E572" s="37" t="s">
        <v>45</v>
      </c>
      <c r="F572" s="37" t="s">
        <v>120</v>
      </c>
      <c r="G572" s="36">
        <v>3653.88</v>
      </c>
      <c r="H572" s="61">
        <v>443213478</v>
      </c>
      <c r="I572" s="36">
        <v>0</v>
      </c>
      <c r="J572" s="36">
        <v>0</v>
      </c>
      <c r="K572" s="36">
        <v>0</v>
      </c>
      <c r="L572" s="36">
        <v>0</v>
      </c>
      <c r="M572" s="36">
        <v>10050.18</v>
      </c>
      <c r="N572" s="37" t="s">
        <v>48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58">
        <v>45918.335555555554</v>
      </c>
      <c r="B573" s="59">
        <v>444003254</v>
      </c>
      <c r="C573" s="38" t="s">
        <v>36</v>
      </c>
      <c r="D573" s="38" t="s">
        <v>37</v>
      </c>
      <c r="E573" s="38" t="s">
        <v>46</v>
      </c>
      <c r="F573" s="38" t="s">
        <v>120</v>
      </c>
      <c r="G573" s="35">
        <v>3654.2</v>
      </c>
      <c r="H573" s="59">
        <v>443213511</v>
      </c>
      <c r="I573" s="35">
        <v>0</v>
      </c>
      <c r="J573" s="35">
        <v>0</v>
      </c>
      <c r="K573" s="35">
        <v>0</v>
      </c>
      <c r="L573" s="35">
        <v>2.0299999999999998</v>
      </c>
      <c r="M573" s="35">
        <v>10052.209999999999</v>
      </c>
      <c r="N573" s="38" t="s">
        <v>937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60">
        <v>45918.335625</v>
      </c>
      <c r="B574" s="61">
        <v>444003472</v>
      </c>
      <c r="C574" s="37" t="s">
        <v>36</v>
      </c>
      <c r="D574" s="37" t="s">
        <v>38</v>
      </c>
      <c r="E574" s="37" t="s">
        <v>45</v>
      </c>
      <c r="F574" s="37" t="s">
        <v>120</v>
      </c>
      <c r="G574" s="36">
        <v>3653.88</v>
      </c>
      <c r="H574" s="61">
        <v>443213728</v>
      </c>
      <c r="I574" s="36">
        <v>0</v>
      </c>
      <c r="J574" s="36">
        <v>0</v>
      </c>
      <c r="K574" s="36">
        <v>0</v>
      </c>
      <c r="L574" s="36">
        <v>0</v>
      </c>
      <c r="M574" s="36">
        <v>10052.209999999999</v>
      </c>
      <c r="N574" s="37" t="s">
        <v>52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58">
        <v>45918.336782407408</v>
      </c>
      <c r="B575" s="59">
        <v>444003578</v>
      </c>
      <c r="C575" s="38" t="s">
        <v>36</v>
      </c>
      <c r="D575" s="38" t="s">
        <v>38</v>
      </c>
      <c r="E575" s="38" t="s">
        <v>45</v>
      </c>
      <c r="F575" s="38" t="s">
        <v>120</v>
      </c>
      <c r="G575" s="35">
        <v>3653.99</v>
      </c>
      <c r="H575" s="59">
        <v>443213829</v>
      </c>
      <c r="I575" s="35">
        <v>0</v>
      </c>
      <c r="J575" s="35">
        <v>0</v>
      </c>
      <c r="K575" s="35">
        <v>0</v>
      </c>
      <c r="L575" s="35">
        <v>0</v>
      </c>
      <c r="M575" s="35">
        <v>10052.209999999999</v>
      </c>
      <c r="N575" s="38" t="s">
        <v>93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60">
        <v>45918.336782407408</v>
      </c>
      <c r="B576" s="61">
        <v>444003579</v>
      </c>
      <c r="C576" s="37" t="s">
        <v>36</v>
      </c>
      <c r="D576" s="37" t="s">
        <v>38</v>
      </c>
      <c r="E576" s="37" t="s">
        <v>45</v>
      </c>
      <c r="F576" s="37" t="s">
        <v>120</v>
      </c>
      <c r="G576" s="36">
        <v>3654</v>
      </c>
      <c r="H576" s="61">
        <v>443213830</v>
      </c>
      <c r="I576" s="36">
        <v>0</v>
      </c>
      <c r="J576" s="36">
        <v>0</v>
      </c>
      <c r="K576" s="36">
        <v>0</v>
      </c>
      <c r="L576" s="36">
        <v>0</v>
      </c>
      <c r="M576" s="36">
        <v>10052.209999999999</v>
      </c>
      <c r="N576" s="37" t="s">
        <v>81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58">
        <v>45918.337013888886</v>
      </c>
      <c r="B577" s="59">
        <v>444003688</v>
      </c>
      <c r="C577" s="38" t="s">
        <v>36</v>
      </c>
      <c r="D577" s="38" t="s">
        <v>37</v>
      </c>
      <c r="E577" s="38" t="s">
        <v>46</v>
      </c>
      <c r="F577" s="38" t="s">
        <v>120</v>
      </c>
      <c r="G577" s="35">
        <v>3654.57</v>
      </c>
      <c r="H577" s="59">
        <v>443213938</v>
      </c>
      <c r="I577" s="35">
        <v>0</v>
      </c>
      <c r="J577" s="35">
        <v>0</v>
      </c>
      <c r="K577" s="35">
        <v>0</v>
      </c>
      <c r="L577" s="35">
        <v>2.76</v>
      </c>
      <c r="M577" s="35">
        <v>10054.969999999999</v>
      </c>
      <c r="N577" s="38" t="s">
        <v>938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60">
        <v>45918.337013888886</v>
      </c>
      <c r="B578" s="61">
        <v>444003689</v>
      </c>
      <c r="C578" s="37" t="s">
        <v>36</v>
      </c>
      <c r="D578" s="37" t="s">
        <v>37</v>
      </c>
      <c r="E578" s="37" t="s">
        <v>46</v>
      </c>
      <c r="F578" s="37" t="s">
        <v>120</v>
      </c>
      <c r="G578" s="36">
        <v>3654.65</v>
      </c>
      <c r="H578" s="61">
        <v>443213939</v>
      </c>
      <c r="I578" s="36">
        <v>0</v>
      </c>
      <c r="J578" s="36">
        <v>0</v>
      </c>
      <c r="K578" s="36">
        <v>0</v>
      </c>
      <c r="L578" s="36">
        <v>2.62</v>
      </c>
      <c r="M578" s="36">
        <v>10057.59</v>
      </c>
      <c r="N578" s="37" t="s">
        <v>939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58">
        <v>45918.337013888886</v>
      </c>
      <c r="B579" s="59">
        <v>444003691</v>
      </c>
      <c r="C579" s="38" t="s">
        <v>36</v>
      </c>
      <c r="D579" s="38" t="s">
        <v>37</v>
      </c>
      <c r="E579" s="38" t="s">
        <v>46</v>
      </c>
      <c r="F579" s="38" t="s">
        <v>120</v>
      </c>
      <c r="G579" s="35">
        <v>3654.75</v>
      </c>
      <c r="H579" s="59">
        <v>443213941</v>
      </c>
      <c r="I579" s="35">
        <v>0</v>
      </c>
      <c r="J579" s="35">
        <v>0</v>
      </c>
      <c r="K579" s="35">
        <v>0</v>
      </c>
      <c r="L579" s="35">
        <v>2.04</v>
      </c>
      <c r="M579" s="35">
        <v>10059.629999999999</v>
      </c>
      <c r="N579" s="38" t="s">
        <v>898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60">
        <v>45918.341666666667</v>
      </c>
      <c r="B580" s="61">
        <v>444004921</v>
      </c>
      <c r="C580" s="37" t="s">
        <v>36</v>
      </c>
      <c r="D580" s="37" t="s">
        <v>37</v>
      </c>
      <c r="E580" s="37" t="s">
        <v>46</v>
      </c>
      <c r="F580" s="37" t="s">
        <v>120</v>
      </c>
      <c r="G580" s="36">
        <v>3652.23</v>
      </c>
      <c r="H580" s="61">
        <v>443215221</v>
      </c>
      <c r="I580" s="36">
        <v>0</v>
      </c>
      <c r="J580" s="36">
        <v>0</v>
      </c>
      <c r="K580" s="36">
        <v>0</v>
      </c>
      <c r="L580" s="36">
        <v>1.65</v>
      </c>
      <c r="M580" s="36">
        <v>10061.280000000001</v>
      </c>
      <c r="N580" s="37" t="s">
        <v>940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58">
        <v>45918.342650462961</v>
      </c>
      <c r="B581" s="59">
        <v>444005305</v>
      </c>
      <c r="C581" s="38" t="s">
        <v>36</v>
      </c>
      <c r="D581" s="38" t="s">
        <v>37</v>
      </c>
      <c r="E581" s="38" t="s">
        <v>46</v>
      </c>
      <c r="F581" s="38" t="s">
        <v>120</v>
      </c>
      <c r="G581" s="35">
        <v>3653.02</v>
      </c>
      <c r="H581" s="59">
        <v>443215662</v>
      </c>
      <c r="I581" s="35">
        <v>0</v>
      </c>
      <c r="J581" s="35">
        <v>0</v>
      </c>
      <c r="K581" s="35">
        <v>0</v>
      </c>
      <c r="L581" s="35">
        <v>0.86</v>
      </c>
      <c r="M581" s="35">
        <v>10062.14</v>
      </c>
      <c r="N581" s="38" t="s">
        <v>941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60">
        <v>45918.342650462961</v>
      </c>
      <c r="B582" s="61">
        <v>444005306</v>
      </c>
      <c r="C582" s="37" t="s">
        <v>36</v>
      </c>
      <c r="D582" s="37" t="s">
        <v>37</v>
      </c>
      <c r="E582" s="37" t="s">
        <v>46</v>
      </c>
      <c r="F582" s="37" t="s">
        <v>120</v>
      </c>
      <c r="G582" s="36">
        <v>3653.02</v>
      </c>
      <c r="H582" s="61">
        <v>443215663</v>
      </c>
      <c r="I582" s="36">
        <v>0</v>
      </c>
      <c r="J582" s="36">
        <v>0</v>
      </c>
      <c r="K582" s="36">
        <v>0</v>
      </c>
      <c r="L582" s="36">
        <v>0.86</v>
      </c>
      <c r="M582" s="36">
        <v>10063</v>
      </c>
      <c r="N582" s="37" t="s">
        <v>822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58">
        <v>45918.342650462961</v>
      </c>
      <c r="B583" s="59">
        <v>444005307</v>
      </c>
      <c r="C583" s="38" t="s">
        <v>36</v>
      </c>
      <c r="D583" s="38" t="s">
        <v>37</v>
      </c>
      <c r="E583" s="38" t="s">
        <v>46</v>
      </c>
      <c r="F583" s="38" t="s">
        <v>120</v>
      </c>
      <c r="G583" s="35">
        <v>3653.02</v>
      </c>
      <c r="H583" s="59">
        <v>443215664</v>
      </c>
      <c r="I583" s="35">
        <v>0</v>
      </c>
      <c r="J583" s="35">
        <v>0</v>
      </c>
      <c r="K583" s="35">
        <v>0</v>
      </c>
      <c r="L583" s="35">
        <v>0.86</v>
      </c>
      <c r="M583" s="35">
        <v>10063.86</v>
      </c>
      <c r="N583" s="38" t="s">
        <v>941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60">
        <v>45918.342685185184</v>
      </c>
      <c r="B584" s="61">
        <v>444005320</v>
      </c>
      <c r="C584" s="37" t="s">
        <v>36</v>
      </c>
      <c r="D584" s="37" t="s">
        <v>38</v>
      </c>
      <c r="E584" s="37" t="s">
        <v>45</v>
      </c>
      <c r="F584" s="37" t="s">
        <v>120</v>
      </c>
      <c r="G584" s="36">
        <v>3652.63</v>
      </c>
      <c r="H584" s="61">
        <v>443215676</v>
      </c>
      <c r="I584" s="36">
        <v>0</v>
      </c>
      <c r="J584" s="36">
        <v>0</v>
      </c>
      <c r="K584" s="36">
        <v>0</v>
      </c>
      <c r="L584" s="36">
        <v>0</v>
      </c>
      <c r="M584" s="36">
        <v>10063.86</v>
      </c>
      <c r="N584" s="37" t="s">
        <v>48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58">
        <v>45918.342685185184</v>
      </c>
      <c r="B585" s="59">
        <v>444005322</v>
      </c>
      <c r="C585" s="38" t="s">
        <v>36</v>
      </c>
      <c r="D585" s="38" t="s">
        <v>38</v>
      </c>
      <c r="E585" s="38" t="s">
        <v>45</v>
      </c>
      <c r="F585" s="38" t="s">
        <v>120</v>
      </c>
      <c r="G585" s="35">
        <v>3652.6</v>
      </c>
      <c r="H585" s="59">
        <v>443215678</v>
      </c>
      <c r="I585" s="35">
        <v>0</v>
      </c>
      <c r="J585" s="35">
        <v>0</v>
      </c>
      <c r="K585" s="35">
        <v>0</v>
      </c>
      <c r="L585" s="35">
        <v>0</v>
      </c>
      <c r="M585" s="35">
        <v>10063.86</v>
      </c>
      <c r="N585" s="38" t="s">
        <v>52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60">
        <v>45918.342685185184</v>
      </c>
      <c r="B586" s="61">
        <v>444005323</v>
      </c>
      <c r="C586" s="37" t="s">
        <v>36</v>
      </c>
      <c r="D586" s="37" t="s">
        <v>38</v>
      </c>
      <c r="E586" s="37" t="s">
        <v>45</v>
      </c>
      <c r="F586" s="37" t="s">
        <v>120</v>
      </c>
      <c r="G586" s="36">
        <v>3652.6</v>
      </c>
      <c r="H586" s="61">
        <v>443215679</v>
      </c>
      <c r="I586" s="36">
        <v>0</v>
      </c>
      <c r="J586" s="36">
        <v>0</v>
      </c>
      <c r="K586" s="36">
        <v>0</v>
      </c>
      <c r="L586" s="36">
        <v>0</v>
      </c>
      <c r="M586" s="36">
        <v>10063.86</v>
      </c>
      <c r="N586" s="37" t="s">
        <v>77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58">
        <v>45918.34269675926</v>
      </c>
      <c r="B587" s="59">
        <v>444005324</v>
      </c>
      <c r="C587" s="38" t="s">
        <v>36</v>
      </c>
      <c r="D587" s="38" t="s">
        <v>38</v>
      </c>
      <c r="E587" s="38" t="s">
        <v>45</v>
      </c>
      <c r="F587" s="38" t="s">
        <v>120</v>
      </c>
      <c r="G587" s="35">
        <v>3652.56</v>
      </c>
      <c r="H587" s="59">
        <v>443215680</v>
      </c>
      <c r="I587" s="35">
        <v>0</v>
      </c>
      <c r="J587" s="35">
        <v>0</v>
      </c>
      <c r="K587" s="35">
        <v>0</v>
      </c>
      <c r="L587" s="35">
        <v>0</v>
      </c>
      <c r="M587" s="35">
        <v>10063.86</v>
      </c>
      <c r="N587" s="38" t="s">
        <v>47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60">
        <v>45918.342916666668</v>
      </c>
      <c r="B588" s="61">
        <v>444005430</v>
      </c>
      <c r="C588" s="37" t="s">
        <v>36</v>
      </c>
      <c r="D588" s="37" t="s">
        <v>37</v>
      </c>
      <c r="E588" s="37" t="s">
        <v>46</v>
      </c>
      <c r="F588" s="37" t="s">
        <v>120</v>
      </c>
      <c r="G588" s="36">
        <v>3655.33</v>
      </c>
      <c r="H588" s="61">
        <v>443215791</v>
      </c>
      <c r="I588" s="36">
        <v>0</v>
      </c>
      <c r="J588" s="36">
        <v>0</v>
      </c>
      <c r="K588" s="36">
        <v>0</v>
      </c>
      <c r="L588" s="36">
        <v>-2.7</v>
      </c>
      <c r="M588" s="36">
        <v>10061.16</v>
      </c>
      <c r="N588" s="37" t="s">
        <v>942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58">
        <v>45918.342928240738</v>
      </c>
      <c r="B589" s="59">
        <v>444005502</v>
      </c>
      <c r="C589" s="38" t="s">
        <v>36</v>
      </c>
      <c r="D589" s="38" t="s">
        <v>37</v>
      </c>
      <c r="E589" s="38" t="s">
        <v>46</v>
      </c>
      <c r="F589" s="38" t="s">
        <v>120</v>
      </c>
      <c r="G589" s="35">
        <v>3655.63</v>
      </c>
      <c r="H589" s="59">
        <v>443215861</v>
      </c>
      <c r="I589" s="35">
        <v>0</v>
      </c>
      <c r="J589" s="35">
        <v>0</v>
      </c>
      <c r="K589" s="35">
        <v>0</v>
      </c>
      <c r="L589" s="35">
        <v>-3.03</v>
      </c>
      <c r="M589" s="35">
        <v>10058.129999999999</v>
      </c>
      <c r="N589" s="38" t="s">
        <v>943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60">
        <v>45918.342928240738</v>
      </c>
      <c r="B590" s="61">
        <v>444005503</v>
      </c>
      <c r="C590" s="37" t="s">
        <v>36</v>
      </c>
      <c r="D590" s="37" t="s">
        <v>37</v>
      </c>
      <c r="E590" s="37" t="s">
        <v>46</v>
      </c>
      <c r="F590" s="37" t="s">
        <v>120</v>
      </c>
      <c r="G590" s="36">
        <v>3655.63</v>
      </c>
      <c r="H590" s="61">
        <v>443215862</v>
      </c>
      <c r="I590" s="36">
        <v>0</v>
      </c>
      <c r="J590" s="36">
        <v>0</v>
      </c>
      <c r="K590" s="36">
        <v>0</v>
      </c>
      <c r="L590" s="36">
        <v>-3.03</v>
      </c>
      <c r="M590" s="36">
        <v>10055.1</v>
      </c>
      <c r="N590" s="37" t="s">
        <v>943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58">
        <v>45918.342928240738</v>
      </c>
      <c r="B591" s="59">
        <v>444005504</v>
      </c>
      <c r="C591" s="38" t="s">
        <v>36</v>
      </c>
      <c r="D591" s="38" t="s">
        <v>37</v>
      </c>
      <c r="E591" s="38" t="s">
        <v>46</v>
      </c>
      <c r="F591" s="38" t="s">
        <v>120</v>
      </c>
      <c r="G591" s="35">
        <v>3655.63</v>
      </c>
      <c r="H591" s="59">
        <v>443215863</v>
      </c>
      <c r="I591" s="35">
        <v>0</v>
      </c>
      <c r="J591" s="35">
        <v>0</v>
      </c>
      <c r="K591" s="35">
        <v>0</v>
      </c>
      <c r="L591" s="35">
        <v>-3.07</v>
      </c>
      <c r="M591" s="35">
        <v>10052.030000000001</v>
      </c>
      <c r="N591" s="38" t="s">
        <v>944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60">
        <v>45918.347407407404</v>
      </c>
      <c r="B592" s="61">
        <v>444007332</v>
      </c>
      <c r="C592" s="37" t="s">
        <v>36</v>
      </c>
      <c r="D592" s="37" t="s">
        <v>37</v>
      </c>
      <c r="E592" s="37" t="s">
        <v>46</v>
      </c>
      <c r="F592" s="37" t="s">
        <v>120</v>
      </c>
      <c r="G592" s="36">
        <v>3657</v>
      </c>
      <c r="H592" s="61">
        <v>443217682</v>
      </c>
      <c r="I592" s="36">
        <v>0</v>
      </c>
      <c r="J592" s="36">
        <v>0</v>
      </c>
      <c r="K592" s="36">
        <v>0</v>
      </c>
      <c r="L592" s="36">
        <v>-3.01</v>
      </c>
      <c r="M592" s="36">
        <v>10049.02</v>
      </c>
      <c r="N592" s="37" t="s">
        <v>945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58">
        <v>45918.347407407404</v>
      </c>
      <c r="B593" s="59">
        <v>444007333</v>
      </c>
      <c r="C593" s="38" t="s">
        <v>36</v>
      </c>
      <c r="D593" s="38" t="s">
        <v>37</v>
      </c>
      <c r="E593" s="38" t="s">
        <v>46</v>
      </c>
      <c r="F593" s="38" t="s">
        <v>120</v>
      </c>
      <c r="G593" s="35">
        <v>3657</v>
      </c>
      <c r="H593" s="59">
        <v>443217683</v>
      </c>
      <c r="I593" s="35">
        <v>0</v>
      </c>
      <c r="J593" s="35">
        <v>0</v>
      </c>
      <c r="K593" s="35">
        <v>0</v>
      </c>
      <c r="L593" s="35">
        <v>-3</v>
      </c>
      <c r="M593" s="35">
        <v>10046.02</v>
      </c>
      <c r="N593" s="38" t="s">
        <v>945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60">
        <v>45918.353564814817</v>
      </c>
      <c r="B594" s="61">
        <v>444009079</v>
      </c>
      <c r="C594" s="37" t="s">
        <v>36</v>
      </c>
      <c r="D594" s="37" t="s">
        <v>37</v>
      </c>
      <c r="E594" s="37" t="s">
        <v>45</v>
      </c>
      <c r="F594" s="37" t="s">
        <v>120</v>
      </c>
      <c r="G594" s="36">
        <v>3657.87</v>
      </c>
      <c r="H594" s="61">
        <v>443219391</v>
      </c>
      <c r="I594" s="36">
        <v>0</v>
      </c>
      <c r="J594" s="36">
        <v>0</v>
      </c>
      <c r="K594" s="36">
        <v>0</v>
      </c>
      <c r="L594" s="36">
        <v>0</v>
      </c>
      <c r="M594" s="36">
        <v>10046.02</v>
      </c>
      <c r="N594" s="37" t="s">
        <v>77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58">
        <v>45918.353564814817</v>
      </c>
      <c r="B595" s="59">
        <v>444009080</v>
      </c>
      <c r="C595" s="38" t="s">
        <v>36</v>
      </c>
      <c r="D595" s="38" t="s">
        <v>37</v>
      </c>
      <c r="E595" s="38" t="s">
        <v>45</v>
      </c>
      <c r="F595" s="38" t="s">
        <v>120</v>
      </c>
      <c r="G595" s="35">
        <v>3657.84</v>
      </c>
      <c r="H595" s="59">
        <v>443219392</v>
      </c>
      <c r="I595" s="35">
        <v>0</v>
      </c>
      <c r="J595" s="35">
        <v>0</v>
      </c>
      <c r="K595" s="35">
        <v>0</v>
      </c>
      <c r="L595" s="35">
        <v>0</v>
      </c>
      <c r="M595" s="35">
        <v>10046.02</v>
      </c>
      <c r="N595" s="38" t="s">
        <v>48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60">
        <v>45918.353564814817</v>
      </c>
      <c r="B596" s="61">
        <v>444009083</v>
      </c>
      <c r="C596" s="37" t="s">
        <v>36</v>
      </c>
      <c r="D596" s="37" t="s">
        <v>37</v>
      </c>
      <c r="E596" s="37" t="s">
        <v>45</v>
      </c>
      <c r="F596" s="37" t="s">
        <v>120</v>
      </c>
      <c r="G596" s="36">
        <v>3657.84</v>
      </c>
      <c r="H596" s="61">
        <v>443219395</v>
      </c>
      <c r="I596" s="36">
        <v>0</v>
      </c>
      <c r="J596" s="36">
        <v>0</v>
      </c>
      <c r="K596" s="36">
        <v>0</v>
      </c>
      <c r="L596" s="36">
        <v>0</v>
      </c>
      <c r="M596" s="36">
        <v>10046.02</v>
      </c>
      <c r="N596" s="37" t="s">
        <v>52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58">
        <v>45918.353576388887</v>
      </c>
      <c r="B597" s="59">
        <v>444009087</v>
      </c>
      <c r="C597" s="38" t="s">
        <v>36</v>
      </c>
      <c r="D597" s="38" t="s">
        <v>37</v>
      </c>
      <c r="E597" s="38" t="s">
        <v>45</v>
      </c>
      <c r="F597" s="38" t="s">
        <v>120</v>
      </c>
      <c r="G597" s="35">
        <v>3657.87</v>
      </c>
      <c r="H597" s="59">
        <v>443219399</v>
      </c>
      <c r="I597" s="35">
        <v>0</v>
      </c>
      <c r="J597" s="35">
        <v>0</v>
      </c>
      <c r="K597" s="35">
        <v>0</v>
      </c>
      <c r="L597" s="35">
        <v>0</v>
      </c>
      <c r="M597" s="35">
        <v>10046.02</v>
      </c>
      <c r="N597" s="38" t="s">
        <v>47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60">
        <v>45918.358495370368</v>
      </c>
      <c r="B598" s="61">
        <v>444010874</v>
      </c>
      <c r="C598" s="37" t="s">
        <v>36</v>
      </c>
      <c r="D598" s="37" t="s">
        <v>38</v>
      </c>
      <c r="E598" s="37" t="s">
        <v>46</v>
      </c>
      <c r="F598" s="37" t="s">
        <v>120</v>
      </c>
      <c r="G598" s="36">
        <v>3655.36</v>
      </c>
      <c r="H598" s="61">
        <v>443221165</v>
      </c>
      <c r="I598" s="36">
        <v>0</v>
      </c>
      <c r="J598" s="36">
        <v>0</v>
      </c>
      <c r="K598" s="36">
        <v>0</v>
      </c>
      <c r="L598" s="36">
        <v>-2.48</v>
      </c>
      <c r="M598" s="36">
        <v>10043.540000000001</v>
      </c>
      <c r="N598" s="37" t="s">
        <v>946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58">
        <v>45918.36010416667</v>
      </c>
      <c r="B599" s="59">
        <v>444011551</v>
      </c>
      <c r="C599" s="38" t="s">
        <v>36</v>
      </c>
      <c r="D599" s="38" t="s">
        <v>38</v>
      </c>
      <c r="E599" s="38" t="s">
        <v>46</v>
      </c>
      <c r="F599" s="38" t="s">
        <v>120</v>
      </c>
      <c r="G599" s="35">
        <v>3654.88</v>
      </c>
      <c r="H599" s="59">
        <v>443221822</v>
      </c>
      <c r="I599" s="35">
        <v>0</v>
      </c>
      <c r="J599" s="35">
        <v>0</v>
      </c>
      <c r="K599" s="35">
        <v>0</v>
      </c>
      <c r="L599" s="35">
        <v>-2.99</v>
      </c>
      <c r="M599" s="35">
        <v>10040.549999999999</v>
      </c>
      <c r="N599" s="38" t="s">
        <v>947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60">
        <v>45918.360115740739</v>
      </c>
      <c r="B600" s="61">
        <v>444011587</v>
      </c>
      <c r="C600" s="37" t="s">
        <v>36</v>
      </c>
      <c r="D600" s="37" t="s">
        <v>38</v>
      </c>
      <c r="E600" s="37" t="s">
        <v>46</v>
      </c>
      <c r="F600" s="37" t="s">
        <v>120</v>
      </c>
      <c r="G600" s="36">
        <v>3654.87</v>
      </c>
      <c r="H600" s="61">
        <v>443221858</v>
      </c>
      <c r="I600" s="36">
        <v>0</v>
      </c>
      <c r="J600" s="36">
        <v>0</v>
      </c>
      <c r="K600" s="36">
        <v>0</v>
      </c>
      <c r="L600" s="36">
        <v>-2.97</v>
      </c>
      <c r="M600" s="36">
        <v>10037.58</v>
      </c>
      <c r="N600" s="37" t="s">
        <v>948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58">
        <v>45918.360115740739</v>
      </c>
      <c r="B601" s="59">
        <v>444011589</v>
      </c>
      <c r="C601" s="38" t="s">
        <v>36</v>
      </c>
      <c r="D601" s="38" t="s">
        <v>38</v>
      </c>
      <c r="E601" s="38" t="s">
        <v>46</v>
      </c>
      <c r="F601" s="38" t="s">
        <v>120</v>
      </c>
      <c r="G601" s="35">
        <v>3654.87</v>
      </c>
      <c r="H601" s="59">
        <v>443221859</v>
      </c>
      <c r="I601" s="35">
        <v>0</v>
      </c>
      <c r="J601" s="35">
        <v>0</v>
      </c>
      <c r="K601" s="35">
        <v>0</v>
      </c>
      <c r="L601" s="35">
        <v>-3</v>
      </c>
      <c r="M601" s="35">
        <v>10034.58</v>
      </c>
      <c r="N601" s="38" t="s">
        <v>948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60">
        <v>45918.363981481481</v>
      </c>
      <c r="B602" s="61">
        <v>444014296</v>
      </c>
      <c r="C602" s="37" t="s">
        <v>36</v>
      </c>
      <c r="D602" s="37" t="s">
        <v>38</v>
      </c>
      <c r="E602" s="37" t="s">
        <v>45</v>
      </c>
      <c r="F602" s="37" t="s">
        <v>120</v>
      </c>
      <c r="G602" s="36">
        <v>3653.51</v>
      </c>
      <c r="H602" s="61">
        <v>443224528</v>
      </c>
      <c r="I602" s="36">
        <v>0</v>
      </c>
      <c r="J602" s="36">
        <v>0</v>
      </c>
      <c r="K602" s="36">
        <v>0</v>
      </c>
      <c r="L602" s="36">
        <v>0</v>
      </c>
      <c r="M602" s="36">
        <v>10034.58</v>
      </c>
      <c r="N602" s="37" t="s">
        <v>48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58">
        <v>45918.363981481481</v>
      </c>
      <c r="B603" s="59">
        <v>444014297</v>
      </c>
      <c r="C603" s="38" t="s">
        <v>36</v>
      </c>
      <c r="D603" s="38" t="s">
        <v>38</v>
      </c>
      <c r="E603" s="38" t="s">
        <v>45</v>
      </c>
      <c r="F603" s="38" t="s">
        <v>120</v>
      </c>
      <c r="G603" s="35">
        <v>3653.51</v>
      </c>
      <c r="H603" s="59">
        <v>443224529</v>
      </c>
      <c r="I603" s="35">
        <v>0</v>
      </c>
      <c r="J603" s="35">
        <v>0</v>
      </c>
      <c r="K603" s="35">
        <v>0</v>
      </c>
      <c r="L603" s="35">
        <v>0</v>
      </c>
      <c r="M603" s="35">
        <v>10034.58</v>
      </c>
      <c r="N603" s="38" t="s">
        <v>52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60">
        <v>45918.363981481481</v>
      </c>
      <c r="B604" s="61">
        <v>444014299</v>
      </c>
      <c r="C604" s="37" t="s">
        <v>36</v>
      </c>
      <c r="D604" s="37" t="s">
        <v>38</v>
      </c>
      <c r="E604" s="37" t="s">
        <v>45</v>
      </c>
      <c r="F604" s="37" t="s">
        <v>120</v>
      </c>
      <c r="G604" s="36">
        <v>3653.51</v>
      </c>
      <c r="H604" s="61">
        <v>443224531</v>
      </c>
      <c r="I604" s="36">
        <v>0</v>
      </c>
      <c r="J604" s="36">
        <v>0</v>
      </c>
      <c r="K604" s="36">
        <v>0</v>
      </c>
      <c r="L604" s="36">
        <v>0</v>
      </c>
      <c r="M604" s="36">
        <v>10034.58</v>
      </c>
      <c r="N604" s="37" t="s">
        <v>77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58">
        <v>45918.363993055558</v>
      </c>
      <c r="B605" s="59">
        <v>444014300</v>
      </c>
      <c r="C605" s="38" t="s">
        <v>36</v>
      </c>
      <c r="D605" s="38" t="s">
        <v>38</v>
      </c>
      <c r="E605" s="38" t="s">
        <v>45</v>
      </c>
      <c r="F605" s="38" t="s">
        <v>120</v>
      </c>
      <c r="G605" s="35">
        <v>3653.5</v>
      </c>
      <c r="H605" s="59">
        <v>443224532</v>
      </c>
      <c r="I605" s="35">
        <v>0</v>
      </c>
      <c r="J605" s="35">
        <v>0</v>
      </c>
      <c r="K605" s="35">
        <v>0</v>
      </c>
      <c r="L605" s="35">
        <v>0</v>
      </c>
      <c r="M605" s="35">
        <v>10034.58</v>
      </c>
      <c r="N605" s="38" t="s">
        <v>47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60">
        <v>45918.369293981479</v>
      </c>
      <c r="B606" s="61">
        <v>444016411</v>
      </c>
      <c r="C606" s="37" t="s">
        <v>36</v>
      </c>
      <c r="D606" s="37" t="s">
        <v>37</v>
      </c>
      <c r="E606" s="37" t="s">
        <v>46</v>
      </c>
      <c r="F606" s="37" t="s">
        <v>120</v>
      </c>
      <c r="G606" s="36">
        <v>3653.2</v>
      </c>
      <c r="H606" s="61">
        <v>443226585</v>
      </c>
      <c r="I606" s="36">
        <v>0</v>
      </c>
      <c r="J606" s="36">
        <v>0</v>
      </c>
      <c r="K606" s="36">
        <v>0</v>
      </c>
      <c r="L606" s="36">
        <v>0.31</v>
      </c>
      <c r="M606" s="36">
        <v>10034.89</v>
      </c>
      <c r="N606" s="37" t="s">
        <v>949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58">
        <v>45918.369293981479</v>
      </c>
      <c r="B607" s="59">
        <v>444016412</v>
      </c>
      <c r="C607" s="38" t="s">
        <v>36</v>
      </c>
      <c r="D607" s="38" t="s">
        <v>37</v>
      </c>
      <c r="E607" s="38" t="s">
        <v>46</v>
      </c>
      <c r="F607" s="38" t="s">
        <v>120</v>
      </c>
      <c r="G607" s="35">
        <v>3653.2</v>
      </c>
      <c r="H607" s="59">
        <v>443226586</v>
      </c>
      <c r="I607" s="35">
        <v>0</v>
      </c>
      <c r="J607" s="35">
        <v>0</v>
      </c>
      <c r="K607" s="35">
        <v>0</v>
      </c>
      <c r="L607" s="35">
        <v>0.31</v>
      </c>
      <c r="M607" s="35">
        <v>10035.200000000001</v>
      </c>
      <c r="N607" s="38" t="s">
        <v>949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60">
        <v>45918.369293981479</v>
      </c>
      <c r="B608" s="61">
        <v>444016413</v>
      </c>
      <c r="C608" s="37" t="s">
        <v>36</v>
      </c>
      <c r="D608" s="37" t="s">
        <v>37</v>
      </c>
      <c r="E608" s="37" t="s">
        <v>46</v>
      </c>
      <c r="F608" s="37" t="s">
        <v>120</v>
      </c>
      <c r="G608" s="36">
        <v>3653.2</v>
      </c>
      <c r="H608" s="61">
        <v>443226587</v>
      </c>
      <c r="I608" s="36">
        <v>0</v>
      </c>
      <c r="J608" s="36">
        <v>0</v>
      </c>
      <c r="K608" s="36">
        <v>0</v>
      </c>
      <c r="L608" s="36">
        <v>0.31</v>
      </c>
      <c r="M608" s="36">
        <v>10035.51</v>
      </c>
      <c r="N608" s="37" t="s">
        <v>949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58">
        <v>45918.369293981479</v>
      </c>
      <c r="B609" s="59">
        <v>444016414</v>
      </c>
      <c r="C609" s="38" t="s">
        <v>36</v>
      </c>
      <c r="D609" s="38" t="s">
        <v>37</v>
      </c>
      <c r="E609" s="38" t="s">
        <v>46</v>
      </c>
      <c r="F609" s="38" t="s">
        <v>120</v>
      </c>
      <c r="G609" s="35">
        <v>3653.2</v>
      </c>
      <c r="H609" s="59">
        <v>443226588</v>
      </c>
      <c r="I609" s="35">
        <v>0</v>
      </c>
      <c r="J609" s="35">
        <v>0</v>
      </c>
      <c r="K609" s="35">
        <v>0</v>
      </c>
      <c r="L609" s="35">
        <v>0.3</v>
      </c>
      <c r="M609" s="35">
        <v>10035.81</v>
      </c>
      <c r="N609" s="38" t="s">
        <v>949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60">
        <v>45918.369305555556</v>
      </c>
      <c r="B610" s="61">
        <v>444016419</v>
      </c>
      <c r="C610" s="37" t="s">
        <v>36</v>
      </c>
      <c r="D610" s="37" t="s">
        <v>38</v>
      </c>
      <c r="E610" s="37" t="s">
        <v>45</v>
      </c>
      <c r="F610" s="37" t="s">
        <v>120</v>
      </c>
      <c r="G610" s="36">
        <v>3653.2</v>
      </c>
      <c r="H610" s="61">
        <v>443226592</v>
      </c>
      <c r="I610" s="36">
        <v>0</v>
      </c>
      <c r="J610" s="36">
        <v>0</v>
      </c>
      <c r="K610" s="36">
        <v>0</v>
      </c>
      <c r="L610" s="36">
        <v>0</v>
      </c>
      <c r="M610" s="36">
        <v>10035.81</v>
      </c>
      <c r="N610" s="37" t="s">
        <v>77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58">
        <v>45918.369305555556</v>
      </c>
      <c r="B611" s="59">
        <v>444016421</v>
      </c>
      <c r="C611" s="38" t="s">
        <v>36</v>
      </c>
      <c r="D611" s="38" t="s">
        <v>38</v>
      </c>
      <c r="E611" s="38" t="s">
        <v>45</v>
      </c>
      <c r="F611" s="38" t="s">
        <v>120</v>
      </c>
      <c r="G611" s="35">
        <v>3652.86</v>
      </c>
      <c r="H611" s="59">
        <v>443226594</v>
      </c>
      <c r="I611" s="35">
        <v>0</v>
      </c>
      <c r="J611" s="35">
        <v>0</v>
      </c>
      <c r="K611" s="35">
        <v>0</v>
      </c>
      <c r="L611" s="35">
        <v>0</v>
      </c>
      <c r="M611" s="35">
        <v>10035.81</v>
      </c>
      <c r="N611" s="38" t="s">
        <v>48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60">
        <v>45918.369305555556</v>
      </c>
      <c r="B612" s="61">
        <v>444016422</v>
      </c>
      <c r="C612" s="37" t="s">
        <v>36</v>
      </c>
      <c r="D612" s="37" t="s">
        <v>38</v>
      </c>
      <c r="E612" s="37" t="s">
        <v>45</v>
      </c>
      <c r="F612" s="37" t="s">
        <v>120</v>
      </c>
      <c r="G612" s="36">
        <v>3652.96</v>
      </c>
      <c r="H612" s="61">
        <v>443226595</v>
      </c>
      <c r="I612" s="36">
        <v>0</v>
      </c>
      <c r="J612" s="36">
        <v>0</v>
      </c>
      <c r="K612" s="36">
        <v>0</v>
      </c>
      <c r="L612" s="36">
        <v>0</v>
      </c>
      <c r="M612" s="36">
        <v>10035.81</v>
      </c>
      <c r="N612" s="37" t="s">
        <v>52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58">
        <v>45918.369317129633</v>
      </c>
      <c r="B613" s="59">
        <v>444016423</v>
      </c>
      <c r="C613" s="38" t="s">
        <v>36</v>
      </c>
      <c r="D613" s="38" t="s">
        <v>38</v>
      </c>
      <c r="E613" s="38" t="s">
        <v>45</v>
      </c>
      <c r="F613" s="38" t="s">
        <v>120</v>
      </c>
      <c r="G613" s="35">
        <v>3652.95</v>
      </c>
      <c r="H613" s="59">
        <v>443226596</v>
      </c>
      <c r="I613" s="35">
        <v>0</v>
      </c>
      <c r="J613" s="35">
        <v>0</v>
      </c>
      <c r="K613" s="35">
        <v>0</v>
      </c>
      <c r="L613" s="35">
        <v>0</v>
      </c>
      <c r="M613" s="35">
        <v>10035.81</v>
      </c>
      <c r="N613" s="38" t="s">
        <v>47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60">
        <v>45918.371180555558</v>
      </c>
      <c r="B614" s="61">
        <v>444018045</v>
      </c>
      <c r="C614" s="37" t="s">
        <v>36</v>
      </c>
      <c r="D614" s="37" t="s">
        <v>37</v>
      </c>
      <c r="E614" s="37" t="s">
        <v>46</v>
      </c>
      <c r="F614" s="37" t="s">
        <v>120</v>
      </c>
      <c r="G614" s="36">
        <v>3651.21</v>
      </c>
      <c r="H614" s="61">
        <v>443228169</v>
      </c>
      <c r="I614" s="36">
        <v>0</v>
      </c>
      <c r="J614" s="36">
        <v>0</v>
      </c>
      <c r="K614" s="36">
        <v>0</v>
      </c>
      <c r="L614" s="36">
        <v>1.99</v>
      </c>
      <c r="M614" s="36">
        <v>10037.799999999999</v>
      </c>
      <c r="N614" s="37" t="s">
        <v>950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58">
        <v>45918.37127314815</v>
      </c>
      <c r="B615" s="59">
        <v>444018645</v>
      </c>
      <c r="C615" s="38" t="s">
        <v>36</v>
      </c>
      <c r="D615" s="38" t="s">
        <v>37</v>
      </c>
      <c r="E615" s="38" t="s">
        <v>46</v>
      </c>
      <c r="F615" s="38" t="s">
        <v>120</v>
      </c>
      <c r="G615" s="35">
        <v>3649.86</v>
      </c>
      <c r="H615" s="59">
        <v>443228749</v>
      </c>
      <c r="I615" s="35">
        <v>0</v>
      </c>
      <c r="J615" s="35">
        <v>0</v>
      </c>
      <c r="K615" s="35">
        <v>0</v>
      </c>
      <c r="L615" s="35">
        <v>3</v>
      </c>
      <c r="M615" s="35">
        <v>10040.799999999999</v>
      </c>
      <c r="N615" s="38" t="s">
        <v>951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60">
        <v>45918.37127314815</v>
      </c>
      <c r="B616" s="61">
        <v>444018648</v>
      </c>
      <c r="C616" s="37" t="s">
        <v>36</v>
      </c>
      <c r="D616" s="37" t="s">
        <v>37</v>
      </c>
      <c r="E616" s="37" t="s">
        <v>46</v>
      </c>
      <c r="F616" s="37" t="s">
        <v>120</v>
      </c>
      <c r="G616" s="36">
        <v>3649.86</v>
      </c>
      <c r="H616" s="61">
        <v>443228751</v>
      </c>
      <c r="I616" s="36">
        <v>0</v>
      </c>
      <c r="J616" s="36">
        <v>0</v>
      </c>
      <c r="K616" s="36">
        <v>0</v>
      </c>
      <c r="L616" s="36">
        <v>3.09</v>
      </c>
      <c r="M616" s="36">
        <v>10043.89</v>
      </c>
      <c r="N616" s="37" t="s">
        <v>951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58">
        <v>45918.372106481482</v>
      </c>
      <c r="B617" s="59">
        <v>444019631</v>
      </c>
      <c r="C617" s="38" t="s">
        <v>36</v>
      </c>
      <c r="D617" s="38" t="s">
        <v>37</v>
      </c>
      <c r="E617" s="38" t="s">
        <v>46</v>
      </c>
      <c r="F617" s="38" t="s">
        <v>120</v>
      </c>
      <c r="G617" s="35">
        <v>3652.04</v>
      </c>
      <c r="H617" s="59">
        <v>443229694</v>
      </c>
      <c r="I617" s="35">
        <v>0</v>
      </c>
      <c r="J617" s="35">
        <v>0</v>
      </c>
      <c r="K617" s="35">
        <v>0</v>
      </c>
      <c r="L617" s="35">
        <v>0.92</v>
      </c>
      <c r="M617" s="35">
        <v>10044.81</v>
      </c>
      <c r="N617" s="38" t="s">
        <v>952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60">
        <v>45918.372314814813</v>
      </c>
      <c r="B618" s="61">
        <v>444019674</v>
      </c>
      <c r="C618" s="37" t="s">
        <v>36</v>
      </c>
      <c r="D618" s="37" t="s">
        <v>38</v>
      </c>
      <c r="E618" s="37" t="s">
        <v>45</v>
      </c>
      <c r="F618" s="37" t="s">
        <v>120</v>
      </c>
      <c r="G618" s="36">
        <v>3651.79</v>
      </c>
      <c r="H618" s="61">
        <v>443229730</v>
      </c>
      <c r="I618" s="36">
        <v>0</v>
      </c>
      <c r="J618" s="36">
        <v>0</v>
      </c>
      <c r="K618" s="36">
        <v>0</v>
      </c>
      <c r="L618" s="36">
        <v>0</v>
      </c>
      <c r="M618" s="36">
        <v>10044.81</v>
      </c>
      <c r="N618" s="37" t="s">
        <v>77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58">
        <v>45918.372314814813</v>
      </c>
      <c r="B619" s="59">
        <v>444019675</v>
      </c>
      <c r="C619" s="38" t="s">
        <v>36</v>
      </c>
      <c r="D619" s="38" t="s">
        <v>38</v>
      </c>
      <c r="E619" s="38" t="s">
        <v>45</v>
      </c>
      <c r="F619" s="38" t="s">
        <v>120</v>
      </c>
      <c r="G619" s="35">
        <v>3651.79</v>
      </c>
      <c r="H619" s="59">
        <v>443229731</v>
      </c>
      <c r="I619" s="35">
        <v>0</v>
      </c>
      <c r="J619" s="35">
        <v>0</v>
      </c>
      <c r="K619" s="35">
        <v>0</v>
      </c>
      <c r="L619" s="35">
        <v>0</v>
      </c>
      <c r="M619" s="35">
        <v>10044.81</v>
      </c>
      <c r="N619" s="38" t="s">
        <v>47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60">
        <v>45918.372314814813</v>
      </c>
      <c r="B620" s="61">
        <v>444019676</v>
      </c>
      <c r="C620" s="37" t="s">
        <v>36</v>
      </c>
      <c r="D620" s="37" t="s">
        <v>38</v>
      </c>
      <c r="E620" s="37" t="s">
        <v>45</v>
      </c>
      <c r="F620" s="37" t="s">
        <v>120</v>
      </c>
      <c r="G620" s="36">
        <v>3651.79</v>
      </c>
      <c r="H620" s="61">
        <v>443229732</v>
      </c>
      <c r="I620" s="36">
        <v>0</v>
      </c>
      <c r="J620" s="36">
        <v>0</v>
      </c>
      <c r="K620" s="36">
        <v>0</v>
      </c>
      <c r="L620" s="36">
        <v>0</v>
      </c>
      <c r="M620" s="36">
        <v>10044.81</v>
      </c>
      <c r="N620" s="37" t="s">
        <v>48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58">
        <v>45918.37232638889</v>
      </c>
      <c r="B621" s="59">
        <v>444019677</v>
      </c>
      <c r="C621" s="38" t="s">
        <v>36</v>
      </c>
      <c r="D621" s="38" t="s">
        <v>38</v>
      </c>
      <c r="E621" s="38" t="s">
        <v>45</v>
      </c>
      <c r="F621" s="38" t="s">
        <v>120</v>
      </c>
      <c r="G621" s="35">
        <v>3651.71</v>
      </c>
      <c r="H621" s="59">
        <v>443229733</v>
      </c>
      <c r="I621" s="35">
        <v>0</v>
      </c>
      <c r="J621" s="35">
        <v>0</v>
      </c>
      <c r="K621" s="35">
        <v>0</v>
      </c>
      <c r="L621" s="35">
        <v>0</v>
      </c>
      <c r="M621" s="35">
        <v>10044.81</v>
      </c>
      <c r="N621" s="38" t="s">
        <v>52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60">
        <v>45918.375949074078</v>
      </c>
      <c r="B622" s="61">
        <v>444022098</v>
      </c>
      <c r="C622" s="37" t="s">
        <v>36</v>
      </c>
      <c r="D622" s="37" t="s">
        <v>37</v>
      </c>
      <c r="E622" s="37" t="s">
        <v>46</v>
      </c>
      <c r="F622" s="37" t="s">
        <v>120</v>
      </c>
      <c r="G622" s="36">
        <v>3650.27</v>
      </c>
      <c r="H622" s="61">
        <v>443232180</v>
      </c>
      <c r="I622" s="36">
        <v>0</v>
      </c>
      <c r="J622" s="36">
        <v>0</v>
      </c>
      <c r="K622" s="36">
        <v>0</v>
      </c>
      <c r="L622" s="36">
        <v>1.52</v>
      </c>
      <c r="M622" s="36">
        <v>10046.33</v>
      </c>
      <c r="N622" s="37" t="s">
        <v>953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58">
        <v>45918.377372685187</v>
      </c>
      <c r="B623" s="59">
        <v>444023463</v>
      </c>
      <c r="C623" s="38" t="s">
        <v>36</v>
      </c>
      <c r="D623" s="38" t="s">
        <v>37</v>
      </c>
      <c r="E623" s="38" t="s">
        <v>46</v>
      </c>
      <c r="F623" s="38" t="s">
        <v>120</v>
      </c>
      <c r="G623" s="35">
        <v>3648.78</v>
      </c>
      <c r="H623" s="59">
        <v>443233632</v>
      </c>
      <c r="I623" s="35">
        <v>0</v>
      </c>
      <c r="J623" s="35">
        <v>0</v>
      </c>
      <c r="K623" s="35">
        <v>0</v>
      </c>
      <c r="L623" s="35">
        <v>3.01</v>
      </c>
      <c r="M623" s="35">
        <v>10049.34</v>
      </c>
      <c r="N623" s="38" t="s">
        <v>954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60">
        <v>45918.377372685187</v>
      </c>
      <c r="B624" s="61">
        <v>444023465</v>
      </c>
      <c r="C624" s="37" t="s">
        <v>36</v>
      </c>
      <c r="D624" s="37" t="s">
        <v>37</v>
      </c>
      <c r="E624" s="37" t="s">
        <v>46</v>
      </c>
      <c r="F624" s="37" t="s">
        <v>120</v>
      </c>
      <c r="G624" s="36">
        <v>3648.78</v>
      </c>
      <c r="H624" s="61">
        <v>443233633</v>
      </c>
      <c r="I624" s="36">
        <v>0</v>
      </c>
      <c r="J624" s="36">
        <v>0</v>
      </c>
      <c r="K624" s="36">
        <v>0</v>
      </c>
      <c r="L624" s="36">
        <v>3.01</v>
      </c>
      <c r="M624" s="36">
        <v>10052.35</v>
      </c>
      <c r="N624" s="37" t="s">
        <v>954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58">
        <v>45918.377395833333</v>
      </c>
      <c r="B625" s="59">
        <v>444023648</v>
      </c>
      <c r="C625" s="38" t="s">
        <v>36</v>
      </c>
      <c r="D625" s="38" t="s">
        <v>37</v>
      </c>
      <c r="E625" s="38" t="s">
        <v>46</v>
      </c>
      <c r="F625" s="38" t="s">
        <v>120</v>
      </c>
      <c r="G625" s="35">
        <v>3648.23</v>
      </c>
      <c r="H625" s="59">
        <v>443233818</v>
      </c>
      <c r="I625" s="35">
        <v>0</v>
      </c>
      <c r="J625" s="35">
        <v>0</v>
      </c>
      <c r="K625" s="35">
        <v>0</v>
      </c>
      <c r="L625" s="35">
        <v>3.48</v>
      </c>
      <c r="M625" s="35">
        <v>10055.83</v>
      </c>
      <c r="N625" s="38" t="s">
        <v>955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60">
        <v>45918.386203703703</v>
      </c>
      <c r="B626" s="61">
        <v>444036283</v>
      </c>
      <c r="C626" s="37" t="s">
        <v>36</v>
      </c>
      <c r="D626" s="37" t="s">
        <v>38</v>
      </c>
      <c r="E626" s="37" t="s">
        <v>45</v>
      </c>
      <c r="F626" s="37" t="s">
        <v>120</v>
      </c>
      <c r="G626" s="36">
        <v>3637.97</v>
      </c>
      <c r="H626" s="61">
        <v>443246235</v>
      </c>
      <c r="I626" s="36">
        <v>0</v>
      </c>
      <c r="J626" s="36">
        <v>0</v>
      </c>
      <c r="K626" s="36">
        <v>0</v>
      </c>
      <c r="L626" s="36">
        <v>0</v>
      </c>
      <c r="M626" s="36">
        <v>10055.83</v>
      </c>
      <c r="N626" s="37" t="s">
        <v>52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58">
        <v>45918.386203703703</v>
      </c>
      <c r="B627" s="59">
        <v>444036287</v>
      </c>
      <c r="C627" s="38" t="s">
        <v>36</v>
      </c>
      <c r="D627" s="38" t="s">
        <v>38</v>
      </c>
      <c r="E627" s="38" t="s">
        <v>45</v>
      </c>
      <c r="F627" s="38" t="s">
        <v>120</v>
      </c>
      <c r="G627" s="35">
        <v>3638.03</v>
      </c>
      <c r="H627" s="59">
        <v>443246239</v>
      </c>
      <c r="I627" s="35">
        <v>0</v>
      </c>
      <c r="J627" s="35">
        <v>0</v>
      </c>
      <c r="K627" s="35">
        <v>0</v>
      </c>
      <c r="L627" s="35">
        <v>0</v>
      </c>
      <c r="M627" s="35">
        <v>10055.83</v>
      </c>
      <c r="N627" s="38" t="s">
        <v>48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60">
        <v>45918.386203703703</v>
      </c>
      <c r="B628" s="61">
        <v>444036289</v>
      </c>
      <c r="C628" s="37" t="s">
        <v>36</v>
      </c>
      <c r="D628" s="37" t="s">
        <v>38</v>
      </c>
      <c r="E628" s="37" t="s">
        <v>45</v>
      </c>
      <c r="F628" s="37" t="s">
        <v>120</v>
      </c>
      <c r="G628" s="36">
        <v>3638.01</v>
      </c>
      <c r="H628" s="61">
        <v>443246241</v>
      </c>
      <c r="I628" s="36">
        <v>0</v>
      </c>
      <c r="J628" s="36">
        <v>0</v>
      </c>
      <c r="K628" s="36">
        <v>0</v>
      </c>
      <c r="L628" s="36">
        <v>0</v>
      </c>
      <c r="M628" s="36">
        <v>10055.83</v>
      </c>
      <c r="N628" s="37" t="s">
        <v>47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58">
        <v>45918.38621527778</v>
      </c>
      <c r="B629" s="59">
        <v>444036291</v>
      </c>
      <c r="C629" s="38" t="s">
        <v>36</v>
      </c>
      <c r="D629" s="38" t="s">
        <v>38</v>
      </c>
      <c r="E629" s="38" t="s">
        <v>45</v>
      </c>
      <c r="F629" s="38" t="s">
        <v>120</v>
      </c>
      <c r="G629" s="35">
        <v>3638.03</v>
      </c>
      <c r="H629" s="59">
        <v>443246243</v>
      </c>
      <c r="I629" s="35">
        <v>0</v>
      </c>
      <c r="J629" s="35">
        <v>0</v>
      </c>
      <c r="K629" s="35">
        <v>0</v>
      </c>
      <c r="L629" s="35">
        <v>0</v>
      </c>
      <c r="M629" s="35">
        <v>10055.83</v>
      </c>
      <c r="N629" s="38" t="s">
        <v>77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60">
        <v>45918.387233796297</v>
      </c>
      <c r="B630" s="61">
        <v>444036971</v>
      </c>
      <c r="C630" s="37" t="s">
        <v>36</v>
      </c>
      <c r="D630" s="37" t="s">
        <v>37</v>
      </c>
      <c r="E630" s="37" t="s">
        <v>46</v>
      </c>
      <c r="F630" s="37" t="s">
        <v>120</v>
      </c>
      <c r="G630" s="36">
        <v>3636.4</v>
      </c>
      <c r="H630" s="61">
        <v>443246918</v>
      </c>
      <c r="I630" s="36">
        <v>0</v>
      </c>
      <c r="J630" s="36">
        <v>0</v>
      </c>
      <c r="K630" s="36">
        <v>0</v>
      </c>
      <c r="L630" s="36">
        <v>1.63</v>
      </c>
      <c r="M630" s="36">
        <v>10057.459999999999</v>
      </c>
      <c r="N630" s="37" t="s">
        <v>956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58">
        <v>45918.38789351852</v>
      </c>
      <c r="B631" s="59">
        <v>444037485</v>
      </c>
      <c r="C631" s="38" t="s">
        <v>36</v>
      </c>
      <c r="D631" s="38" t="s">
        <v>37</v>
      </c>
      <c r="E631" s="38" t="s">
        <v>46</v>
      </c>
      <c r="F631" s="38" t="s">
        <v>120</v>
      </c>
      <c r="G631" s="35">
        <v>3637.33</v>
      </c>
      <c r="H631" s="59">
        <v>443247425</v>
      </c>
      <c r="I631" s="35">
        <v>0</v>
      </c>
      <c r="J631" s="35">
        <v>0</v>
      </c>
      <c r="K631" s="35">
        <v>0</v>
      </c>
      <c r="L631" s="35">
        <v>0.7</v>
      </c>
      <c r="M631" s="35">
        <v>10058.16</v>
      </c>
      <c r="N631" s="38" t="s">
        <v>957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60">
        <v>45918.38789351852</v>
      </c>
      <c r="B632" s="61">
        <v>444037488</v>
      </c>
      <c r="C632" s="37" t="s">
        <v>36</v>
      </c>
      <c r="D632" s="37" t="s">
        <v>37</v>
      </c>
      <c r="E632" s="37" t="s">
        <v>46</v>
      </c>
      <c r="F632" s="37" t="s">
        <v>120</v>
      </c>
      <c r="G632" s="36">
        <v>3637.34</v>
      </c>
      <c r="H632" s="61">
        <v>443247428</v>
      </c>
      <c r="I632" s="36">
        <v>0</v>
      </c>
      <c r="J632" s="36">
        <v>0</v>
      </c>
      <c r="K632" s="36">
        <v>0</v>
      </c>
      <c r="L632" s="36">
        <v>0.67</v>
      </c>
      <c r="M632" s="36">
        <v>10058.83</v>
      </c>
      <c r="N632" s="37" t="s">
        <v>958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58">
        <v>45918.38789351852</v>
      </c>
      <c r="B633" s="59">
        <v>444037491</v>
      </c>
      <c r="C633" s="38" t="s">
        <v>36</v>
      </c>
      <c r="D633" s="38" t="s">
        <v>37</v>
      </c>
      <c r="E633" s="38" t="s">
        <v>46</v>
      </c>
      <c r="F633" s="38" t="s">
        <v>120</v>
      </c>
      <c r="G633" s="35">
        <v>3637.63</v>
      </c>
      <c r="H633" s="59">
        <v>443247431</v>
      </c>
      <c r="I633" s="35">
        <v>0</v>
      </c>
      <c r="J633" s="35">
        <v>0</v>
      </c>
      <c r="K633" s="35">
        <v>0</v>
      </c>
      <c r="L633" s="35">
        <v>0.34</v>
      </c>
      <c r="M633" s="35">
        <v>10059.17</v>
      </c>
      <c r="N633" s="38" t="s">
        <v>959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60">
        <v>45918.387939814813</v>
      </c>
      <c r="B634" s="61">
        <v>444037529</v>
      </c>
      <c r="C634" s="37" t="s">
        <v>36</v>
      </c>
      <c r="D634" s="37" t="s">
        <v>38</v>
      </c>
      <c r="E634" s="37" t="s">
        <v>45</v>
      </c>
      <c r="F634" s="37" t="s">
        <v>120</v>
      </c>
      <c r="G634" s="36">
        <v>3637.71</v>
      </c>
      <c r="H634" s="61">
        <v>443247469</v>
      </c>
      <c r="I634" s="36">
        <v>0</v>
      </c>
      <c r="J634" s="36">
        <v>0</v>
      </c>
      <c r="K634" s="36">
        <v>0</v>
      </c>
      <c r="L634" s="36">
        <v>0</v>
      </c>
      <c r="M634" s="36">
        <v>10059.17</v>
      </c>
      <c r="N634" s="37" t="s">
        <v>47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58">
        <v>45918.387939814813</v>
      </c>
      <c r="B635" s="59">
        <v>444037530</v>
      </c>
      <c r="C635" s="38" t="s">
        <v>36</v>
      </c>
      <c r="D635" s="38" t="s">
        <v>38</v>
      </c>
      <c r="E635" s="38" t="s">
        <v>45</v>
      </c>
      <c r="F635" s="38" t="s">
        <v>120</v>
      </c>
      <c r="G635" s="35">
        <v>3637.72</v>
      </c>
      <c r="H635" s="59">
        <v>443247470</v>
      </c>
      <c r="I635" s="35">
        <v>0</v>
      </c>
      <c r="J635" s="35">
        <v>0</v>
      </c>
      <c r="K635" s="35">
        <v>0</v>
      </c>
      <c r="L635" s="35">
        <v>0</v>
      </c>
      <c r="M635" s="35">
        <v>10059.17</v>
      </c>
      <c r="N635" s="38" t="s">
        <v>52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60">
        <v>45918.387939814813</v>
      </c>
      <c r="B636" s="61">
        <v>444037531</v>
      </c>
      <c r="C636" s="37" t="s">
        <v>36</v>
      </c>
      <c r="D636" s="37" t="s">
        <v>38</v>
      </c>
      <c r="E636" s="37" t="s">
        <v>45</v>
      </c>
      <c r="F636" s="37" t="s">
        <v>120</v>
      </c>
      <c r="G636" s="36">
        <v>3637.73</v>
      </c>
      <c r="H636" s="61">
        <v>443247471</v>
      </c>
      <c r="I636" s="36">
        <v>0</v>
      </c>
      <c r="J636" s="36">
        <v>0</v>
      </c>
      <c r="K636" s="36">
        <v>0</v>
      </c>
      <c r="L636" s="36">
        <v>0</v>
      </c>
      <c r="M636" s="36">
        <v>10059.17</v>
      </c>
      <c r="N636" s="37" t="s">
        <v>77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58">
        <v>45918.38795138889</v>
      </c>
      <c r="B637" s="59">
        <v>444037532</v>
      </c>
      <c r="C637" s="38" t="s">
        <v>36</v>
      </c>
      <c r="D637" s="38" t="s">
        <v>38</v>
      </c>
      <c r="E637" s="38" t="s">
        <v>45</v>
      </c>
      <c r="F637" s="38" t="s">
        <v>120</v>
      </c>
      <c r="G637" s="35">
        <v>3637.67</v>
      </c>
      <c r="H637" s="59">
        <v>443247472</v>
      </c>
      <c r="I637" s="35">
        <v>0</v>
      </c>
      <c r="J637" s="35">
        <v>0</v>
      </c>
      <c r="K637" s="35">
        <v>0</v>
      </c>
      <c r="L637" s="35">
        <v>0</v>
      </c>
      <c r="M637" s="35">
        <v>10059.17</v>
      </c>
      <c r="N637" s="38" t="s">
        <v>48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60">
        <v>45918.38826388889</v>
      </c>
      <c r="B638" s="61">
        <v>444037610</v>
      </c>
      <c r="C638" s="37" t="s">
        <v>36</v>
      </c>
      <c r="D638" s="37" t="s">
        <v>37</v>
      </c>
      <c r="E638" s="37" t="s">
        <v>46</v>
      </c>
      <c r="F638" s="37" t="s">
        <v>120</v>
      </c>
      <c r="G638" s="36">
        <v>3636.21</v>
      </c>
      <c r="H638" s="61">
        <v>443247549</v>
      </c>
      <c r="I638" s="36">
        <v>0</v>
      </c>
      <c r="J638" s="36">
        <v>0</v>
      </c>
      <c r="K638" s="36">
        <v>0</v>
      </c>
      <c r="L638" s="36">
        <v>1.52</v>
      </c>
      <c r="M638" s="36">
        <v>10060.69</v>
      </c>
      <c r="N638" s="37" t="s">
        <v>960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58">
        <v>45918.388749999998</v>
      </c>
      <c r="B639" s="59">
        <v>444037742</v>
      </c>
      <c r="C639" s="38" t="s">
        <v>36</v>
      </c>
      <c r="D639" s="38" t="s">
        <v>38</v>
      </c>
      <c r="E639" s="38" t="s">
        <v>45</v>
      </c>
      <c r="F639" s="38" t="s">
        <v>120</v>
      </c>
      <c r="G639" s="35">
        <v>3637.52</v>
      </c>
      <c r="H639" s="59">
        <v>443247692</v>
      </c>
      <c r="I639" s="35">
        <v>0</v>
      </c>
      <c r="J639" s="35">
        <v>0</v>
      </c>
      <c r="K639" s="35">
        <v>0</v>
      </c>
      <c r="L639" s="35">
        <v>0</v>
      </c>
      <c r="M639" s="35">
        <v>10060.69</v>
      </c>
      <c r="N639" s="38" t="s">
        <v>77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60">
        <v>45918.389097222222</v>
      </c>
      <c r="B640" s="61">
        <v>444037860</v>
      </c>
      <c r="C640" s="37" t="s">
        <v>36</v>
      </c>
      <c r="D640" s="37" t="s">
        <v>38</v>
      </c>
      <c r="E640" s="37" t="s">
        <v>45</v>
      </c>
      <c r="F640" s="37" t="s">
        <v>120</v>
      </c>
      <c r="G640" s="36">
        <v>3638.61</v>
      </c>
      <c r="H640" s="61">
        <v>443247808</v>
      </c>
      <c r="I640" s="36">
        <v>0</v>
      </c>
      <c r="J640" s="36">
        <v>0</v>
      </c>
      <c r="K640" s="36">
        <v>0</v>
      </c>
      <c r="L640" s="36">
        <v>0</v>
      </c>
      <c r="M640" s="36">
        <v>10060.69</v>
      </c>
      <c r="N640" s="37" t="s">
        <v>107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58">
        <v>45918.389097222222</v>
      </c>
      <c r="B641" s="59">
        <v>444037862</v>
      </c>
      <c r="C641" s="38" t="s">
        <v>36</v>
      </c>
      <c r="D641" s="38" t="s">
        <v>38</v>
      </c>
      <c r="E641" s="38" t="s">
        <v>45</v>
      </c>
      <c r="F641" s="38" t="s">
        <v>120</v>
      </c>
      <c r="G641" s="35">
        <v>3638.54</v>
      </c>
      <c r="H641" s="59">
        <v>443247810</v>
      </c>
      <c r="I641" s="35">
        <v>0</v>
      </c>
      <c r="J641" s="35">
        <v>0</v>
      </c>
      <c r="K641" s="35">
        <v>0</v>
      </c>
      <c r="L641" s="35">
        <v>0</v>
      </c>
      <c r="M641" s="35">
        <v>10060.69</v>
      </c>
      <c r="N641" s="38" t="s">
        <v>81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60">
        <v>45918.390625</v>
      </c>
      <c r="B642" s="61">
        <v>444038703</v>
      </c>
      <c r="C642" s="37" t="s">
        <v>36</v>
      </c>
      <c r="D642" s="37" t="s">
        <v>37</v>
      </c>
      <c r="E642" s="37" t="s">
        <v>46</v>
      </c>
      <c r="F642" s="37" t="s">
        <v>120</v>
      </c>
      <c r="G642" s="36">
        <v>3635.79</v>
      </c>
      <c r="H642" s="61">
        <v>443248651</v>
      </c>
      <c r="I642" s="36">
        <v>0</v>
      </c>
      <c r="J642" s="36">
        <v>0</v>
      </c>
      <c r="K642" s="36">
        <v>0</v>
      </c>
      <c r="L642" s="36">
        <v>1.73</v>
      </c>
      <c r="M642" s="36">
        <v>10062.42</v>
      </c>
      <c r="N642" s="37" t="s">
        <v>961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58">
        <v>45918.390914351854</v>
      </c>
      <c r="B643" s="59">
        <v>444039006</v>
      </c>
      <c r="C643" s="38" t="s">
        <v>36</v>
      </c>
      <c r="D643" s="38" t="s">
        <v>37</v>
      </c>
      <c r="E643" s="38" t="s">
        <v>46</v>
      </c>
      <c r="F643" s="38" t="s">
        <v>120</v>
      </c>
      <c r="G643" s="35">
        <v>3635.13</v>
      </c>
      <c r="H643" s="59">
        <v>443248954</v>
      </c>
      <c r="I643" s="35">
        <v>0</v>
      </c>
      <c r="J643" s="35">
        <v>0</v>
      </c>
      <c r="K643" s="35">
        <v>0</v>
      </c>
      <c r="L643" s="35">
        <v>3.48</v>
      </c>
      <c r="M643" s="35">
        <v>10065.9</v>
      </c>
      <c r="N643" s="38" t="s">
        <v>962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60">
        <v>45918.391006944446</v>
      </c>
      <c r="B644" s="61">
        <v>444039161</v>
      </c>
      <c r="C644" s="37" t="s">
        <v>36</v>
      </c>
      <c r="D644" s="37" t="s">
        <v>37</v>
      </c>
      <c r="E644" s="37" t="s">
        <v>46</v>
      </c>
      <c r="F644" s="37" t="s">
        <v>120</v>
      </c>
      <c r="G644" s="36">
        <v>3635.08</v>
      </c>
      <c r="H644" s="61">
        <v>443249106</v>
      </c>
      <c r="I644" s="36">
        <v>0</v>
      </c>
      <c r="J644" s="36">
        <v>0</v>
      </c>
      <c r="K644" s="36">
        <v>0</v>
      </c>
      <c r="L644" s="36">
        <v>3.46</v>
      </c>
      <c r="M644" s="36">
        <v>10069.36</v>
      </c>
      <c r="N644" s="37" t="s">
        <v>963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58">
        <v>45918.391041666669</v>
      </c>
      <c r="B645" s="59">
        <v>444039228</v>
      </c>
      <c r="C645" s="38" t="s">
        <v>36</v>
      </c>
      <c r="D645" s="38" t="s">
        <v>37</v>
      </c>
      <c r="E645" s="38" t="s">
        <v>46</v>
      </c>
      <c r="F645" s="38" t="s">
        <v>120</v>
      </c>
      <c r="G645" s="35">
        <v>3634.66</v>
      </c>
      <c r="H645" s="59">
        <v>443249171</v>
      </c>
      <c r="I645" s="35">
        <v>0</v>
      </c>
      <c r="J645" s="35">
        <v>0</v>
      </c>
      <c r="K645" s="35">
        <v>0</v>
      </c>
      <c r="L645" s="35">
        <v>3.05</v>
      </c>
      <c r="M645" s="35">
        <v>10072.41</v>
      </c>
      <c r="N645" s="38" t="s">
        <v>964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60">
        <v>45918.391041666669</v>
      </c>
      <c r="B646" s="61">
        <v>444039230</v>
      </c>
      <c r="C646" s="37" t="s">
        <v>36</v>
      </c>
      <c r="D646" s="37" t="s">
        <v>37</v>
      </c>
      <c r="E646" s="37" t="s">
        <v>46</v>
      </c>
      <c r="F646" s="37" t="s">
        <v>120</v>
      </c>
      <c r="G646" s="36">
        <v>3634.66</v>
      </c>
      <c r="H646" s="61">
        <v>443249173</v>
      </c>
      <c r="I646" s="36">
        <v>0</v>
      </c>
      <c r="J646" s="36">
        <v>0</v>
      </c>
      <c r="K646" s="36">
        <v>0</v>
      </c>
      <c r="L646" s="36">
        <v>3.01</v>
      </c>
      <c r="M646" s="36">
        <v>10075.42</v>
      </c>
      <c r="N646" s="37" t="s">
        <v>964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58">
        <v>45918.391377314816</v>
      </c>
      <c r="B647" s="59">
        <v>444039376</v>
      </c>
      <c r="C647" s="38" t="s">
        <v>36</v>
      </c>
      <c r="D647" s="38" t="s">
        <v>37</v>
      </c>
      <c r="E647" s="38" t="s">
        <v>46</v>
      </c>
      <c r="F647" s="38" t="s">
        <v>120</v>
      </c>
      <c r="G647" s="35">
        <v>3636.79</v>
      </c>
      <c r="H647" s="59">
        <v>443249317</v>
      </c>
      <c r="I647" s="35">
        <v>0</v>
      </c>
      <c r="J647" s="35">
        <v>0</v>
      </c>
      <c r="K647" s="35">
        <v>0</v>
      </c>
      <c r="L647" s="35">
        <v>0.93</v>
      </c>
      <c r="M647" s="35">
        <v>10076.35</v>
      </c>
      <c r="N647" s="38" t="s">
        <v>965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60">
        <v>45918.391412037039</v>
      </c>
      <c r="B648" s="61">
        <v>444039380</v>
      </c>
      <c r="C648" s="37" t="s">
        <v>36</v>
      </c>
      <c r="D648" s="37" t="s">
        <v>38</v>
      </c>
      <c r="E648" s="37" t="s">
        <v>45</v>
      </c>
      <c r="F648" s="37" t="s">
        <v>120</v>
      </c>
      <c r="G648" s="36">
        <v>3636.49</v>
      </c>
      <c r="H648" s="61">
        <v>443249321</v>
      </c>
      <c r="I648" s="36">
        <v>0</v>
      </c>
      <c r="J648" s="36">
        <v>0</v>
      </c>
      <c r="K648" s="36">
        <v>0</v>
      </c>
      <c r="L648" s="36">
        <v>0</v>
      </c>
      <c r="M648" s="36">
        <v>10076.35</v>
      </c>
      <c r="N648" s="37" t="s">
        <v>48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58">
        <v>45918.391412037039</v>
      </c>
      <c r="B649" s="59">
        <v>444039398</v>
      </c>
      <c r="C649" s="38" t="s">
        <v>36</v>
      </c>
      <c r="D649" s="38" t="s">
        <v>38</v>
      </c>
      <c r="E649" s="38" t="s">
        <v>45</v>
      </c>
      <c r="F649" s="38" t="s">
        <v>120</v>
      </c>
      <c r="G649" s="35">
        <v>3636.27</v>
      </c>
      <c r="H649" s="59">
        <v>443249340</v>
      </c>
      <c r="I649" s="35">
        <v>0</v>
      </c>
      <c r="J649" s="35">
        <v>0</v>
      </c>
      <c r="K649" s="35">
        <v>0</v>
      </c>
      <c r="L649" s="35">
        <v>0</v>
      </c>
      <c r="M649" s="35">
        <v>10076.35</v>
      </c>
      <c r="N649" s="38" t="s">
        <v>52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60">
        <v>45918.391412037039</v>
      </c>
      <c r="B650" s="61">
        <v>444039406</v>
      </c>
      <c r="C650" s="37" t="s">
        <v>36</v>
      </c>
      <c r="D650" s="37" t="s">
        <v>38</v>
      </c>
      <c r="E650" s="37" t="s">
        <v>45</v>
      </c>
      <c r="F650" s="37" t="s">
        <v>120</v>
      </c>
      <c r="G650" s="36">
        <v>3636.26</v>
      </c>
      <c r="H650" s="61">
        <v>443249347</v>
      </c>
      <c r="I650" s="36">
        <v>0</v>
      </c>
      <c r="J650" s="36">
        <v>0</v>
      </c>
      <c r="K650" s="36">
        <v>0</v>
      </c>
      <c r="L650" s="36">
        <v>0</v>
      </c>
      <c r="M650" s="36">
        <v>10076.35</v>
      </c>
      <c r="N650" s="37" t="s">
        <v>47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58">
        <v>45918.391423611109</v>
      </c>
      <c r="B651" s="59">
        <v>444039409</v>
      </c>
      <c r="C651" s="38" t="s">
        <v>36</v>
      </c>
      <c r="D651" s="38" t="s">
        <v>38</v>
      </c>
      <c r="E651" s="38" t="s">
        <v>45</v>
      </c>
      <c r="F651" s="38" t="s">
        <v>120</v>
      </c>
      <c r="G651" s="35">
        <v>3636.18</v>
      </c>
      <c r="H651" s="59">
        <v>443249350</v>
      </c>
      <c r="I651" s="35">
        <v>0</v>
      </c>
      <c r="J651" s="35">
        <v>0</v>
      </c>
      <c r="K651" s="35">
        <v>0</v>
      </c>
      <c r="L651" s="35">
        <v>0</v>
      </c>
      <c r="M651" s="35">
        <v>10076.35</v>
      </c>
      <c r="N651" s="38" t="s">
        <v>77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60">
        <v>45918.391736111109</v>
      </c>
      <c r="B652" s="61">
        <v>444039625</v>
      </c>
      <c r="C652" s="37" t="s">
        <v>36</v>
      </c>
      <c r="D652" s="37" t="s">
        <v>37</v>
      </c>
      <c r="E652" s="37" t="s">
        <v>46</v>
      </c>
      <c r="F652" s="37" t="s">
        <v>120</v>
      </c>
      <c r="G652" s="36">
        <v>3634.99</v>
      </c>
      <c r="H652" s="61">
        <v>443249565</v>
      </c>
      <c r="I652" s="36">
        <v>0</v>
      </c>
      <c r="J652" s="36">
        <v>0</v>
      </c>
      <c r="K652" s="36">
        <v>0</v>
      </c>
      <c r="L652" s="36">
        <v>1.19</v>
      </c>
      <c r="M652" s="36">
        <v>10077.540000000001</v>
      </c>
      <c r="N652" s="37" t="s">
        <v>966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58">
        <v>45918.392245370371</v>
      </c>
      <c r="B653" s="59">
        <v>444039772</v>
      </c>
      <c r="C653" s="38" t="s">
        <v>36</v>
      </c>
      <c r="D653" s="38" t="s">
        <v>37</v>
      </c>
      <c r="E653" s="38" t="s">
        <v>46</v>
      </c>
      <c r="F653" s="38" t="s">
        <v>120</v>
      </c>
      <c r="G653" s="35">
        <v>3636.3</v>
      </c>
      <c r="H653" s="59">
        <v>443249704</v>
      </c>
      <c r="I653" s="35">
        <v>0</v>
      </c>
      <c r="J653" s="35">
        <v>0</v>
      </c>
      <c r="K653" s="35">
        <v>0</v>
      </c>
      <c r="L653" s="35">
        <v>0.19</v>
      </c>
      <c r="M653" s="35">
        <v>10077.73</v>
      </c>
      <c r="N653" s="38" t="s">
        <v>967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60">
        <v>45918.392245370371</v>
      </c>
      <c r="B654" s="61">
        <v>444039773</v>
      </c>
      <c r="C654" s="37" t="s">
        <v>36</v>
      </c>
      <c r="D654" s="37" t="s">
        <v>37</v>
      </c>
      <c r="E654" s="37" t="s">
        <v>46</v>
      </c>
      <c r="F654" s="37" t="s">
        <v>120</v>
      </c>
      <c r="G654" s="36">
        <v>3636.3</v>
      </c>
      <c r="H654" s="61">
        <v>443249705</v>
      </c>
      <c r="I654" s="36">
        <v>0</v>
      </c>
      <c r="J654" s="36">
        <v>0</v>
      </c>
      <c r="K654" s="36">
        <v>0</v>
      </c>
      <c r="L654" s="36">
        <v>-0.03</v>
      </c>
      <c r="M654" s="36">
        <v>10077.700000000001</v>
      </c>
      <c r="N654" s="37" t="s">
        <v>968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58">
        <v>45918.392245370371</v>
      </c>
      <c r="B655" s="59">
        <v>444039774</v>
      </c>
      <c r="C655" s="38" t="s">
        <v>36</v>
      </c>
      <c r="D655" s="38" t="s">
        <v>37</v>
      </c>
      <c r="E655" s="38" t="s">
        <v>46</v>
      </c>
      <c r="F655" s="38" t="s">
        <v>120</v>
      </c>
      <c r="G655" s="35">
        <v>3636.3</v>
      </c>
      <c r="H655" s="59">
        <v>443249706</v>
      </c>
      <c r="I655" s="35">
        <v>0</v>
      </c>
      <c r="J655" s="35">
        <v>0</v>
      </c>
      <c r="K655" s="35">
        <v>0</v>
      </c>
      <c r="L655" s="35">
        <v>-0.04</v>
      </c>
      <c r="M655" s="35">
        <v>10077.66</v>
      </c>
      <c r="N655" s="38" t="s">
        <v>967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60">
        <v>45918.392685185187</v>
      </c>
      <c r="B656" s="61">
        <v>444039966</v>
      </c>
      <c r="C656" s="37" t="s">
        <v>36</v>
      </c>
      <c r="D656" s="37" t="s">
        <v>38</v>
      </c>
      <c r="E656" s="37" t="s">
        <v>45</v>
      </c>
      <c r="F656" s="37" t="s">
        <v>120</v>
      </c>
      <c r="G656" s="36">
        <v>3636.78</v>
      </c>
      <c r="H656" s="61">
        <v>443249904</v>
      </c>
      <c r="I656" s="36">
        <v>0</v>
      </c>
      <c r="J656" s="36">
        <v>0</v>
      </c>
      <c r="K656" s="36">
        <v>0</v>
      </c>
      <c r="L656" s="36">
        <v>0</v>
      </c>
      <c r="M656" s="36">
        <v>10077.66</v>
      </c>
      <c r="N656" s="37" t="s">
        <v>77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58">
        <v>45918.392685185187</v>
      </c>
      <c r="B657" s="59">
        <v>444039968</v>
      </c>
      <c r="C657" s="38" t="s">
        <v>36</v>
      </c>
      <c r="D657" s="38" t="s">
        <v>38</v>
      </c>
      <c r="E657" s="38" t="s">
        <v>45</v>
      </c>
      <c r="F657" s="38" t="s">
        <v>120</v>
      </c>
      <c r="G657" s="35">
        <v>3636.78</v>
      </c>
      <c r="H657" s="59">
        <v>443249906</v>
      </c>
      <c r="I657" s="35">
        <v>0</v>
      </c>
      <c r="J657" s="35">
        <v>0</v>
      </c>
      <c r="K657" s="35">
        <v>0</v>
      </c>
      <c r="L657" s="35">
        <v>0</v>
      </c>
      <c r="M657" s="35">
        <v>10077.66</v>
      </c>
      <c r="N657" s="38" t="s">
        <v>47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60">
        <v>45918.392685185187</v>
      </c>
      <c r="B658" s="61">
        <v>444039970</v>
      </c>
      <c r="C658" s="37" t="s">
        <v>36</v>
      </c>
      <c r="D658" s="37" t="s">
        <v>38</v>
      </c>
      <c r="E658" s="37" t="s">
        <v>45</v>
      </c>
      <c r="F658" s="37" t="s">
        <v>120</v>
      </c>
      <c r="G658" s="36">
        <v>3636.78</v>
      </c>
      <c r="H658" s="61">
        <v>443249908</v>
      </c>
      <c r="I658" s="36">
        <v>0</v>
      </c>
      <c r="J658" s="36">
        <v>0</v>
      </c>
      <c r="K658" s="36">
        <v>0</v>
      </c>
      <c r="L658" s="36">
        <v>0</v>
      </c>
      <c r="M658" s="36">
        <v>10077.66</v>
      </c>
      <c r="N658" s="37" t="s">
        <v>52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58">
        <v>45918.392696759256</v>
      </c>
      <c r="B659" s="59">
        <v>444039971</v>
      </c>
      <c r="C659" s="38" t="s">
        <v>36</v>
      </c>
      <c r="D659" s="38" t="s">
        <v>38</v>
      </c>
      <c r="E659" s="38" t="s">
        <v>45</v>
      </c>
      <c r="F659" s="38" t="s">
        <v>120</v>
      </c>
      <c r="G659" s="35">
        <v>3636.77</v>
      </c>
      <c r="H659" s="59">
        <v>443249909</v>
      </c>
      <c r="I659" s="35">
        <v>0</v>
      </c>
      <c r="J659" s="35">
        <v>0</v>
      </c>
      <c r="K659" s="35">
        <v>0</v>
      </c>
      <c r="L659" s="35">
        <v>0</v>
      </c>
      <c r="M659" s="35">
        <v>10077.66</v>
      </c>
      <c r="N659" s="38" t="s">
        <v>48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60">
        <v>45918.394305555557</v>
      </c>
      <c r="B660" s="61">
        <v>444040953</v>
      </c>
      <c r="C660" s="37" t="s">
        <v>36</v>
      </c>
      <c r="D660" s="37" t="s">
        <v>38</v>
      </c>
      <c r="E660" s="37" t="s">
        <v>45</v>
      </c>
      <c r="F660" s="37" t="s">
        <v>120</v>
      </c>
      <c r="G660" s="36">
        <v>3636.91</v>
      </c>
      <c r="H660" s="61">
        <v>443250898</v>
      </c>
      <c r="I660" s="36">
        <v>0</v>
      </c>
      <c r="J660" s="36">
        <v>0</v>
      </c>
      <c r="K660" s="36">
        <v>0</v>
      </c>
      <c r="L660" s="36">
        <v>0</v>
      </c>
      <c r="M660" s="36">
        <v>10077.66</v>
      </c>
      <c r="N660" s="37" t="s">
        <v>107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58">
        <v>45918.394305555557</v>
      </c>
      <c r="B661" s="59">
        <v>444040957</v>
      </c>
      <c r="C661" s="38" t="s">
        <v>36</v>
      </c>
      <c r="D661" s="38" t="s">
        <v>38</v>
      </c>
      <c r="E661" s="38" t="s">
        <v>45</v>
      </c>
      <c r="F661" s="38" t="s">
        <v>120</v>
      </c>
      <c r="G661" s="35">
        <v>3636.87</v>
      </c>
      <c r="H661" s="59">
        <v>443250902</v>
      </c>
      <c r="I661" s="35">
        <v>0</v>
      </c>
      <c r="J661" s="35">
        <v>0</v>
      </c>
      <c r="K661" s="35">
        <v>0</v>
      </c>
      <c r="L661" s="35">
        <v>0</v>
      </c>
      <c r="M661" s="35">
        <v>10077.66</v>
      </c>
      <c r="N661" s="38" t="s">
        <v>81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60">
        <v>45918.395011574074</v>
      </c>
      <c r="B662" s="61">
        <v>444041405</v>
      </c>
      <c r="C662" s="37" t="s">
        <v>36</v>
      </c>
      <c r="D662" s="37" t="s">
        <v>37</v>
      </c>
      <c r="E662" s="37" t="s">
        <v>46</v>
      </c>
      <c r="F662" s="37" t="s">
        <v>120</v>
      </c>
      <c r="G662" s="36">
        <v>3639.28</v>
      </c>
      <c r="H662" s="61">
        <v>443251340</v>
      </c>
      <c r="I662" s="36">
        <v>0</v>
      </c>
      <c r="J662" s="36">
        <v>0</v>
      </c>
      <c r="K662" s="36">
        <v>0</v>
      </c>
      <c r="L662" s="36">
        <v>-2.5099999999999998</v>
      </c>
      <c r="M662" s="36">
        <v>10075.15</v>
      </c>
      <c r="N662" s="37" t="s">
        <v>969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58">
        <v>45918.395416666666</v>
      </c>
      <c r="B663" s="59">
        <v>444041601</v>
      </c>
      <c r="C663" s="38" t="s">
        <v>36</v>
      </c>
      <c r="D663" s="38" t="s">
        <v>37</v>
      </c>
      <c r="E663" s="38" t="s">
        <v>46</v>
      </c>
      <c r="F663" s="38" t="s">
        <v>120</v>
      </c>
      <c r="G663" s="35">
        <v>3639.82</v>
      </c>
      <c r="H663" s="59">
        <v>443251529</v>
      </c>
      <c r="I663" s="35">
        <v>0</v>
      </c>
      <c r="J663" s="35">
        <v>0</v>
      </c>
      <c r="K663" s="35">
        <v>0</v>
      </c>
      <c r="L663" s="35">
        <v>-3.04</v>
      </c>
      <c r="M663" s="35">
        <v>10072.11</v>
      </c>
      <c r="N663" s="38" t="s">
        <v>970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60">
        <v>45918.395416666666</v>
      </c>
      <c r="B664" s="61">
        <v>444041603</v>
      </c>
      <c r="C664" s="37" t="s">
        <v>36</v>
      </c>
      <c r="D664" s="37" t="s">
        <v>37</v>
      </c>
      <c r="E664" s="37" t="s">
        <v>46</v>
      </c>
      <c r="F664" s="37" t="s">
        <v>120</v>
      </c>
      <c r="G664" s="36">
        <v>3639.82</v>
      </c>
      <c r="H664" s="61">
        <v>443251530</v>
      </c>
      <c r="I664" s="36">
        <v>0</v>
      </c>
      <c r="J664" s="36">
        <v>0</v>
      </c>
      <c r="K664" s="36">
        <v>0</v>
      </c>
      <c r="L664" s="36">
        <v>-3.04</v>
      </c>
      <c r="M664" s="36">
        <v>10069.07</v>
      </c>
      <c r="N664" s="37" t="s">
        <v>970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58">
        <v>45918.395416666666</v>
      </c>
      <c r="B665" s="59">
        <v>444041604</v>
      </c>
      <c r="C665" s="38" t="s">
        <v>36</v>
      </c>
      <c r="D665" s="38" t="s">
        <v>37</v>
      </c>
      <c r="E665" s="38" t="s">
        <v>46</v>
      </c>
      <c r="F665" s="38" t="s">
        <v>120</v>
      </c>
      <c r="G665" s="35">
        <v>3639.82</v>
      </c>
      <c r="H665" s="59">
        <v>443251531</v>
      </c>
      <c r="I665" s="35">
        <v>0</v>
      </c>
      <c r="J665" s="35">
        <v>0</v>
      </c>
      <c r="K665" s="35">
        <v>0</v>
      </c>
      <c r="L665" s="35">
        <v>-3.04</v>
      </c>
      <c r="M665" s="35">
        <v>10066.030000000001</v>
      </c>
      <c r="N665" s="38" t="s">
        <v>970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60">
        <v>45918.399108796293</v>
      </c>
      <c r="B666" s="61">
        <v>444042889</v>
      </c>
      <c r="C666" s="37" t="s">
        <v>36</v>
      </c>
      <c r="D666" s="37" t="s">
        <v>37</v>
      </c>
      <c r="E666" s="37" t="s">
        <v>46</v>
      </c>
      <c r="F666" s="37" t="s">
        <v>120</v>
      </c>
      <c r="G666" s="36">
        <v>3640.01</v>
      </c>
      <c r="H666" s="61">
        <v>443252835</v>
      </c>
      <c r="I666" s="36">
        <v>0</v>
      </c>
      <c r="J666" s="36">
        <v>0</v>
      </c>
      <c r="K666" s="36">
        <v>0</v>
      </c>
      <c r="L666" s="36">
        <v>-3.1</v>
      </c>
      <c r="M666" s="36">
        <v>10062.93</v>
      </c>
      <c r="N666" s="37" t="s">
        <v>971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58">
        <v>45918.399108796293</v>
      </c>
      <c r="B667" s="59">
        <v>444042891</v>
      </c>
      <c r="C667" s="38" t="s">
        <v>36</v>
      </c>
      <c r="D667" s="38" t="s">
        <v>37</v>
      </c>
      <c r="E667" s="38" t="s">
        <v>46</v>
      </c>
      <c r="F667" s="38" t="s">
        <v>120</v>
      </c>
      <c r="G667" s="35">
        <v>3640.01</v>
      </c>
      <c r="H667" s="59">
        <v>443252836</v>
      </c>
      <c r="I667" s="35">
        <v>0</v>
      </c>
      <c r="J667" s="35">
        <v>0</v>
      </c>
      <c r="K667" s="35">
        <v>0</v>
      </c>
      <c r="L667" s="35">
        <v>-3.14</v>
      </c>
      <c r="M667" s="35">
        <v>10059.790000000001</v>
      </c>
      <c r="N667" s="38" t="s">
        <v>972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60">
        <v>45918.400092592594</v>
      </c>
      <c r="B668" s="61">
        <v>444043662</v>
      </c>
      <c r="C668" s="37" t="s">
        <v>36</v>
      </c>
      <c r="D668" s="37" t="s">
        <v>38</v>
      </c>
      <c r="E668" s="37" t="s">
        <v>45</v>
      </c>
      <c r="F668" s="37" t="s">
        <v>120</v>
      </c>
      <c r="G668" s="36">
        <v>3637.76</v>
      </c>
      <c r="H668" s="61">
        <v>443253656</v>
      </c>
      <c r="I668" s="36">
        <v>0</v>
      </c>
      <c r="J668" s="36">
        <v>0</v>
      </c>
      <c r="K668" s="36">
        <v>0</v>
      </c>
      <c r="L668" s="36">
        <v>0</v>
      </c>
      <c r="M668" s="36">
        <v>10059.790000000001</v>
      </c>
      <c r="N668" s="37" t="s">
        <v>81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58">
        <v>45918.400092592594</v>
      </c>
      <c r="B669" s="59">
        <v>444043663</v>
      </c>
      <c r="C669" s="38" t="s">
        <v>36</v>
      </c>
      <c r="D669" s="38" t="s">
        <v>38</v>
      </c>
      <c r="E669" s="38" t="s">
        <v>45</v>
      </c>
      <c r="F669" s="38" t="s">
        <v>120</v>
      </c>
      <c r="G669" s="35">
        <v>3637.81</v>
      </c>
      <c r="H669" s="59">
        <v>443253657</v>
      </c>
      <c r="I669" s="35">
        <v>0</v>
      </c>
      <c r="J669" s="35">
        <v>0</v>
      </c>
      <c r="K669" s="35">
        <v>0</v>
      </c>
      <c r="L669" s="35">
        <v>0</v>
      </c>
      <c r="M669" s="35">
        <v>10059.790000000001</v>
      </c>
      <c r="N669" s="38" t="s">
        <v>107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60">
        <v>45918.404953703706</v>
      </c>
      <c r="B670" s="61">
        <v>444045780</v>
      </c>
      <c r="C670" s="37" t="s">
        <v>36</v>
      </c>
      <c r="D670" s="37" t="s">
        <v>38</v>
      </c>
      <c r="E670" s="37" t="s">
        <v>45</v>
      </c>
      <c r="F670" s="37" t="s">
        <v>120</v>
      </c>
      <c r="G670" s="36">
        <v>3636.65</v>
      </c>
      <c r="H670" s="61">
        <v>443256031</v>
      </c>
      <c r="I670" s="36">
        <v>0</v>
      </c>
      <c r="J670" s="36">
        <v>0</v>
      </c>
      <c r="K670" s="36">
        <v>0</v>
      </c>
      <c r="L670" s="36">
        <v>0</v>
      </c>
      <c r="M670" s="36">
        <v>10059.790000000001</v>
      </c>
      <c r="N670" s="37" t="s">
        <v>77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58">
        <v>45918.404953703706</v>
      </c>
      <c r="B671" s="59">
        <v>444045782</v>
      </c>
      <c r="C671" s="38" t="s">
        <v>36</v>
      </c>
      <c r="D671" s="38" t="s">
        <v>38</v>
      </c>
      <c r="E671" s="38" t="s">
        <v>45</v>
      </c>
      <c r="F671" s="38" t="s">
        <v>120</v>
      </c>
      <c r="G671" s="35">
        <v>3636.65</v>
      </c>
      <c r="H671" s="59">
        <v>443256033</v>
      </c>
      <c r="I671" s="35">
        <v>0</v>
      </c>
      <c r="J671" s="35">
        <v>0</v>
      </c>
      <c r="K671" s="35">
        <v>0</v>
      </c>
      <c r="L671" s="35">
        <v>0</v>
      </c>
      <c r="M671" s="35">
        <v>10059.790000000001</v>
      </c>
      <c r="N671" s="38" t="s">
        <v>52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60">
        <v>45918.404953703706</v>
      </c>
      <c r="B672" s="61">
        <v>444045783</v>
      </c>
      <c r="C672" s="37" t="s">
        <v>36</v>
      </c>
      <c r="D672" s="37" t="s">
        <v>38</v>
      </c>
      <c r="E672" s="37" t="s">
        <v>45</v>
      </c>
      <c r="F672" s="37" t="s">
        <v>120</v>
      </c>
      <c r="G672" s="36">
        <v>3636.65</v>
      </c>
      <c r="H672" s="61">
        <v>443256034</v>
      </c>
      <c r="I672" s="36">
        <v>0</v>
      </c>
      <c r="J672" s="36">
        <v>0</v>
      </c>
      <c r="K672" s="36">
        <v>0</v>
      </c>
      <c r="L672" s="36">
        <v>0</v>
      </c>
      <c r="M672" s="36">
        <v>10059.790000000001</v>
      </c>
      <c r="N672" s="37" t="s">
        <v>47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58">
        <v>45918.404953703706</v>
      </c>
      <c r="B673" s="59">
        <v>444045785</v>
      </c>
      <c r="C673" s="38" t="s">
        <v>36</v>
      </c>
      <c r="D673" s="38" t="s">
        <v>38</v>
      </c>
      <c r="E673" s="38" t="s">
        <v>45</v>
      </c>
      <c r="F673" s="38" t="s">
        <v>120</v>
      </c>
      <c r="G673" s="35">
        <v>3636.65</v>
      </c>
      <c r="H673" s="59">
        <v>443256035</v>
      </c>
      <c r="I673" s="35">
        <v>0</v>
      </c>
      <c r="J673" s="35">
        <v>0</v>
      </c>
      <c r="K673" s="35">
        <v>0</v>
      </c>
      <c r="L673" s="35">
        <v>0</v>
      </c>
      <c r="M673" s="35">
        <v>10059.790000000001</v>
      </c>
      <c r="N673" s="38" t="s">
        <v>48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60">
        <v>45918.40766203704</v>
      </c>
      <c r="B674" s="61">
        <v>444046705</v>
      </c>
      <c r="C674" s="37" t="s">
        <v>36</v>
      </c>
      <c r="D674" s="37" t="s">
        <v>37</v>
      </c>
      <c r="E674" s="37" t="s">
        <v>46</v>
      </c>
      <c r="F674" s="37" t="s">
        <v>120</v>
      </c>
      <c r="G674" s="36">
        <v>3639.24</v>
      </c>
      <c r="H674" s="61">
        <v>443257120</v>
      </c>
      <c r="I674" s="36">
        <v>0</v>
      </c>
      <c r="J674" s="36">
        <v>0</v>
      </c>
      <c r="K674" s="36">
        <v>0</v>
      </c>
      <c r="L674" s="36">
        <v>-2.59</v>
      </c>
      <c r="M674" s="36">
        <v>10057.200000000001</v>
      </c>
      <c r="N674" s="37" t="s">
        <v>973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58">
        <v>45918.411435185182</v>
      </c>
      <c r="B675" s="59">
        <v>444048186</v>
      </c>
      <c r="C675" s="38" t="s">
        <v>36</v>
      </c>
      <c r="D675" s="38" t="s">
        <v>37</v>
      </c>
      <c r="E675" s="38" t="s">
        <v>46</v>
      </c>
      <c r="F675" s="38" t="s">
        <v>120</v>
      </c>
      <c r="G675" s="35">
        <v>3639.7</v>
      </c>
      <c r="H675" s="59">
        <v>443258878</v>
      </c>
      <c r="I675" s="35">
        <v>0</v>
      </c>
      <c r="J675" s="35">
        <v>0</v>
      </c>
      <c r="K675" s="35">
        <v>0</v>
      </c>
      <c r="L675" s="35">
        <v>-3.05</v>
      </c>
      <c r="M675" s="35">
        <v>10054.15</v>
      </c>
      <c r="N675" s="38" t="s">
        <v>974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60">
        <v>45918.411435185182</v>
      </c>
      <c r="B676" s="61">
        <v>444048187</v>
      </c>
      <c r="C676" s="37" t="s">
        <v>36</v>
      </c>
      <c r="D676" s="37" t="s">
        <v>37</v>
      </c>
      <c r="E676" s="37" t="s">
        <v>46</v>
      </c>
      <c r="F676" s="37" t="s">
        <v>120</v>
      </c>
      <c r="G676" s="36">
        <v>3639.7</v>
      </c>
      <c r="H676" s="61">
        <v>443258879</v>
      </c>
      <c r="I676" s="36">
        <v>0</v>
      </c>
      <c r="J676" s="36">
        <v>0</v>
      </c>
      <c r="K676" s="36">
        <v>0</v>
      </c>
      <c r="L676" s="36">
        <v>-3.05</v>
      </c>
      <c r="M676" s="36">
        <v>10051.1</v>
      </c>
      <c r="N676" s="37" t="s">
        <v>975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58">
        <v>45918.411435185182</v>
      </c>
      <c r="B677" s="59">
        <v>444048188</v>
      </c>
      <c r="C677" s="38" t="s">
        <v>36</v>
      </c>
      <c r="D677" s="38" t="s">
        <v>37</v>
      </c>
      <c r="E677" s="38" t="s">
        <v>46</v>
      </c>
      <c r="F677" s="38" t="s">
        <v>120</v>
      </c>
      <c r="G677" s="35">
        <v>3639.7</v>
      </c>
      <c r="H677" s="59">
        <v>443258880</v>
      </c>
      <c r="I677" s="35">
        <v>0</v>
      </c>
      <c r="J677" s="35">
        <v>0</v>
      </c>
      <c r="K677" s="35">
        <v>0</v>
      </c>
      <c r="L677" s="35">
        <v>-3.05</v>
      </c>
      <c r="M677" s="35">
        <v>10048.049999999999</v>
      </c>
      <c r="N677" s="38" t="s">
        <v>975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60">
        <v>45918.420902777776</v>
      </c>
      <c r="B678" s="61">
        <v>444053441</v>
      </c>
      <c r="C678" s="37" t="s">
        <v>36</v>
      </c>
      <c r="D678" s="37" t="s">
        <v>37</v>
      </c>
      <c r="E678" s="37" t="s">
        <v>46</v>
      </c>
      <c r="F678" s="37" t="s">
        <v>120</v>
      </c>
      <c r="G678" s="36">
        <v>3640.79</v>
      </c>
      <c r="H678" s="61">
        <v>443264631</v>
      </c>
      <c r="I678" s="36">
        <v>0</v>
      </c>
      <c r="J678" s="36">
        <v>0</v>
      </c>
      <c r="K678" s="36">
        <v>0</v>
      </c>
      <c r="L678" s="36">
        <v>-3.03</v>
      </c>
      <c r="M678" s="36">
        <v>10045.02</v>
      </c>
      <c r="N678" s="37" t="s">
        <v>976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58">
        <v>45918.420902777776</v>
      </c>
      <c r="B679" s="59">
        <v>444053445</v>
      </c>
      <c r="C679" s="38" t="s">
        <v>36</v>
      </c>
      <c r="D679" s="38" t="s">
        <v>37</v>
      </c>
      <c r="E679" s="38" t="s">
        <v>46</v>
      </c>
      <c r="F679" s="38" t="s">
        <v>120</v>
      </c>
      <c r="G679" s="35">
        <v>3640.79</v>
      </c>
      <c r="H679" s="59">
        <v>443264633</v>
      </c>
      <c r="I679" s="35">
        <v>0</v>
      </c>
      <c r="J679" s="35">
        <v>0</v>
      </c>
      <c r="K679" s="35">
        <v>0</v>
      </c>
      <c r="L679" s="35">
        <v>-2.98</v>
      </c>
      <c r="M679" s="35">
        <v>10042.040000000001</v>
      </c>
      <c r="N679" s="38" t="s">
        <v>976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60">
        <v>45918.43273148148</v>
      </c>
      <c r="B680" s="61">
        <v>444064796</v>
      </c>
      <c r="C680" s="37" t="s">
        <v>36</v>
      </c>
      <c r="D680" s="37" t="s">
        <v>37</v>
      </c>
      <c r="E680" s="37" t="s">
        <v>45</v>
      </c>
      <c r="F680" s="37" t="s">
        <v>120</v>
      </c>
      <c r="G680" s="36">
        <v>3647.42</v>
      </c>
      <c r="H680" s="61">
        <v>443276227</v>
      </c>
      <c r="I680" s="36">
        <v>0</v>
      </c>
      <c r="J680" s="36">
        <v>0</v>
      </c>
      <c r="K680" s="36">
        <v>0</v>
      </c>
      <c r="L680" s="36">
        <v>0</v>
      </c>
      <c r="M680" s="36">
        <v>10042.040000000001</v>
      </c>
      <c r="N680" s="37" t="s">
        <v>48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58">
        <v>45918.43273148148</v>
      </c>
      <c r="B681" s="59">
        <v>444064797</v>
      </c>
      <c r="C681" s="38" t="s">
        <v>36</v>
      </c>
      <c r="D681" s="38" t="s">
        <v>37</v>
      </c>
      <c r="E681" s="38" t="s">
        <v>45</v>
      </c>
      <c r="F681" s="38" t="s">
        <v>120</v>
      </c>
      <c r="G681" s="35">
        <v>3647.45</v>
      </c>
      <c r="H681" s="59">
        <v>443276228</v>
      </c>
      <c r="I681" s="35">
        <v>0</v>
      </c>
      <c r="J681" s="35">
        <v>0</v>
      </c>
      <c r="K681" s="35">
        <v>0</v>
      </c>
      <c r="L681" s="35">
        <v>0</v>
      </c>
      <c r="M681" s="35">
        <v>10042.040000000001</v>
      </c>
      <c r="N681" s="38" t="s">
        <v>52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60">
        <v>45918.43273148148</v>
      </c>
      <c r="B682" s="61">
        <v>444064799</v>
      </c>
      <c r="C682" s="37" t="s">
        <v>36</v>
      </c>
      <c r="D682" s="37" t="s">
        <v>37</v>
      </c>
      <c r="E682" s="37" t="s">
        <v>45</v>
      </c>
      <c r="F682" s="37" t="s">
        <v>120</v>
      </c>
      <c r="G682" s="36">
        <v>3647.53</v>
      </c>
      <c r="H682" s="61">
        <v>443276231</v>
      </c>
      <c r="I682" s="36">
        <v>0</v>
      </c>
      <c r="J682" s="36">
        <v>0</v>
      </c>
      <c r="K682" s="36">
        <v>0</v>
      </c>
      <c r="L682" s="36">
        <v>0</v>
      </c>
      <c r="M682" s="36">
        <v>10042.040000000001</v>
      </c>
      <c r="N682" s="37" t="s">
        <v>47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58">
        <v>45918.43273148148</v>
      </c>
      <c r="B683" s="59">
        <v>444064800</v>
      </c>
      <c r="C683" s="38" t="s">
        <v>36</v>
      </c>
      <c r="D683" s="38" t="s">
        <v>37</v>
      </c>
      <c r="E683" s="38" t="s">
        <v>45</v>
      </c>
      <c r="F683" s="38" t="s">
        <v>120</v>
      </c>
      <c r="G683" s="35">
        <v>3647.76</v>
      </c>
      <c r="H683" s="59">
        <v>443276233</v>
      </c>
      <c r="I683" s="35">
        <v>0</v>
      </c>
      <c r="J683" s="35">
        <v>0</v>
      </c>
      <c r="K683" s="35">
        <v>0</v>
      </c>
      <c r="L683" s="35">
        <v>0</v>
      </c>
      <c r="M683" s="35">
        <v>10042.040000000001</v>
      </c>
      <c r="N683" s="38" t="s">
        <v>77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60">
        <v>45918.435613425929</v>
      </c>
      <c r="B684" s="61">
        <v>444067159</v>
      </c>
      <c r="C684" s="37" t="s">
        <v>36</v>
      </c>
      <c r="D684" s="37" t="s">
        <v>38</v>
      </c>
      <c r="E684" s="37" t="s">
        <v>46</v>
      </c>
      <c r="F684" s="37" t="s">
        <v>120</v>
      </c>
      <c r="G684" s="36">
        <v>3648.95</v>
      </c>
      <c r="H684" s="61">
        <v>443278743</v>
      </c>
      <c r="I684" s="36">
        <v>0</v>
      </c>
      <c r="J684" s="36">
        <v>0</v>
      </c>
      <c r="K684" s="36">
        <v>0</v>
      </c>
      <c r="L684" s="36">
        <v>1.19</v>
      </c>
      <c r="M684" s="36">
        <v>10043.23</v>
      </c>
      <c r="N684" s="37" t="s">
        <v>977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58">
        <v>45918.438773148147</v>
      </c>
      <c r="B685" s="59">
        <v>444069249</v>
      </c>
      <c r="C685" s="38" t="s">
        <v>36</v>
      </c>
      <c r="D685" s="38" t="s">
        <v>38</v>
      </c>
      <c r="E685" s="38" t="s">
        <v>46</v>
      </c>
      <c r="F685" s="38" t="s">
        <v>120</v>
      </c>
      <c r="G685" s="35">
        <v>3650.54</v>
      </c>
      <c r="H685" s="59">
        <v>443281084</v>
      </c>
      <c r="I685" s="35">
        <v>0</v>
      </c>
      <c r="J685" s="35">
        <v>0</v>
      </c>
      <c r="K685" s="35">
        <v>0</v>
      </c>
      <c r="L685" s="35">
        <v>3.12</v>
      </c>
      <c r="M685" s="35">
        <v>10046.35</v>
      </c>
      <c r="N685" s="38" t="s">
        <v>978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60">
        <v>45918.438773148147</v>
      </c>
      <c r="B686" s="61">
        <v>444069250</v>
      </c>
      <c r="C686" s="37" t="s">
        <v>36</v>
      </c>
      <c r="D686" s="37" t="s">
        <v>38</v>
      </c>
      <c r="E686" s="37" t="s">
        <v>46</v>
      </c>
      <c r="F686" s="37" t="s">
        <v>120</v>
      </c>
      <c r="G686" s="36">
        <v>3650.54</v>
      </c>
      <c r="H686" s="61">
        <v>443281085</v>
      </c>
      <c r="I686" s="36">
        <v>0</v>
      </c>
      <c r="J686" s="36">
        <v>0</v>
      </c>
      <c r="K686" s="36">
        <v>0</v>
      </c>
      <c r="L686" s="36">
        <v>3.01</v>
      </c>
      <c r="M686" s="36">
        <v>10049.36</v>
      </c>
      <c r="N686" s="37" t="s">
        <v>979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58">
        <v>45918.439270833333</v>
      </c>
      <c r="B687" s="59">
        <v>444069595</v>
      </c>
      <c r="C687" s="38" t="s">
        <v>36</v>
      </c>
      <c r="D687" s="38" t="s">
        <v>38</v>
      </c>
      <c r="E687" s="38" t="s">
        <v>46</v>
      </c>
      <c r="F687" s="38" t="s">
        <v>120</v>
      </c>
      <c r="G687" s="35">
        <v>3651.04</v>
      </c>
      <c r="H687" s="59">
        <v>443281468</v>
      </c>
      <c r="I687" s="35">
        <v>0</v>
      </c>
      <c r="J687" s="35">
        <v>0</v>
      </c>
      <c r="K687" s="35">
        <v>0</v>
      </c>
      <c r="L687" s="35">
        <v>3.59</v>
      </c>
      <c r="M687" s="35">
        <v>10052.950000000001</v>
      </c>
      <c r="N687" s="38" t="s">
        <v>980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60">
        <v>45918.441296296296</v>
      </c>
      <c r="B688" s="61">
        <v>444070767</v>
      </c>
      <c r="C688" s="37" t="s">
        <v>36</v>
      </c>
      <c r="D688" s="37" t="s">
        <v>37</v>
      </c>
      <c r="E688" s="37" t="s">
        <v>45</v>
      </c>
      <c r="F688" s="37" t="s">
        <v>120</v>
      </c>
      <c r="G688" s="36">
        <v>3650.68</v>
      </c>
      <c r="H688" s="61">
        <v>443282831</v>
      </c>
      <c r="I688" s="36">
        <v>0</v>
      </c>
      <c r="J688" s="36">
        <v>0</v>
      </c>
      <c r="K688" s="36">
        <v>0</v>
      </c>
      <c r="L688" s="36">
        <v>0</v>
      </c>
      <c r="M688" s="36">
        <v>10052.950000000001</v>
      </c>
      <c r="N688" s="37" t="s">
        <v>77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58">
        <v>45918.441296296296</v>
      </c>
      <c r="B689" s="59">
        <v>444070769</v>
      </c>
      <c r="C689" s="38" t="s">
        <v>36</v>
      </c>
      <c r="D689" s="38" t="s">
        <v>37</v>
      </c>
      <c r="E689" s="38" t="s">
        <v>45</v>
      </c>
      <c r="F689" s="38" t="s">
        <v>120</v>
      </c>
      <c r="G689" s="35">
        <v>3650.68</v>
      </c>
      <c r="H689" s="59">
        <v>443282833</v>
      </c>
      <c r="I689" s="35">
        <v>0</v>
      </c>
      <c r="J689" s="35">
        <v>0</v>
      </c>
      <c r="K689" s="35">
        <v>0</v>
      </c>
      <c r="L689" s="35">
        <v>0</v>
      </c>
      <c r="M689" s="35">
        <v>10052.950000000001</v>
      </c>
      <c r="N689" s="38" t="s">
        <v>48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60">
        <v>45918.441296296296</v>
      </c>
      <c r="B690" s="61">
        <v>444070772</v>
      </c>
      <c r="C690" s="37" t="s">
        <v>36</v>
      </c>
      <c r="D690" s="37" t="s">
        <v>37</v>
      </c>
      <c r="E690" s="37" t="s">
        <v>45</v>
      </c>
      <c r="F690" s="37" t="s">
        <v>120</v>
      </c>
      <c r="G690" s="36">
        <v>3650.68</v>
      </c>
      <c r="H690" s="61">
        <v>443282835</v>
      </c>
      <c r="I690" s="36">
        <v>0</v>
      </c>
      <c r="J690" s="36">
        <v>0</v>
      </c>
      <c r="K690" s="36">
        <v>0</v>
      </c>
      <c r="L690" s="36">
        <v>0</v>
      </c>
      <c r="M690" s="36">
        <v>10052.950000000001</v>
      </c>
      <c r="N690" s="37" t="s">
        <v>47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58">
        <v>45918.441296296296</v>
      </c>
      <c r="B691" s="59">
        <v>444070781</v>
      </c>
      <c r="C691" s="38" t="s">
        <v>36</v>
      </c>
      <c r="D691" s="38" t="s">
        <v>37</v>
      </c>
      <c r="E691" s="38" t="s">
        <v>45</v>
      </c>
      <c r="F691" s="38" t="s">
        <v>120</v>
      </c>
      <c r="G691" s="35">
        <v>3650.68</v>
      </c>
      <c r="H691" s="59">
        <v>443282844</v>
      </c>
      <c r="I691" s="35">
        <v>0</v>
      </c>
      <c r="J691" s="35">
        <v>0</v>
      </c>
      <c r="K691" s="35">
        <v>0</v>
      </c>
      <c r="L691" s="35">
        <v>0</v>
      </c>
      <c r="M691" s="35">
        <v>10052.950000000001</v>
      </c>
      <c r="N691" s="38" t="s">
        <v>52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60">
        <v>45918.44363425926</v>
      </c>
      <c r="B692" s="61">
        <v>444071937</v>
      </c>
      <c r="C692" s="37" t="s">
        <v>36</v>
      </c>
      <c r="D692" s="37" t="s">
        <v>38</v>
      </c>
      <c r="E692" s="37" t="s">
        <v>46</v>
      </c>
      <c r="F692" s="37" t="s">
        <v>120</v>
      </c>
      <c r="G692" s="36">
        <v>3652.21</v>
      </c>
      <c r="H692" s="61">
        <v>443284193</v>
      </c>
      <c r="I692" s="36">
        <v>0</v>
      </c>
      <c r="J692" s="36">
        <v>0</v>
      </c>
      <c r="K692" s="36">
        <v>0</v>
      </c>
      <c r="L692" s="36">
        <v>1.53</v>
      </c>
      <c r="M692" s="36">
        <v>10054.48</v>
      </c>
      <c r="N692" s="37" t="s">
        <v>981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58">
        <v>45918.44494212963</v>
      </c>
      <c r="B693" s="59">
        <v>444072968</v>
      </c>
      <c r="C693" s="38" t="s">
        <v>36</v>
      </c>
      <c r="D693" s="38" t="s">
        <v>38</v>
      </c>
      <c r="E693" s="38" t="s">
        <v>46</v>
      </c>
      <c r="F693" s="38" t="s">
        <v>120</v>
      </c>
      <c r="G693" s="35">
        <v>3653.8</v>
      </c>
      <c r="H693" s="59">
        <v>443285306</v>
      </c>
      <c r="I693" s="35">
        <v>0</v>
      </c>
      <c r="J693" s="35">
        <v>0</v>
      </c>
      <c r="K693" s="35">
        <v>0</v>
      </c>
      <c r="L693" s="35">
        <v>3.12</v>
      </c>
      <c r="M693" s="35">
        <v>10057.6</v>
      </c>
      <c r="N693" s="38" t="s">
        <v>982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60">
        <v>45918.44494212963</v>
      </c>
      <c r="B694" s="61">
        <v>444072971</v>
      </c>
      <c r="C694" s="37" t="s">
        <v>36</v>
      </c>
      <c r="D694" s="37" t="s">
        <v>38</v>
      </c>
      <c r="E694" s="37" t="s">
        <v>46</v>
      </c>
      <c r="F694" s="37" t="s">
        <v>120</v>
      </c>
      <c r="G694" s="36">
        <v>3653.8</v>
      </c>
      <c r="H694" s="61">
        <v>443285307</v>
      </c>
      <c r="I694" s="36">
        <v>0</v>
      </c>
      <c r="J694" s="36">
        <v>0</v>
      </c>
      <c r="K694" s="36">
        <v>0</v>
      </c>
      <c r="L694" s="36">
        <v>3.12</v>
      </c>
      <c r="M694" s="36">
        <v>10060.719999999999</v>
      </c>
      <c r="N694" s="37" t="s">
        <v>982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58">
        <v>45918.444976851853</v>
      </c>
      <c r="B695" s="59">
        <v>444073089</v>
      </c>
      <c r="C695" s="38" t="s">
        <v>36</v>
      </c>
      <c r="D695" s="38" t="s">
        <v>38</v>
      </c>
      <c r="E695" s="38" t="s">
        <v>46</v>
      </c>
      <c r="F695" s="38" t="s">
        <v>120</v>
      </c>
      <c r="G695" s="35">
        <v>3654.21</v>
      </c>
      <c r="H695" s="59">
        <v>443285425</v>
      </c>
      <c r="I695" s="35">
        <v>0</v>
      </c>
      <c r="J695" s="35">
        <v>0</v>
      </c>
      <c r="K695" s="35">
        <v>0</v>
      </c>
      <c r="L695" s="35">
        <v>3.53</v>
      </c>
      <c r="M695" s="35">
        <v>10064.25</v>
      </c>
      <c r="N695" s="38" t="s">
        <v>983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60">
        <v>45918.450208333335</v>
      </c>
      <c r="B696" s="61">
        <v>444077235</v>
      </c>
      <c r="C696" s="37" t="s">
        <v>36</v>
      </c>
      <c r="D696" s="37" t="s">
        <v>37</v>
      </c>
      <c r="E696" s="37" t="s">
        <v>45</v>
      </c>
      <c r="F696" s="37" t="s">
        <v>120</v>
      </c>
      <c r="G696" s="36">
        <v>3657.89</v>
      </c>
      <c r="H696" s="61">
        <v>443289887</v>
      </c>
      <c r="I696" s="36">
        <v>0</v>
      </c>
      <c r="J696" s="36">
        <v>0</v>
      </c>
      <c r="K696" s="36">
        <v>0</v>
      </c>
      <c r="L696" s="36">
        <v>0</v>
      </c>
      <c r="M696" s="36">
        <v>10064.25</v>
      </c>
      <c r="N696" s="37" t="s">
        <v>77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58">
        <v>45918.450208333335</v>
      </c>
      <c r="B697" s="59">
        <v>444077238</v>
      </c>
      <c r="C697" s="38" t="s">
        <v>36</v>
      </c>
      <c r="D697" s="38" t="s">
        <v>37</v>
      </c>
      <c r="E697" s="38" t="s">
        <v>45</v>
      </c>
      <c r="F697" s="38" t="s">
        <v>120</v>
      </c>
      <c r="G697" s="35">
        <v>3657.81</v>
      </c>
      <c r="H697" s="59">
        <v>443289890</v>
      </c>
      <c r="I697" s="35">
        <v>0</v>
      </c>
      <c r="J697" s="35">
        <v>0</v>
      </c>
      <c r="K697" s="35">
        <v>0</v>
      </c>
      <c r="L697" s="35">
        <v>0</v>
      </c>
      <c r="M697" s="35">
        <v>10064.25</v>
      </c>
      <c r="N697" s="38" t="s">
        <v>52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60">
        <v>45918.450208333335</v>
      </c>
      <c r="B698" s="61">
        <v>444077240</v>
      </c>
      <c r="C698" s="37" t="s">
        <v>36</v>
      </c>
      <c r="D698" s="37" t="s">
        <v>37</v>
      </c>
      <c r="E698" s="37" t="s">
        <v>45</v>
      </c>
      <c r="F698" s="37" t="s">
        <v>120</v>
      </c>
      <c r="G698" s="36">
        <v>3657.86</v>
      </c>
      <c r="H698" s="61">
        <v>443289894</v>
      </c>
      <c r="I698" s="36">
        <v>0</v>
      </c>
      <c r="J698" s="36">
        <v>0</v>
      </c>
      <c r="K698" s="36">
        <v>0</v>
      </c>
      <c r="L698" s="36">
        <v>0</v>
      </c>
      <c r="M698" s="36">
        <v>10064.25</v>
      </c>
      <c r="N698" s="37" t="s">
        <v>48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58">
        <v>45918.450208333335</v>
      </c>
      <c r="B699" s="59">
        <v>444077243</v>
      </c>
      <c r="C699" s="38" t="s">
        <v>36</v>
      </c>
      <c r="D699" s="38" t="s">
        <v>37</v>
      </c>
      <c r="E699" s="38" t="s">
        <v>45</v>
      </c>
      <c r="F699" s="38" t="s">
        <v>120</v>
      </c>
      <c r="G699" s="35">
        <v>3657.84</v>
      </c>
      <c r="H699" s="59">
        <v>443289896</v>
      </c>
      <c r="I699" s="35">
        <v>0</v>
      </c>
      <c r="J699" s="35">
        <v>0</v>
      </c>
      <c r="K699" s="35">
        <v>0</v>
      </c>
      <c r="L699" s="35">
        <v>0</v>
      </c>
      <c r="M699" s="35">
        <v>10064.25</v>
      </c>
      <c r="N699" s="38" t="s">
        <v>47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60">
        <v>45918.451157407406</v>
      </c>
      <c r="B700" s="61">
        <v>444077679</v>
      </c>
      <c r="C700" s="37" t="s">
        <v>36</v>
      </c>
      <c r="D700" s="37" t="s">
        <v>38</v>
      </c>
      <c r="E700" s="37" t="s">
        <v>46</v>
      </c>
      <c r="F700" s="37" t="s">
        <v>120</v>
      </c>
      <c r="G700" s="36">
        <v>3659.49</v>
      </c>
      <c r="H700" s="61">
        <v>443290401</v>
      </c>
      <c r="I700" s="36">
        <v>0</v>
      </c>
      <c r="J700" s="36">
        <v>0</v>
      </c>
      <c r="K700" s="36">
        <v>0</v>
      </c>
      <c r="L700" s="36">
        <v>1.6</v>
      </c>
      <c r="M700" s="36">
        <v>10065.85</v>
      </c>
      <c r="N700" s="37" t="s">
        <v>984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58">
        <v>45918.451828703706</v>
      </c>
      <c r="B701" s="59">
        <v>444077912</v>
      </c>
      <c r="C701" s="38" t="s">
        <v>36</v>
      </c>
      <c r="D701" s="38" t="s">
        <v>37</v>
      </c>
      <c r="E701" s="38" t="s">
        <v>45</v>
      </c>
      <c r="F701" s="38" t="s">
        <v>120</v>
      </c>
      <c r="G701" s="35">
        <v>3658.58</v>
      </c>
      <c r="H701" s="59">
        <v>443290682</v>
      </c>
      <c r="I701" s="35">
        <v>0</v>
      </c>
      <c r="J701" s="35">
        <v>0</v>
      </c>
      <c r="K701" s="35">
        <v>0</v>
      </c>
      <c r="L701" s="35">
        <v>0</v>
      </c>
      <c r="M701" s="35">
        <v>10065.85</v>
      </c>
      <c r="N701" s="38" t="s">
        <v>77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60">
        <v>45918.452291666668</v>
      </c>
      <c r="B702" s="61">
        <v>444078044</v>
      </c>
      <c r="C702" s="37" t="s">
        <v>36</v>
      </c>
      <c r="D702" s="37" t="s">
        <v>38</v>
      </c>
      <c r="E702" s="37" t="s">
        <v>46</v>
      </c>
      <c r="F702" s="37" t="s">
        <v>120</v>
      </c>
      <c r="G702" s="36">
        <v>3657.66</v>
      </c>
      <c r="H702" s="61">
        <v>443290835</v>
      </c>
      <c r="I702" s="36">
        <v>0</v>
      </c>
      <c r="J702" s="36">
        <v>0</v>
      </c>
      <c r="K702" s="36">
        <v>0</v>
      </c>
      <c r="L702" s="36">
        <v>-0.15</v>
      </c>
      <c r="M702" s="36">
        <v>10065.700000000001</v>
      </c>
      <c r="N702" s="37" t="s">
        <v>985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58">
        <v>45918.452291666668</v>
      </c>
      <c r="B703" s="59">
        <v>444078045</v>
      </c>
      <c r="C703" s="38" t="s">
        <v>36</v>
      </c>
      <c r="D703" s="38" t="s">
        <v>38</v>
      </c>
      <c r="E703" s="38" t="s">
        <v>46</v>
      </c>
      <c r="F703" s="38" t="s">
        <v>120</v>
      </c>
      <c r="G703" s="35">
        <v>3657.66</v>
      </c>
      <c r="H703" s="59">
        <v>443290836</v>
      </c>
      <c r="I703" s="35">
        <v>0</v>
      </c>
      <c r="J703" s="35">
        <v>0</v>
      </c>
      <c r="K703" s="35">
        <v>0</v>
      </c>
      <c r="L703" s="35">
        <v>-0.2</v>
      </c>
      <c r="M703" s="35">
        <v>10065.5</v>
      </c>
      <c r="N703" s="38" t="s">
        <v>985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60">
        <v>45918.452291666668</v>
      </c>
      <c r="B704" s="61">
        <v>444078046</v>
      </c>
      <c r="C704" s="37" t="s">
        <v>36</v>
      </c>
      <c r="D704" s="37" t="s">
        <v>38</v>
      </c>
      <c r="E704" s="37" t="s">
        <v>46</v>
      </c>
      <c r="F704" s="37" t="s">
        <v>120</v>
      </c>
      <c r="G704" s="36">
        <v>3657.66</v>
      </c>
      <c r="H704" s="61">
        <v>443290837</v>
      </c>
      <c r="I704" s="36">
        <v>0</v>
      </c>
      <c r="J704" s="36">
        <v>0</v>
      </c>
      <c r="K704" s="36">
        <v>0</v>
      </c>
      <c r="L704" s="36">
        <v>-0.18</v>
      </c>
      <c r="M704" s="36">
        <v>10065.32</v>
      </c>
      <c r="N704" s="37" t="s">
        <v>985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58">
        <v>45918.452523148146</v>
      </c>
      <c r="B705" s="59">
        <v>444078131</v>
      </c>
      <c r="C705" s="38" t="s">
        <v>36</v>
      </c>
      <c r="D705" s="38" t="s">
        <v>37</v>
      </c>
      <c r="E705" s="38" t="s">
        <v>45</v>
      </c>
      <c r="F705" s="38" t="s">
        <v>120</v>
      </c>
      <c r="G705" s="35">
        <v>3658.41</v>
      </c>
      <c r="H705" s="59">
        <v>443290925</v>
      </c>
      <c r="I705" s="35">
        <v>0</v>
      </c>
      <c r="J705" s="35">
        <v>0</v>
      </c>
      <c r="K705" s="35">
        <v>0</v>
      </c>
      <c r="L705" s="35">
        <v>0</v>
      </c>
      <c r="M705" s="35">
        <v>10065.32</v>
      </c>
      <c r="N705" s="38" t="s">
        <v>52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60">
        <v>45918.452523148146</v>
      </c>
      <c r="B706" s="61">
        <v>444078135</v>
      </c>
      <c r="C706" s="37" t="s">
        <v>36</v>
      </c>
      <c r="D706" s="37" t="s">
        <v>37</v>
      </c>
      <c r="E706" s="37" t="s">
        <v>45</v>
      </c>
      <c r="F706" s="37" t="s">
        <v>120</v>
      </c>
      <c r="G706" s="36">
        <v>3658.41</v>
      </c>
      <c r="H706" s="61">
        <v>443290928</v>
      </c>
      <c r="I706" s="36">
        <v>0</v>
      </c>
      <c r="J706" s="36">
        <v>0</v>
      </c>
      <c r="K706" s="36">
        <v>0</v>
      </c>
      <c r="L706" s="36">
        <v>0</v>
      </c>
      <c r="M706" s="36">
        <v>10065.32</v>
      </c>
      <c r="N706" s="37" t="s">
        <v>47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58">
        <v>45918.452523148146</v>
      </c>
      <c r="B707" s="59">
        <v>444078137</v>
      </c>
      <c r="C707" s="38" t="s">
        <v>36</v>
      </c>
      <c r="D707" s="38" t="s">
        <v>37</v>
      </c>
      <c r="E707" s="38" t="s">
        <v>45</v>
      </c>
      <c r="F707" s="38" t="s">
        <v>120</v>
      </c>
      <c r="G707" s="35">
        <v>3658.15</v>
      </c>
      <c r="H707" s="59">
        <v>443290929</v>
      </c>
      <c r="I707" s="35">
        <v>0</v>
      </c>
      <c r="J707" s="35">
        <v>0</v>
      </c>
      <c r="K707" s="35">
        <v>0</v>
      </c>
      <c r="L707" s="35">
        <v>0</v>
      </c>
      <c r="M707" s="35">
        <v>10065.32</v>
      </c>
      <c r="N707" s="38" t="s">
        <v>48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60">
        <v>45918.455231481479</v>
      </c>
      <c r="B708" s="61">
        <v>444079066</v>
      </c>
      <c r="C708" s="37" t="s">
        <v>36</v>
      </c>
      <c r="D708" s="37" t="s">
        <v>38</v>
      </c>
      <c r="E708" s="37" t="s">
        <v>46</v>
      </c>
      <c r="F708" s="37" t="s">
        <v>120</v>
      </c>
      <c r="G708" s="36">
        <v>3658.14</v>
      </c>
      <c r="H708" s="61">
        <v>443291860</v>
      </c>
      <c r="I708" s="36">
        <v>0</v>
      </c>
      <c r="J708" s="36">
        <v>0</v>
      </c>
      <c r="K708" s="36">
        <v>0</v>
      </c>
      <c r="L708" s="36">
        <v>-0.01</v>
      </c>
      <c r="M708" s="36">
        <v>10065.31</v>
      </c>
      <c r="N708" s="37" t="s">
        <v>835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58">
        <v>45918.455416666664</v>
      </c>
      <c r="B709" s="59">
        <v>444079176</v>
      </c>
      <c r="C709" s="38" t="s">
        <v>36</v>
      </c>
      <c r="D709" s="38" t="s">
        <v>37</v>
      </c>
      <c r="E709" s="38" t="s">
        <v>45</v>
      </c>
      <c r="F709" s="38" t="s">
        <v>120</v>
      </c>
      <c r="G709" s="35">
        <v>3658.5</v>
      </c>
      <c r="H709" s="59">
        <v>443291971</v>
      </c>
      <c r="I709" s="35">
        <v>0</v>
      </c>
      <c r="J709" s="35">
        <v>0</v>
      </c>
      <c r="K709" s="35">
        <v>0</v>
      </c>
      <c r="L709" s="35">
        <v>0</v>
      </c>
      <c r="M709" s="35">
        <v>10065.31</v>
      </c>
      <c r="N709" s="38" t="s">
        <v>48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60">
        <v>45918.456689814811</v>
      </c>
      <c r="B710" s="61">
        <v>444079879</v>
      </c>
      <c r="C710" s="37" t="s">
        <v>36</v>
      </c>
      <c r="D710" s="37" t="s">
        <v>37</v>
      </c>
      <c r="E710" s="37" t="s">
        <v>45</v>
      </c>
      <c r="F710" s="37" t="s">
        <v>120</v>
      </c>
      <c r="G710" s="36">
        <v>3658.04</v>
      </c>
      <c r="H710" s="61">
        <v>443292671</v>
      </c>
      <c r="I710" s="36">
        <v>0</v>
      </c>
      <c r="J710" s="36">
        <v>0</v>
      </c>
      <c r="K710" s="36">
        <v>0</v>
      </c>
      <c r="L710" s="36">
        <v>0</v>
      </c>
      <c r="M710" s="36">
        <v>10065.31</v>
      </c>
      <c r="N710" s="37" t="s">
        <v>81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58">
        <v>45918.462962962964</v>
      </c>
      <c r="B711" s="59">
        <v>444083012</v>
      </c>
      <c r="C711" s="38" t="s">
        <v>36</v>
      </c>
      <c r="D711" s="38" t="s">
        <v>38</v>
      </c>
      <c r="E711" s="38" t="s">
        <v>46</v>
      </c>
      <c r="F711" s="38" t="s">
        <v>120</v>
      </c>
      <c r="G711" s="35">
        <v>3655.84</v>
      </c>
      <c r="H711" s="59">
        <v>443295779</v>
      </c>
      <c r="I711" s="35">
        <v>0</v>
      </c>
      <c r="J711" s="35">
        <v>0</v>
      </c>
      <c r="K711" s="35">
        <v>0</v>
      </c>
      <c r="L711" s="35">
        <v>-2.66</v>
      </c>
      <c r="M711" s="35">
        <v>10062.65</v>
      </c>
      <c r="N711" s="38" t="s">
        <v>986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60">
        <v>45918.463009259256</v>
      </c>
      <c r="B712" s="61">
        <v>444083072</v>
      </c>
      <c r="C712" s="37" t="s">
        <v>36</v>
      </c>
      <c r="D712" s="37" t="s">
        <v>38</v>
      </c>
      <c r="E712" s="37" t="s">
        <v>46</v>
      </c>
      <c r="F712" s="37" t="s">
        <v>120</v>
      </c>
      <c r="G712" s="36">
        <v>3655.48</v>
      </c>
      <c r="H712" s="61">
        <v>443295837</v>
      </c>
      <c r="I712" s="36">
        <v>0</v>
      </c>
      <c r="J712" s="36">
        <v>0</v>
      </c>
      <c r="K712" s="36">
        <v>0</v>
      </c>
      <c r="L712" s="36">
        <v>-3.1</v>
      </c>
      <c r="M712" s="36">
        <v>10059.549999999999</v>
      </c>
      <c r="N712" s="37" t="s">
        <v>987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58">
        <v>45918.463263888887</v>
      </c>
      <c r="B713" s="59">
        <v>444083399</v>
      </c>
      <c r="C713" s="38" t="s">
        <v>36</v>
      </c>
      <c r="D713" s="38" t="s">
        <v>38</v>
      </c>
      <c r="E713" s="38" t="s">
        <v>46</v>
      </c>
      <c r="F713" s="38" t="s">
        <v>120</v>
      </c>
      <c r="G713" s="35">
        <v>3655.4</v>
      </c>
      <c r="H713" s="59">
        <v>443296159</v>
      </c>
      <c r="I713" s="35">
        <v>0</v>
      </c>
      <c r="J713" s="35">
        <v>0</v>
      </c>
      <c r="K713" s="35">
        <v>0</v>
      </c>
      <c r="L713" s="35">
        <v>-3.01</v>
      </c>
      <c r="M713" s="35">
        <v>10056.540000000001</v>
      </c>
      <c r="N713" s="38" t="s">
        <v>988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60">
        <v>45918.463287037041</v>
      </c>
      <c r="B714" s="61">
        <v>444083408</v>
      </c>
      <c r="C714" s="37" t="s">
        <v>36</v>
      </c>
      <c r="D714" s="37" t="s">
        <v>38</v>
      </c>
      <c r="E714" s="37" t="s">
        <v>46</v>
      </c>
      <c r="F714" s="37" t="s">
        <v>120</v>
      </c>
      <c r="G714" s="36">
        <v>3655.34</v>
      </c>
      <c r="H714" s="61">
        <v>443296167</v>
      </c>
      <c r="I714" s="36">
        <v>0</v>
      </c>
      <c r="J714" s="36">
        <v>0</v>
      </c>
      <c r="K714" s="36">
        <v>0</v>
      </c>
      <c r="L714" s="36">
        <v>-3.07</v>
      </c>
      <c r="M714" s="36">
        <v>10053.469999999999</v>
      </c>
      <c r="N714" s="37" t="s">
        <v>989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58">
        <v>45918.463530092595</v>
      </c>
      <c r="B715" s="59">
        <v>444083686</v>
      </c>
      <c r="C715" s="38" t="s">
        <v>36</v>
      </c>
      <c r="D715" s="38" t="s">
        <v>38</v>
      </c>
      <c r="E715" s="38" t="s">
        <v>46</v>
      </c>
      <c r="F715" s="38" t="s">
        <v>120</v>
      </c>
      <c r="G715" s="35">
        <v>3655</v>
      </c>
      <c r="H715" s="59">
        <v>443296444</v>
      </c>
      <c r="I715" s="35">
        <v>0</v>
      </c>
      <c r="J715" s="35">
        <v>0</v>
      </c>
      <c r="K715" s="35">
        <v>0</v>
      </c>
      <c r="L715" s="35">
        <v>-3.04</v>
      </c>
      <c r="M715" s="35">
        <v>10050.43</v>
      </c>
      <c r="N715" s="38" t="s">
        <v>990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60">
        <v>45918.467453703706</v>
      </c>
      <c r="B716" s="61">
        <v>444085505</v>
      </c>
      <c r="C716" s="37" t="s">
        <v>36</v>
      </c>
      <c r="D716" s="37" t="s">
        <v>38</v>
      </c>
      <c r="E716" s="37" t="s">
        <v>45</v>
      </c>
      <c r="F716" s="37" t="s">
        <v>120</v>
      </c>
      <c r="G716" s="36">
        <v>3655.01</v>
      </c>
      <c r="H716" s="61">
        <v>443298547</v>
      </c>
      <c r="I716" s="36">
        <v>0</v>
      </c>
      <c r="J716" s="36">
        <v>0</v>
      </c>
      <c r="K716" s="36">
        <v>0</v>
      </c>
      <c r="L716" s="36">
        <v>0</v>
      </c>
      <c r="M716" s="36">
        <v>10050.43</v>
      </c>
      <c r="N716" s="37" t="s">
        <v>47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58">
        <v>45918.467453703706</v>
      </c>
      <c r="B717" s="59">
        <v>444085506</v>
      </c>
      <c r="C717" s="38" t="s">
        <v>36</v>
      </c>
      <c r="D717" s="38" t="s">
        <v>38</v>
      </c>
      <c r="E717" s="38" t="s">
        <v>45</v>
      </c>
      <c r="F717" s="38" t="s">
        <v>120</v>
      </c>
      <c r="G717" s="35">
        <v>3655.01</v>
      </c>
      <c r="H717" s="59">
        <v>443298548</v>
      </c>
      <c r="I717" s="35">
        <v>0</v>
      </c>
      <c r="J717" s="35">
        <v>0</v>
      </c>
      <c r="K717" s="35">
        <v>0</v>
      </c>
      <c r="L717" s="35">
        <v>0</v>
      </c>
      <c r="M717" s="35">
        <v>10050.43</v>
      </c>
      <c r="N717" s="38" t="s">
        <v>108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60">
        <v>45918.467453703706</v>
      </c>
      <c r="B718" s="61">
        <v>444085507</v>
      </c>
      <c r="C718" s="37" t="s">
        <v>36</v>
      </c>
      <c r="D718" s="37" t="s">
        <v>38</v>
      </c>
      <c r="E718" s="37" t="s">
        <v>45</v>
      </c>
      <c r="F718" s="37" t="s">
        <v>120</v>
      </c>
      <c r="G718" s="36">
        <v>3655.01</v>
      </c>
      <c r="H718" s="61">
        <v>443298549</v>
      </c>
      <c r="I718" s="36">
        <v>0</v>
      </c>
      <c r="J718" s="36">
        <v>0</v>
      </c>
      <c r="K718" s="36">
        <v>0</v>
      </c>
      <c r="L718" s="36">
        <v>0</v>
      </c>
      <c r="M718" s="36">
        <v>10050.43</v>
      </c>
      <c r="N718" s="37" t="s">
        <v>77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58">
        <v>45918.467453703706</v>
      </c>
      <c r="B719" s="59">
        <v>444085509</v>
      </c>
      <c r="C719" s="38" t="s">
        <v>36</v>
      </c>
      <c r="D719" s="38" t="s">
        <v>38</v>
      </c>
      <c r="E719" s="38" t="s">
        <v>45</v>
      </c>
      <c r="F719" s="38" t="s">
        <v>120</v>
      </c>
      <c r="G719" s="35">
        <v>3655.01</v>
      </c>
      <c r="H719" s="59">
        <v>443298551</v>
      </c>
      <c r="I719" s="35">
        <v>0</v>
      </c>
      <c r="J719" s="35">
        <v>0</v>
      </c>
      <c r="K719" s="35">
        <v>0</v>
      </c>
      <c r="L719" s="35">
        <v>0</v>
      </c>
      <c r="M719" s="35">
        <v>10050.43</v>
      </c>
      <c r="N719" s="38" t="s">
        <v>52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60">
        <v>45918.467465277776</v>
      </c>
      <c r="B720" s="61">
        <v>444085511</v>
      </c>
      <c r="C720" s="37" t="s">
        <v>36</v>
      </c>
      <c r="D720" s="37" t="s">
        <v>38</v>
      </c>
      <c r="E720" s="37" t="s">
        <v>45</v>
      </c>
      <c r="F720" s="37" t="s">
        <v>120</v>
      </c>
      <c r="G720" s="36">
        <v>3655</v>
      </c>
      <c r="H720" s="61">
        <v>443298553</v>
      </c>
      <c r="I720" s="36">
        <v>0</v>
      </c>
      <c r="J720" s="36">
        <v>0</v>
      </c>
      <c r="K720" s="36">
        <v>0</v>
      </c>
      <c r="L720" s="36">
        <v>0</v>
      </c>
      <c r="M720" s="36">
        <v>10050.43</v>
      </c>
      <c r="N720" s="37" t="s">
        <v>48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58">
        <v>45918.468831018516</v>
      </c>
      <c r="B721" s="59">
        <v>444085948</v>
      </c>
      <c r="C721" s="38" t="s">
        <v>36</v>
      </c>
      <c r="D721" s="38" t="s">
        <v>37</v>
      </c>
      <c r="E721" s="38" t="s">
        <v>45</v>
      </c>
      <c r="F721" s="38" t="s">
        <v>120</v>
      </c>
      <c r="G721" s="35">
        <v>3655.99</v>
      </c>
      <c r="H721" s="59">
        <v>443299057</v>
      </c>
      <c r="I721" s="35">
        <v>0</v>
      </c>
      <c r="J721" s="35">
        <v>0</v>
      </c>
      <c r="K721" s="35">
        <v>0</v>
      </c>
      <c r="L721" s="35">
        <v>0</v>
      </c>
      <c r="M721" s="35">
        <v>10050.43</v>
      </c>
      <c r="N721" s="38" t="s">
        <v>81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60">
        <v>45918.479247685187</v>
      </c>
      <c r="B722" s="61">
        <v>444089787</v>
      </c>
      <c r="C722" s="37" t="s">
        <v>36</v>
      </c>
      <c r="D722" s="37" t="s">
        <v>37</v>
      </c>
      <c r="E722" s="37" t="s">
        <v>45</v>
      </c>
      <c r="F722" s="37" t="s">
        <v>120</v>
      </c>
      <c r="G722" s="36">
        <v>3655.99</v>
      </c>
      <c r="H722" s="61">
        <v>443303443</v>
      </c>
      <c r="I722" s="36">
        <v>0</v>
      </c>
      <c r="J722" s="36">
        <v>0</v>
      </c>
      <c r="K722" s="36">
        <v>0</v>
      </c>
      <c r="L722" s="36">
        <v>0</v>
      </c>
      <c r="M722" s="36">
        <v>10050.43</v>
      </c>
      <c r="N722" s="37" t="s">
        <v>107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58">
        <v>45918.482708333337</v>
      </c>
      <c r="B723" s="59">
        <v>444090952</v>
      </c>
      <c r="C723" s="38" t="s">
        <v>36</v>
      </c>
      <c r="D723" s="38" t="s">
        <v>37</v>
      </c>
      <c r="E723" s="38" t="s">
        <v>46</v>
      </c>
      <c r="F723" s="38" t="s">
        <v>120</v>
      </c>
      <c r="G723" s="35">
        <v>3657.52</v>
      </c>
      <c r="H723" s="59">
        <v>443304761</v>
      </c>
      <c r="I723" s="35">
        <v>0</v>
      </c>
      <c r="J723" s="35">
        <v>0</v>
      </c>
      <c r="K723" s="35">
        <v>0</v>
      </c>
      <c r="L723" s="35">
        <v>-2.52</v>
      </c>
      <c r="M723" s="35">
        <v>10047.91</v>
      </c>
      <c r="N723" s="38" t="s">
        <v>991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60">
        <v>45918.482986111114</v>
      </c>
      <c r="B724" s="61">
        <v>444091545</v>
      </c>
      <c r="C724" s="37" t="s">
        <v>36</v>
      </c>
      <c r="D724" s="37" t="s">
        <v>37</v>
      </c>
      <c r="E724" s="37" t="s">
        <v>46</v>
      </c>
      <c r="F724" s="37" t="s">
        <v>120</v>
      </c>
      <c r="G724" s="36">
        <v>3658.01</v>
      </c>
      <c r="H724" s="61">
        <v>443305289</v>
      </c>
      <c r="I724" s="36">
        <v>0</v>
      </c>
      <c r="J724" s="36">
        <v>0</v>
      </c>
      <c r="K724" s="36">
        <v>0</v>
      </c>
      <c r="L724" s="36">
        <v>-3</v>
      </c>
      <c r="M724" s="36">
        <v>10044.91</v>
      </c>
      <c r="N724" s="37" t="s">
        <v>992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58">
        <v>45918.482986111114</v>
      </c>
      <c r="B725" s="59">
        <v>444091546</v>
      </c>
      <c r="C725" s="38" t="s">
        <v>36</v>
      </c>
      <c r="D725" s="38" t="s">
        <v>37</v>
      </c>
      <c r="E725" s="38" t="s">
        <v>46</v>
      </c>
      <c r="F725" s="38" t="s">
        <v>120</v>
      </c>
      <c r="G725" s="35">
        <v>3658.01</v>
      </c>
      <c r="H725" s="59">
        <v>443305290</v>
      </c>
      <c r="I725" s="35">
        <v>0</v>
      </c>
      <c r="J725" s="35">
        <v>0</v>
      </c>
      <c r="K725" s="35">
        <v>0</v>
      </c>
      <c r="L725" s="35">
        <v>-3</v>
      </c>
      <c r="M725" s="35">
        <v>10041.91</v>
      </c>
      <c r="N725" s="38" t="s">
        <v>992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60">
        <v>45918.482986111114</v>
      </c>
      <c r="B726" s="61">
        <v>444091547</v>
      </c>
      <c r="C726" s="37" t="s">
        <v>36</v>
      </c>
      <c r="D726" s="37" t="s">
        <v>37</v>
      </c>
      <c r="E726" s="37" t="s">
        <v>46</v>
      </c>
      <c r="F726" s="37" t="s">
        <v>120</v>
      </c>
      <c r="G726" s="36">
        <v>3658.01</v>
      </c>
      <c r="H726" s="61">
        <v>443305291</v>
      </c>
      <c r="I726" s="36">
        <v>0</v>
      </c>
      <c r="J726" s="36">
        <v>0</v>
      </c>
      <c r="K726" s="36">
        <v>0</v>
      </c>
      <c r="L726" s="36">
        <v>-3</v>
      </c>
      <c r="M726" s="36">
        <v>10038.91</v>
      </c>
      <c r="N726" s="37" t="s">
        <v>992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58">
        <v>45918.483043981483</v>
      </c>
      <c r="B727" s="59">
        <v>444091563</v>
      </c>
      <c r="C727" s="38" t="s">
        <v>36</v>
      </c>
      <c r="D727" s="38" t="s">
        <v>37</v>
      </c>
      <c r="E727" s="38" t="s">
        <v>46</v>
      </c>
      <c r="F727" s="38" t="s">
        <v>120</v>
      </c>
      <c r="G727" s="35">
        <v>3658.09</v>
      </c>
      <c r="H727" s="59">
        <v>443305308</v>
      </c>
      <c r="I727" s="35">
        <v>0</v>
      </c>
      <c r="J727" s="35">
        <v>0</v>
      </c>
      <c r="K727" s="35">
        <v>0</v>
      </c>
      <c r="L727" s="35">
        <v>-3.08</v>
      </c>
      <c r="M727" s="35">
        <v>10035.83</v>
      </c>
      <c r="N727" s="38" t="s">
        <v>993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60">
        <v>45918.484282407408</v>
      </c>
      <c r="B728" s="61">
        <v>444092324</v>
      </c>
      <c r="C728" s="37" t="s">
        <v>36</v>
      </c>
      <c r="D728" s="37" t="s">
        <v>38</v>
      </c>
      <c r="E728" s="37" t="s">
        <v>46</v>
      </c>
      <c r="F728" s="37" t="s">
        <v>120</v>
      </c>
      <c r="G728" s="36">
        <v>3659.6</v>
      </c>
      <c r="H728" s="61">
        <v>443306086</v>
      </c>
      <c r="I728" s="36">
        <v>0</v>
      </c>
      <c r="J728" s="36">
        <v>0</v>
      </c>
      <c r="K728" s="36">
        <v>0</v>
      </c>
      <c r="L728" s="36">
        <v>3.61</v>
      </c>
      <c r="M728" s="36">
        <v>10039.44</v>
      </c>
      <c r="N728" s="37" t="s">
        <v>994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58">
        <v>45918.484293981484</v>
      </c>
      <c r="B729" s="59">
        <v>444092343</v>
      </c>
      <c r="C729" s="38" t="s">
        <v>36</v>
      </c>
      <c r="D729" s="38" t="s">
        <v>38</v>
      </c>
      <c r="E729" s="38" t="s">
        <v>46</v>
      </c>
      <c r="F729" s="38" t="s">
        <v>120</v>
      </c>
      <c r="G729" s="35">
        <v>3659.64</v>
      </c>
      <c r="H729" s="59">
        <v>443306107</v>
      </c>
      <c r="I729" s="35">
        <v>0</v>
      </c>
      <c r="J729" s="35">
        <v>0</v>
      </c>
      <c r="K729" s="35">
        <v>0</v>
      </c>
      <c r="L729" s="35">
        <v>3.65</v>
      </c>
      <c r="M729" s="35">
        <v>10043.09</v>
      </c>
      <c r="N729" s="38" t="s">
        <v>995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60">
        <v>45918.491168981483</v>
      </c>
      <c r="B730" s="61">
        <v>444096216</v>
      </c>
      <c r="C730" s="37" t="s">
        <v>36</v>
      </c>
      <c r="D730" s="37" t="s">
        <v>37</v>
      </c>
      <c r="E730" s="37" t="s">
        <v>45</v>
      </c>
      <c r="F730" s="37" t="s">
        <v>120</v>
      </c>
      <c r="G730" s="36">
        <v>3661.71</v>
      </c>
      <c r="H730" s="61">
        <v>443309947</v>
      </c>
      <c r="I730" s="36">
        <v>0</v>
      </c>
      <c r="J730" s="36">
        <v>0</v>
      </c>
      <c r="K730" s="36">
        <v>0</v>
      </c>
      <c r="L730" s="36">
        <v>0</v>
      </c>
      <c r="M730" s="36">
        <v>10043.09</v>
      </c>
      <c r="N730" s="37" t="s">
        <v>109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58">
        <v>45918.491180555553</v>
      </c>
      <c r="B731" s="59">
        <v>444096217</v>
      </c>
      <c r="C731" s="38" t="s">
        <v>36</v>
      </c>
      <c r="D731" s="38" t="s">
        <v>37</v>
      </c>
      <c r="E731" s="38" t="s">
        <v>45</v>
      </c>
      <c r="F731" s="38" t="s">
        <v>120</v>
      </c>
      <c r="G731" s="35">
        <v>3661.67</v>
      </c>
      <c r="H731" s="59">
        <v>443309948</v>
      </c>
      <c r="I731" s="35">
        <v>0</v>
      </c>
      <c r="J731" s="35">
        <v>0</v>
      </c>
      <c r="K731" s="35">
        <v>0</v>
      </c>
      <c r="L731" s="35">
        <v>0</v>
      </c>
      <c r="M731" s="35">
        <v>10043.09</v>
      </c>
      <c r="N731" s="38" t="s">
        <v>108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60">
        <v>45918.491180555553</v>
      </c>
      <c r="B732" s="61">
        <v>444096219</v>
      </c>
      <c r="C732" s="37" t="s">
        <v>36</v>
      </c>
      <c r="D732" s="37" t="s">
        <v>37</v>
      </c>
      <c r="E732" s="37" t="s">
        <v>45</v>
      </c>
      <c r="F732" s="37" t="s">
        <v>120</v>
      </c>
      <c r="G732" s="36">
        <v>3661.67</v>
      </c>
      <c r="H732" s="61">
        <v>443309950</v>
      </c>
      <c r="I732" s="36">
        <v>0</v>
      </c>
      <c r="J732" s="36">
        <v>0</v>
      </c>
      <c r="K732" s="36">
        <v>0</v>
      </c>
      <c r="L732" s="36">
        <v>0</v>
      </c>
      <c r="M732" s="36">
        <v>10043.09</v>
      </c>
      <c r="N732" s="37" t="s">
        <v>77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58">
        <v>45918.491180555553</v>
      </c>
      <c r="B733" s="59">
        <v>444096220</v>
      </c>
      <c r="C733" s="38" t="s">
        <v>36</v>
      </c>
      <c r="D733" s="38" t="s">
        <v>37</v>
      </c>
      <c r="E733" s="38" t="s">
        <v>45</v>
      </c>
      <c r="F733" s="38" t="s">
        <v>120</v>
      </c>
      <c r="G733" s="35">
        <v>3661.67</v>
      </c>
      <c r="H733" s="59">
        <v>443309951</v>
      </c>
      <c r="I733" s="35">
        <v>0</v>
      </c>
      <c r="J733" s="35">
        <v>0</v>
      </c>
      <c r="K733" s="35">
        <v>0</v>
      </c>
      <c r="L733" s="35">
        <v>0</v>
      </c>
      <c r="M733" s="35">
        <v>10043.09</v>
      </c>
      <c r="N733" s="38" t="s">
        <v>47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60">
        <v>45918.491180555553</v>
      </c>
      <c r="B734" s="61">
        <v>444096221</v>
      </c>
      <c r="C734" s="37" t="s">
        <v>36</v>
      </c>
      <c r="D734" s="37" t="s">
        <v>37</v>
      </c>
      <c r="E734" s="37" t="s">
        <v>45</v>
      </c>
      <c r="F734" s="37" t="s">
        <v>120</v>
      </c>
      <c r="G734" s="36">
        <v>3661.67</v>
      </c>
      <c r="H734" s="61">
        <v>443309952</v>
      </c>
      <c r="I734" s="36">
        <v>0</v>
      </c>
      <c r="J734" s="36">
        <v>0</v>
      </c>
      <c r="K734" s="36">
        <v>0</v>
      </c>
      <c r="L734" s="36">
        <v>0</v>
      </c>
      <c r="M734" s="36">
        <v>10043.09</v>
      </c>
      <c r="N734" s="37" t="s">
        <v>48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58">
        <v>45918.49119212963</v>
      </c>
      <c r="B735" s="59">
        <v>444096222</v>
      </c>
      <c r="C735" s="38" t="s">
        <v>36</v>
      </c>
      <c r="D735" s="38" t="s">
        <v>37</v>
      </c>
      <c r="E735" s="38" t="s">
        <v>45</v>
      </c>
      <c r="F735" s="38" t="s">
        <v>120</v>
      </c>
      <c r="G735" s="35">
        <v>3661.82</v>
      </c>
      <c r="H735" s="59">
        <v>443309953</v>
      </c>
      <c r="I735" s="35">
        <v>0</v>
      </c>
      <c r="J735" s="35">
        <v>0</v>
      </c>
      <c r="K735" s="35">
        <v>0</v>
      </c>
      <c r="L735" s="35">
        <v>0</v>
      </c>
      <c r="M735" s="35">
        <v>10043.09</v>
      </c>
      <c r="N735" s="38" t="s">
        <v>52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60">
        <v>45918.495138888888</v>
      </c>
      <c r="B736" s="61">
        <v>444097681</v>
      </c>
      <c r="C736" s="37" t="s">
        <v>36</v>
      </c>
      <c r="D736" s="37" t="s">
        <v>38</v>
      </c>
      <c r="E736" s="37" t="s">
        <v>46</v>
      </c>
      <c r="F736" s="37" t="s">
        <v>120</v>
      </c>
      <c r="G736" s="36">
        <v>3663.36</v>
      </c>
      <c r="H736" s="61">
        <v>443311533</v>
      </c>
      <c r="I736" s="36">
        <v>0</v>
      </c>
      <c r="J736" s="36">
        <v>0</v>
      </c>
      <c r="K736" s="36">
        <v>0</v>
      </c>
      <c r="L736" s="36">
        <v>1.65</v>
      </c>
      <c r="M736" s="36">
        <v>10044.74</v>
      </c>
      <c r="N736" s="37" t="s">
        <v>996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58">
        <v>45918.495138888888</v>
      </c>
      <c r="B737" s="59">
        <v>444097682</v>
      </c>
      <c r="C737" s="38" t="s">
        <v>36</v>
      </c>
      <c r="D737" s="38" t="s">
        <v>38</v>
      </c>
      <c r="E737" s="38" t="s">
        <v>46</v>
      </c>
      <c r="F737" s="38" t="s">
        <v>120</v>
      </c>
      <c r="G737" s="35">
        <v>3663.36</v>
      </c>
      <c r="H737" s="59">
        <v>443311534</v>
      </c>
      <c r="I737" s="35">
        <v>0</v>
      </c>
      <c r="J737" s="35">
        <v>0</v>
      </c>
      <c r="K737" s="35">
        <v>0</v>
      </c>
      <c r="L737" s="35">
        <v>1.69</v>
      </c>
      <c r="M737" s="35">
        <v>10046.43</v>
      </c>
      <c r="N737" s="38" t="s">
        <v>996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60">
        <v>45918.495138888888</v>
      </c>
      <c r="B738" s="61">
        <v>444097683</v>
      </c>
      <c r="C738" s="37" t="s">
        <v>36</v>
      </c>
      <c r="D738" s="37" t="s">
        <v>38</v>
      </c>
      <c r="E738" s="37" t="s">
        <v>46</v>
      </c>
      <c r="F738" s="37" t="s">
        <v>120</v>
      </c>
      <c r="G738" s="36">
        <v>3663.36</v>
      </c>
      <c r="H738" s="61">
        <v>443311535</v>
      </c>
      <c r="I738" s="36">
        <v>0</v>
      </c>
      <c r="J738" s="36">
        <v>0</v>
      </c>
      <c r="K738" s="36">
        <v>0</v>
      </c>
      <c r="L738" s="36">
        <v>1.69</v>
      </c>
      <c r="M738" s="36">
        <v>10048.120000000001</v>
      </c>
      <c r="N738" s="37" t="s">
        <v>996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58">
        <v>45918.496493055558</v>
      </c>
      <c r="B739" s="59">
        <v>444098239</v>
      </c>
      <c r="C739" s="38" t="s">
        <v>36</v>
      </c>
      <c r="D739" s="38" t="s">
        <v>37</v>
      </c>
      <c r="E739" s="38" t="s">
        <v>45</v>
      </c>
      <c r="F739" s="38" t="s">
        <v>120</v>
      </c>
      <c r="G739" s="35">
        <v>3662.97</v>
      </c>
      <c r="H739" s="59">
        <v>443312086</v>
      </c>
      <c r="I739" s="35">
        <v>0</v>
      </c>
      <c r="J739" s="35">
        <v>0</v>
      </c>
      <c r="K739" s="35">
        <v>0</v>
      </c>
      <c r="L739" s="35">
        <v>0</v>
      </c>
      <c r="M739" s="35">
        <v>10048.120000000001</v>
      </c>
      <c r="N739" s="38" t="s">
        <v>108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60">
        <v>45918.496504629627</v>
      </c>
      <c r="B740" s="61">
        <v>444098240</v>
      </c>
      <c r="C740" s="37" t="s">
        <v>36</v>
      </c>
      <c r="D740" s="37" t="s">
        <v>37</v>
      </c>
      <c r="E740" s="37" t="s">
        <v>45</v>
      </c>
      <c r="F740" s="37" t="s">
        <v>120</v>
      </c>
      <c r="G740" s="36">
        <v>3662.97</v>
      </c>
      <c r="H740" s="61">
        <v>443312087</v>
      </c>
      <c r="I740" s="36">
        <v>0</v>
      </c>
      <c r="J740" s="36">
        <v>0</v>
      </c>
      <c r="K740" s="36">
        <v>0</v>
      </c>
      <c r="L740" s="36">
        <v>0</v>
      </c>
      <c r="M740" s="36">
        <v>10048.120000000001</v>
      </c>
      <c r="N740" s="37" t="s">
        <v>77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58">
        <v>45918.496504629627</v>
      </c>
      <c r="B741" s="59">
        <v>444098242</v>
      </c>
      <c r="C741" s="38" t="s">
        <v>36</v>
      </c>
      <c r="D741" s="38" t="s">
        <v>37</v>
      </c>
      <c r="E741" s="38" t="s">
        <v>45</v>
      </c>
      <c r="F741" s="38" t="s">
        <v>120</v>
      </c>
      <c r="G741" s="35">
        <v>3662.97</v>
      </c>
      <c r="H741" s="59">
        <v>443312089</v>
      </c>
      <c r="I741" s="35">
        <v>0</v>
      </c>
      <c r="J741" s="35">
        <v>0</v>
      </c>
      <c r="K741" s="35">
        <v>0</v>
      </c>
      <c r="L741" s="35">
        <v>0</v>
      </c>
      <c r="M741" s="35">
        <v>10048.120000000001</v>
      </c>
      <c r="N741" s="38" t="s">
        <v>109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60">
        <v>45918.496550925927</v>
      </c>
      <c r="B742" s="61">
        <v>444098269</v>
      </c>
      <c r="C742" s="37" t="s">
        <v>36</v>
      </c>
      <c r="D742" s="37" t="s">
        <v>38</v>
      </c>
      <c r="E742" s="37" t="s">
        <v>46</v>
      </c>
      <c r="F742" s="37" t="s">
        <v>120</v>
      </c>
      <c r="G742" s="36">
        <v>3662.69</v>
      </c>
      <c r="H742" s="61">
        <v>443312115</v>
      </c>
      <c r="I742" s="36">
        <v>0</v>
      </c>
      <c r="J742" s="36">
        <v>0</v>
      </c>
      <c r="K742" s="36">
        <v>0</v>
      </c>
      <c r="L742" s="36">
        <v>1.02</v>
      </c>
      <c r="M742" s="36">
        <v>10049.14</v>
      </c>
      <c r="N742" s="37" t="s">
        <v>997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58">
        <v>45918.496550925927</v>
      </c>
      <c r="B743" s="59">
        <v>444098270</v>
      </c>
      <c r="C743" s="38" t="s">
        <v>36</v>
      </c>
      <c r="D743" s="38" t="s">
        <v>38</v>
      </c>
      <c r="E743" s="38" t="s">
        <v>46</v>
      </c>
      <c r="F743" s="38" t="s">
        <v>120</v>
      </c>
      <c r="G743" s="35">
        <v>3662.67</v>
      </c>
      <c r="H743" s="59">
        <v>443312116</v>
      </c>
      <c r="I743" s="35">
        <v>0</v>
      </c>
      <c r="J743" s="35">
        <v>0</v>
      </c>
      <c r="K743" s="35">
        <v>0</v>
      </c>
      <c r="L743" s="35">
        <v>1</v>
      </c>
      <c r="M743" s="35">
        <v>10050.14</v>
      </c>
      <c r="N743" s="38" t="s">
        <v>998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60">
        <v>45918.496562499997</v>
      </c>
      <c r="B744" s="61">
        <v>444098272</v>
      </c>
      <c r="C744" s="37" t="s">
        <v>36</v>
      </c>
      <c r="D744" s="37" t="s">
        <v>38</v>
      </c>
      <c r="E744" s="37" t="s">
        <v>46</v>
      </c>
      <c r="F744" s="37" t="s">
        <v>120</v>
      </c>
      <c r="G744" s="36">
        <v>3662.6</v>
      </c>
      <c r="H744" s="61">
        <v>443312118</v>
      </c>
      <c r="I744" s="36">
        <v>0</v>
      </c>
      <c r="J744" s="36">
        <v>0</v>
      </c>
      <c r="K744" s="36">
        <v>0</v>
      </c>
      <c r="L744" s="36">
        <v>0.78</v>
      </c>
      <c r="M744" s="36">
        <v>10050.92</v>
      </c>
      <c r="N744" s="37" t="s">
        <v>999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58">
        <v>45918.496724537035</v>
      </c>
      <c r="B745" s="59">
        <v>444098346</v>
      </c>
      <c r="C745" s="38" t="s">
        <v>36</v>
      </c>
      <c r="D745" s="38" t="s">
        <v>37</v>
      </c>
      <c r="E745" s="38" t="s">
        <v>45</v>
      </c>
      <c r="F745" s="38" t="s">
        <v>120</v>
      </c>
      <c r="G745" s="35">
        <v>3663.17</v>
      </c>
      <c r="H745" s="59">
        <v>443312195</v>
      </c>
      <c r="I745" s="35">
        <v>0</v>
      </c>
      <c r="J745" s="35">
        <v>0</v>
      </c>
      <c r="K745" s="35">
        <v>0</v>
      </c>
      <c r="L745" s="35">
        <v>0</v>
      </c>
      <c r="M745" s="35">
        <v>10050.92</v>
      </c>
      <c r="N745" s="38" t="s">
        <v>48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60">
        <v>45918.496736111112</v>
      </c>
      <c r="B746" s="61">
        <v>444098351</v>
      </c>
      <c r="C746" s="37" t="s">
        <v>36</v>
      </c>
      <c r="D746" s="37" t="s">
        <v>37</v>
      </c>
      <c r="E746" s="37" t="s">
        <v>45</v>
      </c>
      <c r="F746" s="37" t="s">
        <v>120</v>
      </c>
      <c r="G746" s="36">
        <v>3663.18</v>
      </c>
      <c r="H746" s="61">
        <v>443312200</v>
      </c>
      <c r="I746" s="36">
        <v>0</v>
      </c>
      <c r="J746" s="36">
        <v>0</v>
      </c>
      <c r="K746" s="36">
        <v>0</v>
      </c>
      <c r="L746" s="36">
        <v>0</v>
      </c>
      <c r="M746" s="36">
        <v>10050.92</v>
      </c>
      <c r="N746" s="37" t="s">
        <v>47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58">
        <v>45918.496736111112</v>
      </c>
      <c r="B747" s="59">
        <v>444098354</v>
      </c>
      <c r="C747" s="38" t="s">
        <v>36</v>
      </c>
      <c r="D747" s="38" t="s">
        <v>37</v>
      </c>
      <c r="E747" s="38" t="s">
        <v>45</v>
      </c>
      <c r="F747" s="38" t="s">
        <v>120</v>
      </c>
      <c r="G747" s="35">
        <v>3663.18</v>
      </c>
      <c r="H747" s="59">
        <v>443312203</v>
      </c>
      <c r="I747" s="35">
        <v>0</v>
      </c>
      <c r="J747" s="35">
        <v>0</v>
      </c>
      <c r="K747" s="35">
        <v>0</v>
      </c>
      <c r="L747" s="35">
        <v>0</v>
      </c>
      <c r="M747" s="35">
        <v>10050.92</v>
      </c>
      <c r="N747" s="38" t="s">
        <v>52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60">
        <v>45918.497488425928</v>
      </c>
      <c r="B748" s="61">
        <v>444098558</v>
      </c>
      <c r="C748" s="37" t="s">
        <v>36</v>
      </c>
      <c r="D748" s="37" t="s">
        <v>38</v>
      </c>
      <c r="E748" s="37" t="s">
        <v>46</v>
      </c>
      <c r="F748" s="37" t="s">
        <v>120</v>
      </c>
      <c r="G748" s="36">
        <v>3664.58</v>
      </c>
      <c r="H748" s="61">
        <v>443312393</v>
      </c>
      <c r="I748" s="36">
        <v>0</v>
      </c>
      <c r="J748" s="36">
        <v>0</v>
      </c>
      <c r="K748" s="36">
        <v>0</v>
      </c>
      <c r="L748" s="36">
        <v>1.61</v>
      </c>
      <c r="M748" s="36">
        <v>10052.530000000001</v>
      </c>
      <c r="N748" s="37" t="s">
        <v>1000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58">
        <v>45918.497488425928</v>
      </c>
      <c r="B749" s="59">
        <v>444098560</v>
      </c>
      <c r="C749" s="38" t="s">
        <v>36</v>
      </c>
      <c r="D749" s="38" t="s">
        <v>38</v>
      </c>
      <c r="E749" s="38" t="s">
        <v>46</v>
      </c>
      <c r="F749" s="38" t="s">
        <v>120</v>
      </c>
      <c r="G749" s="35">
        <v>3664.58</v>
      </c>
      <c r="H749" s="59">
        <v>443312394</v>
      </c>
      <c r="I749" s="35">
        <v>0</v>
      </c>
      <c r="J749" s="35">
        <v>0</v>
      </c>
      <c r="K749" s="35">
        <v>0</v>
      </c>
      <c r="L749" s="35">
        <v>1.61</v>
      </c>
      <c r="M749" s="35">
        <v>10054.14</v>
      </c>
      <c r="N749" s="38" t="s">
        <v>1001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60">
        <v>45918.497488425928</v>
      </c>
      <c r="B750" s="61">
        <v>444098561</v>
      </c>
      <c r="C750" s="37" t="s">
        <v>36</v>
      </c>
      <c r="D750" s="37" t="s">
        <v>38</v>
      </c>
      <c r="E750" s="37" t="s">
        <v>46</v>
      </c>
      <c r="F750" s="37" t="s">
        <v>120</v>
      </c>
      <c r="G750" s="36">
        <v>3664.58</v>
      </c>
      <c r="H750" s="61">
        <v>443312395</v>
      </c>
      <c r="I750" s="36">
        <v>0</v>
      </c>
      <c r="J750" s="36">
        <v>0</v>
      </c>
      <c r="K750" s="36">
        <v>0</v>
      </c>
      <c r="L750" s="36">
        <v>1.61</v>
      </c>
      <c r="M750" s="36">
        <v>10055.75</v>
      </c>
      <c r="N750" s="37" t="s">
        <v>1001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58">
        <v>45918.5003125</v>
      </c>
      <c r="B751" s="59">
        <v>444100252</v>
      </c>
      <c r="C751" s="38" t="s">
        <v>36</v>
      </c>
      <c r="D751" s="38" t="s">
        <v>37</v>
      </c>
      <c r="E751" s="38" t="s">
        <v>45</v>
      </c>
      <c r="F751" s="38" t="s">
        <v>120</v>
      </c>
      <c r="G751" s="35">
        <v>3665.17</v>
      </c>
      <c r="H751" s="59">
        <v>443314101</v>
      </c>
      <c r="I751" s="35">
        <v>0</v>
      </c>
      <c r="J751" s="35">
        <v>0</v>
      </c>
      <c r="K751" s="35">
        <v>0</v>
      </c>
      <c r="L751" s="35">
        <v>0</v>
      </c>
      <c r="M751" s="35">
        <v>10055.75</v>
      </c>
      <c r="N751" s="38" t="s">
        <v>77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60">
        <v>45918.500324074077</v>
      </c>
      <c r="B752" s="61">
        <v>444100254</v>
      </c>
      <c r="C752" s="37" t="s">
        <v>36</v>
      </c>
      <c r="D752" s="37" t="s">
        <v>37</v>
      </c>
      <c r="E752" s="37" t="s">
        <v>45</v>
      </c>
      <c r="F752" s="37" t="s">
        <v>120</v>
      </c>
      <c r="G752" s="36">
        <v>3665.1</v>
      </c>
      <c r="H752" s="61">
        <v>443314103</v>
      </c>
      <c r="I752" s="36">
        <v>0</v>
      </c>
      <c r="J752" s="36">
        <v>0</v>
      </c>
      <c r="K752" s="36">
        <v>0</v>
      </c>
      <c r="L752" s="36">
        <v>0</v>
      </c>
      <c r="M752" s="36">
        <v>10055.75</v>
      </c>
      <c r="N752" s="37" t="s">
        <v>108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58">
        <v>45918.500324074077</v>
      </c>
      <c r="B753" s="59">
        <v>444100258</v>
      </c>
      <c r="C753" s="38" t="s">
        <v>36</v>
      </c>
      <c r="D753" s="38" t="s">
        <v>37</v>
      </c>
      <c r="E753" s="38" t="s">
        <v>45</v>
      </c>
      <c r="F753" s="38" t="s">
        <v>120</v>
      </c>
      <c r="G753" s="35">
        <v>3665.11</v>
      </c>
      <c r="H753" s="59">
        <v>443314107</v>
      </c>
      <c r="I753" s="35">
        <v>0</v>
      </c>
      <c r="J753" s="35">
        <v>0</v>
      </c>
      <c r="K753" s="35">
        <v>0</v>
      </c>
      <c r="L753" s="35">
        <v>0</v>
      </c>
      <c r="M753" s="35">
        <v>10055.75</v>
      </c>
      <c r="N753" s="38" t="s">
        <v>109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60">
        <v>45918.502789351849</v>
      </c>
      <c r="B754" s="61">
        <v>444101101</v>
      </c>
      <c r="C754" s="37" t="s">
        <v>36</v>
      </c>
      <c r="D754" s="37" t="s">
        <v>38</v>
      </c>
      <c r="E754" s="37" t="s">
        <v>46</v>
      </c>
      <c r="F754" s="37" t="s">
        <v>120</v>
      </c>
      <c r="G754" s="36">
        <v>3666.2</v>
      </c>
      <c r="H754" s="61">
        <v>443314941</v>
      </c>
      <c r="I754" s="36">
        <v>0</v>
      </c>
      <c r="J754" s="36">
        <v>0</v>
      </c>
      <c r="K754" s="36">
        <v>0</v>
      </c>
      <c r="L754" s="36">
        <v>3.03</v>
      </c>
      <c r="M754" s="36">
        <v>10058.780000000001</v>
      </c>
      <c r="N754" s="37" t="s">
        <v>1002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58">
        <v>45918.502789351849</v>
      </c>
      <c r="B755" s="59">
        <v>444101102</v>
      </c>
      <c r="C755" s="38" t="s">
        <v>36</v>
      </c>
      <c r="D755" s="38" t="s">
        <v>38</v>
      </c>
      <c r="E755" s="38" t="s">
        <v>46</v>
      </c>
      <c r="F755" s="38" t="s">
        <v>120</v>
      </c>
      <c r="G755" s="35">
        <v>3666.2</v>
      </c>
      <c r="H755" s="59">
        <v>443314942</v>
      </c>
      <c r="I755" s="35">
        <v>0</v>
      </c>
      <c r="J755" s="35">
        <v>0</v>
      </c>
      <c r="K755" s="35">
        <v>0</v>
      </c>
      <c r="L755" s="35">
        <v>3.02</v>
      </c>
      <c r="M755" s="35">
        <v>10061.799999999999</v>
      </c>
      <c r="N755" s="38" t="s">
        <v>1002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60">
        <v>45918.502858796295</v>
      </c>
      <c r="B756" s="61">
        <v>444101148</v>
      </c>
      <c r="C756" s="37" t="s">
        <v>36</v>
      </c>
      <c r="D756" s="37" t="s">
        <v>38</v>
      </c>
      <c r="E756" s="37" t="s">
        <v>46</v>
      </c>
      <c r="F756" s="37" t="s">
        <v>120</v>
      </c>
      <c r="G756" s="36">
        <v>3666.57</v>
      </c>
      <c r="H756" s="61">
        <v>443314996</v>
      </c>
      <c r="I756" s="36">
        <v>0</v>
      </c>
      <c r="J756" s="36">
        <v>0</v>
      </c>
      <c r="K756" s="36">
        <v>0</v>
      </c>
      <c r="L756" s="36">
        <v>1.4</v>
      </c>
      <c r="M756" s="36">
        <v>10063.200000000001</v>
      </c>
      <c r="N756" s="37" t="s">
        <v>1003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58">
        <v>45918.503668981481</v>
      </c>
      <c r="B757" s="59">
        <v>444101802</v>
      </c>
      <c r="C757" s="38" t="s">
        <v>36</v>
      </c>
      <c r="D757" s="38" t="s">
        <v>37</v>
      </c>
      <c r="E757" s="38" t="s">
        <v>45</v>
      </c>
      <c r="F757" s="38" t="s">
        <v>120</v>
      </c>
      <c r="G757" s="35">
        <v>3665.54</v>
      </c>
      <c r="H757" s="59">
        <v>443315632</v>
      </c>
      <c r="I757" s="35">
        <v>0</v>
      </c>
      <c r="J757" s="35">
        <v>0</v>
      </c>
      <c r="K757" s="35">
        <v>0</v>
      </c>
      <c r="L757" s="35">
        <v>0</v>
      </c>
      <c r="M757" s="35">
        <v>10063.200000000001</v>
      </c>
      <c r="N757" s="38" t="s">
        <v>47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60">
        <v>45918.503680555557</v>
      </c>
      <c r="B758" s="61">
        <v>444101805</v>
      </c>
      <c r="C758" s="37" t="s">
        <v>36</v>
      </c>
      <c r="D758" s="37" t="s">
        <v>37</v>
      </c>
      <c r="E758" s="37" t="s">
        <v>45</v>
      </c>
      <c r="F758" s="37" t="s">
        <v>120</v>
      </c>
      <c r="G758" s="36">
        <v>3665.54</v>
      </c>
      <c r="H758" s="61">
        <v>443315635</v>
      </c>
      <c r="I758" s="36">
        <v>0</v>
      </c>
      <c r="J758" s="36">
        <v>0</v>
      </c>
      <c r="K758" s="36">
        <v>0</v>
      </c>
      <c r="L758" s="36">
        <v>0</v>
      </c>
      <c r="M758" s="36">
        <v>10063.200000000001</v>
      </c>
      <c r="N758" s="37" t="s">
        <v>48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58">
        <v>45918.503680555557</v>
      </c>
      <c r="B759" s="59">
        <v>444101807</v>
      </c>
      <c r="C759" s="38" t="s">
        <v>36</v>
      </c>
      <c r="D759" s="38" t="s">
        <v>37</v>
      </c>
      <c r="E759" s="38" t="s">
        <v>45</v>
      </c>
      <c r="F759" s="38" t="s">
        <v>120</v>
      </c>
      <c r="G759" s="35">
        <v>3665.51</v>
      </c>
      <c r="H759" s="59">
        <v>443315637</v>
      </c>
      <c r="I759" s="35">
        <v>0</v>
      </c>
      <c r="J759" s="35">
        <v>0</v>
      </c>
      <c r="K759" s="35">
        <v>0</v>
      </c>
      <c r="L759" s="35">
        <v>0</v>
      </c>
      <c r="M759" s="35">
        <v>10063.200000000001</v>
      </c>
      <c r="N759" s="38" t="s">
        <v>77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60">
        <v>45918.50403935185</v>
      </c>
      <c r="B760" s="61">
        <v>444101960</v>
      </c>
      <c r="C760" s="37" t="s">
        <v>36</v>
      </c>
      <c r="D760" s="37" t="s">
        <v>38</v>
      </c>
      <c r="E760" s="37" t="s">
        <v>46</v>
      </c>
      <c r="F760" s="37" t="s">
        <v>120</v>
      </c>
      <c r="G760" s="36">
        <v>3666.67</v>
      </c>
      <c r="H760" s="61">
        <v>443315785</v>
      </c>
      <c r="I760" s="36">
        <v>0</v>
      </c>
      <c r="J760" s="36">
        <v>0</v>
      </c>
      <c r="K760" s="36">
        <v>0</v>
      </c>
      <c r="L760" s="36">
        <v>3.49</v>
      </c>
      <c r="M760" s="36">
        <v>10066.69</v>
      </c>
      <c r="N760" s="37" t="s">
        <v>1004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58">
        <v>45918.50403935185</v>
      </c>
      <c r="B761" s="59">
        <v>444101961</v>
      </c>
      <c r="C761" s="38" t="s">
        <v>36</v>
      </c>
      <c r="D761" s="38" t="s">
        <v>38</v>
      </c>
      <c r="E761" s="38" t="s">
        <v>46</v>
      </c>
      <c r="F761" s="38" t="s">
        <v>120</v>
      </c>
      <c r="G761" s="35">
        <v>3666.67</v>
      </c>
      <c r="H761" s="59">
        <v>443315786</v>
      </c>
      <c r="I761" s="35">
        <v>0</v>
      </c>
      <c r="J761" s="35">
        <v>0</v>
      </c>
      <c r="K761" s="35">
        <v>0</v>
      </c>
      <c r="L761" s="35">
        <v>1.57</v>
      </c>
      <c r="M761" s="35">
        <v>10068.26</v>
      </c>
      <c r="N761" s="38" t="s">
        <v>1004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60">
        <v>45918.50403935185</v>
      </c>
      <c r="B762" s="61">
        <v>444101962</v>
      </c>
      <c r="C762" s="37" t="s">
        <v>36</v>
      </c>
      <c r="D762" s="37" t="s">
        <v>38</v>
      </c>
      <c r="E762" s="37" t="s">
        <v>46</v>
      </c>
      <c r="F762" s="37" t="s">
        <v>120</v>
      </c>
      <c r="G762" s="36">
        <v>3666.67</v>
      </c>
      <c r="H762" s="61">
        <v>443315787</v>
      </c>
      <c r="I762" s="36">
        <v>0</v>
      </c>
      <c r="J762" s="36">
        <v>0</v>
      </c>
      <c r="K762" s="36">
        <v>0</v>
      </c>
      <c r="L762" s="36">
        <v>1.56</v>
      </c>
      <c r="M762" s="36">
        <v>10069.82</v>
      </c>
      <c r="N762" s="37" t="s">
        <v>1004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58">
        <v>45918.504062499997</v>
      </c>
      <c r="B763" s="59">
        <v>444102057</v>
      </c>
      <c r="C763" s="38" t="s">
        <v>36</v>
      </c>
      <c r="D763" s="38" t="s">
        <v>38</v>
      </c>
      <c r="E763" s="38" t="s">
        <v>46</v>
      </c>
      <c r="F763" s="38" t="s">
        <v>120</v>
      </c>
      <c r="G763" s="35">
        <v>3667.07</v>
      </c>
      <c r="H763" s="59">
        <v>443315882</v>
      </c>
      <c r="I763" s="35">
        <v>0</v>
      </c>
      <c r="J763" s="35">
        <v>0</v>
      </c>
      <c r="K763" s="35">
        <v>0</v>
      </c>
      <c r="L763" s="35">
        <v>1.56</v>
      </c>
      <c r="M763" s="35">
        <v>10071.379999999999</v>
      </c>
      <c r="N763" s="38" t="s">
        <v>1005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60">
        <v>45918.504942129628</v>
      </c>
      <c r="B764" s="61">
        <v>444102833</v>
      </c>
      <c r="C764" s="37" t="s">
        <v>36</v>
      </c>
      <c r="D764" s="37" t="s">
        <v>37</v>
      </c>
      <c r="E764" s="37" t="s">
        <v>45</v>
      </c>
      <c r="F764" s="37" t="s">
        <v>120</v>
      </c>
      <c r="G764" s="36">
        <v>3666.45</v>
      </c>
      <c r="H764" s="61">
        <v>443316623</v>
      </c>
      <c r="I764" s="36">
        <v>0</v>
      </c>
      <c r="J764" s="36">
        <v>0</v>
      </c>
      <c r="K764" s="36">
        <v>0</v>
      </c>
      <c r="L764" s="36">
        <v>0</v>
      </c>
      <c r="M764" s="36">
        <v>10071.379999999999</v>
      </c>
      <c r="N764" s="37" t="s">
        <v>108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58">
        <v>45918.504953703705</v>
      </c>
      <c r="B765" s="59">
        <v>444102834</v>
      </c>
      <c r="C765" s="38" t="s">
        <v>36</v>
      </c>
      <c r="D765" s="38" t="s">
        <v>37</v>
      </c>
      <c r="E765" s="38" t="s">
        <v>45</v>
      </c>
      <c r="F765" s="38" t="s">
        <v>120</v>
      </c>
      <c r="G765" s="35">
        <v>3666.44</v>
      </c>
      <c r="H765" s="59">
        <v>443316624</v>
      </c>
      <c r="I765" s="35">
        <v>0</v>
      </c>
      <c r="J765" s="35">
        <v>0</v>
      </c>
      <c r="K765" s="35">
        <v>0</v>
      </c>
      <c r="L765" s="35">
        <v>0</v>
      </c>
      <c r="M765" s="35">
        <v>10071.379999999999</v>
      </c>
      <c r="N765" s="38" t="s">
        <v>109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60">
        <v>45918.504953703705</v>
      </c>
      <c r="B766" s="61">
        <v>444102835</v>
      </c>
      <c r="C766" s="37" t="s">
        <v>36</v>
      </c>
      <c r="D766" s="37" t="s">
        <v>37</v>
      </c>
      <c r="E766" s="37" t="s">
        <v>45</v>
      </c>
      <c r="F766" s="37" t="s">
        <v>120</v>
      </c>
      <c r="G766" s="36">
        <v>3666.56</v>
      </c>
      <c r="H766" s="61">
        <v>443316625</v>
      </c>
      <c r="I766" s="36">
        <v>0</v>
      </c>
      <c r="J766" s="36">
        <v>0</v>
      </c>
      <c r="K766" s="36">
        <v>0</v>
      </c>
      <c r="L766" s="36">
        <v>0</v>
      </c>
      <c r="M766" s="36">
        <v>10071.379999999999</v>
      </c>
      <c r="N766" s="37" t="s">
        <v>77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58">
        <v>45918.504953703705</v>
      </c>
      <c r="B767" s="59">
        <v>444102836</v>
      </c>
      <c r="C767" s="38" t="s">
        <v>36</v>
      </c>
      <c r="D767" s="38" t="s">
        <v>37</v>
      </c>
      <c r="E767" s="38" t="s">
        <v>45</v>
      </c>
      <c r="F767" s="38" t="s">
        <v>120</v>
      </c>
      <c r="G767" s="35">
        <v>3666.54</v>
      </c>
      <c r="H767" s="59">
        <v>443316626</v>
      </c>
      <c r="I767" s="35">
        <v>0</v>
      </c>
      <c r="J767" s="35">
        <v>0</v>
      </c>
      <c r="K767" s="35">
        <v>0</v>
      </c>
      <c r="L767" s="35">
        <v>0</v>
      </c>
      <c r="M767" s="35">
        <v>10071.379999999999</v>
      </c>
      <c r="N767" s="38" t="s">
        <v>52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60">
        <v>45918.505023148151</v>
      </c>
      <c r="B768" s="61">
        <v>444102872</v>
      </c>
      <c r="C768" s="37" t="s">
        <v>36</v>
      </c>
      <c r="D768" s="37" t="s">
        <v>38</v>
      </c>
      <c r="E768" s="37" t="s">
        <v>46</v>
      </c>
      <c r="F768" s="37" t="s">
        <v>120</v>
      </c>
      <c r="G768" s="36">
        <v>3665.92</v>
      </c>
      <c r="H768" s="61">
        <v>443316663</v>
      </c>
      <c r="I768" s="36">
        <v>0</v>
      </c>
      <c r="J768" s="36">
        <v>0</v>
      </c>
      <c r="K768" s="36">
        <v>0</v>
      </c>
      <c r="L768" s="36">
        <v>0.38</v>
      </c>
      <c r="M768" s="36">
        <v>10071.76</v>
      </c>
      <c r="N768" s="37" t="s">
        <v>1006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58">
        <v>45918.505023148151</v>
      </c>
      <c r="B769" s="59">
        <v>444102873</v>
      </c>
      <c r="C769" s="38" t="s">
        <v>36</v>
      </c>
      <c r="D769" s="38" t="s">
        <v>38</v>
      </c>
      <c r="E769" s="38" t="s">
        <v>46</v>
      </c>
      <c r="F769" s="38" t="s">
        <v>120</v>
      </c>
      <c r="G769" s="35">
        <v>3665.92</v>
      </c>
      <c r="H769" s="59">
        <v>443316664</v>
      </c>
      <c r="I769" s="35">
        <v>0</v>
      </c>
      <c r="J769" s="35">
        <v>0</v>
      </c>
      <c r="K769" s="35">
        <v>0</v>
      </c>
      <c r="L769" s="35">
        <v>0.38</v>
      </c>
      <c r="M769" s="35">
        <v>10072.14</v>
      </c>
      <c r="N769" s="38" t="s">
        <v>1007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60">
        <v>45918.505173611113</v>
      </c>
      <c r="B770" s="61">
        <v>444102913</v>
      </c>
      <c r="C770" s="37" t="s">
        <v>36</v>
      </c>
      <c r="D770" s="37" t="s">
        <v>37</v>
      </c>
      <c r="E770" s="37" t="s">
        <v>45</v>
      </c>
      <c r="F770" s="37" t="s">
        <v>120</v>
      </c>
      <c r="G770" s="36">
        <v>3666.2</v>
      </c>
      <c r="H770" s="61">
        <v>443316703</v>
      </c>
      <c r="I770" s="36">
        <v>0</v>
      </c>
      <c r="J770" s="36">
        <v>0</v>
      </c>
      <c r="K770" s="36">
        <v>0</v>
      </c>
      <c r="L770" s="36">
        <v>0</v>
      </c>
      <c r="M770" s="36">
        <v>10072.14</v>
      </c>
      <c r="N770" s="37" t="s">
        <v>47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58">
        <v>45918.505185185182</v>
      </c>
      <c r="B771" s="59">
        <v>444102914</v>
      </c>
      <c r="C771" s="38" t="s">
        <v>36</v>
      </c>
      <c r="D771" s="38" t="s">
        <v>37</v>
      </c>
      <c r="E771" s="38" t="s">
        <v>45</v>
      </c>
      <c r="F771" s="38" t="s">
        <v>120</v>
      </c>
      <c r="G771" s="35">
        <v>3666.21</v>
      </c>
      <c r="H771" s="59">
        <v>443316704</v>
      </c>
      <c r="I771" s="35">
        <v>0</v>
      </c>
      <c r="J771" s="35">
        <v>0</v>
      </c>
      <c r="K771" s="35">
        <v>0</v>
      </c>
      <c r="L771" s="35">
        <v>0</v>
      </c>
      <c r="M771" s="35">
        <v>10072.14</v>
      </c>
      <c r="N771" s="38" t="s">
        <v>48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60">
        <v>45918.506574074076</v>
      </c>
      <c r="B772" s="61">
        <v>444103531</v>
      </c>
      <c r="C772" s="37" t="s">
        <v>36</v>
      </c>
      <c r="D772" s="37" t="s">
        <v>38</v>
      </c>
      <c r="E772" s="37" t="s">
        <v>46</v>
      </c>
      <c r="F772" s="37" t="s">
        <v>120</v>
      </c>
      <c r="G772" s="36">
        <v>3667.99</v>
      </c>
      <c r="H772" s="61">
        <v>443317322</v>
      </c>
      <c r="I772" s="36">
        <v>0</v>
      </c>
      <c r="J772" s="36">
        <v>0</v>
      </c>
      <c r="K772" s="36">
        <v>0</v>
      </c>
      <c r="L772" s="36">
        <v>1.55</v>
      </c>
      <c r="M772" s="36">
        <v>10073.69</v>
      </c>
      <c r="N772" s="37" t="s">
        <v>1008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58">
        <v>45918.506574074076</v>
      </c>
      <c r="B773" s="59">
        <v>444103532</v>
      </c>
      <c r="C773" s="38" t="s">
        <v>36</v>
      </c>
      <c r="D773" s="38" t="s">
        <v>38</v>
      </c>
      <c r="E773" s="38" t="s">
        <v>46</v>
      </c>
      <c r="F773" s="38" t="s">
        <v>120</v>
      </c>
      <c r="G773" s="35">
        <v>3667.99</v>
      </c>
      <c r="H773" s="59">
        <v>443317323</v>
      </c>
      <c r="I773" s="35">
        <v>0</v>
      </c>
      <c r="J773" s="35">
        <v>0</v>
      </c>
      <c r="K773" s="35">
        <v>0</v>
      </c>
      <c r="L773" s="35">
        <v>1.43</v>
      </c>
      <c r="M773" s="35">
        <v>10075.120000000001</v>
      </c>
      <c r="N773" s="38" t="s">
        <v>1008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60">
        <v>45918.506585648145</v>
      </c>
      <c r="B774" s="61">
        <v>444103536</v>
      </c>
      <c r="C774" s="37" t="s">
        <v>36</v>
      </c>
      <c r="D774" s="37" t="s">
        <v>38</v>
      </c>
      <c r="E774" s="37" t="s">
        <v>46</v>
      </c>
      <c r="F774" s="37" t="s">
        <v>120</v>
      </c>
      <c r="G774" s="36">
        <v>3668.04</v>
      </c>
      <c r="H774" s="61">
        <v>443317327</v>
      </c>
      <c r="I774" s="36">
        <v>0</v>
      </c>
      <c r="J774" s="36">
        <v>0</v>
      </c>
      <c r="K774" s="36">
        <v>0</v>
      </c>
      <c r="L774" s="36">
        <v>1.59</v>
      </c>
      <c r="M774" s="36">
        <v>10076.709999999999</v>
      </c>
      <c r="N774" s="37" t="s">
        <v>1009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58">
        <v>45918.508414351854</v>
      </c>
      <c r="B775" s="59">
        <v>444104576</v>
      </c>
      <c r="C775" s="38" t="s">
        <v>36</v>
      </c>
      <c r="D775" s="38" t="s">
        <v>38</v>
      </c>
      <c r="E775" s="38" t="s">
        <v>46</v>
      </c>
      <c r="F775" s="38" t="s">
        <v>120</v>
      </c>
      <c r="G775" s="35">
        <v>3669.14</v>
      </c>
      <c r="H775" s="59">
        <v>443318345</v>
      </c>
      <c r="I775" s="35">
        <v>0</v>
      </c>
      <c r="J775" s="35">
        <v>0</v>
      </c>
      <c r="K775" s="35">
        <v>0</v>
      </c>
      <c r="L775" s="35">
        <v>2.94</v>
      </c>
      <c r="M775" s="35">
        <v>10079.65</v>
      </c>
      <c r="N775" s="38" t="s">
        <v>1010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60">
        <v>45918.508425925924</v>
      </c>
      <c r="B776" s="61">
        <v>444104592</v>
      </c>
      <c r="C776" s="37" t="s">
        <v>36</v>
      </c>
      <c r="D776" s="37" t="s">
        <v>38</v>
      </c>
      <c r="E776" s="37" t="s">
        <v>46</v>
      </c>
      <c r="F776" s="37" t="s">
        <v>120</v>
      </c>
      <c r="G776" s="36">
        <v>3669.21</v>
      </c>
      <c r="H776" s="61">
        <v>443318361</v>
      </c>
      <c r="I776" s="36">
        <v>0</v>
      </c>
      <c r="J776" s="36">
        <v>0</v>
      </c>
      <c r="K776" s="36">
        <v>0</v>
      </c>
      <c r="L776" s="36">
        <v>3</v>
      </c>
      <c r="M776" s="36">
        <v>10082.65</v>
      </c>
      <c r="N776" s="37" t="s">
        <v>1011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58">
        <v>45918.509687500002</v>
      </c>
      <c r="B777" s="59">
        <v>444105081</v>
      </c>
      <c r="C777" s="38" t="s">
        <v>36</v>
      </c>
      <c r="D777" s="38" t="s">
        <v>37</v>
      </c>
      <c r="E777" s="38" t="s">
        <v>45</v>
      </c>
      <c r="F777" s="38" t="s">
        <v>120</v>
      </c>
      <c r="G777" s="35">
        <v>3668.14</v>
      </c>
      <c r="H777" s="59">
        <v>443318833</v>
      </c>
      <c r="I777" s="35">
        <v>0</v>
      </c>
      <c r="J777" s="35">
        <v>0</v>
      </c>
      <c r="K777" s="35">
        <v>0</v>
      </c>
      <c r="L777" s="35">
        <v>0</v>
      </c>
      <c r="M777" s="35">
        <v>10082.65</v>
      </c>
      <c r="N777" s="38" t="s">
        <v>108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60">
        <v>45918.509699074071</v>
      </c>
      <c r="B778" s="61">
        <v>444105082</v>
      </c>
      <c r="C778" s="37" t="s">
        <v>36</v>
      </c>
      <c r="D778" s="37" t="s">
        <v>37</v>
      </c>
      <c r="E778" s="37" t="s">
        <v>45</v>
      </c>
      <c r="F778" s="37" t="s">
        <v>120</v>
      </c>
      <c r="G778" s="36">
        <v>3668.14</v>
      </c>
      <c r="H778" s="61">
        <v>443318834</v>
      </c>
      <c r="I778" s="36">
        <v>0</v>
      </c>
      <c r="J778" s="36">
        <v>0</v>
      </c>
      <c r="K778" s="36">
        <v>0</v>
      </c>
      <c r="L778" s="36">
        <v>0</v>
      </c>
      <c r="M778" s="36">
        <v>10082.65</v>
      </c>
      <c r="N778" s="37" t="s">
        <v>47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58">
        <v>45918.509699074071</v>
      </c>
      <c r="B779" s="59">
        <v>444105083</v>
      </c>
      <c r="C779" s="38" t="s">
        <v>36</v>
      </c>
      <c r="D779" s="38" t="s">
        <v>37</v>
      </c>
      <c r="E779" s="38" t="s">
        <v>45</v>
      </c>
      <c r="F779" s="38" t="s">
        <v>120</v>
      </c>
      <c r="G779" s="35">
        <v>3668.14</v>
      </c>
      <c r="H779" s="59">
        <v>443318835</v>
      </c>
      <c r="I779" s="35">
        <v>0</v>
      </c>
      <c r="J779" s="35">
        <v>0</v>
      </c>
      <c r="K779" s="35">
        <v>0</v>
      </c>
      <c r="L779" s="35">
        <v>0</v>
      </c>
      <c r="M779" s="35">
        <v>10082.65</v>
      </c>
      <c r="N779" s="38" t="s">
        <v>109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60">
        <v>45918.509699074071</v>
      </c>
      <c r="B780" s="61">
        <v>444105085</v>
      </c>
      <c r="C780" s="37" t="s">
        <v>36</v>
      </c>
      <c r="D780" s="37" t="s">
        <v>37</v>
      </c>
      <c r="E780" s="37" t="s">
        <v>45</v>
      </c>
      <c r="F780" s="37" t="s">
        <v>120</v>
      </c>
      <c r="G780" s="36">
        <v>3668.14</v>
      </c>
      <c r="H780" s="61">
        <v>443318836</v>
      </c>
      <c r="I780" s="36">
        <v>0</v>
      </c>
      <c r="J780" s="36">
        <v>0</v>
      </c>
      <c r="K780" s="36">
        <v>0</v>
      </c>
      <c r="L780" s="36">
        <v>0</v>
      </c>
      <c r="M780" s="36">
        <v>10082.65</v>
      </c>
      <c r="N780" s="37" t="s">
        <v>48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58">
        <v>45918.509699074071</v>
      </c>
      <c r="B781" s="59">
        <v>444105086</v>
      </c>
      <c r="C781" s="38" t="s">
        <v>36</v>
      </c>
      <c r="D781" s="38" t="s">
        <v>37</v>
      </c>
      <c r="E781" s="38" t="s">
        <v>45</v>
      </c>
      <c r="F781" s="38" t="s">
        <v>120</v>
      </c>
      <c r="G781" s="35">
        <v>3668.14</v>
      </c>
      <c r="H781" s="59">
        <v>443318837</v>
      </c>
      <c r="I781" s="35">
        <v>0</v>
      </c>
      <c r="J781" s="35">
        <v>0</v>
      </c>
      <c r="K781" s="35">
        <v>0</v>
      </c>
      <c r="L781" s="35">
        <v>0</v>
      </c>
      <c r="M781" s="35">
        <v>10082.65</v>
      </c>
      <c r="N781" s="38" t="s">
        <v>77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60">
        <v>45918.510196759256</v>
      </c>
      <c r="B782" s="61">
        <v>444105557</v>
      </c>
      <c r="C782" s="37" t="s">
        <v>36</v>
      </c>
      <c r="D782" s="37" t="s">
        <v>38</v>
      </c>
      <c r="E782" s="37" t="s">
        <v>46</v>
      </c>
      <c r="F782" s="37" t="s">
        <v>120</v>
      </c>
      <c r="G782" s="36">
        <v>3667.29</v>
      </c>
      <c r="H782" s="61">
        <v>443319306</v>
      </c>
      <c r="I782" s="36">
        <v>0</v>
      </c>
      <c r="J782" s="36">
        <v>0</v>
      </c>
      <c r="K782" s="36">
        <v>0</v>
      </c>
      <c r="L782" s="36">
        <v>0.75</v>
      </c>
      <c r="M782" s="36">
        <v>10083.4</v>
      </c>
      <c r="N782" s="37" t="s">
        <v>1012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58">
        <v>45918.510266203702</v>
      </c>
      <c r="B783" s="59">
        <v>444105610</v>
      </c>
      <c r="C783" s="38" t="s">
        <v>36</v>
      </c>
      <c r="D783" s="38" t="s">
        <v>37</v>
      </c>
      <c r="E783" s="38" t="s">
        <v>45</v>
      </c>
      <c r="F783" s="38" t="s">
        <v>120</v>
      </c>
      <c r="G783" s="35">
        <v>3667.23</v>
      </c>
      <c r="H783" s="59">
        <v>443319361</v>
      </c>
      <c r="I783" s="35">
        <v>0</v>
      </c>
      <c r="J783" s="35">
        <v>0</v>
      </c>
      <c r="K783" s="35">
        <v>0</v>
      </c>
      <c r="L783" s="35">
        <v>0</v>
      </c>
      <c r="M783" s="35">
        <v>10083.4</v>
      </c>
      <c r="N783" s="38" t="s">
        <v>93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60">
        <v>45918.510277777779</v>
      </c>
      <c r="B784" s="61">
        <v>444105613</v>
      </c>
      <c r="C784" s="37" t="s">
        <v>36</v>
      </c>
      <c r="D784" s="37" t="s">
        <v>37</v>
      </c>
      <c r="E784" s="37" t="s">
        <v>45</v>
      </c>
      <c r="F784" s="37" t="s">
        <v>120</v>
      </c>
      <c r="G784" s="36">
        <v>3667.21</v>
      </c>
      <c r="H784" s="61">
        <v>443319364</v>
      </c>
      <c r="I784" s="36">
        <v>0</v>
      </c>
      <c r="J784" s="36">
        <v>0</v>
      </c>
      <c r="K784" s="36">
        <v>0</v>
      </c>
      <c r="L784" s="36">
        <v>0</v>
      </c>
      <c r="M784" s="36">
        <v>10083.4</v>
      </c>
      <c r="N784" s="37" t="s">
        <v>107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58">
        <v>45918.510277777779</v>
      </c>
      <c r="B785" s="59">
        <v>444105616</v>
      </c>
      <c r="C785" s="38" t="s">
        <v>36</v>
      </c>
      <c r="D785" s="38" t="s">
        <v>37</v>
      </c>
      <c r="E785" s="38" t="s">
        <v>45</v>
      </c>
      <c r="F785" s="38" t="s">
        <v>120</v>
      </c>
      <c r="G785" s="35">
        <v>3667.21</v>
      </c>
      <c r="H785" s="59">
        <v>443319367</v>
      </c>
      <c r="I785" s="35">
        <v>0</v>
      </c>
      <c r="J785" s="35">
        <v>0</v>
      </c>
      <c r="K785" s="35">
        <v>0</v>
      </c>
      <c r="L785" s="35">
        <v>0</v>
      </c>
      <c r="M785" s="35">
        <v>10083.4</v>
      </c>
      <c r="N785" s="38" t="s">
        <v>81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60">
        <v>45918.510381944441</v>
      </c>
      <c r="B786" s="61">
        <v>444105737</v>
      </c>
      <c r="C786" s="37" t="s">
        <v>36</v>
      </c>
      <c r="D786" s="37" t="s">
        <v>37</v>
      </c>
      <c r="E786" s="37" t="s">
        <v>45</v>
      </c>
      <c r="F786" s="37" t="s">
        <v>120</v>
      </c>
      <c r="G786" s="36">
        <v>3667.73</v>
      </c>
      <c r="H786" s="61">
        <v>443319488</v>
      </c>
      <c r="I786" s="36">
        <v>0</v>
      </c>
      <c r="J786" s="36">
        <v>0</v>
      </c>
      <c r="K786" s="36">
        <v>0</v>
      </c>
      <c r="L786" s="36">
        <v>0</v>
      </c>
      <c r="M786" s="36">
        <v>10083.4</v>
      </c>
      <c r="N786" s="37" t="s">
        <v>52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58">
        <v>45918.511238425926</v>
      </c>
      <c r="B787" s="59">
        <v>444105986</v>
      </c>
      <c r="C787" s="38" t="s">
        <v>36</v>
      </c>
      <c r="D787" s="38" t="s">
        <v>38</v>
      </c>
      <c r="E787" s="38" t="s">
        <v>46</v>
      </c>
      <c r="F787" s="38" t="s">
        <v>120</v>
      </c>
      <c r="G787" s="35">
        <v>3666.61</v>
      </c>
      <c r="H787" s="59">
        <v>443319728</v>
      </c>
      <c r="I787" s="35">
        <v>0</v>
      </c>
      <c r="J787" s="35">
        <v>0</v>
      </c>
      <c r="K787" s="35">
        <v>0</v>
      </c>
      <c r="L787" s="35">
        <v>-1.53</v>
      </c>
      <c r="M787" s="35">
        <v>10081.870000000001</v>
      </c>
      <c r="N787" s="38" t="s">
        <v>1013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60">
        <v>45918.515370370369</v>
      </c>
      <c r="B788" s="61">
        <v>444107846</v>
      </c>
      <c r="C788" s="37" t="s">
        <v>36</v>
      </c>
      <c r="D788" s="37" t="s">
        <v>38</v>
      </c>
      <c r="E788" s="37" t="s">
        <v>46</v>
      </c>
      <c r="F788" s="37" t="s">
        <v>120</v>
      </c>
      <c r="G788" s="36">
        <v>3669.65</v>
      </c>
      <c r="H788" s="61">
        <v>443321544</v>
      </c>
      <c r="I788" s="36">
        <v>0</v>
      </c>
      <c r="J788" s="36">
        <v>0</v>
      </c>
      <c r="K788" s="36">
        <v>0</v>
      </c>
      <c r="L788" s="36">
        <v>1.51</v>
      </c>
      <c r="M788" s="36">
        <v>10083.379999999999</v>
      </c>
      <c r="N788" s="37" t="s">
        <v>1014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58">
        <v>45918.515370370369</v>
      </c>
      <c r="B789" s="59">
        <v>444107847</v>
      </c>
      <c r="C789" s="38" t="s">
        <v>36</v>
      </c>
      <c r="D789" s="38" t="s">
        <v>38</v>
      </c>
      <c r="E789" s="38" t="s">
        <v>46</v>
      </c>
      <c r="F789" s="38" t="s">
        <v>120</v>
      </c>
      <c r="G789" s="35">
        <v>3669.65</v>
      </c>
      <c r="H789" s="59">
        <v>443321545</v>
      </c>
      <c r="I789" s="35">
        <v>0</v>
      </c>
      <c r="J789" s="35">
        <v>0</v>
      </c>
      <c r="K789" s="35">
        <v>0</v>
      </c>
      <c r="L789" s="35">
        <v>1.51</v>
      </c>
      <c r="M789" s="35">
        <v>10084.89</v>
      </c>
      <c r="N789" s="38" t="s">
        <v>1014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60">
        <v>45918.515590277777</v>
      </c>
      <c r="B790" s="61">
        <v>444108311</v>
      </c>
      <c r="C790" s="37" t="s">
        <v>36</v>
      </c>
      <c r="D790" s="37" t="s">
        <v>38</v>
      </c>
      <c r="E790" s="37" t="s">
        <v>46</v>
      </c>
      <c r="F790" s="37" t="s">
        <v>120</v>
      </c>
      <c r="G790" s="36">
        <v>3670.67</v>
      </c>
      <c r="H790" s="61">
        <v>443322000</v>
      </c>
      <c r="I790" s="36">
        <v>0</v>
      </c>
      <c r="J790" s="36">
        <v>0</v>
      </c>
      <c r="K790" s="36">
        <v>0</v>
      </c>
      <c r="L790" s="36">
        <v>3.44</v>
      </c>
      <c r="M790" s="36">
        <v>10088.33</v>
      </c>
      <c r="N790" s="37" t="s">
        <v>1015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58">
        <v>45918.515590277777</v>
      </c>
      <c r="B791" s="59">
        <v>444108365</v>
      </c>
      <c r="C791" s="38" t="s">
        <v>36</v>
      </c>
      <c r="D791" s="38" t="s">
        <v>38</v>
      </c>
      <c r="E791" s="38" t="s">
        <v>46</v>
      </c>
      <c r="F791" s="38" t="s">
        <v>120</v>
      </c>
      <c r="G791" s="35">
        <v>3670.76</v>
      </c>
      <c r="H791" s="59">
        <v>443322050</v>
      </c>
      <c r="I791" s="35">
        <v>0</v>
      </c>
      <c r="J791" s="35">
        <v>0</v>
      </c>
      <c r="K791" s="35">
        <v>0</v>
      </c>
      <c r="L791" s="35">
        <v>3.55</v>
      </c>
      <c r="M791" s="35">
        <v>10091.879999999999</v>
      </c>
      <c r="N791" s="38" t="s">
        <v>1016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60">
        <v>45918.515590277777</v>
      </c>
      <c r="B792" s="61">
        <v>444108366</v>
      </c>
      <c r="C792" s="37" t="s">
        <v>36</v>
      </c>
      <c r="D792" s="37" t="s">
        <v>38</v>
      </c>
      <c r="E792" s="37" t="s">
        <v>46</v>
      </c>
      <c r="F792" s="37" t="s">
        <v>120</v>
      </c>
      <c r="G792" s="36">
        <v>3670.76</v>
      </c>
      <c r="H792" s="61">
        <v>443322051</v>
      </c>
      <c r="I792" s="36">
        <v>0</v>
      </c>
      <c r="J792" s="36">
        <v>0</v>
      </c>
      <c r="K792" s="36">
        <v>0</v>
      </c>
      <c r="L792" s="36">
        <v>3.55</v>
      </c>
      <c r="M792" s="36">
        <v>10095.43</v>
      </c>
      <c r="N792" s="37" t="s">
        <v>1016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58">
        <v>45918.516018518516</v>
      </c>
      <c r="B793" s="59">
        <v>444108700</v>
      </c>
      <c r="C793" s="38" t="s">
        <v>36</v>
      </c>
      <c r="D793" s="38" t="s">
        <v>38</v>
      </c>
      <c r="E793" s="38" t="s">
        <v>46</v>
      </c>
      <c r="F793" s="38" t="s">
        <v>120</v>
      </c>
      <c r="G793" s="35">
        <v>3671.14</v>
      </c>
      <c r="H793" s="59">
        <v>443322379</v>
      </c>
      <c r="I793" s="35">
        <v>0</v>
      </c>
      <c r="J793" s="35">
        <v>0</v>
      </c>
      <c r="K793" s="35">
        <v>0</v>
      </c>
      <c r="L793" s="35">
        <v>3</v>
      </c>
      <c r="M793" s="35">
        <v>10098.43</v>
      </c>
      <c r="N793" s="38" t="s">
        <v>1017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60">
        <v>45918.516018518516</v>
      </c>
      <c r="B794" s="61">
        <v>444108701</v>
      </c>
      <c r="C794" s="37" t="s">
        <v>36</v>
      </c>
      <c r="D794" s="37" t="s">
        <v>38</v>
      </c>
      <c r="E794" s="37" t="s">
        <v>46</v>
      </c>
      <c r="F794" s="37" t="s">
        <v>120</v>
      </c>
      <c r="G794" s="36">
        <v>3671.14</v>
      </c>
      <c r="H794" s="61">
        <v>443322380</v>
      </c>
      <c r="I794" s="36">
        <v>0</v>
      </c>
      <c r="J794" s="36">
        <v>0</v>
      </c>
      <c r="K794" s="36">
        <v>0</v>
      </c>
      <c r="L794" s="36">
        <v>3</v>
      </c>
      <c r="M794" s="36">
        <v>10101.43</v>
      </c>
      <c r="N794" s="37" t="s">
        <v>1017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58">
        <v>45918.516053240739</v>
      </c>
      <c r="B795" s="59">
        <v>444108732</v>
      </c>
      <c r="C795" s="38" t="s">
        <v>36</v>
      </c>
      <c r="D795" s="38" t="s">
        <v>38</v>
      </c>
      <c r="E795" s="38" t="s">
        <v>46</v>
      </c>
      <c r="F795" s="38" t="s">
        <v>120</v>
      </c>
      <c r="G795" s="35">
        <v>3671.26</v>
      </c>
      <c r="H795" s="59">
        <v>443322411</v>
      </c>
      <c r="I795" s="35">
        <v>0</v>
      </c>
      <c r="J795" s="35">
        <v>0</v>
      </c>
      <c r="K795" s="35">
        <v>0</v>
      </c>
      <c r="L795" s="35">
        <v>3.53</v>
      </c>
      <c r="M795" s="35">
        <v>10104.959999999999</v>
      </c>
      <c r="N795" s="38" t="s">
        <v>1018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60">
        <v>45918.520451388889</v>
      </c>
      <c r="B796" s="61">
        <v>444110613</v>
      </c>
      <c r="C796" s="37" t="s">
        <v>36</v>
      </c>
      <c r="D796" s="37" t="s">
        <v>37</v>
      </c>
      <c r="E796" s="37" t="s">
        <v>45</v>
      </c>
      <c r="F796" s="37" t="s">
        <v>120</v>
      </c>
      <c r="G796" s="36">
        <v>3671.48</v>
      </c>
      <c r="H796" s="61">
        <v>443324265</v>
      </c>
      <c r="I796" s="36">
        <v>0</v>
      </c>
      <c r="J796" s="36">
        <v>0</v>
      </c>
      <c r="K796" s="36">
        <v>0</v>
      </c>
      <c r="L796" s="36">
        <v>0</v>
      </c>
      <c r="M796" s="36">
        <v>10104.959999999999</v>
      </c>
      <c r="N796" s="37" t="s">
        <v>47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58">
        <v>45918.520462962966</v>
      </c>
      <c r="B797" s="59">
        <v>444110614</v>
      </c>
      <c r="C797" s="38" t="s">
        <v>36</v>
      </c>
      <c r="D797" s="38" t="s">
        <v>37</v>
      </c>
      <c r="E797" s="38" t="s">
        <v>45</v>
      </c>
      <c r="F797" s="38" t="s">
        <v>120</v>
      </c>
      <c r="G797" s="35">
        <v>3671.48</v>
      </c>
      <c r="H797" s="59">
        <v>443324267</v>
      </c>
      <c r="I797" s="35">
        <v>0</v>
      </c>
      <c r="J797" s="35">
        <v>0</v>
      </c>
      <c r="K797" s="35">
        <v>0</v>
      </c>
      <c r="L797" s="35">
        <v>0</v>
      </c>
      <c r="M797" s="35">
        <v>10104.959999999999</v>
      </c>
      <c r="N797" s="38" t="s">
        <v>77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60">
        <v>45918.520462962966</v>
      </c>
      <c r="B798" s="61">
        <v>444110616</v>
      </c>
      <c r="C798" s="37" t="s">
        <v>36</v>
      </c>
      <c r="D798" s="37" t="s">
        <v>37</v>
      </c>
      <c r="E798" s="37" t="s">
        <v>45</v>
      </c>
      <c r="F798" s="37" t="s">
        <v>120</v>
      </c>
      <c r="G798" s="36">
        <v>3671.48</v>
      </c>
      <c r="H798" s="61">
        <v>443324268</v>
      </c>
      <c r="I798" s="36">
        <v>0</v>
      </c>
      <c r="J798" s="36">
        <v>0</v>
      </c>
      <c r="K798" s="36">
        <v>0</v>
      </c>
      <c r="L798" s="36">
        <v>0</v>
      </c>
      <c r="M798" s="36">
        <v>10104.959999999999</v>
      </c>
      <c r="N798" s="37" t="s">
        <v>108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58">
        <v>45918.520462962966</v>
      </c>
      <c r="B799" s="59">
        <v>444110617</v>
      </c>
      <c r="C799" s="38" t="s">
        <v>36</v>
      </c>
      <c r="D799" s="38" t="s">
        <v>37</v>
      </c>
      <c r="E799" s="38" t="s">
        <v>45</v>
      </c>
      <c r="F799" s="38" t="s">
        <v>120</v>
      </c>
      <c r="G799" s="35">
        <v>3671.48</v>
      </c>
      <c r="H799" s="59">
        <v>443324269</v>
      </c>
      <c r="I799" s="35">
        <v>0</v>
      </c>
      <c r="J799" s="35">
        <v>0</v>
      </c>
      <c r="K799" s="35">
        <v>0</v>
      </c>
      <c r="L799" s="35">
        <v>0</v>
      </c>
      <c r="M799" s="35">
        <v>10104.959999999999</v>
      </c>
      <c r="N799" s="38" t="s">
        <v>109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60">
        <v>45918.520462962966</v>
      </c>
      <c r="B800" s="61">
        <v>444110618</v>
      </c>
      <c r="C800" s="37" t="s">
        <v>36</v>
      </c>
      <c r="D800" s="37" t="s">
        <v>37</v>
      </c>
      <c r="E800" s="37" t="s">
        <v>45</v>
      </c>
      <c r="F800" s="37" t="s">
        <v>120</v>
      </c>
      <c r="G800" s="36">
        <v>3671.48</v>
      </c>
      <c r="H800" s="61">
        <v>443324270</v>
      </c>
      <c r="I800" s="36">
        <v>0</v>
      </c>
      <c r="J800" s="36">
        <v>0</v>
      </c>
      <c r="K800" s="36">
        <v>0</v>
      </c>
      <c r="L800" s="36">
        <v>0</v>
      </c>
      <c r="M800" s="36">
        <v>10104.959999999999</v>
      </c>
      <c r="N800" s="37" t="s">
        <v>52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58">
        <v>45918.520474537036</v>
      </c>
      <c r="B801" s="59">
        <v>444110620</v>
      </c>
      <c r="C801" s="38" t="s">
        <v>36</v>
      </c>
      <c r="D801" s="38" t="s">
        <v>37</v>
      </c>
      <c r="E801" s="38" t="s">
        <v>45</v>
      </c>
      <c r="F801" s="38" t="s">
        <v>120</v>
      </c>
      <c r="G801" s="35">
        <v>3671.48</v>
      </c>
      <c r="H801" s="59">
        <v>443324272</v>
      </c>
      <c r="I801" s="35">
        <v>0</v>
      </c>
      <c r="J801" s="35">
        <v>0</v>
      </c>
      <c r="K801" s="35">
        <v>0</v>
      </c>
      <c r="L801" s="35">
        <v>0</v>
      </c>
      <c r="M801" s="35">
        <v>10104.959999999999</v>
      </c>
      <c r="N801" s="38" t="s">
        <v>48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60">
        <v>45918.522858796299</v>
      </c>
      <c r="B802" s="61">
        <v>444111620</v>
      </c>
      <c r="C802" s="37" t="s">
        <v>36</v>
      </c>
      <c r="D802" s="37" t="s">
        <v>38</v>
      </c>
      <c r="E802" s="37" t="s">
        <v>46</v>
      </c>
      <c r="F802" s="37" t="s">
        <v>120</v>
      </c>
      <c r="G802" s="36">
        <v>3671.25</v>
      </c>
      <c r="H802" s="61">
        <v>443325255</v>
      </c>
      <c r="I802" s="36">
        <v>0</v>
      </c>
      <c r="J802" s="36">
        <v>0</v>
      </c>
      <c r="K802" s="36">
        <v>0</v>
      </c>
      <c r="L802" s="36">
        <v>-0.23</v>
      </c>
      <c r="M802" s="36">
        <v>10104.73</v>
      </c>
      <c r="N802" s="37" t="s">
        <v>1019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58">
        <v>45918.522858796299</v>
      </c>
      <c r="B803" s="59">
        <v>444111621</v>
      </c>
      <c r="C803" s="38" t="s">
        <v>36</v>
      </c>
      <c r="D803" s="38" t="s">
        <v>38</v>
      </c>
      <c r="E803" s="38" t="s">
        <v>46</v>
      </c>
      <c r="F803" s="38" t="s">
        <v>120</v>
      </c>
      <c r="G803" s="35">
        <v>3671.25</v>
      </c>
      <c r="H803" s="59">
        <v>443325256</v>
      </c>
      <c r="I803" s="35">
        <v>0</v>
      </c>
      <c r="J803" s="35">
        <v>0</v>
      </c>
      <c r="K803" s="35">
        <v>0</v>
      </c>
      <c r="L803" s="35">
        <v>-0.23</v>
      </c>
      <c r="M803" s="35">
        <v>10104.5</v>
      </c>
      <c r="N803" s="38" t="s">
        <v>1019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60">
        <v>45918.523113425923</v>
      </c>
      <c r="B804" s="61">
        <v>444111740</v>
      </c>
      <c r="C804" s="37" t="s">
        <v>36</v>
      </c>
      <c r="D804" s="37" t="s">
        <v>37</v>
      </c>
      <c r="E804" s="37" t="s">
        <v>45</v>
      </c>
      <c r="F804" s="37" t="s">
        <v>120</v>
      </c>
      <c r="G804" s="36">
        <v>3671.11</v>
      </c>
      <c r="H804" s="61">
        <v>443325377</v>
      </c>
      <c r="I804" s="36">
        <v>0</v>
      </c>
      <c r="J804" s="36">
        <v>0</v>
      </c>
      <c r="K804" s="36">
        <v>0</v>
      </c>
      <c r="L804" s="36">
        <v>0</v>
      </c>
      <c r="M804" s="36">
        <v>10104.5</v>
      </c>
      <c r="N804" s="37" t="s">
        <v>81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58">
        <v>45918.523125</v>
      </c>
      <c r="B805" s="59">
        <v>444111741</v>
      </c>
      <c r="C805" s="38" t="s">
        <v>36</v>
      </c>
      <c r="D805" s="38" t="s">
        <v>37</v>
      </c>
      <c r="E805" s="38" t="s">
        <v>45</v>
      </c>
      <c r="F805" s="38" t="s">
        <v>120</v>
      </c>
      <c r="G805" s="35">
        <v>3671.11</v>
      </c>
      <c r="H805" s="59">
        <v>443325378</v>
      </c>
      <c r="I805" s="35">
        <v>0</v>
      </c>
      <c r="J805" s="35">
        <v>0</v>
      </c>
      <c r="K805" s="35">
        <v>0</v>
      </c>
      <c r="L805" s="35">
        <v>0</v>
      </c>
      <c r="M805" s="35">
        <v>10104.5</v>
      </c>
      <c r="N805" s="38" t="s">
        <v>93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60">
        <v>45918.523125</v>
      </c>
      <c r="B806" s="61">
        <v>444111743</v>
      </c>
      <c r="C806" s="37" t="s">
        <v>36</v>
      </c>
      <c r="D806" s="37" t="s">
        <v>37</v>
      </c>
      <c r="E806" s="37" t="s">
        <v>45</v>
      </c>
      <c r="F806" s="37" t="s">
        <v>120</v>
      </c>
      <c r="G806" s="36">
        <v>3671.11</v>
      </c>
      <c r="H806" s="61">
        <v>443325380</v>
      </c>
      <c r="I806" s="36">
        <v>0</v>
      </c>
      <c r="J806" s="36">
        <v>0</v>
      </c>
      <c r="K806" s="36">
        <v>0</v>
      </c>
      <c r="L806" s="36">
        <v>0</v>
      </c>
      <c r="M806" s="36">
        <v>10104.5</v>
      </c>
      <c r="N806" s="37" t="s">
        <v>107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58">
        <v>45918.523692129631</v>
      </c>
      <c r="B807" s="59">
        <v>444111947</v>
      </c>
      <c r="C807" s="38" t="s">
        <v>36</v>
      </c>
      <c r="D807" s="38" t="s">
        <v>37</v>
      </c>
      <c r="E807" s="38" t="s">
        <v>45</v>
      </c>
      <c r="F807" s="38" t="s">
        <v>120</v>
      </c>
      <c r="G807" s="35">
        <v>3671.52</v>
      </c>
      <c r="H807" s="59">
        <v>443325590</v>
      </c>
      <c r="I807" s="35">
        <v>0</v>
      </c>
      <c r="J807" s="35">
        <v>0</v>
      </c>
      <c r="K807" s="35">
        <v>0</v>
      </c>
      <c r="L807" s="35">
        <v>0</v>
      </c>
      <c r="M807" s="35">
        <v>10104.5</v>
      </c>
      <c r="N807" s="38" t="s">
        <v>47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60">
        <v>45918.5237037037</v>
      </c>
      <c r="B808" s="61">
        <v>444111949</v>
      </c>
      <c r="C808" s="37" t="s">
        <v>36</v>
      </c>
      <c r="D808" s="37" t="s">
        <v>37</v>
      </c>
      <c r="E808" s="37" t="s">
        <v>45</v>
      </c>
      <c r="F808" s="37" t="s">
        <v>120</v>
      </c>
      <c r="G808" s="36">
        <v>3671.52</v>
      </c>
      <c r="H808" s="61">
        <v>443325592</v>
      </c>
      <c r="I808" s="36">
        <v>0</v>
      </c>
      <c r="J808" s="36">
        <v>0</v>
      </c>
      <c r="K808" s="36">
        <v>0</v>
      </c>
      <c r="L808" s="36">
        <v>0</v>
      </c>
      <c r="M808" s="36">
        <v>10104.5</v>
      </c>
      <c r="N808" s="37" t="s">
        <v>52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58">
        <v>45918.52888888889</v>
      </c>
      <c r="B809" s="59">
        <v>444113661</v>
      </c>
      <c r="C809" s="38" t="s">
        <v>36</v>
      </c>
      <c r="D809" s="38" t="s">
        <v>38</v>
      </c>
      <c r="E809" s="38" t="s">
        <v>46</v>
      </c>
      <c r="F809" s="38" t="s">
        <v>120</v>
      </c>
      <c r="G809" s="35">
        <v>3669.95</v>
      </c>
      <c r="H809" s="59">
        <v>443327237</v>
      </c>
      <c r="I809" s="35">
        <v>0</v>
      </c>
      <c r="J809" s="35">
        <v>0</v>
      </c>
      <c r="K809" s="35">
        <v>0</v>
      </c>
      <c r="L809" s="35">
        <v>-1.53</v>
      </c>
      <c r="M809" s="35">
        <v>10102.969999999999</v>
      </c>
      <c r="N809" s="38" t="s">
        <v>1020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60">
        <v>45918.544641203705</v>
      </c>
      <c r="B810" s="61">
        <v>444119546</v>
      </c>
      <c r="C810" s="37" t="s">
        <v>36</v>
      </c>
      <c r="D810" s="37" t="s">
        <v>37</v>
      </c>
      <c r="E810" s="37" t="s">
        <v>45</v>
      </c>
      <c r="F810" s="37" t="s">
        <v>120</v>
      </c>
      <c r="G810" s="36">
        <v>3672.19</v>
      </c>
      <c r="H810" s="61">
        <v>443333033</v>
      </c>
      <c r="I810" s="36">
        <v>0</v>
      </c>
      <c r="J810" s="36">
        <v>0</v>
      </c>
      <c r="K810" s="36">
        <v>0</v>
      </c>
      <c r="L810" s="36">
        <v>0</v>
      </c>
      <c r="M810" s="36">
        <v>10102.969999999999</v>
      </c>
      <c r="N810" s="37" t="s">
        <v>109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58">
        <v>45918.546631944446</v>
      </c>
      <c r="B811" s="59">
        <v>444119899</v>
      </c>
      <c r="C811" s="38" t="s">
        <v>36</v>
      </c>
      <c r="D811" s="38" t="s">
        <v>38</v>
      </c>
      <c r="E811" s="38" t="s">
        <v>46</v>
      </c>
      <c r="F811" s="38" t="s">
        <v>120</v>
      </c>
      <c r="G811" s="35">
        <v>3670.63</v>
      </c>
      <c r="H811" s="59">
        <v>443333389</v>
      </c>
      <c r="I811" s="35">
        <v>0</v>
      </c>
      <c r="J811" s="35">
        <v>0</v>
      </c>
      <c r="K811" s="35">
        <v>0</v>
      </c>
      <c r="L811" s="35">
        <v>-1.56</v>
      </c>
      <c r="M811" s="35">
        <v>10101.41</v>
      </c>
      <c r="N811" s="38" t="s">
        <v>1021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60">
        <v>45918.547893518517</v>
      </c>
      <c r="B812" s="61">
        <v>444120602</v>
      </c>
      <c r="C812" s="37" t="s">
        <v>36</v>
      </c>
      <c r="D812" s="37" t="s">
        <v>38</v>
      </c>
      <c r="E812" s="37" t="s">
        <v>46</v>
      </c>
      <c r="F812" s="37" t="s">
        <v>120</v>
      </c>
      <c r="G812" s="36">
        <v>3668.84</v>
      </c>
      <c r="H812" s="61">
        <v>443334065</v>
      </c>
      <c r="I812" s="36">
        <v>0</v>
      </c>
      <c r="J812" s="36">
        <v>0</v>
      </c>
      <c r="K812" s="36">
        <v>0</v>
      </c>
      <c r="L812" s="36">
        <v>-2.64</v>
      </c>
      <c r="M812" s="36">
        <v>10098.77</v>
      </c>
      <c r="N812" s="37" t="s">
        <v>1022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58">
        <v>45918.547974537039</v>
      </c>
      <c r="B813" s="59">
        <v>444120718</v>
      </c>
      <c r="C813" s="38" t="s">
        <v>36</v>
      </c>
      <c r="D813" s="38" t="s">
        <v>38</v>
      </c>
      <c r="E813" s="38" t="s">
        <v>46</v>
      </c>
      <c r="F813" s="38" t="s">
        <v>120</v>
      </c>
      <c r="G813" s="35">
        <v>3668.52</v>
      </c>
      <c r="H813" s="59">
        <v>443334179</v>
      </c>
      <c r="I813" s="35">
        <v>0</v>
      </c>
      <c r="J813" s="35">
        <v>0</v>
      </c>
      <c r="K813" s="35">
        <v>0</v>
      </c>
      <c r="L813" s="35">
        <v>-3</v>
      </c>
      <c r="M813" s="35">
        <v>10095.77</v>
      </c>
      <c r="N813" s="38" t="s">
        <v>1023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60">
        <v>45918.547974537039</v>
      </c>
      <c r="B814" s="61">
        <v>444120719</v>
      </c>
      <c r="C814" s="37" t="s">
        <v>36</v>
      </c>
      <c r="D814" s="37" t="s">
        <v>38</v>
      </c>
      <c r="E814" s="37" t="s">
        <v>46</v>
      </c>
      <c r="F814" s="37" t="s">
        <v>120</v>
      </c>
      <c r="G814" s="36">
        <v>3668.52</v>
      </c>
      <c r="H814" s="61">
        <v>443334180</v>
      </c>
      <c r="I814" s="36">
        <v>0</v>
      </c>
      <c r="J814" s="36">
        <v>0</v>
      </c>
      <c r="K814" s="36">
        <v>0</v>
      </c>
      <c r="L814" s="36">
        <v>-3</v>
      </c>
      <c r="M814" s="36">
        <v>10092.77</v>
      </c>
      <c r="N814" s="37" t="s">
        <v>1023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58">
        <v>45918.547997685186</v>
      </c>
      <c r="B815" s="59">
        <v>444120748</v>
      </c>
      <c r="C815" s="38" t="s">
        <v>36</v>
      </c>
      <c r="D815" s="38" t="s">
        <v>38</v>
      </c>
      <c r="E815" s="38" t="s">
        <v>46</v>
      </c>
      <c r="F815" s="38" t="s">
        <v>120</v>
      </c>
      <c r="G815" s="35">
        <v>3668.46</v>
      </c>
      <c r="H815" s="59">
        <v>443334209</v>
      </c>
      <c r="I815" s="35">
        <v>0</v>
      </c>
      <c r="J815" s="35">
        <v>0</v>
      </c>
      <c r="K815" s="35">
        <v>0</v>
      </c>
      <c r="L815" s="35">
        <v>-3.02</v>
      </c>
      <c r="M815" s="35">
        <v>10089.75</v>
      </c>
      <c r="N815" s="38" t="s">
        <v>1024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60">
        <v>45918.547997685186</v>
      </c>
      <c r="B816" s="61">
        <v>444120749</v>
      </c>
      <c r="C816" s="37" t="s">
        <v>36</v>
      </c>
      <c r="D816" s="37" t="s">
        <v>38</v>
      </c>
      <c r="E816" s="37" t="s">
        <v>46</v>
      </c>
      <c r="F816" s="37" t="s">
        <v>120</v>
      </c>
      <c r="G816" s="36">
        <v>3668.46</v>
      </c>
      <c r="H816" s="61">
        <v>443334210</v>
      </c>
      <c r="I816" s="36">
        <v>0</v>
      </c>
      <c r="J816" s="36">
        <v>0</v>
      </c>
      <c r="K816" s="36">
        <v>0</v>
      </c>
      <c r="L816" s="36">
        <v>-3.02</v>
      </c>
      <c r="M816" s="36">
        <v>10086.73</v>
      </c>
      <c r="N816" s="37" t="s">
        <v>1024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58">
        <v>45918.548032407409</v>
      </c>
      <c r="B817" s="59">
        <v>444120791</v>
      </c>
      <c r="C817" s="38" t="s">
        <v>36</v>
      </c>
      <c r="D817" s="38" t="s">
        <v>38</v>
      </c>
      <c r="E817" s="38" t="s">
        <v>46</v>
      </c>
      <c r="F817" s="38" t="s">
        <v>120</v>
      </c>
      <c r="G817" s="35">
        <v>3668.05</v>
      </c>
      <c r="H817" s="59">
        <v>443334250</v>
      </c>
      <c r="I817" s="35">
        <v>0</v>
      </c>
      <c r="J817" s="35">
        <v>0</v>
      </c>
      <c r="K817" s="35">
        <v>0</v>
      </c>
      <c r="L817" s="35">
        <v>-3.06</v>
      </c>
      <c r="M817" s="35">
        <v>10083.67</v>
      </c>
      <c r="N817" s="38" t="s">
        <v>1025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60">
        <v>45918.548032407409</v>
      </c>
      <c r="B818" s="61">
        <v>444120792</v>
      </c>
      <c r="C818" s="37" t="s">
        <v>36</v>
      </c>
      <c r="D818" s="37" t="s">
        <v>38</v>
      </c>
      <c r="E818" s="37" t="s">
        <v>46</v>
      </c>
      <c r="F818" s="37" t="s">
        <v>120</v>
      </c>
      <c r="G818" s="36">
        <v>3668.05</v>
      </c>
      <c r="H818" s="61">
        <v>443334253</v>
      </c>
      <c r="I818" s="36">
        <v>0</v>
      </c>
      <c r="J818" s="36">
        <v>0</v>
      </c>
      <c r="K818" s="36">
        <v>0</v>
      </c>
      <c r="L818" s="36">
        <v>-3.06</v>
      </c>
      <c r="M818" s="36">
        <v>10080.61</v>
      </c>
      <c r="N818" s="37" t="s">
        <v>1026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58">
        <v>45918.548032407409</v>
      </c>
      <c r="B819" s="59">
        <v>444120793</v>
      </c>
      <c r="C819" s="38" t="s">
        <v>36</v>
      </c>
      <c r="D819" s="38" t="s">
        <v>38</v>
      </c>
      <c r="E819" s="38" t="s">
        <v>46</v>
      </c>
      <c r="F819" s="38" t="s">
        <v>120</v>
      </c>
      <c r="G819" s="35">
        <v>3668.05</v>
      </c>
      <c r="H819" s="59">
        <v>443334254</v>
      </c>
      <c r="I819" s="35">
        <v>0</v>
      </c>
      <c r="J819" s="35">
        <v>0</v>
      </c>
      <c r="K819" s="35">
        <v>0</v>
      </c>
      <c r="L819" s="35">
        <v>-3.06</v>
      </c>
      <c r="M819" s="35">
        <v>10077.549999999999</v>
      </c>
      <c r="N819" s="38" t="s">
        <v>1026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60">
        <v>45918.550081018519</v>
      </c>
      <c r="B820" s="61">
        <v>444121786</v>
      </c>
      <c r="C820" s="37" t="s">
        <v>36</v>
      </c>
      <c r="D820" s="37" t="s">
        <v>38</v>
      </c>
      <c r="E820" s="37" t="s">
        <v>45</v>
      </c>
      <c r="F820" s="37" t="s">
        <v>120</v>
      </c>
      <c r="G820" s="36">
        <v>3669.89</v>
      </c>
      <c r="H820" s="61">
        <v>443335228</v>
      </c>
      <c r="I820" s="36">
        <v>0</v>
      </c>
      <c r="J820" s="36">
        <v>0</v>
      </c>
      <c r="K820" s="36">
        <v>0</v>
      </c>
      <c r="L820" s="36">
        <v>0</v>
      </c>
      <c r="M820" s="36">
        <v>10077.549999999999</v>
      </c>
      <c r="N820" s="37" t="s">
        <v>108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58">
        <v>45918.550081018519</v>
      </c>
      <c r="B821" s="59">
        <v>444121788</v>
      </c>
      <c r="C821" s="38" t="s">
        <v>36</v>
      </c>
      <c r="D821" s="38" t="s">
        <v>38</v>
      </c>
      <c r="E821" s="38" t="s">
        <v>45</v>
      </c>
      <c r="F821" s="38" t="s">
        <v>120</v>
      </c>
      <c r="G821" s="35">
        <v>3669.89</v>
      </c>
      <c r="H821" s="59">
        <v>443335230</v>
      </c>
      <c r="I821" s="35">
        <v>0</v>
      </c>
      <c r="J821" s="35">
        <v>0</v>
      </c>
      <c r="K821" s="35">
        <v>0</v>
      </c>
      <c r="L821" s="35">
        <v>0</v>
      </c>
      <c r="M821" s="35">
        <v>10077.549999999999</v>
      </c>
      <c r="N821" s="38" t="s">
        <v>52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60">
        <v>45918.550092592595</v>
      </c>
      <c r="B822" s="61">
        <v>444121790</v>
      </c>
      <c r="C822" s="37" t="s">
        <v>36</v>
      </c>
      <c r="D822" s="37" t="s">
        <v>38</v>
      </c>
      <c r="E822" s="37" t="s">
        <v>45</v>
      </c>
      <c r="F822" s="37" t="s">
        <v>120</v>
      </c>
      <c r="G822" s="36">
        <v>3669.88</v>
      </c>
      <c r="H822" s="61">
        <v>443335232</v>
      </c>
      <c r="I822" s="36">
        <v>0</v>
      </c>
      <c r="J822" s="36">
        <v>0</v>
      </c>
      <c r="K822" s="36">
        <v>0</v>
      </c>
      <c r="L822" s="36">
        <v>0</v>
      </c>
      <c r="M822" s="36">
        <v>10077.549999999999</v>
      </c>
      <c r="N822" s="37" t="s">
        <v>77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58">
        <v>45918.550092592595</v>
      </c>
      <c r="B823" s="59">
        <v>444121792</v>
      </c>
      <c r="C823" s="38" t="s">
        <v>36</v>
      </c>
      <c r="D823" s="38" t="s">
        <v>38</v>
      </c>
      <c r="E823" s="38" t="s">
        <v>45</v>
      </c>
      <c r="F823" s="38" t="s">
        <v>120</v>
      </c>
      <c r="G823" s="35">
        <v>3669.85</v>
      </c>
      <c r="H823" s="59">
        <v>443335234</v>
      </c>
      <c r="I823" s="35">
        <v>0</v>
      </c>
      <c r="J823" s="35">
        <v>0</v>
      </c>
      <c r="K823" s="35">
        <v>0</v>
      </c>
      <c r="L823" s="35">
        <v>0</v>
      </c>
      <c r="M823" s="35">
        <v>10077.549999999999</v>
      </c>
      <c r="N823" s="38" t="s">
        <v>48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60">
        <v>45918.550092592595</v>
      </c>
      <c r="B824" s="61">
        <v>444121793</v>
      </c>
      <c r="C824" s="37" t="s">
        <v>36</v>
      </c>
      <c r="D824" s="37" t="s">
        <v>38</v>
      </c>
      <c r="E824" s="37" t="s">
        <v>45</v>
      </c>
      <c r="F824" s="37" t="s">
        <v>120</v>
      </c>
      <c r="G824" s="36">
        <v>3669.85</v>
      </c>
      <c r="H824" s="61">
        <v>443335235</v>
      </c>
      <c r="I824" s="36">
        <v>0</v>
      </c>
      <c r="J824" s="36">
        <v>0</v>
      </c>
      <c r="K824" s="36">
        <v>0</v>
      </c>
      <c r="L824" s="36">
        <v>0</v>
      </c>
      <c r="M824" s="36">
        <v>10077.549999999999</v>
      </c>
      <c r="N824" s="37" t="s">
        <v>47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58">
        <v>45918.550092592595</v>
      </c>
      <c r="B825" s="59">
        <v>444121796</v>
      </c>
      <c r="C825" s="38" t="s">
        <v>36</v>
      </c>
      <c r="D825" s="38" t="s">
        <v>38</v>
      </c>
      <c r="E825" s="38" t="s">
        <v>45</v>
      </c>
      <c r="F825" s="38" t="s">
        <v>120</v>
      </c>
      <c r="G825" s="35">
        <v>3669.85</v>
      </c>
      <c r="H825" s="59">
        <v>443335238</v>
      </c>
      <c r="I825" s="35">
        <v>0</v>
      </c>
      <c r="J825" s="35">
        <v>0</v>
      </c>
      <c r="K825" s="35">
        <v>0</v>
      </c>
      <c r="L825" s="35">
        <v>0</v>
      </c>
      <c r="M825" s="35">
        <v>10077.549999999999</v>
      </c>
      <c r="N825" s="38" t="s">
        <v>109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60">
        <v>45918.551168981481</v>
      </c>
      <c r="B826" s="61">
        <v>444122173</v>
      </c>
      <c r="C826" s="37" t="s">
        <v>36</v>
      </c>
      <c r="D826" s="37" t="s">
        <v>37</v>
      </c>
      <c r="E826" s="37" t="s">
        <v>46</v>
      </c>
      <c r="F826" s="37" t="s">
        <v>120</v>
      </c>
      <c r="G826" s="36">
        <v>3668.37</v>
      </c>
      <c r="H826" s="61">
        <v>443335613</v>
      </c>
      <c r="I826" s="36">
        <v>0</v>
      </c>
      <c r="J826" s="36">
        <v>0</v>
      </c>
      <c r="K826" s="36">
        <v>0</v>
      </c>
      <c r="L826" s="36">
        <v>1.51</v>
      </c>
      <c r="M826" s="36">
        <v>10079.06</v>
      </c>
      <c r="N826" s="37" t="s">
        <v>1027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58">
        <v>45918.551168981481</v>
      </c>
      <c r="B827" s="59">
        <v>444122174</v>
      </c>
      <c r="C827" s="38" t="s">
        <v>36</v>
      </c>
      <c r="D827" s="38" t="s">
        <v>37</v>
      </c>
      <c r="E827" s="38" t="s">
        <v>46</v>
      </c>
      <c r="F827" s="38" t="s">
        <v>120</v>
      </c>
      <c r="G827" s="35">
        <v>3668.37</v>
      </c>
      <c r="H827" s="59">
        <v>443335614</v>
      </c>
      <c r="I827" s="35">
        <v>0</v>
      </c>
      <c r="J827" s="35">
        <v>0</v>
      </c>
      <c r="K827" s="35">
        <v>0</v>
      </c>
      <c r="L827" s="35">
        <v>1.48</v>
      </c>
      <c r="M827" s="35">
        <v>10080.540000000001</v>
      </c>
      <c r="N827" s="38" t="s">
        <v>1027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60">
        <v>45918.551168981481</v>
      </c>
      <c r="B828" s="61">
        <v>444122175</v>
      </c>
      <c r="C828" s="37" t="s">
        <v>36</v>
      </c>
      <c r="D828" s="37" t="s">
        <v>37</v>
      </c>
      <c r="E828" s="37" t="s">
        <v>46</v>
      </c>
      <c r="F828" s="37" t="s">
        <v>120</v>
      </c>
      <c r="G828" s="36">
        <v>3668.37</v>
      </c>
      <c r="H828" s="61">
        <v>443335615</v>
      </c>
      <c r="I828" s="36">
        <v>0</v>
      </c>
      <c r="J828" s="36">
        <v>0</v>
      </c>
      <c r="K828" s="36">
        <v>0</v>
      </c>
      <c r="L828" s="36">
        <v>1.52</v>
      </c>
      <c r="M828" s="36">
        <v>10082.06</v>
      </c>
      <c r="N828" s="37" t="s">
        <v>1027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58">
        <v>45918.552881944444</v>
      </c>
      <c r="B829" s="59">
        <v>444123068</v>
      </c>
      <c r="C829" s="38" t="s">
        <v>36</v>
      </c>
      <c r="D829" s="38" t="s">
        <v>37</v>
      </c>
      <c r="E829" s="38" t="s">
        <v>46</v>
      </c>
      <c r="F829" s="38" t="s">
        <v>120</v>
      </c>
      <c r="G829" s="35">
        <v>3666.78</v>
      </c>
      <c r="H829" s="59">
        <v>443336488</v>
      </c>
      <c r="I829" s="35">
        <v>0</v>
      </c>
      <c r="J829" s="35">
        <v>0</v>
      </c>
      <c r="K829" s="35">
        <v>0</v>
      </c>
      <c r="L829" s="35">
        <v>3.07</v>
      </c>
      <c r="M829" s="35">
        <v>10085.129999999999</v>
      </c>
      <c r="N829" s="38" t="s">
        <v>1028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60">
        <v>45918.552881944444</v>
      </c>
      <c r="B830" s="61">
        <v>444123069</v>
      </c>
      <c r="C830" s="37" t="s">
        <v>36</v>
      </c>
      <c r="D830" s="37" t="s">
        <v>37</v>
      </c>
      <c r="E830" s="37" t="s">
        <v>46</v>
      </c>
      <c r="F830" s="37" t="s">
        <v>120</v>
      </c>
      <c r="G830" s="36">
        <v>3666.78</v>
      </c>
      <c r="H830" s="61">
        <v>443336489</v>
      </c>
      <c r="I830" s="36">
        <v>0</v>
      </c>
      <c r="J830" s="36">
        <v>0</v>
      </c>
      <c r="K830" s="36">
        <v>0</v>
      </c>
      <c r="L830" s="36">
        <v>3.07</v>
      </c>
      <c r="M830" s="36">
        <v>10088.200000000001</v>
      </c>
      <c r="N830" s="37" t="s">
        <v>1028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58">
        <v>45918.553680555553</v>
      </c>
      <c r="B831" s="59">
        <v>444123494</v>
      </c>
      <c r="C831" s="38" t="s">
        <v>36</v>
      </c>
      <c r="D831" s="38" t="s">
        <v>37</v>
      </c>
      <c r="E831" s="38" t="s">
        <v>46</v>
      </c>
      <c r="F831" s="38" t="s">
        <v>120</v>
      </c>
      <c r="G831" s="35">
        <v>3666.34</v>
      </c>
      <c r="H831" s="59">
        <v>443336928</v>
      </c>
      <c r="I831" s="35">
        <v>0</v>
      </c>
      <c r="J831" s="35">
        <v>0</v>
      </c>
      <c r="K831" s="35">
        <v>0</v>
      </c>
      <c r="L831" s="35">
        <v>3.55</v>
      </c>
      <c r="M831" s="35">
        <v>10091.75</v>
      </c>
      <c r="N831" s="38" t="s">
        <v>1029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60">
        <v>45918.555752314816</v>
      </c>
      <c r="B832" s="61">
        <v>444124435</v>
      </c>
      <c r="C832" s="37" t="s">
        <v>36</v>
      </c>
      <c r="D832" s="37" t="s">
        <v>38</v>
      </c>
      <c r="E832" s="37" t="s">
        <v>45</v>
      </c>
      <c r="F832" s="37" t="s">
        <v>120</v>
      </c>
      <c r="G832" s="36">
        <v>3666.51</v>
      </c>
      <c r="H832" s="61">
        <v>443337877</v>
      </c>
      <c r="I832" s="36">
        <v>0</v>
      </c>
      <c r="J832" s="36">
        <v>0</v>
      </c>
      <c r="K832" s="36">
        <v>0</v>
      </c>
      <c r="L832" s="36">
        <v>0</v>
      </c>
      <c r="M832" s="36">
        <v>10091.75</v>
      </c>
      <c r="N832" s="37" t="s">
        <v>77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58">
        <v>45918.555752314816</v>
      </c>
      <c r="B833" s="59">
        <v>444124437</v>
      </c>
      <c r="C833" s="38" t="s">
        <v>36</v>
      </c>
      <c r="D833" s="38" t="s">
        <v>38</v>
      </c>
      <c r="E833" s="38" t="s">
        <v>45</v>
      </c>
      <c r="F833" s="38" t="s">
        <v>120</v>
      </c>
      <c r="G833" s="35">
        <v>3666.51</v>
      </c>
      <c r="H833" s="59">
        <v>443337880</v>
      </c>
      <c r="I833" s="35">
        <v>0</v>
      </c>
      <c r="J833" s="35">
        <v>0</v>
      </c>
      <c r="K833" s="35">
        <v>0</v>
      </c>
      <c r="L833" s="35">
        <v>0</v>
      </c>
      <c r="M833" s="35">
        <v>10091.75</v>
      </c>
      <c r="N833" s="38" t="s">
        <v>109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60">
        <v>45918.555763888886</v>
      </c>
      <c r="B834" s="61">
        <v>444124440</v>
      </c>
      <c r="C834" s="37" t="s">
        <v>36</v>
      </c>
      <c r="D834" s="37" t="s">
        <v>38</v>
      </c>
      <c r="E834" s="37" t="s">
        <v>45</v>
      </c>
      <c r="F834" s="37" t="s">
        <v>120</v>
      </c>
      <c r="G834" s="36">
        <v>3666.51</v>
      </c>
      <c r="H834" s="61">
        <v>443337884</v>
      </c>
      <c r="I834" s="36">
        <v>0</v>
      </c>
      <c r="J834" s="36">
        <v>0</v>
      </c>
      <c r="K834" s="36">
        <v>0</v>
      </c>
      <c r="L834" s="36">
        <v>0</v>
      </c>
      <c r="M834" s="36">
        <v>10091.75</v>
      </c>
      <c r="N834" s="37" t="s">
        <v>108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58">
        <v>45918.555763888886</v>
      </c>
      <c r="B835" s="59">
        <v>444124441</v>
      </c>
      <c r="C835" s="38" t="s">
        <v>36</v>
      </c>
      <c r="D835" s="38" t="s">
        <v>38</v>
      </c>
      <c r="E835" s="38" t="s">
        <v>45</v>
      </c>
      <c r="F835" s="38" t="s">
        <v>120</v>
      </c>
      <c r="G835" s="35">
        <v>3666.52</v>
      </c>
      <c r="H835" s="59">
        <v>443337886</v>
      </c>
      <c r="I835" s="35">
        <v>0</v>
      </c>
      <c r="J835" s="35">
        <v>0</v>
      </c>
      <c r="K835" s="35">
        <v>0</v>
      </c>
      <c r="L835" s="35">
        <v>0</v>
      </c>
      <c r="M835" s="35">
        <v>10091.75</v>
      </c>
      <c r="N835" s="38" t="s">
        <v>47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60">
        <v>45918.555763888886</v>
      </c>
      <c r="B836" s="61">
        <v>444124466</v>
      </c>
      <c r="C836" s="37" t="s">
        <v>36</v>
      </c>
      <c r="D836" s="37" t="s">
        <v>38</v>
      </c>
      <c r="E836" s="37" t="s">
        <v>45</v>
      </c>
      <c r="F836" s="37" t="s">
        <v>120</v>
      </c>
      <c r="G836" s="36">
        <v>3666.52</v>
      </c>
      <c r="H836" s="61">
        <v>443337912</v>
      </c>
      <c r="I836" s="36">
        <v>0</v>
      </c>
      <c r="J836" s="36">
        <v>0</v>
      </c>
      <c r="K836" s="36">
        <v>0</v>
      </c>
      <c r="L836" s="36">
        <v>0</v>
      </c>
      <c r="M836" s="36">
        <v>10091.75</v>
      </c>
      <c r="N836" s="37" t="s">
        <v>52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58">
        <v>45918.555763888886</v>
      </c>
      <c r="B837" s="59">
        <v>444124480</v>
      </c>
      <c r="C837" s="38" t="s">
        <v>36</v>
      </c>
      <c r="D837" s="38" t="s">
        <v>38</v>
      </c>
      <c r="E837" s="38" t="s">
        <v>45</v>
      </c>
      <c r="F837" s="38" t="s">
        <v>120</v>
      </c>
      <c r="G837" s="35">
        <v>3666.52</v>
      </c>
      <c r="H837" s="59">
        <v>443337926</v>
      </c>
      <c r="I837" s="35">
        <v>0</v>
      </c>
      <c r="J837" s="35">
        <v>0</v>
      </c>
      <c r="K837" s="35">
        <v>0</v>
      </c>
      <c r="L837" s="35">
        <v>0</v>
      </c>
      <c r="M837" s="35">
        <v>10091.75</v>
      </c>
      <c r="N837" s="38" t="s">
        <v>48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60">
        <v>45918.557013888887</v>
      </c>
      <c r="B838" s="61">
        <v>444125326</v>
      </c>
      <c r="C838" s="37" t="s">
        <v>36</v>
      </c>
      <c r="D838" s="37" t="s">
        <v>37</v>
      </c>
      <c r="E838" s="37" t="s">
        <v>46</v>
      </c>
      <c r="F838" s="37" t="s">
        <v>120</v>
      </c>
      <c r="G838" s="36">
        <v>3668.02</v>
      </c>
      <c r="H838" s="61">
        <v>443338794</v>
      </c>
      <c r="I838" s="36">
        <v>0</v>
      </c>
      <c r="J838" s="36">
        <v>0</v>
      </c>
      <c r="K838" s="36">
        <v>0</v>
      </c>
      <c r="L838" s="36">
        <v>-1.51</v>
      </c>
      <c r="M838" s="36">
        <v>10090.24</v>
      </c>
      <c r="N838" s="37" t="s">
        <v>1030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58">
        <v>45918.55878472222</v>
      </c>
      <c r="B839" s="59">
        <v>444126742</v>
      </c>
      <c r="C839" s="38" t="s">
        <v>36</v>
      </c>
      <c r="D839" s="38" t="s">
        <v>37</v>
      </c>
      <c r="E839" s="38" t="s">
        <v>46</v>
      </c>
      <c r="F839" s="38" t="s">
        <v>120</v>
      </c>
      <c r="G839" s="35">
        <v>3669.01</v>
      </c>
      <c r="H839" s="59">
        <v>443340225</v>
      </c>
      <c r="I839" s="35">
        <v>0</v>
      </c>
      <c r="J839" s="35">
        <v>0</v>
      </c>
      <c r="K839" s="35">
        <v>0</v>
      </c>
      <c r="L839" s="35">
        <v>-2.4900000000000002</v>
      </c>
      <c r="M839" s="35">
        <v>10087.75</v>
      </c>
      <c r="N839" s="38" t="s">
        <v>1031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60">
        <v>45918.558854166666</v>
      </c>
      <c r="B840" s="61">
        <v>444126814</v>
      </c>
      <c r="C840" s="37" t="s">
        <v>36</v>
      </c>
      <c r="D840" s="37" t="s">
        <v>37</v>
      </c>
      <c r="E840" s="37" t="s">
        <v>46</v>
      </c>
      <c r="F840" s="37" t="s">
        <v>120</v>
      </c>
      <c r="G840" s="36">
        <v>3669.53</v>
      </c>
      <c r="H840" s="61">
        <v>443340298</v>
      </c>
      <c r="I840" s="36">
        <v>0</v>
      </c>
      <c r="J840" s="36">
        <v>0</v>
      </c>
      <c r="K840" s="36">
        <v>0</v>
      </c>
      <c r="L840" s="36">
        <v>-3.02</v>
      </c>
      <c r="M840" s="36">
        <v>10084.73</v>
      </c>
      <c r="N840" s="37" t="s">
        <v>1032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58">
        <v>45918.558854166666</v>
      </c>
      <c r="B841" s="59">
        <v>444126815</v>
      </c>
      <c r="C841" s="38" t="s">
        <v>36</v>
      </c>
      <c r="D841" s="38" t="s">
        <v>37</v>
      </c>
      <c r="E841" s="38" t="s">
        <v>46</v>
      </c>
      <c r="F841" s="38" t="s">
        <v>120</v>
      </c>
      <c r="G841" s="35">
        <v>3669.53</v>
      </c>
      <c r="H841" s="59">
        <v>443340299</v>
      </c>
      <c r="I841" s="35">
        <v>0</v>
      </c>
      <c r="J841" s="35">
        <v>0</v>
      </c>
      <c r="K841" s="35">
        <v>0</v>
      </c>
      <c r="L841" s="35">
        <v>-3.02</v>
      </c>
      <c r="M841" s="35">
        <v>10081.709999999999</v>
      </c>
      <c r="N841" s="38" t="s">
        <v>1033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60">
        <v>45918.558854166666</v>
      </c>
      <c r="B842" s="61">
        <v>444126816</v>
      </c>
      <c r="C842" s="37" t="s">
        <v>36</v>
      </c>
      <c r="D842" s="37" t="s">
        <v>37</v>
      </c>
      <c r="E842" s="37" t="s">
        <v>46</v>
      </c>
      <c r="F842" s="37" t="s">
        <v>120</v>
      </c>
      <c r="G842" s="36">
        <v>3669.53</v>
      </c>
      <c r="H842" s="61">
        <v>443340300</v>
      </c>
      <c r="I842" s="36">
        <v>0</v>
      </c>
      <c r="J842" s="36">
        <v>0</v>
      </c>
      <c r="K842" s="36">
        <v>0</v>
      </c>
      <c r="L842" s="36">
        <v>-3.01</v>
      </c>
      <c r="M842" s="36">
        <v>10078.700000000001</v>
      </c>
      <c r="N842" s="37" t="s">
        <v>1033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58">
        <v>45918.558854166666</v>
      </c>
      <c r="B843" s="59">
        <v>444126817</v>
      </c>
      <c r="C843" s="38" t="s">
        <v>36</v>
      </c>
      <c r="D843" s="38" t="s">
        <v>37</v>
      </c>
      <c r="E843" s="38" t="s">
        <v>46</v>
      </c>
      <c r="F843" s="38" t="s">
        <v>120</v>
      </c>
      <c r="G843" s="35">
        <v>3669.53</v>
      </c>
      <c r="H843" s="59">
        <v>443340301</v>
      </c>
      <c r="I843" s="35">
        <v>0</v>
      </c>
      <c r="J843" s="35">
        <v>0</v>
      </c>
      <c r="K843" s="35">
        <v>0</v>
      </c>
      <c r="L843" s="35">
        <v>-3.01</v>
      </c>
      <c r="M843" s="35">
        <v>10075.69</v>
      </c>
      <c r="N843" s="38" t="s">
        <v>1033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60">
        <v>45918.569756944446</v>
      </c>
      <c r="B844" s="61">
        <v>444132306</v>
      </c>
      <c r="C844" s="37" t="s">
        <v>36</v>
      </c>
      <c r="D844" s="37" t="s">
        <v>38</v>
      </c>
      <c r="E844" s="37" t="s">
        <v>45</v>
      </c>
      <c r="F844" s="37" t="s">
        <v>120</v>
      </c>
      <c r="G844" s="36">
        <v>3667.2</v>
      </c>
      <c r="H844" s="61">
        <v>443345743</v>
      </c>
      <c r="I844" s="36">
        <v>0</v>
      </c>
      <c r="J844" s="36">
        <v>0</v>
      </c>
      <c r="K844" s="36">
        <v>0</v>
      </c>
      <c r="L844" s="36">
        <v>0</v>
      </c>
      <c r="M844" s="36">
        <v>10075.69</v>
      </c>
      <c r="N844" s="37" t="s">
        <v>77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58">
        <v>45918.569756944446</v>
      </c>
      <c r="B845" s="59">
        <v>444132307</v>
      </c>
      <c r="C845" s="38" t="s">
        <v>36</v>
      </c>
      <c r="D845" s="38" t="s">
        <v>38</v>
      </c>
      <c r="E845" s="38" t="s">
        <v>45</v>
      </c>
      <c r="F845" s="38" t="s">
        <v>120</v>
      </c>
      <c r="G845" s="35">
        <v>3667.2</v>
      </c>
      <c r="H845" s="59">
        <v>443345744</v>
      </c>
      <c r="I845" s="35">
        <v>0</v>
      </c>
      <c r="J845" s="35">
        <v>0</v>
      </c>
      <c r="K845" s="35">
        <v>0</v>
      </c>
      <c r="L845" s="35">
        <v>0</v>
      </c>
      <c r="M845" s="35">
        <v>10075.69</v>
      </c>
      <c r="N845" s="38" t="s">
        <v>47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60">
        <v>45918.569768518515</v>
      </c>
      <c r="B846" s="61">
        <v>444132308</v>
      </c>
      <c r="C846" s="37" t="s">
        <v>36</v>
      </c>
      <c r="D846" s="37" t="s">
        <v>38</v>
      </c>
      <c r="E846" s="37" t="s">
        <v>45</v>
      </c>
      <c r="F846" s="37" t="s">
        <v>120</v>
      </c>
      <c r="G846" s="36">
        <v>3667.15</v>
      </c>
      <c r="H846" s="61">
        <v>443345746</v>
      </c>
      <c r="I846" s="36">
        <v>0</v>
      </c>
      <c r="J846" s="36">
        <v>0</v>
      </c>
      <c r="K846" s="36">
        <v>0</v>
      </c>
      <c r="L846" s="36">
        <v>0</v>
      </c>
      <c r="M846" s="36">
        <v>10075.69</v>
      </c>
      <c r="N846" s="37" t="s">
        <v>48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58">
        <v>45918.569768518515</v>
      </c>
      <c r="B847" s="59">
        <v>444132311</v>
      </c>
      <c r="C847" s="38" t="s">
        <v>36</v>
      </c>
      <c r="D847" s="38" t="s">
        <v>38</v>
      </c>
      <c r="E847" s="38" t="s">
        <v>45</v>
      </c>
      <c r="F847" s="38" t="s">
        <v>120</v>
      </c>
      <c r="G847" s="35">
        <v>3667.12</v>
      </c>
      <c r="H847" s="59">
        <v>443345749</v>
      </c>
      <c r="I847" s="35">
        <v>0</v>
      </c>
      <c r="J847" s="35">
        <v>0</v>
      </c>
      <c r="K847" s="35">
        <v>0</v>
      </c>
      <c r="L847" s="35">
        <v>0</v>
      </c>
      <c r="M847" s="35">
        <v>10075.69</v>
      </c>
      <c r="N847" s="38" t="s">
        <v>52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60">
        <v>45918.574502314812</v>
      </c>
      <c r="B848" s="61">
        <v>444133999</v>
      </c>
      <c r="C848" s="37" t="s">
        <v>36</v>
      </c>
      <c r="D848" s="37" t="s">
        <v>38</v>
      </c>
      <c r="E848" s="37" t="s">
        <v>45</v>
      </c>
      <c r="F848" s="37" t="s">
        <v>120</v>
      </c>
      <c r="G848" s="36">
        <v>3666.23</v>
      </c>
      <c r="H848" s="61">
        <v>443347406</v>
      </c>
      <c r="I848" s="36">
        <v>0</v>
      </c>
      <c r="J848" s="36">
        <v>0</v>
      </c>
      <c r="K848" s="36">
        <v>0</v>
      </c>
      <c r="L848" s="36">
        <v>0</v>
      </c>
      <c r="M848" s="36">
        <v>10075.69</v>
      </c>
      <c r="N848" s="37" t="s">
        <v>109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58">
        <v>45918.574502314812</v>
      </c>
      <c r="B849" s="59">
        <v>444134001</v>
      </c>
      <c r="C849" s="38" t="s">
        <v>36</v>
      </c>
      <c r="D849" s="38" t="s">
        <v>38</v>
      </c>
      <c r="E849" s="38" t="s">
        <v>45</v>
      </c>
      <c r="F849" s="38" t="s">
        <v>120</v>
      </c>
      <c r="G849" s="35">
        <v>3666.23</v>
      </c>
      <c r="H849" s="59">
        <v>443347408</v>
      </c>
      <c r="I849" s="35">
        <v>0</v>
      </c>
      <c r="J849" s="35">
        <v>0</v>
      </c>
      <c r="K849" s="35">
        <v>0</v>
      </c>
      <c r="L849" s="35">
        <v>0</v>
      </c>
      <c r="M849" s="35">
        <v>10075.69</v>
      </c>
      <c r="N849" s="38" t="s">
        <v>108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60">
        <v>45918.576481481483</v>
      </c>
      <c r="B850" s="61">
        <v>444134576</v>
      </c>
      <c r="C850" s="37" t="s">
        <v>36</v>
      </c>
      <c r="D850" s="37" t="s">
        <v>37</v>
      </c>
      <c r="E850" s="37" t="s">
        <v>46</v>
      </c>
      <c r="F850" s="37" t="s">
        <v>120</v>
      </c>
      <c r="G850" s="36">
        <v>3667.75</v>
      </c>
      <c r="H850" s="61">
        <v>443347968</v>
      </c>
      <c r="I850" s="36">
        <v>0</v>
      </c>
      <c r="J850" s="36">
        <v>0</v>
      </c>
      <c r="K850" s="36">
        <v>0</v>
      </c>
      <c r="L850" s="36">
        <v>-1.52</v>
      </c>
      <c r="M850" s="36">
        <v>10074.17</v>
      </c>
      <c r="N850" s="37" t="s">
        <v>1034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58">
        <v>45918.578668981485</v>
      </c>
      <c r="B851" s="59">
        <v>444135358</v>
      </c>
      <c r="C851" s="38" t="s">
        <v>36</v>
      </c>
      <c r="D851" s="38" t="s">
        <v>37</v>
      </c>
      <c r="E851" s="38" t="s">
        <v>46</v>
      </c>
      <c r="F851" s="38" t="s">
        <v>120</v>
      </c>
      <c r="G851" s="35">
        <v>3669.25</v>
      </c>
      <c r="H851" s="59">
        <v>443348714</v>
      </c>
      <c r="I851" s="35">
        <v>0</v>
      </c>
      <c r="J851" s="35">
        <v>0</v>
      </c>
      <c r="K851" s="35">
        <v>0</v>
      </c>
      <c r="L851" s="35">
        <v>-3.02</v>
      </c>
      <c r="M851" s="35">
        <v>10071.15</v>
      </c>
      <c r="N851" s="38" t="s">
        <v>1035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60">
        <v>45918.595925925925</v>
      </c>
      <c r="B852" s="61">
        <v>444142009</v>
      </c>
      <c r="C852" s="37" t="s">
        <v>36</v>
      </c>
      <c r="D852" s="37" t="s">
        <v>37</v>
      </c>
      <c r="E852" s="37" t="s">
        <v>46</v>
      </c>
      <c r="F852" s="37" t="s">
        <v>120</v>
      </c>
      <c r="G852" s="36">
        <v>3669.72</v>
      </c>
      <c r="H852" s="61">
        <v>443355240</v>
      </c>
      <c r="I852" s="36">
        <v>0</v>
      </c>
      <c r="J852" s="36">
        <v>0</v>
      </c>
      <c r="K852" s="36">
        <v>0</v>
      </c>
      <c r="L852" s="36">
        <v>-2.57</v>
      </c>
      <c r="M852" s="36">
        <v>10068.58</v>
      </c>
      <c r="N852" s="37" t="s">
        <v>1036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58">
        <v>45918.596145833333</v>
      </c>
      <c r="B853" s="59">
        <v>444142153</v>
      </c>
      <c r="C853" s="38" t="s">
        <v>36</v>
      </c>
      <c r="D853" s="38" t="s">
        <v>37</v>
      </c>
      <c r="E853" s="38" t="s">
        <v>46</v>
      </c>
      <c r="F853" s="38" t="s">
        <v>120</v>
      </c>
      <c r="G853" s="35">
        <v>3670.23</v>
      </c>
      <c r="H853" s="59">
        <v>443355377</v>
      </c>
      <c r="I853" s="35">
        <v>0</v>
      </c>
      <c r="J853" s="35">
        <v>0</v>
      </c>
      <c r="K853" s="35">
        <v>0</v>
      </c>
      <c r="L853" s="35">
        <v>-3.03</v>
      </c>
      <c r="M853" s="35">
        <v>10065.549999999999</v>
      </c>
      <c r="N853" s="38" t="s">
        <v>1037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60">
        <v>45918.596145833333</v>
      </c>
      <c r="B854" s="61">
        <v>444142154</v>
      </c>
      <c r="C854" s="37" t="s">
        <v>36</v>
      </c>
      <c r="D854" s="37" t="s">
        <v>37</v>
      </c>
      <c r="E854" s="37" t="s">
        <v>46</v>
      </c>
      <c r="F854" s="37" t="s">
        <v>120</v>
      </c>
      <c r="G854" s="36">
        <v>3670.23</v>
      </c>
      <c r="H854" s="61">
        <v>443355378</v>
      </c>
      <c r="I854" s="36">
        <v>0</v>
      </c>
      <c r="J854" s="36">
        <v>0</v>
      </c>
      <c r="K854" s="36">
        <v>0</v>
      </c>
      <c r="L854" s="36">
        <v>-3.03</v>
      </c>
      <c r="M854" s="36">
        <v>10062.52</v>
      </c>
      <c r="N854" s="37" t="s">
        <v>1037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58">
        <v>45918.596145833333</v>
      </c>
      <c r="B855" s="59">
        <v>444142155</v>
      </c>
      <c r="C855" s="38" t="s">
        <v>36</v>
      </c>
      <c r="D855" s="38" t="s">
        <v>37</v>
      </c>
      <c r="E855" s="38" t="s">
        <v>46</v>
      </c>
      <c r="F855" s="38" t="s">
        <v>120</v>
      </c>
      <c r="G855" s="35">
        <v>3670.23</v>
      </c>
      <c r="H855" s="59">
        <v>443355379</v>
      </c>
      <c r="I855" s="35">
        <v>0</v>
      </c>
      <c r="J855" s="35">
        <v>0</v>
      </c>
      <c r="K855" s="35">
        <v>0</v>
      </c>
      <c r="L855" s="35">
        <v>-3.11</v>
      </c>
      <c r="M855" s="35">
        <v>10059.41</v>
      </c>
      <c r="N855" s="38" t="s">
        <v>1037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60">
        <v>45918.598807870374</v>
      </c>
      <c r="B856" s="61">
        <v>444143603</v>
      </c>
      <c r="C856" s="37" t="s">
        <v>36</v>
      </c>
      <c r="D856" s="37" t="s">
        <v>37</v>
      </c>
      <c r="E856" s="37" t="s">
        <v>45</v>
      </c>
      <c r="F856" s="37" t="s">
        <v>120</v>
      </c>
      <c r="G856" s="36">
        <v>3669.85</v>
      </c>
      <c r="H856" s="61">
        <v>443356771</v>
      </c>
      <c r="I856" s="36">
        <v>0</v>
      </c>
      <c r="J856" s="36">
        <v>0</v>
      </c>
      <c r="K856" s="36">
        <v>0</v>
      </c>
      <c r="L856" s="36">
        <v>0</v>
      </c>
      <c r="M856" s="36">
        <v>10059.41</v>
      </c>
      <c r="N856" s="37" t="s">
        <v>77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58">
        <v>45918.598807870374</v>
      </c>
      <c r="B857" s="59">
        <v>444143604</v>
      </c>
      <c r="C857" s="38" t="s">
        <v>36</v>
      </c>
      <c r="D857" s="38" t="s">
        <v>37</v>
      </c>
      <c r="E857" s="38" t="s">
        <v>45</v>
      </c>
      <c r="F857" s="38" t="s">
        <v>120</v>
      </c>
      <c r="G857" s="35">
        <v>3669.84</v>
      </c>
      <c r="H857" s="59">
        <v>443356772</v>
      </c>
      <c r="I857" s="35">
        <v>0</v>
      </c>
      <c r="J857" s="35">
        <v>0</v>
      </c>
      <c r="K857" s="35">
        <v>0</v>
      </c>
      <c r="L857" s="35">
        <v>0</v>
      </c>
      <c r="M857" s="35">
        <v>10059.41</v>
      </c>
      <c r="N857" s="38" t="s">
        <v>109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60">
        <v>45918.598807870374</v>
      </c>
      <c r="B858" s="61">
        <v>444143605</v>
      </c>
      <c r="C858" s="37" t="s">
        <v>36</v>
      </c>
      <c r="D858" s="37" t="s">
        <v>37</v>
      </c>
      <c r="E858" s="37" t="s">
        <v>45</v>
      </c>
      <c r="F858" s="37" t="s">
        <v>120</v>
      </c>
      <c r="G858" s="36">
        <v>3669.84</v>
      </c>
      <c r="H858" s="61">
        <v>443356773</v>
      </c>
      <c r="I858" s="36">
        <v>0</v>
      </c>
      <c r="J858" s="36">
        <v>0</v>
      </c>
      <c r="K858" s="36">
        <v>0</v>
      </c>
      <c r="L858" s="36">
        <v>0</v>
      </c>
      <c r="M858" s="36">
        <v>10059.41</v>
      </c>
      <c r="N858" s="37" t="s">
        <v>108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58">
        <v>45918.598819444444</v>
      </c>
      <c r="B859" s="59">
        <v>444143606</v>
      </c>
      <c r="C859" s="38" t="s">
        <v>36</v>
      </c>
      <c r="D859" s="38" t="s">
        <v>37</v>
      </c>
      <c r="E859" s="38" t="s">
        <v>45</v>
      </c>
      <c r="F859" s="38" t="s">
        <v>120</v>
      </c>
      <c r="G859" s="35">
        <v>3669.87</v>
      </c>
      <c r="H859" s="59">
        <v>443356774</v>
      </c>
      <c r="I859" s="35">
        <v>0</v>
      </c>
      <c r="J859" s="35">
        <v>0</v>
      </c>
      <c r="K859" s="35">
        <v>0</v>
      </c>
      <c r="L859" s="35">
        <v>0</v>
      </c>
      <c r="M859" s="35">
        <v>10059.41</v>
      </c>
      <c r="N859" s="38" t="s">
        <v>48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60">
        <v>45918.598819444444</v>
      </c>
      <c r="B860" s="61">
        <v>444143607</v>
      </c>
      <c r="C860" s="37" t="s">
        <v>36</v>
      </c>
      <c r="D860" s="37" t="s">
        <v>37</v>
      </c>
      <c r="E860" s="37" t="s">
        <v>45</v>
      </c>
      <c r="F860" s="37" t="s">
        <v>120</v>
      </c>
      <c r="G860" s="36">
        <v>3669.87</v>
      </c>
      <c r="H860" s="61">
        <v>443356775</v>
      </c>
      <c r="I860" s="36">
        <v>0</v>
      </c>
      <c r="J860" s="36">
        <v>0</v>
      </c>
      <c r="K860" s="36">
        <v>0</v>
      </c>
      <c r="L860" s="36">
        <v>0</v>
      </c>
      <c r="M860" s="36">
        <v>10059.41</v>
      </c>
      <c r="N860" s="37" t="s">
        <v>52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58">
        <v>45918.598819444444</v>
      </c>
      <c r="B861" s="59">
        <v>444143609</v>
      </c>
      <c r="C861" s="38" t="s">
        <v>36</v>
      </c>
      <c r="D861" s="38" t="s">
        <v>37</v>
      </c>
      <c r="E861" s="38" t="s">
        <v>45</v>
      </c>
      <c r="F861" s="38" t="s">
        <v>120</v>
      </c>
      <c r="G861" s="35">
        <v>3669.87</v>
      </c>
      <c r="H861" s="59">
        <v>443356777</v>
      </c>
      <c r="I861" s="35">
        <v>0</v>
      </c>
      <c r="J861" s="35">
        <v>0</v>
      </c>
      <c r="K861" s="35">
        <v>0</v>
      </c>
      <c r="L861" s="35">
        <v>0</v>
      </c>
      <c r="M861" s="35">
        <v>10059.41</v>
      </c>
      <c r="N861" s="38" t="s">
        <v>47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60">
        <v>45918.600578703707</v>
      </c>
      <c r="B862" s="61">
        <v>444144224</v>
      </c>
      <c r="C862" s="37" t="s">
        <v>36</v>
      </c>
      <c r="D862" s="37" t="s">
        <v>38</v>
      </c>
      <c r="E862" s="37" t="s">
        <v>46</v>
      </c>
      <c r="F862" s="37" t="s">
        <v>120</v>
      </c>
      <c r="G862" s="36">
        <v>3668.27</v>
      </c>
      <c r="H862" s="61">
        <v>443357387</v>
      </c>
      <c r="I862" s="36">
        <v>0</v>
      </c>
      <c r="J862" s="36">
        <v>0</v>
      </c>
      <c r="K862" s="36">
        <v>0</v>
      </c>
      <c r="L862" s="36">
        <v>-1.57</v>
      </c>
      <c r="M862" s="36">
        <v>10057.84</v>
      </c>
      <c r="N862" s="37" t="s">
        <v>1038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58">
        <v>45918.600949074076</v>
      </c>
      <c r="B863" s="59">
        <v>444144436</v>
      </c>
      <c r="C863" s="38" t="s">
        <v>36</v>
      </c>
      <c r="D863" s="38" t="s">
        <v>38</v>
      </c>
      <c r="E863" s="38" t="s">
        <v>46</v>
      </c>
      <c r="F863" s="38" t="s">
        <v>120</v>
      </c>
      <c r="G863" s="35">
        <v>3667.34</v>
      </c>
      <c r="H863" s="59">
        <v>443357597</v>
      </c>
      <c r="I863" s="35">
        <v>0</v>
      </c>
      <c r="J863" s="35">
        <v>0</v>
      </c>
      <c r="K863" s="35">
        <v>0</v>
      </c>
      <c r="L863" s="35">
        <v>-2.5299999999999998</v>
      </c>
      <c r="M863" s="35">
        <v>10055.31</v>
      </c>
      <c r="N863" s="38" t="s">
        <v>1039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60">
        <v>45918.601203703707</v>
      </c>
      <c r="B864" s="61">
        <v>444144623</v>
      </c>
      <c r="C864" s="37" t="s">
        <v>36</v>
      </c>
      <c r="D864" s="37" t="s">
        <v>38</v>
      </c>
      <c r="E864" s="37" t="s">
        <v>46</v>
      </c>
      <c r="F864" s="37" t="s">
        <v>120</v>
      </c>
      <c r="G864" s="36">
        <v>3666.89</v>
      </c>
      <c r="H864" s="61">
        <v>443357781</v>
      </c>
      <c r="I864" s="36">
        <v>0</v>
      </c>
      <c r="J864" s="36">
        <v>0</v>
      </c>
      <c r="K864" s="36">
        <v>0</v>
      </c>
      <c r="L864" s="36">
        <v>-2.96</v>
      </c>
      <c r="M864" s="36">
        <v>10052.35</v>
      </c>
      <c r="N864" s="37" t="s">
        <v>1040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58">
        <v>45918.601412037038</v>
      </c>
      <c r="B865" s="59">
        <v>444144690</v>
      </c>
      <c r="C865" s="38" t="s">
        <v>36</v>
      </c>
      <c r="D865" s="38" t="s">
        <v>38</v>
      </c>
      <c r="E865" s="38" t="s">
        <v>46</v>
      </c>
      <c r="F865" s="38" t="s">
        <v>120</v>
      </c>
      <c r="G865" s="35">
        <v>3666.85</v>
      </c>
      <c r="H865" s="59">
        <v>443357846</v>
      </c>
      <c r="I865" s="35">
        <v>0</v>
      </c>
      <c r="J865" s="35">
        <v>0</v>
      </c>
      <c r="K865" s="35">
        <v>0</v>
      </c>
      <c r="L865" s="35">
        <v>-2.99</v>
      </c>
      <c r="M865" s="35">
        <v>10049.36</v>
      </c>
      <c r="N865" s="38" t="s">
        <v>1041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60">
        <v>45918.601412037038</v>
      </c>
      <c r="B866" s="61">
        <v>444144691</v>
      </c>
      <c r="C866" s="37" t="s">
        <v>36</v>
      </c>
      <c r="D866" s="37" t="s">
        <v>38</v>
      </c>
      <c r="E866" s="37" t="s">
        <v>46</v>
      </c>
      <c r="F866" s="37" t="s">
        <v>120</v>
      </c>
      <c r="G866" s="36">
        <v>3666.85</v>
      </c>
      <c r="H866" s="61">
        <v>443357847</v>
      </c>
      <c r="I866" s="36">
        <v>0</v>
      </c>
      <c r="J866" s="36">
        <v>0</v>
      </c>
      <c r="K866" s="36">
        <v>0</v>
      </c>
      <c r="L866" s="36">
        <v>-3.02</v>
      </c>
      <c r="M866" s="36">
        <v>10046.34</v>
      </c>
      <c r="N866" s="37" t="s">
        <v>1041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58">
        <v>45918.601412037038</v>
      </c>
      <c r="B867" s="59">
        <v>444144692</v>
      </c>
      <c r="C867" s="38" t="s">
        <v>36</v>
      </c>
      <c r="D867" s="38" t="s">
        <v>38</v>
      </c>
      <c r="E867" s="38" t="s">
        <v>46</v>
      </c>
      <c r="F867" s="38" t="s">
        <v>120</v>
      </c>
      <c r="G867" s="35">
        <v>3666.85</v>
      </c>
      <c r="H867" s="59">
        <v>443357848</v>
      </c>
      <c r="I867" s="35">
        <v>0</v>
      </c>
      <c r="J867" s="35">
        <v>0</v>
      </c>
      <c r="K867" s="35">
        <v>0</v>
      </c>
      <c r="L867" s="35">
        <v>-3.02</v>
      </c>
      <c r="M867" s="35">
        <v>10043.32</v>
      </c>
      <c r="N867" s="38" t="s">
        <v>1041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60">
        <v>45918.607719907406</v>
      </c>
      <c r="B868" s="61">
        <v>444148870</v>
      </c>
      <c r="C868" s="37" t="s">
        <v>36</v>
      </c>
      <c r="D868" s="37" t="s">
        <v>38</v>
      </c>
      <c r="E868" s="37" t="s">
        <v>45</v>
      </c>
      <c r="F868" s="37" t="s">
        <v>120</v>
      </c>
      <c r="G868" s="36">
        <v>3665.73</v>
      </c>
      <c r="H868" s="61">
        <v>443361991</v>
      </c>
      <c r="I868" s="36">
        <v>0</v>
      </c>
      <c r="J868" s="36">
        <v>0</v>
      </c>
      <c r="K868" s="36">
        <v>0</v>
      </c>
      <c r="L868" s="36">
        <v>0</v>
      </c>
      <c r="M868" s="36">
        <v>10043.32</v>
      </c>
      <c r="N868" s="37" t="s">
        <v>77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58">
        <v>45918.607719907406</v>
      </c>
      <c r="B869" s="59">
        <v>444148874</v>
      </c>
      <c r="C869" s="38" t="s">
        <v>36</v>
      </c>
      <c r="D869" s="38" t="s">
        <v>38</v>
      </c>
      <c r="E869" s="38" t="s">
        <v>45</v>
      </c>
      <c r="F869" s="38" t="s">
        <v>120</v>
      </c>
      <c r="G869" s="35">
        <v>3665.71</v>
      </c>
      <c r="H869" s="59">
        <v>443361994</v>
      </c>
      <c r="I869" s="35">
        <v>0</v>
      </c>
      <c r="J869" s="35">
        <v>0</v>
      </c>
      <c r="K869" s="35">
        <v>0</v>
      </c>
      <c r="L869" s="35">
        <v>0</v>
      </c>
      <c r="M869" s="35">
        <v>10043.32</v>
      </c>
      <c r="N869" s="38" t="s">
        <v>109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60">
        <v>45918.607719907406</v>
      </c>
      <c r="B870" s="61">
        <v>444148877</v>
      </c>
      <c r="C870" s="37" t="s">
        <v>36</v>
      </c>
      <c r="D870" s="37" t="s">
        <v>38</v>
      </c>
      <c r="E870" s="37" t="s">
        <v>45</v>
      </c>
      <c r="F870" s="37" t="s">
        <v>120</v>
      </c>
      <c r="G870" s="36">
        <v>3665.79</v>
      </c>
      <c r="H870" s="61">
        <v>443361997</v>
      </c>
      <c r="I870" s="36">
        <v>0</v>
      </c>
      <c r="J870" s="36">
        <v>0</v>
      </c>
      <c r="K870" s="36">
        <v>0</v>
      </c>
      <c r="L870" s="36">
        <v>0</v>
      </c>
      <c r="M870" s="36">
        <v>10043.32</v>
      </c>
      <c r="N870" s="37" t="s">
        <v>108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58">
        <v>45918.607731481483</v>
      </c>
      <c r="B871" s="59">
        <v>444148879</v>
      </c>
      <c r="C871" s="38" t="s">
        <v>36</v>
      </c>
      <c r="D871" s="38" t="s">
        <v>38</v>
      </c>
      <c r="E871" s="38" t="s">
        <v>45</v>
      </c>
      <c r="F871" s="38" t="s">
        <v>120</v>
      </c>
      <c r="G871" s="35">
        <v>3665.84</v>
      </c>
      <c r="H871" s="59">
        <v>443361999</v>
      </c>
      <c r="I871" s="35">
        <v>0</v>
      </c>
      <c r="J871" s="35">
        <v>0</v>
      </c>
      <c r="K871" s="35">
        <v>0</v>
      </c>
      <c r="L871" s="35">
        <v>0</v>
      </c>
      <c r="M871" s="35">
        <v>10043.32</v>
      </c>
      <c r="N871" s="38" t="s">
        <v>47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60">
        <v>45918.607731481483</v>
      </c>
      <c r="B872" s="61">
        <v>444148882</v>
      </c>
      <c r="C872" s="37" t="s">
        <v>36</v>
      </c>
      <c r="D872" s="37" t="s">
        <v>38</v>
      </c>
      <c r="E872" s="37" t="s">
        <v>45</v>
      </c>
      <c r="F872" s="37" t="s">
        <v>120</v>
      </c>
      <c r="G872" s="36">
        <v>3665.83</v>
      </c>
      <c r="H872" s="61">
        <v>443362001</v>
      </c>
      <c r="I872" s="36">
        <v>0</v>
      </c>
      <c r="J872" s="36">
        <v>0</v>
      </c>
      <c r="K872" s="36">
        <v>0</v>
      </c>
      <c r="L872" s="36">
        <v>0</v>
      </c>
      <c r="M872" s="36">
        <v>10043.32</v>
      </c>
      <c r="N872" s="37" t="s">
        <v>48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58">
        <v>45918.607731481483</v>
      </c>
      <c r="B873" s="59">
        <v>444148886</v>
      </c>
      <c r="C873" s="38" t="s">
        <v>36</v>
      </c>
      <c r="D873" s="38" t="s">
        <v>38</v>
      </c>
      <c r="E873" s="38" t="s">
        <v>45</v>
      </c>
      <c r="F873" s="38" t="s">
        <v>120</v>
      </c>
      <c r="G873" s="35">
        <v>3665.84</v>
      </c>
      <c r="H873" s="59">
        <v>443362005</v>
      </c>
      <c r="I873" s="35">
        <v>0</v>
      </c>
      <c r="J873" s="35">
        <v>0</v>
      </c>
      <c r="K873" s="35">
        <v>0</v>
      </c>
      <c r="L873" s="35">
        <v>0</v>
      </c>
      <c r="M873" s="35">
        <v>10043.32</v>
      </c>
      <c r="N873" s="38" t="s">
        <v>52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60">
        <v>45918.608171296299</v>
      </c>
      <c r="B874" s="61">
        <v>444149282</v>
      </c>
      <c r="C874" s="37" t="s">
        <v>36</v>
      </c>
      <c r="D874" s="37" t="s">
        <v>37</v>
      </c>
      <c r="E874" s="37" t="s">
        <v>46</v>
      </c>
      <c r="F874" s="37" t="s">
        <v>120</v>
      </c>
      <c r="G874" s="36">
        <v>3667.25</v>
      </c>
      <c r="H874" s="61">
        <v>443362399</v>
      </c>
      <c r="I874" s="36">
        <v>0</v>
      </c>
      <c r="J874" s="36">
        <v>0</v>
      </c>
      <c r="K874" s="36">
        <v>0</v>
      </c>
      <c r="L874" s="36">
        <v>-1.54</v>
      </c>
      <c r="M874" s="36">
        <v>10041.780000000001</v>
      </c>
      <c r="N874" s="37" t="s">
        <v>1042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58">
        <v>45918.608449074076</v>
      </c>
      <c r="B875" s="59">
        <v>444149713</v>
      </c>
      <c r="C875" s="38" t="s">
        <v>36</v>
      </c>
      <c r="D875" s="38" t="s">
        <v>37</v>
      </c>
      <c r="E875" s="38" t="s">
        <v>46</v>
      </c>
      <c r="F875" s="38" t="s">
        <v>120</v>
      </c>
      <c r="G875" s="35">
        <v>3668.28</v>
      </c>
      <c r="H875" s="59">
        <v>443362831</v>
      </c>
      <c r="I875" s="35">
        <v>0</v>
      </c>
      <c r="J875" s="35">
        <v>0</v>
      </c>
      <c r="K875" s="35">
        <v>0</v>
      </c>
      <c r="L875" s="35">
        <v>-2.4500000000000002</v>
      </c>
      <c r="M875" s="35">
        <v>10039.33</v>
      </c>
      <c r="N875" s="38" t="s">
        <v>1043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60">
        <v>45918.608472222222</v>
      </c>
      <c r="B876" s="61">
        <v>444149749</v>
      </c>
      <c r="C876" s="37" t="s">
        <v>36</v>
      </c>
      <c r="D876" s="37" t="s">
        <v>37</v>
      </c>
      <c r="E876" s="37" t="s">
        <v>46</v>
      </c>
      <c r="F876" s="37" t="s">
        <v>120</v>
      </c>
      <c r="G876" s="36">
        <v>3668.56</v>
      </c>
      <c r="H876" s="61">
        <v>443362865</v>
      </c>
      <c r="I876" s="36">
        <v>0</v>
      </c>
      <c r="J876" s="36">
        <v>0</v>
      </c>
      <c r="K876" s="36">
        <v>0</v>
      </c>
      <c r="L876" s="36">
        <v>-2.83</v>
      </c>
      <c r="M876" s="36">
        <v>10036.5</v>
      </c>
      <c r="N876" s="37" t="s">
        <v>1044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58">
        <v>45918.608946759261</v>
      </c>
      <c r="B877" s="59">
        <v>444149969</v>
      </c>
      <c r="C877" s="38" t="s">
        <v>36</v>
      </c>
      <c r="D877" s="38" t="s">
        <v>37</v>
      </c>
      <c r="E877" s="38" t="s">
        <v>46</v>
      </c>
      <c r="F877" s="38" t="s">
        <v>120</v>
      </c>
      <c r="G877" s="35">
        <v>3668.78</v>
      </c>
      <c r="H877" s="59">
        <v>443363086</v>
      </c>
      <c r="I877" s="35">
        <v>0</v>
      </c>
      <c r="J877" s="35">
        <v>0</v>
      </c>
      <c r="K877" s="35">
        <v>0</v>
      </c>
      <c r="L877" s="35">
        <v>-2.99</v>
      </c>
      <c r="M877" s="35">
        <v>10033.51</v>
      </c>
      <c r="N877" s="38" t="s">
        <v>1045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60">
        <v>45918.608946759261</v>
      </c>
      <c r="B878" s="61">
        <v>444149971</v>
      </c>
      <c r="C878" s="37" t="s">
        <v>36</v>
      </c>
      <c r="D878" s="37" t="s">
        <v>37</v>
      </c>
      <c r="E878" s="37" t="s">
        <v>46</v>
      </c>
      <c r="F878" s="37" t="s">
        <v>120</v>
      </c>
      <c r="G878" s="36">
        <v>3668.78</v>
      </c>
      <c r="H878" s="61">
        <v>443363087</v>
      </c>
      <c r="I878" s="36">
        <v>0</v>
      </c>
      <c r="J878" s="36">
        <v>0</v>
      </c>
      <c r="K878" s="36">
        <v>0</v>
      </c>
      <c r="L878" s="36">
        <v>-2.94</v>
      </c>
      <c r="M878" s="36">
        <v>10030.57</v>
      </c>
      <c r="N878" s="37" t="s">
        <v>1045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58">
        <v>45918.608946759261</v>
      </c>
      <c r="B879" s="59">
        <v>444149973</v>
      </c>
      <c r="C879" s="38" t="s">
        <v>36</v>
      </c>
      <c r="D879" s="38" t="s">
        <v>37</v>
      </c>
      <c r="E879" s="38" t="s">
        <v>46</v>
      </c>
      <c r="F879" s="38" t="s">
        <v>120</v>
      </c>
      <c r="G879" s="35">
        <v>3668.78</v>
      </c>
      <c r="H879" s="59">
        <v>443363088</v>
      </c>
      <c r="I879" s="35">
        <v>0</v>
      </c>
      <c r="J879" s="35">
        <v>0</v>
      </c>
      <c r="K879" s="35">
        <v>0</v>
      </c>
      <c r="L879" s="35">
        <v>-2.94</v>
      </c>
      <c r="M879" s="35">
        <v>10027.629999999999</v>
      </c>
      <c r="N879" s="38" t="s">
        <v>1045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  <row r="880" spans="1:19" x14ac:dyDescent="0.25">
      <c r="A880" s="60">
        <v>45918.617094907408</v>
      </c>
      <c r="B880" s="61">
        <v>444154017</v>
      </c>
      <c r="C880" s="37" t="s">
        <v>36</v>
      </c>
      <c r="D880" s="37" t="s">
        <v>38</v>
      </c>
      <c r="E880" s="37" t="s">
        <v>45</v>
      </c>
      <c r="F880" s="37" t="s">
        <v>120</v>
      </c>
      <c r="G880" s="36">
        <v>3666.24</v>
      </c>
      <c r="H880" s="61">
        <v>443366994</v>
      </c>
      <c r="I880" s="36">
        <v>0</v>
      </c>
      <c r="J880" s="36">
        <v>0</v>
      </c>
      <c r="K880" s="36">
        <v>0</v>
      </c>
      <c r="L880" s="36">
        <v>0</v>
      </c>
      <c r="M880" s="36">
        <v>10027.629999999999</v>
      </c>
      <c r="N880" s="37" t="s">
        <v>77</v>
      </c>
      <c r="O880" s="14">
        <f t="shared" ref="O880:O943" si="80">A880</f>
        <v>45918.617094907408</v>
      </c>
      <c r="P880" s="19">
        <f t="shared" ref="P880:P943" si="81">O880+(5/24)</f>
        <v>45918.825428240743</v>
      </c>
      <c r="Q880" s="20" t="str">
        <f t="shared" ref="Q880:Q943" si="82">TEXT(P880,"dd/mm/yyyy")</f>
        <v>18/09/2025</v>
      </c>
      <c r="R880" s="13" t="str">
        <f t="shared" ref="R880:R943" si="83">TEXT(P880,"hh")</f>
        <v>19</v>
      </c>
      <c r="S880" s="13" t="str">
        <f t="shared" ref="S880:S943" si="84">TEXT(P880,"ddd")</f>
        <v>Thu</v>
      </c>
    </row>
    <row r="881" spans="1:19" x14ac:dyDescent="0.25">
      <c r="A881" s="58">
        <v>45918.617094907408</v>
      </c>
      <c r="B881" s="59">
        <v>444154019</v>
      </c>
      <c r="C881" s="38" t="s">
        <v>36</v>
      </c>
      <c r="D881" s="38" t="s">
        <v>38</v>
      </c>
      <c r="E881" s="38" t="s">
        <v>45</v>
      </c>
      <c r="F881" s="38" t="s">
        <v>120</v>
      </c>
      <c r="G881" s="35">
        <v>3666.24</v>
      </c>
      <c r="H881" s="59">
        <v>443366996</v>
      </c>
      <c r="I881" s="35">
        <v>0</v>
      </c>
      <c r="J881" s="35">
        <v>0</v>
      </c>
      <c r="K881" s="35">
        <v>0</v>
      </c>
      <c r="L881" s="35">
        <v>0</v>
      </c>
      <c r="M881" s="35">
        <v>10027.629999999999</v>
      </c>
      <c r="N881" s="38" t="s">
        <v>52</v>
      </c>
      <c r="O881" s="14">
        <f t="shared" si="80"/>
        <v>45918.617094907408</v>
      </c>
      <c r="P881" s="19">
        <f t="shared" si="81"/>
        <v>45918.825428240743</v>
      </c>
      <c r="Q881" s="20" t="str">
        <f t="shared" si="82"/>
        <v>18/09/2025</v>
      </c>
      <c r="R881" s="13" t="str">
        <f t="shared" si="83"/>
        <v>19</v>
      </c>
      <c r="S881" s="13" t="str">
        <f t="shared" si="84"/>
        <v>Thu</v>
      </c>
    </row>
    <row r="882" spans="1:19" x14ac:dyDescent="0.25">
      <c r="A882" s="60">
        <v>45918.617094907408</v>
      </c>
      <c r="B882" s="61">
        <v>444154020</v>
      </c>
      <c r="C882" s="37" t="s">
        <v>36</v>
      </c>
      <c r="D882" s="37" t="s">
        <v>38</v>
      </c>
      <c r="E882" s="37" t="s">
        <v>45</v>
      </c>
      <c r="F882" s="37" t="s">
        <v>120</v>
      </c>
      <c r="G882" s="36">
        <v>3666.24</v>
      </c>
      <c r="H882" s="61">
        <v>443366997</v>
      </c>
      <c r="I882" s="36">
        <v>0</v>
      </c>
      <c r="J882" s="36">
        <v>0</v>
      </c>
      <c r="K882" s="36">
        <v>0</v>
      </c>
      <c r="L882" s="36">
        <v>0</v>
      </c>
      <c r="M882" s="36">
        <v>10027.629999999999</v>
      </c>
      <c r="N882" s="37" t="s">
        <v>48</v>
      </c>
      <c r="O882" s="14">
        <f t="shared" si="80"/>
        <v>45918.617094907408</v>
      </c>
      <c r="P882" s="19">
        <f t="shared" si="81"/>
        <v>45918.825428240743</v>
      </c>
      <c r="Q882" s="20" t="str">
        <f t="shared" si="82"/>
        <v>18/09/2025</v>
      </c>
      <c r="R882" s="13" t="str">
        <f t="shared" si="83"/>
        <v>19</v>
      </c>
      <c r="S882" s="13" t="str">
        <f t="shared" si="84"/>
        <v>Thu</v>
      </c>
    </row>
    <row r="883" spans="1:19" x14ac:dyDescent="0.25">
      <c r="A883" s="58">
        <v>45918.617106481484</v>
      </c>
      <c r="B883" s="59">
        <v>444154021</v>
      </c>
      <c r="C883" s="38" t="s">
        <v>36</v>
      </c>
      <c r="D883" s="38" t="s">
        <v>38</v>
      </c>
      <c r="E883" s="38" t="s">
        <v>45</v>
      </c>
      <c r="F883" s="38" t="s">
        <v>120</v>
      </c>
      <c r="G883" s="35">
        <v>3666.24</v>
      </c>
      <c r="H883" s="59">
        <v>443366998</v>
      </c>
      <c r="I883" s="35">
        <v>0</v>
      </c>
      <c r="J883" s="35">
        <v>0</v>
      </c>
      <c r="K883" s="35">
        <v>0</v>
      </c>
      <c r="L883" s="35">
        <v>0</v>
      </c>
      <c r="M883" s="35">
        <v>10027.629999999999</v>
      </c>
      <c r="N883" s="38" t="s">
        <v>47</v>
      </c>
      <c r="O883" s="14">
        <f t="shared" si="80"/>
        <v>45918.617106481484</v>
      </c>
      <c r="P883" s="19">
        <f t="shared" si="81"/>
        <v>45918.82543981482</v>
      </c>
      <c r="Q883" s="20" t="str">
        <f t="shared" si="82"/>
        <v>18/09/2025</v>
      </c>
      <c r="R883" s="13" t="str">
        <f t="shared" si="83"/>
        <v>19</v>
      </c>
      <c r="S883" s="13" t="str">
        <f t="shared" si="84"/>
        <v>Thu</v>
      </c>
    </row>
    <row r="884" spans="1:19" x14ac:dyDescent="0.25">
      <c r="A884" s="60">
        <v>45918.625069444446</v>
      </c>
      <c r="B884" s="61">
        <v>444157390</v>
      </c>
      <c r="C884" s="37" t="s">
        <v>36</v>
      </c>
      <c r="D884" s="37" t="s">
        <v>37</v>
      </c>
      <c r="E884" s="37" t="s">
        <v>45</v>
      </c>
      <c r="F884" s="37" t="s">
        <v>120</v>
      </c>
      <c r="G884" s="36">
        <v>3668.36</v>
      </c>
      <c r="H884" s="61">
        <v>443370365</v>
      </c>
      <c r="I884" s="36">
        <v>0</v>
      </c>
      <c r="J884" s="36">
        <v>0</v>
      </c>
      <c r="K884" s="36">
        <v>0</v>
      </c>
      <c r="L884" s="36">
        <v>0</v>
      </c>
      <c r="M884" s="36">
        <v>10027.629999999999</v>
      </c>
      <c r="N884" s="37" t="s">
        <v>74</v>
      </c>
      <c r="O884" s="14">
        <f t="shared" si="80"/>
        <v>45918.625069444446</v>
      </c>
      <c r="P884" s="19">
        <f t="shared" si="81"/>
        <v>45918.833402777782</v>
      </c>
      <c r="Q884" s="20" t="str">
        <f t="shared" si="82"/>
        <v>18/09/2025</v>
      </c>
      <c r="R884" s="13" t="str">
        <f t="shared" si="83"/>
        <v>20</v>
      </c>
      <c r="S884" s="13" t="str">
        <f t="shared" si="84"/>
        <v>Thu</v>
      </c>
    </row>
    <row r="885" spans="1:19" x14ac:dyDescent="0.25">
      <c r="A885" s="58">
        <v>45918.626354166663</v>
      </c>
      <c r="B885" s="59">
        <v>444157851</v>
      </c>
      <c r="C885" s="38" t="s">
        <v>36</v>
      </c>
      <c r="D885" s="38" t="s">
        <v>37</v>
      </c>
      <c r="E885" s="38" t="s">
        <v>45</v>
      </c>
      <c r="F885" s="38" t="s">
        <v>120</v>
      </c>
      <c r="G885" s="35">
        <v>3667.67</v>
      </c>
      <c r="H885" s="59">
        <v>443370836</v>
      </c>
      <c r="I885" s="35">
        <v>0</v>
      </c>
      <c r="J885" s="35">
        <v>0</v>
      </c>
      <c r="K885" s="35">
        <v>0</v>
      </c>
      <c r="L885" s="35">
        <v>0</v>
      </c>
      <c r="M885" s="35">
        <v>10027.629999999999</v>
      </c>
      <c r="N885" s="38" t="s">
        <v>76</v>
      </c>
      <c r="O885" s="14">
        <f t="shared" si="80"/>
        <v>45918.626354166663</v>
      </c>
      <c r="P885" s="19">
        <f t="shared" si="81"/>
        <v>45918.834687499999</v>
      </c>
      <c r="Q885" s="20" t="str">
        <f t="shared" si="82"/>
        <v>18/09/2025</v>
      </c>
      <c r="R885" s="13" t="str">
        <f t="shared" si="83"/>
        <v>20</v>
      </c>
      <c r="S885" s="13" t="str">
        <f t="shared" si="84"/>
        <v>Thu</v>
      </c>
    </row>
    <row r="886" spans="1:19" x14ac:dyDescent="0.25">
      <c r="A886" s="60">
        <v>45918.626354166663</v>
      </c>
      <c r="B886" s="61">
        <v>444157853</v>
      </c>
      <c r="C886" s="37" t="s">
        <v>36</v>
      </c>
      <c r="D886" s="37" t="s">
        <v>37</v>
      </c>
      <c r="E886" s="37" t="s">
        <v>45</v>
      </c>
      <c r="F886" s="37" t="s">
        <v>120</v>
      </c>
      <c r="G886" s="36">
        <v>3667.62</v>
      </c>
      <c r="H886" s="61">
        <v>443370838</v>
      </c>
      <c r="I886" s="36">
        <v>0</v>
      </c>
      <c r="J886" s="36">
        <v>0</v>
      </c>
      <c r="K886" s="36">
        <v>0</v>
      </c>
      <c r="L886" s="36">
        <v>0</v>
      </c>
      <c r="M886" s="36">
        <v>10027.629999999999</v>
      </c>
      <c r="N886" s="37" t="s">
        <v>75</v>
      </c>
      <c r="O886" s="14">
        <f t="shared" si="80"/>
        <v>45918.626354166663</v>
      </c>
      <c r="P886" s="19">
        <f t="shared" si="81"/>
        <v>45918.834687499999</v>
      </c>
      <c r="Q886" s="20" t="str">
        <f t="shared" si="82"/>
        <v>18/09/2025</v>
      </c>
      <c r="R886" s="13" t="str">
        <f t="shared" si="83"/>
        <v>20</v>
      </c>
      <c r="S886" s="13" t="str">
        <f t="shared" si="84"/>
        <v>Thu</v>
      </c>
    </row>
    <row r="887" spans="1:19" x14ac:dyDescent="0.25">
      <c r="A887" s="58">
        <v>45918.637291666666</v>
      </c>
      <c r="B887" s="59">
        <v>444162638</v>
      </c>
      <c r="C887" s="38" t="s">
        <v>36</v>
      </c>
      <c r="D887" s="38" t="s">
        <v>37</v>
      </c>
      <c r="E887" s="38" t="s">
        <v>46</v>
      </c>
      <c r="F887" s="38" t="s">
        <v>120</v>
      </c>
      <c r="G887" s="35">
        <v>3668.79</v>
      </c>
      <c r="H887" s="59">
        <v>443375634</v>
      </c>
      <c r="I887" s="35">
        <v>0</v>
      </c>
      <c r="J887" s="35">
        <v>0</v>
      </c>
      <c r="K887" s="35">
        <v>0</v>
      </c>
      <c r="L887" s="35">
        <v>-2.5499999999999998</v>
      </c>
      <c r="M887" s="35">
        <v>10025.08</v>
      </c>
      <c r="N887" s="38" t="s">
        <v>1046</v>
      </c>
      <c r="O887" s="14">
        <f t="shared" si="80"/>
        <v>45918.637291666666</v>
      </c>
      <c r="P887" s="19">
        <f t="shared" si="81"/>
        <v>45918.845625000002</v>
      </c>
      <c r="Q887" s="20" t="str">
        <f t="shared" si="82"/>
        <v>18/09/2025</v>
      </c>
      <c r="R887" s="13" t="str">
        <f t="shared" si="83"/>
        <v>20</v>
      </c>
      <c r="S887" s="13" t="str">
        <f t="shared" si="84"/>
        <v>Thu</v>
      </c>
    </row>
    <row r="888" spans="1:19" x14ac:dyDescent="0.25">
      <c r="A888" s="60">
        <v>45918.637442129628</v>
      </c>
      <c r="B888" s="61">
        <v>444162732</v>
      </c>
      <c r="C888" s="37" t="s">
        <v>36</v>
      </c>
      <c r="D888" s="37" t="s">
        <v>37</v>
      </c>
      <c r="E888" s="37" t="s">
        <v>46</v>
      </c>
      <c r="F888" s="37" t="s">
        <v>120</v>
      </c>
      <c r="G888" s="36">
        <v>3669.24</v>
      </c>
      <c r="H888" s="61">
        <v>443375724</v>
      </c>
      <c r="I888" s="36">
        <v>0</v>
      </c>
      <c r="J888" s="36">
        <v>0</v>
      </c>
      <c r="K888" s="36">
        <v>0</v>
      </c>
      <c r="L888" s="36">
        <v>-3</v>
      </c>
      <c r="M888" s="36">
        <v>10022.08</v>
      </c>
      <c r="N888" s="37" t="s">
        <v>1047</v>
      </c>
      <c r="O888" s="14">
        <f t="shared" si="80"/>
        <v>45918.637442129628</v>
      </c>
      <c r="P888" s="19">
        <f t="shared" si="81"/>
        <v>45918.845775462964</v>
      </c>
      <c r="Q888" s="20" t="str">
        <f t="shared" si="82"/>
        <v>18/09/2025</v>
      </c>
      <c r="R888" s="13" t="str">
        <f t="shared" si="83"/>
        <v>20</v>
      </c>
      <c r="S888" s="13" t="str">
        <f t="shared" si="84"/>
        <v>Thu</v>
      </c>
    </row>
    <row r="889" spans="1:19" x14ac:dyDescent="0.25">
      <c r="A889" s="58">
        <v>45918.637442129628</v>
      </c>
      <c r="B889" s="59">
        <v>444162733</v>
      </c>
      <c r="C889" s="38" t="s">
        <v>36</v>
      </c>
      <c r="D889" s="38" t="s">
        <v>37</v>
      </c>
      <c r="E889" s="38" t="s">
        <v>46</v>
      </c>
      <c r="F889" s="38" t="s">
        <v>120</v>
      </c>
      <c r="G889" s="35">
        <v>3669.24</v>
      </c>
      <c r="H889" s="59">
        <v>443375725</v>
      </c>
      <c r="I889" s="35">
        <v>0</v>
      </c>
      <c r="J889" s="35">
        <v>0</v>
      </c>
      <c r="K889" s="35">
        <v>0</v>
      </c>
      <c r="L889" s="35">
        <v>-3</v>
      </c>
      <c r="M889" s="35">
        <v>10019.08</v>
      </c>
      <c r="N889" s="38" t="s">
        <v>1047</v>
      </c>
      <c r="O889" s="14">
        <f t="shared" si="80"/>
        <v>45918.637442129628</v>
      </c>
      <c r="P889" s="19">
        <f t="shared" si="81"/>
        <v>45918.845775462964</v>
      </c>
      <c r="Q889" s="20" t="str">
        <f t="shared" si="82"/>
        <v>18/09/2025</v>
      </c>
      <c r="R889" s="13" t="str">
        <f t="shared" si="83"/>
        <v>20</v>
      </c>
      <c r="S889" s="13" t="str">
        <f t="shared" si="84"/>
        <v>Thu</v>
      </c>
    </row>
    <row r="890" spans="1:19" x14ac:dyDescent="0.25">
      <c r="A890" s="60">
        <v>45918.637442129628</v>
      </c>
      <c r="B890" s="61">
        <v>444162734</v>
      </c>
      <c r="C890" s="37" t="s">
        <v>36</v>
      </c>
      <c r="D890" s="37" t="s">
        <v>37</v>
      </c>
      <c r="E890" s="37" t="s">
        <v>46</v>
      </c>
      <c r="F890" s="37" t="s">
        <v>120</v>
      </c>
      <c r="G890" s="36">
        <v>3669.24</v>
      </c>
      <c r="H890" s="61">
        <v>443375726</v>
      </c>
      <c r="I890" s="36">
        <v>0</v>
      </c>
      <c r="J890" s="36">
        <v>0</v>
      </c>
      <c r="K890" s="36">
        <v>0</v>
      </c>
      <c r="L890" s="36">
        <v>-3</v>
      </c>
      <c r="M890" s="36">
        <v>10016.08</v>
      </c>
      <c r="N890" s="37" t="s">
        <v>1047</v>
      </c>
      <c r="O890" s="14">
        <f t="shared" si="80"/>
        <v>45918.637442129628</v>
      </c>
      <c r="P890" s="19">
        <f t="shared" si="81"/>
        <v>45918.845775462964</v>
      </c>
      <c r="Q890" s="20" t="str">
        <f t="shared" si="82"/>
        <v>18/09/2025</v>
      </c>
      <c r="R890" s="13" t="str">
        <f t="shared" si="83"/>
        <v>20</v>
      </c>
      <c r="S890" s="13" t="str">
        <f t="shared" si="84"/>
        <v>Thu</v>
      </c>
    </row>
    <row r="891" spans="1:19" x14ac:dyDescent="0.25">
      <c r="A891" s="58">
        <v>45918.643368055556</v>
      </c>
      <c r="B891" s="59">
        <v>444166690</v>
      </c>
      <c r="C891" s="38" t="s">
        <v>36</v>
      </c>
      <c r="D891" s="38" t="s">
        <v>37</v>
      </c>
      <c r="E891" s="38" t="s">
        <v>45</v>
      </c>
      <c r="F891" s="38" t="s">
        <v>120</v>
      </c>
      <c r="G891" s="35">
        <v>3670.86</v>
      </c>
      <c r="H891" s="59">
        <v>443379656</v>
      </c>
      <c r="I891" s="35">
        <v>0</v>
      </c>
      <c r="J891" s="35">
        <v>0</v>
      </c>
      <c r="K891" s="35">
        <v>0</v>
      </c>
      <c r="L891" s="35">
        <v>0</v>
      </c>
      <c r="M891" s="35">
        <v>10016.08</v>
      </c>
      <c r="N891" s="38" t="s">
        <v>109</v>
      </c>
      <c r="O891" s="14">
        <f t="shared" si="80"/>
        <v>45918.643368055556</v>
      </c>
      <c r="P891" s="19">
        <f t="shared" si="81"/>
        <v>45918.851701388892</v>
      </c>
      <c r="Q891" s="20" t="str">
        <f t="shared" si="82"/>
        <v>18/09/2025</v>
      </c>
      <c r="R891" s="13" t="str">
        <f t="shared" si="83"/>
        <v>20</v>
      </c>
      <c r="S891" s="13" t="str">
        <f t="shared" si="84"/>
        <v>Thu</v>
      </c>
    </row>
    <row r="892" spans="1:19" x14ac:dyDescent="0.25">
      <c r="A892" s="60">
        <v>45918.643368055556</v>
      </c>
      <c r="B892" s="61">
        <v>444166691</v>
      </c>
      <c r="C892" s="37" t="s">
        <v>36</v>
      </c>
      <c r="D892" s="37" t="s">
        <v>37</v>
      </c>
      <c r="E892" s="37" t="s">
        <v>45</v>
      </c>
      <c r="F892" s="37" t="s">
        <v>120</v>
      </c>
      <c r="G892" s="36">
        <v>3670.86</v>
      </c>
      <c r="H892" s="61">
        <v>443379657</v>
      </c>
      <c r="I892" s="36">
        <v>0</v>
      </c>
      <c r="J892" s="36">
        <v>0</v>
      </c>
      <c r="K892" s="36">
        <v>0</v>
      </c>
      <c r="L892" s="36">
        <v>0</v>
      </c>
      <c r="M892" s="36">
        <v>10016.08</v>
      </c>
      <c r="N892" s="37" t="s">
        <v>77</v>
      </c>
      <c r="O892" s="14">
        <f t="shared" si="80"/>
        <v>45918.643368055556</v>
      </c>
      <c r="P892" s="19">
        <f t="shared" si="81"/>
        <v>45918.851701388892</v>
      </c>
      <c r="Q892" s="20" t="str">
        <f t="shared" si="82"/>
        <v>18/09/2025</v>
      </c>
      <c r="R892" s="13" t="str">
        <f t="shared" si="83"/>
        <v>20</v>
      </c>
      <c r="S892" s="13" t="str">
        <f t="shared" si="84"/>
        <v>Thu</v>
      </c>
    </row>
    <row r="893" spans="1:19" x14ac:dyDescent="0.25">
      <c r="A893" s="58">
        <v>45918.643368055556</v>
      </c>
      <c r="B893" s="59">
        <v>444166693</v>
      </c>
      <c r="C893" s="38" t="s">
        <v>36</v>
      </c>
      <c r="D893" s="38" t="s">
        <v>37</v>
      </c>
      <c r="E893" s="38" t="s">
        <v>45</v>
      </c>
      <c r="F893" s="38" t="s">
        <v>120</v>
      </c>
      <c r="G893" s="35">
        <v>3670.86</v>
      </c>
      <c r="H893" s="59">
        <v>443379659</v>
      </c>
      <c r="I893" s="35">
        <v>0</v>
      </c>
      <c r="J893" s="35">
        <v>0</v>
      </c>
      <c r="K893" s="35">
        <v>0</v>
      </c>
      <c r="L893" s="35">
        <v>0</v>
      </c>
      <c r="M893" s="35">
        <v>10016.08</v>
      </c>
      <c r="N893" s="38" t="s">
        <v>108</v>
      </c>
      <c r="O893" s="14">
        <f t="shared" si="80"/>
        <v>45918.643368055556</v>
      </c>
      <c r="P893" s="19">
        <f t="shared" si="81"/>
        <v>45918.851701388892</v>
      </c>
      <c r="Q893" s="20" t="str">
        <f t="shared" si="82"/>
        <v>18/09/2025</v>
      </c>
      <c r="R893" s="13" t="str">
        <f t="shared" si="83"/>
        <v>20</v>
      </c>
      <c r="S893" s="13" t="str">
        <f t="shared" si="84"/>
        <v>Thu</v>
      </c>
    </row>
    <row r="894" spans="1:19" x14ac:dyDescent="0.25">
      <c r="A894" s="60">
        <v>45918.643379629626</v>
      </c>
      <c r="B894" s="61">
        <v>444166695</v>
      </c>
      <c r="C894" s="37" t="s">
        <v>36</v>
      </c>
      <c r="D894" s="37" t="s">
        <v>37</v>
      </c>
      <c r="E894" s="37" t="s">
        <v>45</v>
      </c>
      <c r="F894" s="37" t="s">
        <v>120</v>
      </c>
      <c r="G894" s="36">
        <v>3670.86</v>
      </c>
      <c r="H894" s="61">
        <v>443379661</v>
      </c>
      <c r="I894" s="36">
        <v>0</v>
      </c>
      <c r="J894" s="36">
        <v>0</v>
      </c>
      <c r="K894" s="36">
        <v>0</v>
      </c>
      <c r="L894" s="36">
        <v>0</v>
      </c>
      <c r="M894" s="36">
        <v>10016.08</v>
      </c>
      <c r="N894" s="37" t="s">
        <v>47</v>
      </c>
      <c r="O894" s="14">
        <f t="shared" si="80"/>
        <v>45918.643379629626</v>
      </c>
      <c r="P894" s="19">
        <f t="shared" si="81"/>
        <v>45918.851712962962</v>
      </c>
      <c r="Q894" s="20" t="str">
        <f t="shared" si="82"/>
        <v>18/09/2025</v>
      </c>
      <c r="R894" s="13" t="str">
        <f t="shared" si="83"/>
        <v>20</v>
      </c>
      <c r="S894" s="13" t="str">
        <f t="shared" si="84"/>
        <v>Thu</v>
      </c>
    </row>
    <row r="895" spans="1:19" x14ac:dyDescent="0.25">
      <c r="A895" s="58">
        <v>45918.643379629626</v>
      </c>
      <c r="B895" s="59">
        <v>444166696</v>
      </c>
      <c r="C895" s="38" t="s">
        <v>36</v>
      </c>
      <c r="D895" s="38" t="s">
        <v>37</v>
      </c>
      <c r="E895" s="38" t="s">
        <v>45</v>
      </c>
      <c r="F895" s="38" t="s">
        <v>120</v>
      </c>
      <c r="G895" s="35">
        <v>3670.81</v>
      </c>
      <c r="H895" s="59">
        <v>443379662</v>
      </c>
      <c r="I895" s="35">
        <v>0</v>
      </c>
      <c r="J895" s="35">
        <v>0</v>
      </c>
      <c r="K895" s="35">
        <v>0</v>
      </c>
      <c r="L895" s="35">
        <v>0</v>
      </c>
      <c r="M895" s="35">
        <v>10016.08</v>
      </c>
      <c r="N895" s="38" t="s">
        <v>48</v>
      </c>
      <c r="O895" s="14">
        <f t="shared" si="80"/>
        <v>45918.643379629626</v>
      </c>
      <c r="P895" s="19">
        <f t="shared" si="81"/>
        <v>45918.851712962962</v>
      </c>
      <c r="Q895" s="20" t="str">
        <f t="shared" si="82"/>
        <v>18/09/2025</v>
      </c>
      <c r="R895" s="13" t="str">
        <f t="shared" si="83"/>
        <v>20</v>
      </c>
      <c r="S895" s="13" t="str">
        <f t="shared" si="84"/>
        <v>Thu</v>
      </c>
    </row>
    <row r="896" spans="1:19" x14ac:dyDescent="0.25">
      <c r="A896" s="60">
        <v>45918.643379629626</v>
      </c>
      <c r="B896" s="61">
        <v>444166700</v>
      </c>
      <c r="C896" s="37" t="s">
        <v>36</v>
      </c>
      <c r="D896" s="37" t="s">
        <v>37</v>
      </c>
      <c r="E896" s="37" t="s">
        <v>45</v>
      </c>
      <c r="F896" s="37" t="s">
        <v>120</v>
      </c>
      <c r="G896" s="36">
        <v>3670.81</v>
      </c>
      <c r="H896" s="61">
        <v>443379666</v>
      </c>
      <c r="I896" s="36">
        <v>0</v>
      </c>
      <c r="J896" s="36">
        <v>0</v>
      </c>
      <c r="K896" s="36">
        <v>0</v>
      </c>
      <c r="L896" s="36">
        <v>0</v>
      </c>
      <c r="M896" s="36">
        <v>10016.08</v>
      </c>
      <c r="N896" s="37" t="s">
        <v>52</v>
      </c>
      <c r="O896" s="14">
        <f t="shared" si="80"/>
        <v>45918.643379629626</v>
      </c>
      <c r="P896" s="19">
        <f t="shared" si="81"/>
        <v>45918.851712962962</v>
      </c>
      <c r="Q896" s="20" t="str">
        <f t="shared" si="82"/>
        <v>18/09/2025</v>
      </c>
      <c r="R896" s="13" t="str">
        <f t="shared" si="83"/>
        <v>20</v>
      </c>
      <c r="S896" s="13" t="str">
        <f t="shared" si="84"/>
        <v>Thu</v>
      </c>
    </row>
    <row r="897" spans="1:19" x14ac:dyDescent="0.25">
      <c r="A897" s="58">
        <v>45918.645833333336</v>
      </c>
      <c r="B897" s="59">
        <v>444167939</v>
      </c>
      <c r="C897" s="38" t="s">
        <v>36</v>
      </c>
      <c r="D897" s="38" t="s">
        <v>38</v>
      </c>
      <c r="E897" s="38" t="s">
        <v>46</v>
      </c>
      <c r="F897" s="38" t="s">
        <v>120</v>
      </c>
      <c r="G897" s="35">
        <v>3669.11</v>
      </c>
      <c r="H897" s="59">
        <v>443380918</v>
      </c>
      <c r="I897" s="35">
        <v>0</v>
      </c>
      <c r="J897" s="35">
        <v>0</v>
      </c>
      <c r="K897" s="35">
        <v>0</v>
      </c>
      <c r="L897" s="35">
        <v>0.75</v>
      </c>
      <c r="M897" s="35">
        <v>10016.83</v>
      </c>
      <c r="N897" s="38" t="s">
        <v>1048</v>
      </c>
      <c r="O897" s="14">
        <f t="shared" si="80"/>
        <v>45918.645833333336</v>
      </c>
      <c r="P897" s="19">
        <f t="shared" si="81"/>
        <v>45918.854166666672</v>
      </c>
      <c r="Q897" s="20" t="str">
        <f t="shared" si="82"/>
        <v>18/09/2025</v>
      </c>
      <c r="R897" s="13" t="str">
        <f t="shared" si="83"/>
        <v>20</v>
      </c>
      <c r="S897" s="13" t="str">
        <f t="shared" si="84"/>
        <v>Thu</v>
      </c>
    </row>
    <row r="898" spans="1:19" x14ac:dyDescent="0.25">
      <c r="A898" s="60">
        <v>45918.645833333336</v>
      </c>
      <c r="B898" s="61">
        <v>444167942</v>
      </c>
      <c r="C898" s="37" t="s">
        <v>36</v>
      </c>
      <c r="D898" s="37" t="s">
        <v>38</v>
      </c>
      <c r="E898" s="37" t="s">
        <v>46</v>
      </c>
      <c r="F898" s="37" t="s">
        <v>120</v>
      </c>
      <c r="G898" s="36">
        <v>3669.11</v>
      </c>
      <c r="H898" s="61">
        <v>443380919</v>
      </c>
      <c r="I898" s="36">
        <v>0</v>
      </c>
      <c r="J898" s="36">
        <v>0</v>
      </c>
      <c r="K898" s="36">
        <v>0</v>
      </c>
      <c r="L898" s="36">
        <v>1.44</v>
      </c>
      <c r="M898" s="36">
        <v>10018.27</v>
      </c>
      <c r="N898" s="37" t="s">
        <v>1049</v>
      </c>
      <c r="O898" s="14">
        <f t="shared" si="80"/>
        <v>45918.645833333336</v>
      </c>
      <c r="P898" s="19">
        <f t="shared" si="81"/>
        <v>45918.854166666672</v>
      </c>
      <c r="Q898" s="20" t="str">
        <f t="shared" si="82"/>
        <v>18/09/2025</v>
      </c>
      <c r="R898" s="13" t="str">
        <f t="shared" si="83"/>
        <v>20</v>
      </c>
      <c r="S898" s="13" t="str">
        <f t="shared" si="84"/>
        <v>Thu</v>
      </c>
    </row>
    <row r="899" spans="1:19" x14ac:dyDescent="0.25">
      <c r="A899" s="58">
        <v>45918.645833333336</v>
      </c>
      <c r="B899" s="59">
        <v>444167943</v>
      </c>
      <c r="C899" s="38" t="s">
        <v>36</v>
      </c>
      <c r="D899" s="38" t="s">
        <v>38</v>
      </c>
      <c r="E899" s="38" t="s">
        <v>46</v>
      </c>
      <c r="F899" s="38" t="s">
        <v>120</v>
      </c>
      <c r="G899" s="35">
        <v>3669.11</v>
      </c>
      <c r="H899" s="59">
        <v>443380920</v>
      </c>
      <c r="I899" s="35">
        <v>0</v>
      </c>
      <c r="J899" s="35">
        <v>0</v>
      </c>
      <c r="K899" s="35">
        <v>0</v>
      </c>
      <c r="L899" s="35">
        <v>1.49</v>
      </c>
      <c r="M899" s="35">
        <v>10019.76</v>
      </c>
      <c r="N899" s="38" t="s">
        <v>1049</v>
      </c>
      <c r="O899" s="14">
        <f t="shared" si="80"/>
        <v>45918.645833333336</v>
      </c>
      <c r="P899" s="19">
        <f t="shared" si="81"/>
        <v>45918.854166666672</v>
      </c>
      <c r="Q899" s="20" t="str">
        <f t="shared" si="82"/>
        <v>18/09/2025</v>
      </c>
      <c r="R899" s="13" t="str">
        <f t="shared" si="83"/>
        <v>20</v>
      </c>
      <c r="S899" s="13" t="str">
        <f t="shared" si="84"/>
        <v>Thu</v>
      </c>
    </row>
    <row r="900" spans="1:19" x14ac:dyDescent="0.25">
      <c r="A900" s="60">
        <v>45918.645833333336</v>
      </c>
      <c r="B900" s="61">
        <v>444167944</v>
      </c>
      <c r="C900" s="37" t="s">
        <v>36</v>
      </c>
      <c r="D900" s="37" t="s">
        <v>38</v>
      </c>
      <c r="E900" s="37" t="s">
        <v>46</v>
      </c>
      <c r="F900" s="37" t="s">
        <v>120</v>
      </c>
      <c r="G900" s="36">
        <v>3669.11</v>
      </c>
      <c r="H900" s="61">
        <v>443380921</v>
      </c>
      <c r="I900" s="36">
        <v>0</v>
      </c>
      <c r="J900" s="36">
        <v>0</v>
      </c>
      <c r="K900" s="36">
        <v>0</v>
      </c>
      <c r="L900" s="36">
        <v>-1.75</v>
      </c>
      <c r="M900" s="36">
        <v>10018.01</v>
      </c>
      <c r="N900" s="37" t="s">
        <v>1050</v>
      </c>
      <c r="O900" s="14">
        <f t="shared" si="80"/>
        <v>45918.645833333336</v>
      </c>
      <c r="P900" s="19">
        <f t="shared" si="81"/>
        <v>45918.854166666672</v>
      </c>
      <c r="Q900" s="20" t="str">
        <f t="shared" si="82"/>
        <v>18/09/2025</v>
      </c>
      <c r="R900" s="13" t="str">
        <f t="shared" si="83"/>
        <v>20</v>
      </c>
      <c r="S900" s="13" t="str">
        <f t="shared" si="84"/>
        <v>Thu</v>
      </c>
    </row>
    <row r="901" spans="1:19" x14ac:dyDescent="0.25">
      <c r="A901" s="58">
        <v>45918.645937499998</v>
      </c>
      <c r="B901" s="59">
        <v>444168340</v>
      </c>
      <c r="C901" s="38" t="s">
        <v>36</v>
      </c>
      <c r="D901" s="38" t="s">
        <v>38</v>
      </c>
      <c r="E901" s="38" t="s">
        <v>46</v>
      </c>
      <c r="F901" s="38" t="s">
        <v>120</v>
      </c>
      <c r="G901" s="35">
        <v>3668.15</v>
      </c>
      <c r="H901" s="59">
        <v>443381290</v>
      </c>
      <c r="I901" s="35">
        <v>0</v>
      </c>
      <c r="J901" s="35">
        <v>0</v>
      </c>
      <c r="K901" s="35">
        <v>0</v>
      </c>
      <c r="L901" s="35">
        <v>-2.66</v>
      </c>
      <c r="M901" s="35">
        <v>10015.35</v>
      </c>
      <c r="N901" s="38" t="s">
        <v>1051</v>
      </c>
      <c r="O901" s="14">
        <f t="shared" si="80"/>
        <v>45918.645937499998</v>
      </c>
      <c r="P901" s="19">
        <f t="shared" si="81"/>
        <v>45918.854270833333</v>
      </c>
      <c r="Q901" s="20" t="str">
        <f t="shared" si="82"/>
        <v>18/09/2025</v>
      </c>
      <c r="R901" s="13" t="str">
        <f t="shared" si="83"/>
        <v>20</v>
      </c>
      <c r="S901" s="13" t="str">
        <f t="shared" si="84"/>
        <v>Thu</v>
      </c>
    </row>
    <row r="902" spans="1:19" x14ac:dyDescent="0.25">
      <c r="A902" s="60">
        <v>45918.645949074074</v>
      </c>
      <c r="B902" s="61">
        <v>444168485</v>
      </c>
      <c r="C902" s="37" t="s">
        <v>36</v>
      </c>
      <c r="D902" s="37" t="s">
        <v>38</v>
      </c>
      <c r="E902" s="37" t="s">
        <v>46</v>
      </c>
      <c r="F902" s="37" t="s">
        <v>120</v>
      </c>
      <c r="G902" s="36">
        <v>3667.69</v>
      </c>
      <c r="H902" s="61">
        <v>443381422</v>
      </c>
      <c r="I902" s="36">
        <v>0</v>
      </c>
      <c r="J902" s="36">
        <v>0</v>
      </c>
      <c r="K902" s="36">
        <v>0</v>
      </c>
      <c r="L902" s="36">
        <v>-3.17</v>
      </c>
      <c r="M902" s="36">
        <v>10012.18</v>
      </c>
      <c r="N902" s="37" t="s">
        <v>1052</v>
      </c>
      <c r="O902" s="14">
        <f t="shared" si="80"/>
        <v>45918.645949074074</v>
      </c>
      <c r="P902" s="19">
        <f t="shared" si="81"/>
        <v>45918.85428240741</v>
      </c>
      <c r="Q902" s="20" t="str">
        <f t="shared" si="82"/>
        <v>18/09/2025</v>
      </c>
      <c r="R902" s="13" t="str">
        <f t="shared" si="83"/>
        <v>20</v>
      </c>
      <c r="S902" s="13" t="str">
        <f t="shared" si="84"/>
        <v>Thu</v>
      </c>
    </row>
    <row r="903" spans="1:19" x14ac:dyDescent="0.25">
      <c r="A903" s="58">
        <v>45918.645949074074</v>
      </c>
      <c r="B903" s="59">
        <v>444168487</v>
      </c>
      <c r="C903" s="38" t="s">
        <v>36</v>
      </c>
      <c r="D903" s="38" t="s">
        <v>38</v>
      </c>
      <c r="E903" s="38" t="s">
        <v>46</v>
      </c>
      <c r="F903" s="38" t="s">
        <v>120</v>
      </c>
      <c r="G903" s="35">
        <v>3667.69</v>
      </c>
      <c r="H903" s="59">
        <v>443381425</v>
      </c>
      <c r="I903" s="35">
        <v>0</v>
      </c>
      <c r="J903" s="35">
        <v>0</v>
      </c>
      <c r="K903" s="35">
        <v>0</v>
      </c>
      <c r="L903" s="35">
        <v>-3.17</v>
      </c>
      <c r="M903" s="35">
        <v>10009.01</v>
      </c>
      <c r="N903" s="38" t="s">
        <v>1052</v>
      </c>
      <c r="O903" s="14">
        <f t="shared" si="80"/>
        <v>45918.645949074074</v>
      </c>
      <c r="P903" s="19">
        <f t="shared" si="81"/>
        <v>45918.85428240741</v>
      </c>
      <c r="Q903" s="20" t="str">
        <f t="shared" si="82"/>
        <v>18/09/2025</v>
      </c>
      <c r="R903" s="13" t="str">
        <f t="shared" si="83"/>
        <v>20</v>
      </c>
      <c r="S903" s="13" t="str">
        <f t="shared" si="84"/>
        <v>Thu</v>
      </c>
    </row>
    <row r="904" spans="1:19" x14ac:dyDescent="0.25">
      <c r="A904" s="60">
        <v>45918.645949074074</v>
      </c>
      <c r="B904" s="61">
        <v>444168488</v>
      </c>
      <c r="C904" s="37" t="s">
        <v>36</v>
      </c>
      <c r="D904" s="37" t="s">
        <v>38</v>
      </c>
      <c r="E904" s="37" t="s">
        <v>46</v>
      </c>
      <c r="F904" s="37" t="s">
        <v>120</v>
      </c>
      <c r="G904" s="36">
        <v>3667.69</v>
      </c>
      <c r="H904" s="61">
        <v>443381426</v>
      </c>
      <c r="I904" s="36">
        <v>0</v>
      </c>
      <c r="J904" s="36">
        <v>0</v>
      </c>
      <c r="K904" s="36">
        <v>0</v>
      </c>
      <c r="L904" s="36">
        <v>-3.17</v>
      </c>
      <c r="M904" s="36">
        <v>10005.84</v>
      </c>
      <c r="N904" s="37" t="s">
        <v>1052</v>
      </c>
      <c r="O904" s="14">
        <f t="shared" si="80"/>
        <v>45918.645949074074</v>
      </c>
      <c r="P904" s="19">
        <f t="shared" si="81"/>
        <v>45918.85428240741</v>
      </c>
      <c r="Q904" s="20" t="str">
        <f t="shared" si="82"/>
        <v>18/09/2025</v>
      </c>
      <c r="R904" s="13" t="str">
        <f t="shared" si="83"/>
        <v>20</v>
      </c>
      <c r="S904" s="13" t="str">
        <f t="shared" si="84"/>
        <v>Thu</v>
      </c>
    </row>
    <row r="905" spans="1:19" x14ac:dyDescent="0.25">
      <c r="A905" s="58">
        <v>45918.645949074074</v>
      </c>
      <c r="B905" s="59">
        <v>444168490</v>
      </c>
      <c r="C905" s="38" t="s">
        <v>36</v>
      </c>
      <c r="D905" s="38" t="s">
        <v>38</v>
      </c>
      <c r="E905" s="38" t="s">
        <v>46</v>
      </c>
      <c r="F905" s="38" t="s">
        <v>120</v>
      </c>
      <c r="G905" s="35">
        <v>3667.69</v>
      </c>
      <c r="H905" s="59">
        <v>443381427</v>
      </c>
      <c r="I905" s="35">
        <v>0</v>
      </c>
      <c r="J905" s="35">
        <v>0</v>
      </c>
      <c r="K905" s="35">
        <v>0</v>
      </c>
      <c r="L905" s="35">
        <v>-3.12</v>
      </c>
      <c r="M905" s="35">
        <v>10002.719999999999</v>
      </c>
      <c r="N905" s="38" t="s">
        <v>1052</v>
      </c>
      <c r="O905" s="14">
        <f t="shared" si="80"/>
        <v>45918.645949074074</v>
      </c>
      <c r="P905" s="19">
        <f t="shared" si="81"/>
        <v>45918.85428240741</v>
      </c>
      <c r="Q905" s="20" t="str">
        <f t="shared" si="82"/>
        <v>18/09/2025</v>
      </c>
      <c r="R905" s="13" t="str">
        <f t="shared" si="83"/>
        <v>20</v>
      </c>
      <c r="S905" s="13" t="str">
        <f t="shared" si="84"/>
        <v>Thu</v>
      </c>
    </row>
    <row r="906" spans="1:19" x14ac:dyDescent="0.25">
      <c r="A906" s="60">
        <v>45918.648576388892</v>
      </c>
      <c r="B906" s="61">
        <v>444172328</v>
      </c>
      <c r="C906" s="37" t="s">
        <v>36</v>
      </c>
      <c r="D906" s="37" t="s">
        <v>37</v>
      </c>
      <c r="E906" s="37" t="s">
        <v>45</v>
      </c>
      <c r="F906" s="37" t="s">
        <v>120</v>
      </c>
      <c r="G906" s="36">
        <v>3668.94</v>
      </c>
      <c r="H906" s="61">
        <v>443385332</v>
      </c>
      <c r="I906" s="36">
        <v>0</v>
      </c>
      <c r="J906" s="36">
        <v>0</v>
      </c>
      <c r="K906" s="36">
        <v>0</v>
      </c>
      <c r="L906" s="36">
        <v>0</v>
      </c>
      <c r="M906" s="36">
        <v>10002.719999999999</v>
      </c>
      <c r="N906" s="37" t="s">
        <v>74</v>
      </c>
      <c r="O906" s="14">
        <f t="shared" si="80"/>
        <v>45918.648576388892</v>
      </c>
      <c r="P906" s="19">
        <f t="shared" si="81"/>
        <v>45918.856909722228</v>
      </c>
      <c r="Q906" s="20" t="str">
        <f t="shared" si="82"/>
        <v>18/09/2025</v>
      </c>
      <c r="R906" s="13" t="str">
        <f t="shared" si="83"/>
        <v>20</v>
      </c>
      <c r="S906" s="13" t="str">
        <f t="shared" si="84"/>
        <v>Thu</v>
      </c>
    </row>
    <row r="907" spans="1:19" x14ac:dyDescent="0.25">
      <c r="A907" s="58">
        <v>45918.649201388886</v>
      </c>
      <c r="B907" s="59">
        <v>444173115</v>
      </c>
      <c r="C907" s="38" t="s">
        <v>36</v>
      </c>
      <c r="D907" s="38" t="s">
        <v>38</v>
      </c>
      <c r="E907" s="38" t="s">
        <v>46</v>
      </c>
      <c r="F907" s="38" t="s">
        <v>120</v>
      </c>
      <c r="G907" s="35">
        <v>3665.68</v>
      </c>
      <c r="H907" s="59">
        <v>443386160</v>
      </c>
      <c r="I907" s="35">
        <v>0</v>
      </c>
      <c r="J907" s="35">
        <v>0</v>
      </c>
      <c r="K907" s="35">
        <v>0</v>
      </c>
      <c r="L907" s="35">
        <v>-3.26</v>
      </c>
      <c r="M907" s="35">
        <v>9999.4599999999991</v>
      </c>
      <c r="N907" s="38" t="s">
        <v>1053</v>
      </c>
      <c r="O907" s="14">
        <f t="shared" si="80"/>
        <v>45918.649201388886</v>
      </c>
      <c r="P907" s="19">
        <f t="shared" si="81"/>
        <v>45918.857534722221</v>
      </c>
      <c r="Q907" s="20" t="str">
        <f t="shared" si="82"/>
        <v>18/09/2025</v>
      </c>
      <c r="R907" s="13" t="str">
        <f t="shared" si="83"/>
        <v>20</v>
      </c>
      <c r="S907" s="13" t="str">
        <f t="shared" si="84"/>
        <v>Thu</v>
      </c>
    </row>
    <row r="908" spans="1:19" x14ac:dyDescent="0.25">
      <c r="A908" s="60">
        <v>45918.652743055558</v>
      </c>
      <c r="B908" s="61">
        <v>444177531</v>
      </c>
      <c r="C908" s="37" t="s">
        <v>36</v>
      </c>
      <c r="D908" s="37" t="s">
        <v>37</v>
      </c>
      <c r="E908" s="37" t="s">
        <v>45</v>
      </c>
      <c r="F908" s="37" t="s">
        <v>120</v>
      </c>
      <c r="G908" s="36">
        <v>3669.23</v>
      </c>
      <c r="H908" s="61">
        <v>443390657</v>
      </c>
      <c r="I908" s="36">
        <v>0</v>
      </c>
      <c r="J908" s="36">
        <v>0</v>
      </c>
      <c r="K908" s="36">
        <v>0</v>
      </c>
      <c r="L908" s="36">
        <v>0</v>
      </c>
      <c r="M908" s="36">
        <v>9999.4599999999991</v>
      </c>
      <c r="N908" s="37" t="s">
        <v>74</v>
      </c>
      <c r="O908" s="14">
        <f t="shared" si="80"/>
        <v>45918.652743055558</v>
      </c>
      <c r="P908" s="19">
        <f t="shared" si="81"/>
        <v>45918.861076388894</v>
      </c>
      <c r="Q908" s="20" t="str">
        <f t="shared" si="82"/>
        <v>18/09/2025</v>
      </c>
      <c r="R908" s="13" t="str">
        <f t="shared" si="83"/>
        <v>20</v>
      </c>
      <c r="S908" s="13" t="str">
        <f t="shared" si="84"/>
        <v>Thu</v>
      </c>
    </row>
    <row r="909" spans="1:19" x14ac:dyDescent="0.25">
      <c r="A909" s="58">
        <v>45918.652743055558</v>
      </c>
      <c r="B909" s="59">
        <v>444177533</v>
      </c>
      <c r="C909" s="38" t="s">
        <v>36</v>
      </c>
      <c r="D909" s="38" t="s">
        <v>37</v>
      </c>
      <c r="E909" s="38" t="s">
        <v>45</v>
      </c>
      <c r="F909" s="38" t="s">
        <v>120</v>
      </c>
      <c r="G909" s="35">
        <v>3669.22</v>
      </c>
      <c r="H909" s="59">
        <v>443390659</v>
      </c>
      <c r="I909" s="35">
        <v>0</v>
      </c>
      <c r="J909" s="35">
        <v>0</v>
      </c>
      <c r="K909" s="35">
        <v>0</v>
      </c>
      <c r="L909" s="35">
        <v>0</v>
      </c>
      <c r="M909" s="35">
        <v>9999.4599999999991</v>
      </c>
      <c r="N909" s="38" t="s">
        <v>75</v>
      </c>
      <c r="O909" s="14">
        <f t="shared" si="80"/>
        <v>45918.652743055558</v>
      </c>
      <c r="P909" s="19">
        <f t="shared" si="81"/>
        <v>45918.861076388894</v>
      </c>
      <c r="Q909" s="20" t="str">
        <f t="shared" si="82"/>
        <v>18/09/2025</v>
      </c>
      <c r="R909" s="13" t="str">
        <f t="shared" si="83"/>
        <v>20</v>
      </c>
      <c r="S909" s="13" t="str">
        <f t="shared" si="84"/>
        <v>Thu</v>
      </c>
    </row>
    <row r="910" spans="1:19" x14ac:dyDescent="0.25">
      <c r="A910" s="60">
        <v>45918.652743055558</v>
      </c>
      <c r="B910" s="61">
        <v>444177550</v>
      </c>
      <c r="C910" s="37" t="s">
        <v>36</v>
      </c>
      <c r="D910" s="37" t="s">
        <v>37</v>
      </c>
      <c r="E910" s="37" t="s">
        <v>45</v>
      </c>
      <c r="F910" s="37" t="s">
        <v>120</v>
      </c>
      <c r="G910" s="36">
        <v>3669.22</v>
      </c>
      <c r="H910" s="61">
        <v>443390678</v>
      </c>
      <c r="I910" s="36">
        <v>0</v>
      </c>
      <c r="J910" s="36">
        <v>0</v>
      </c>
      <c r="K910" s="36">
        <v>0</v>
      </c>
      <c r="L910" s="36">
        <v>0</v>
      </c>
      <c r="M910" s="36">
        <v>9999.4599999999991</v>
      </c>
      <c r="N910" s="37" t="s">
        <v>76</v>
      </c>
      <c r="O910" s="14">
        <f t="shared" si="80"/>
        <v>45918.652743055558</v>
      </c>
      <c r="P910" s="19">
        <f t="shared" si="81"/>
        <v>45918.861076388894</v>
      </c>
      <c r="Q910" s="20" t="str">
        <f t="shared" si="82"/>
        <v>18/09/2025</v>
      </c>
      <c r="R910" s="13" t="str">
        <f t="shared" si="83"/>
        <v>20</v>
      </c>
      <c r="S910" s="13" t="str">
        <f t="shared" si="84"/>
        <v>Thu</v>
      </c>
    </row>
    <row r="911" spans="1:19" x14ac:dyDescent="0.25">
      <c r="A911" s="58">
        <v>45918.660671296297</v>
      </c>
      <c r="B911" s="59">
        <v>444182807</v>
      </c>
      <c r="C911" s="38" t="s">
        <v>36</v>
      </c>
      <c r="D911" s="38" t="s">
        <v>38</v>
      </c>
      <c r="E911" s="38" t="s">
        <v>46</v>
      </c>
      <c r="F911" s="38" t="s">
        <v>120</v>
      </c>
      <c r="G911" s="35">
        <v>3665.86</v>
      </c>
      <c r="H911" s="59">
        <v>443396062</v>
      </c>
      <c r="I911" s="35">
        <v>0</v>
      </c>
      <c r="J911" s="35">
        <v>0</v>
      </c>
      <c r="K911" s="35">
        <v>0</v>
      </c>
      <c r="L911" s="35">
        <v>-3.37</v>
      </c>
      <c r="M911" s="35">
        <v>9996.09</v>
      </c>
      <c r="N911" s="38" t="s">
        <v>1054</v>
      </c>
      <c r="O911" s="14">
        <f t="shared" si="80"/>
        <v>45918.660671296297</v>
      </c>
      <c r="P911" s="19">
        <f t="shared" si="81"/>
        <v>45918.869004629632</v>
      </c>
      <c r="Q911" s="20" t="str">
        <f t="shared" si="82"/>
        <v>18/09/2025</v>
      </c>
      <c r="R911" s="13" t="str">
        <f t="shared" si="83"/>
        <v>20</v>
      </c>
      <c r="S911" s="13" t="str">
        <f t="shared" si="84"/>
        <v>Thu</v>
      </c>
    </row>
    <row r="912" spans="1:19" x14ac:dyDescent="0.25">
      <c r="A912" s="60">
        <v>45918.660671296297</v>
      </c>
      <c r="B912" s="61">
        <v>444182809</v>
      </c>
      <c r="C912" s="37" t="s">
        <v>36</v>
      </c>
      <c r="D912" s="37" t="s">
        <v>38</v>
      </c>
      <c r="E912" s="37" t="s">
        <v>46</v>
      </c>
      <c r="F912" s="37" t="s">
        <v>120</v>
      </c>
      <c r="G912" s="36">
        <v>3665.86</v>
      </c>
      <c r="H912" s="61">
        <v>443396063</v>
      </c>
      <c r="I912" s="36">
        <v>0</v>
      </c>
      <c r="J912" s="36">
        <v>0</v>
      </c>
      <c r="K912" s="36">
        <v>0</v>
      </c>
      <c r="L912" s="36">
        <v>-3.36</v>
      </c>
      <c r="M912" s="36">
        <v>9992.73</v>
      </c>
      <c r="N912" s="37" t="s">
        <v>1055</v>
      </c>
      <c r="O912" s="14">
        <f t="shared" si="80"/>
        <v>45918.660671296297</v>
      </c>
      <c r="P912" s="19">
        <f t="shared" si="81"/>
        <v>45918.869004629632</v>
      </c>
      <c r="Q912" s="20" t="str">
        <f t="shared" si="82"/>
        <v>18/09/2025</v>
      </c>
      <c r="R912" s="13" t="str">
        <f t="shared" si="83"/>
        <v>20</v>
      </c>
      <c r="S912" s="13" t="str">
        <f t="shared" si="84"/>
        <v>Thu</v>
      </c>
    </row>
    <row r="913" spans="1:19" x14ac:dyDescent="0.25">
      <c r="A913" s="58">
        <v>45918.660671296297</v>
      </c>
      <c r="B913" s="59">
        <v>444182811</v>
      </c>
      <c r="C913" s="38" t="s">
        <v>36</v>
      </c>
      <c r="D913" s="38" t="s">
        <v>38</v>
      </c>
      <c r="E913" s="38" t="s">
        <v>46</v>
      </c>
      <c r="F913" s="38" t="s">
        <v>120</v>
      </c>
      <c r="G913" s="35">
        <v>3665.86</v>
      </c>
      <c r="H913" s="59">
        <v>443396064</v>
      </c>
      <c r="I913" s="35">
        <v>0</v>
      </c>
      <c r="J913" s="35">
        <v>0</v>
      </c>
      <c r="K913" s="35">
        <v>0</v>
      </c>
      <c r="L913" s="35">
        <v>-3.36</v>
      </c>
      <c r="M913" s="35">
        <v>9989.3700000000008</v>
      </c>
      <c r="N913" s="38" t="s">
        <v>1054</v>
      </c>
      <c r="O913" s="14">
        <f t="shared" si="80"/>
        <v>45918.660671296297</v>
      </c>
      <c r="P913" s="19">
        <f t="shared" si="81"/>
        <v>45918.869004629632</v>
      </c>
      <c r="Q913" s="20" t="str">
        <f t="shared" si="82"/>
        <v>18/09/2025</v>
      </c>
      <c r="R913" s="13" t="str">
        <f t="shared" si="83"/>
        <v>20</v>
      </c>
      <c r="S913" s="13" t="str">
        <f t="shared" si="84"/>
        <v>Thu</v>
      </c>
    </row>
    <row r="914" spans="1:19" x14ac:dyDescent="0.25">
      <c r="A914" s="60">
        <v>45918.669525462959</v>
      </c>
      <c r="B914" s="61">
        <v>444194572</v>
      </c>
      <c r="C914" s="37" t="s">
        <v>36</v>
      </c>
      <c r="D914" s="37" t="s">
        <v>38</v>
      </c>
      <c r="E914" s="37" t="s">
        <v>45</v>
      </c>
      <c r="F914" s="37" t="s">
        <v>120</v>
      </c>
      <c r="G914" s="36">
        <v>3662.75</v>
      </c>
      <c r="H914" s="61">
        <v>443408014</v>
      </c>
      <c r="I914" s="36">
        <v>0</v>
      </c>
      <c r="J914" s="36">
        <v>0</v>
      </c>
      <c r="K914" s="36">
        <v>0</v>
      </c>
      <c r="L914" s="36">
        <v>0</v>
      </c>
      <c r="M914" s="36">
        <v>9989.3700000000008</v>
      </c>
      <c r="N914" s="37" t="s">
        <v>48</v>
      </c>
      <c r="O914" s="14">
        <f t="shared" si="80"/>
        <v>45918.669525462959</v>
      </c>
      <c r="P914" s="19">
        <f t="shared" si="81"/>
        <v>45918.877858796295</v>
      </c>
      <c r="Q914" s="20" t="str">
        <f t="shared" si="82"/>
        <v>18/09/2025</v>
      </c>
      <c r="R914" s="13" t="str">
        <f t="shared" si="83"/>
        <v>21</v>
      </c>
      <c r="S914" s="13" t="str">
        <f t="shared" si="84"/>
        <v>Thu</v>
      </c>
    </row>
    <row r="915" spans="1:19" x14ac:dyDescent="0.25">
      <c r="A915" s="58">
        <v>45918.669525462959</v>
      </c>
      <c r="B915" s="59">
        <v>444194576</v>
      </c>
      <c r="C915" s="38" t="s">
        <v>36</v>
      </c>
      <c r="D915" s="38" t="s">
        <v>38</v>
      </c>
      <c r="E915" s="38" t="s">
        <v>45</v>
      </c>
      <c r="F915" s="38" t="s">
        <v>120</v>
      </c>
      <c r="G915" s="35">
        <v>3662.76</v>
      </c>
      <c r="H915" s="59">
        <v>443408019</v>
      </c>
      <c r="I915" s="35">
        <v>0</v>
      </c>
      <c r="J915" s="35">
        <v>0</v>
      </c>
      <c r="K915" s="35">
        <v>0</v>
      </c>
      <c r="L915" s="35">
        <v>0</v>
      </c>
      <c r="M915" s="35">
        <v>9989.3700000000008</v>
      </c>
      <c r="N915" s="38" t="s">
        <v>108</v>
      </c>
      <c r="O915" s="14">
        <f t="shared" si="80"/>
        <v>45918.669525462959</v>
      </c>
      <c r="P915" s="19">
        <f t="shared" si="81"/>
        <v>45918.877858796295</v>
      </c>
      <c r="Q915" s="20" t="str">
        <f t="shared" si="82"/>
        <v>18/09/2025</v>
      </c>
      <c r="R915" s="13" t="str">
        <f t="shared" si="83"/>
        <v>21</v>
      </c>
      <c r="S915" s="13" t="str">
        <f t="shared" si="84"/>
        <v>Thu</v>
      </c>
    </row>
    <row r="916" spans="1:19" x14ac:dyDescent="0.25">
      <c r="A916" s="60">
        <v>45918.669525462959</v>
      </c>
      <c r="B916" s="61">
        <v>444194579</v>
      </c>
      <c r="C916" s="37" t="s">
        <v>36</v>
      </c>
      <c r="D916" s="37" t="s">
        <v>38</v>
      </c>
      <c r="E916" s="37" t="s">
        <v>45</v>
      </c>
      <c r="F916" s="37" t="s">
        <v>120</v>
      </c>
      <c r="G916" s="36">
        <v>3662.86</v>
      </c>
      <c r="H916" s="61">
        <v>443408022</v>
      </c>
      <c r="I916" s="36">
        <v>0</v>
      </c>
      <c r="J916" s="36">
        <v>0</v>
      </c>
      <c r="K916" s="36">
        <v>0</v>
      </c>
      <c r="L916" s="36">
        <v>0</v>
      </c>
      <c r="M916" s="36">
        <v>9989.3700000000008</v>
      </c>
      <c r="N916" s="37" t="s">
        <v>77</v>
      </c>
      <c r="O916" s="14">
        <f t="shared" si="80"/>
        <v>45918.669525462959</v>
      </c>
      <c r="P916" s="19">
        <f t="shared" si="81"/>
        <v>45918.877858796295</v>
      </c>
      <c r="Q916" s="20" t="str">
        <f t="shared" si="82"/>
        <v>18/09/2025</v>
      </c>
      <c r="R916" s="13" t="str">
        <f t="shared" si="83"/>
        <v>21</v>
      </c>
      <c r="S916" s="13" t="str">
        <f t="shared" si="84"/>
        <v>Thu</v>
      </c>
    </row>
    <row r="917" spans="1:19" x14ac:dyDescent="0.25">
      <c r="A917" s="58">
        <v>45918.669525462959</v>
      </c>
      <c r="B917" s="59">
        <v>444194584</v>
      </c>
      <c r="C917" s="38" t="s">
        <v>36</v>
      </c>
      <c r="D917" s="38" t="s">
        <v>38</v>
      </c>
      <c r="E917" s="38" t="s">
        <v>45</v>
      </c>
      <c r="F917" s="38" t="s">
        <v>120</v>
      </c>
      <c r="G917" s="35">
        <v>3662.76</v>
      </c>
      <c r="H917" s="59">
        <v>443408028</v>
      </c>
      <c r="I917" s="35">
        <v>0</v>
      </c>
      <c r="J917" s="35">
        <v>0</v>
      </c>
      <c r="K917" s="35">
        <v>0</v>
      </c>
      <c r="L917" s="35">
        <v>0</v>
      </c>
      <c r="M917" s="35">
        <v>9989.3700000000008</v>
      </c>
      <c r="N917" s="38" t="s">
        <v>52</v>
      </c>
      <c r="O917" s="14">
        <f t="shared" si="80"/>
        <v>45918.669525462959</v>
      </c>
      <c r="P917" s="19">
        <f t="shared" si="81"/>
        <v>45918.877858796295</v>
      </c>
      <c r="Q917" s="20" t="str">
        <f t="shared" si="82"/>
        <v>18/09/2025</v>
      </c>
      <c r="R917" s="13" t="str">
        <f t="shared" si="83"/>
        <v>21</v>
      </c>
      <c r="S917" s="13" t="str">
        <f t="shared" si="84"/>
        <v>Thu</v>
      </c>
    </row>
    <row r="918" spans="1:19" x14ac:dyDescent="0.25">
      <c r="A918" s="60">
        <v>45918.669537037036</v>
      </c>
      <c r="B918" s="61">
        <v>444194590</v>
      </c>
      <c r="C918" s="37" t="s">
        <v>36</v>
      </c>
      <c r="D918" s="37" t="s">
        <v>38</v>
      </c>
      <c r="E918" s="37" t="s">
        <v>45</v>
      </c>
      <c r="F918" s="37" t="s">
        <v>120</v>
      </c>
      <c r="G918" s="36">
        <v>3662.76</v>
      </c>
      <c r="H918" s="61">
        <v>443408034</v>
      </c>
      <c r="I918" s="36">
        <v>0</v>
      </c>
      <c r="J918" s="36">
        <v>0</v>
      </c>
      <c r="K918" s="36">
        <v>0</v>
      </c>
      <c r="L918" s="36">
        <v>0</v>
      </c>
      <c r="M918" s="36">
        <v>9989.3700000000008</v>
      </c>
      <c r="N918" s="37" t="s">
        <v>109</v>
      </c>
      <c r="O918" s="14">
        <f t="shared" si="80"/>
        <v>45918.669537037036</v>
      </c>
      <c r="P918" s="19">
        <f t="shared" si="81"/>
        <v>45918.877870370372</v>
      </c>
      <c r="Q918" s="20" t="str">
        <f t="shared" si="82"/>
        <v>18/09/2025</v>
      </c>
      <c r="R918" s="13" t="str">
        <f t="shared" si="83"/>
        <v>21</v>
      </c>
      <c r="S918" s="13" t="str">
        <f t="shared" si="84"/>
        <v>Thu</v>
      </c>
    </row>
    <row r="919" spans="1:19" x14ac:dyDescent="0.25">
      <c r="A919" s="58">
        <v>45918.669537037036</v>
      </c>
      <c r="B919" s="59">
        <v>444194593</v>
      </c>
      <c r="C919" s="38" t="s">
        <v>36</v>
      </c>
      <c r="D919" s="38" t="s">
        <v>38</v>
      </c>
      <c r="E919" s="38" t="s">
        <v>45</v>
      </c>
      <c r="F919" s="38" t="s">
        <v>120</v>
      </c>
      <c r="G919" s="35">
        <v>3662.76</v>
      </c>
      <c r="H919" s="59">
        <v>443408037</v>
      </c>
      <c r="I919" s="35">
        <v>0</v>
      </c>
      <c r="J919" s="35">
        <v>0</v>
      </c>
      <c r="K919" s="35">
        <v>0</v>
      </c>
      <c r="L919" s="35">
        <v>0</v>
      </c>
      <c r="M919" s="35">
        <v>9989.3700000000008</v>
      </c>
      <c r="N919" s="38" t="s">
        <v>47</v>
      </c>
      <c r="O919" s="14">
        <f t="shared" si="80"/>
        <v>45918.669537037036</v>
      </c>
      <c r="P919" s="19">
        <f t="shared" si="81"/>
        <v>45918.877870370372</v>
      </c>
      <c r="Q919" s="20" t="str">
        <f t="shared" si="82"/>
        <v>18/09/2025</v>
      </c>
      <c r="R919" s="13" t="str">
        <f t="shared" si="83"/>
        <v>21</v>
      </c>
      <c r="S919" s="13" t="str">
        <f t="shared" si="84"/>
        <v>Thu</v>
      </c>
    </row>
    <row r="920" spans="1:19" x14ac:dyDescent="0.25">
      <c r="A920" s="60">
        <v>45918.669537037036</v>
      </c>
      <c r="B920" s="61">
        <v>444194598</v>
      </c>
      <c r="C920" s="37" t="s">
        <v>36</v>
      </c>
      <c r="D920" s="37" t="s">
        <v>38</v>
      </c>
      <c r="E920" s="37" t="s">
        <v>45</v>
      </c>
      <c r="F920" s="37" t="s">
        <v>120</v>
      </c>
      <c r="G920" s="36">
        <v>3662.75</v>
      </c>
      <c r="H920" s="61">
        <v>443408042</v>
      </c>
      <c r="I920" s="36">
        <v>0</v>
      </c>
      <c r="J920" s="36">
        <v>0</v>
      </c>
      <c r="K920" s="36">
        <v>0</v>
      </c>
      <c r="L920" s="36">
        <v>0</v>
      </c>
      <c r="M920" s="36">
        <v>9989.3700000000008</v>
      </c>
      <c r="N920" s="37" t="s">
        <v>114</v>
      </c>
      <c r="O920" s="14">
        <f t="shared" si="80"/>
        <v>45918.669537037036</v>
      </c>
      <c r="P920" s="19">
        <f t="shared" si="81"/>
        <v>45918.877870370372</v>
      </c>
      <c r="Q920" s="20" t="str">
        <f t="shared" si="82"/>
        <v>18/09/2025</v>
      </c>
      <c r="R920" s="13" t="str">
        <f t="shared" si="83"/>
        <v>21</v>
      </c>
      <c r="S920" s="13" t="str">
        <f t="shared" si="84"/>
        <v>Thu</v>
      </c>
    </row>
    <row r="921" spans="1:19" x14ac:dyDescent="0.25">
      <c r="A921" s="58">
        <v>45918.669745370367</v>
      </c>
      <c r="B921" s="59">
        <v>444194911</v>
      </c>
      <c r="C921" s="38" t="s">
        <v>36</v>
      </c>
      <c r="D921" s="38" t="s">
        <v>37</v>
      </c>
      <c r="E921" s="38" t="s">
        <v>46</v>
      </c>
      <c r="F921" s="38" t="s">
        <v>120</v>
      </c>
      <c r="G921" s="35">
        <v>3664.33</v>
      </c>
      <c r="H921" s="59">
        <v>443408373</v>
      </c>
      <c r="I921" s="35">
        <v>0</v>
      </c>
      <c r="J921" s="35">
        <v>0</v>
      </c>
      <c r="K921" s="35">
        <v>0</v>
      </c>
      <c r="L921" s="35">
        <v>-1.57</v>
      </c>
      <c r="M921" s="35">
        <v>9987.7999999999993</v>
      </c>
      <c r="N921" s="38" t="s">
        <v>1056</v>
      </c>
      <c r="O921" s="14">
        <f t="shared" si="80"/>
        <v>45918.669745370367</v>
      </c>
      <c r="P921" s="19">
        <f t="shared" si="81"/>
        <v>45918.878078703703</v>
      </c>
      <c r="Q921" s="20" t="str">
        <f t="shared" si="82"/>
        <v>18/09/2025</v>
      </c>
      <c r="R921" s="13" t="str">
        <f t="shared" si="83"/>
        <v>21</v>
      </c>
      <c r="S921" s="13" t="str">
        <f t="shared" si="84"/>
        <v>Thu</v>
      </c>
    </row>
    <row r="922" spans="1:19" x14ac:dyDescent="0.25">
      <c r="A922" s="60">
        <v>45918.669988425929</v>
      </c>
      <c r="B922" s="61">
        <v>444195245</v>
      </c>
      <c r="C922" s="37" t="s">
        <v>36</v>
      </c>
      <c r="D922" s="37" t="s">
        <v>38</v>
      </c>
      <c r="E922" s="37" t="s">
        <v>45</v>
      </c>
      <c r="F922" s="37" t="s">
        <v>120</v>
      </c>
      <c r="G922" s="36">
        <v>3662.63</v>
      </c>
      <c r="H922" s="61">
        <v>443408730</v>
      </c>
      <c r="I922" s="36">
        <v>0</v>
      </c>
      <c r="J922" s="36">
        <v>0</v>
      </c>
      <c r="K922" s="36">
        <v>0</v>
      </c>
      <c r="L922" s="36">
        <v>0</v>
      </c>
      <c r="M922" s="36">
        <v>9987.7999999999993</v>
      </c>
      <c r="N922" s="37" t="s">
        <v>109</v>
      </c>
      <c r="O922" s="14">
        <f t="shared" si="80"/>
        <v>45918.669988425929</v>
      </c>
      <c r="P922" s="19">
        <f t="shared" si="81"/>
        <v>45918.878321759265</v>
      </c>
      <c r="Q922" s="20" t="str">
        <f t="shared" si="82"/>
        <v>18/09/2025</v>
      </c>
      <c r="R922" s="13" t="str">
        <f t="shared" si="83"/>
        <v>21</v>
      </c>
      <c r="S922" s="13" t="str">
        <f t="shared" si="84"/>
        <v>Thu</v>
      </c>
    </row>
    <row r="923" spans="1:19" x14ac:dyDescent="0.25">
      <c r="A923" s="58">
        <v>45918.67019675926</v>
      </c>
      <c r="B923" s="59">
        <v>444195422</v>
      </c>
      <c r="C923" s="38" t="s">
        <v>36</v>
      </c>
      <c r="D923" s="38" t="s">
        <v>37</v>
      </c>
      <c r="E923" s="38" t="s">
        <v>46</v>
      </c>
      <c r="F923" s="38" t="s">
        <v>120</v>
      </c>
      <c r="G923" s="35">
        <v>3661.02</v>
      </c>
      <c r="H923" s="59">
        <v>443408926</v>
      </c>
      <c r="I923" s="35">
        <v>0</v>
      </c>
      <c r="J923" s="35">
        <v>0</v>
      </c>
      <c r="K923" s="35">
        <v>0</v>
      </c>
      <c r="L923" s="35">
        <v>1.74</v>
      </c>
      <c r="M923" s="35">
        <v>9989.5400000000009</v>
      </c>
      <c r="N923" s="38" t="s">
        <v>1057</v>
      </c>
      <c r="O923" s="14">
        <f t="shared" si="80"/>
        <v>45918.67019675926</v>
      </c>
      <c r="P923" s="19">
        <f t="shared" si="81"/>
        <v>45918.878530092596</v>
      </c>
      <c r="Q923" s="20" t="str">
        <f t="shared" si="82"/>
        <v>18/09/2025</v>
      </c>
      <c r="R923" s="13" t="str">
        <f t="shared" si="83"/>
        <v>21</v>
      </c>
      <c r="S923" s="13" t="str">
        <f t="shared" si="84"/>
        <v>Thu</v>
      </c>
    </row>
    <row r="924" spans="1:19" x14ac:dyDescent="0.25">
      <c r="A924" s="60">
        <v>45918.67019675926</v>
      </c>
      <c r="B924" s="61">
        <v>444195423</v>
      </c>
      <c r="C924" s="37" t="s">
        <v>36</v>
      </c>
      <c r="D924" s="37" t="s">
        <v>37</v>
      </c>
      <c r="E924" s="37" t="s">
        <v>46</v>
      </c>
      <c r="F924" s="37" t="s">
        <v>120</v>
      </c>
      <c r="G924" s="36">
        <v>3661.02</v>
      </c>
      <c r="H924" s="61">
        <v>443408927</v>
      </c>
      <c r="I924" s="36">
        <v>0</v>
      </c>
      <c r="J924" s="36">
        <v>0</v>
      </c>
      <c r="K924" s="36">
        <v>0</v>
      </c>
      <c r="L924" s="36">
        <v>1.84</v>
      </c>
      <c r="M924" s="36">
        <v>9991.3799999999992</v>
      </c>
      <c r="N924" s="37" t="s">
        <v>1057</v>
      </c>
      <c r="O924" s="14">
        <f t="shared" si="80"/>
        <v>45918.67019675926</v>
      </c>
      <c r="P924" s="19">
        <f t="shared" si="81"/>
        <v>45918.878530092596</v>
      </c>
      <c r="Q924" s="20" t="str">
        <f t="shared" si="82"/>
        <v>18/09/2025</v>
      </c>
      <c r="R924" s="13" t="str">
        <f t="shared" si="83"/>
        <v>21</v>
      </c>
      <c r="S924" s="13" t="str">
        <f t="shared" si="84"/>
        <v>Thu</v>
      </c>
    </row>
    <row r="925" spans="1:19" x14ac:dyDescent="0.25">
      <c r="A925" s="58">
        <v>45918.67019675926</v>
      </c>
      <c r="B925" s="59">
        <v>444195424</v>
      </c>
      <c r="C925" s="38" t="s">
        <v>36</v>
      </c>
      <c r="D925" s="38" t="s">
        <v>37</v>
      </c>
      <c r="E925" s="38" t="s">
        <v>46</v>
      </c>
      <c r="F925" s="38" t="s">
        <v>120</v>
      </c>
      <c r="G925" s="35">
        <v>3661.02</v>
      </c>
      <c r="H925" s="59">
        <v>443408928</v>
      </c>
      <c r="I925" s="35">
        <v>0</v>
      </c>
      <c r="J925" s="35">
        <v>0</v>
      </c>
      <c r="K925" s="35">
        <v>0</v>
      </c>
      <c r="L925" s="35">
        <v>1.61</v>
      </c>
      <c r="M925" s="35">
        <v>9992.99</v>
      </c>
      <c r="N925" s="38" t="s">
        <v>1058</v>
      </c>
      <c r="O925" s="14">
        <f t="shared" si="80"/>
        <v>45918.67019675926</v>
      </c>
      <c r="P925" s="19">
        <f t="shared" si="81"/>
        <v>45918.878530092596</v>
      </c>
      <c r="Q925" s="20" t="str">
        <f t="shared" si="82"/>
        <v>18/09/2025</v>
      </c>
      <c r="R925" s="13" t="str">
        <f t="shared" si="83"/>
        <v>21</v>
      </c>
      <c r="S925" s="13" t="str">
        <f t="shared" si="84"/>
        <v>Thu</v>
      </c>
    </row>
    <row r="926" spans="1:19" x14ac:dyDescent="0.25">
      <c r="A926" s="60">
        <v>45918.670451388891</v>
      </c>
      <c r="B926" s="61">
        <v>444195807</v>
      </c>
      <c r="C926" s="37" t="s">
        <v>36</v>
      </c>
      <c r="D926" s="37" t="s">
        <v>37</v>
      </c>
      <c r="E926" s="37" t="s">
        <v>46</v>
      </c>
      <c r="F926" s="37" t="s">
        <v>120</v>
      </c>
      <c r="G926" s="36">
        <v>3659.72</v>
      </c>
      <c r="H926" s="61">
        <v>443409319</v>
      </c>
      <c r="I926" s="36">
        <v>0</v>
      </c>
      <c r="J926" s="36">
        <v>0</v>
      </c>
      <c r="K926" s="36">
        <v>0</v>
      </c>
      <c r="L926" s="36">
        <v>3.04</v>
      </c>
      <c r="M926" s="36">
        <v>9996.0300000000007</v>
      </c>
      <c r="N926" s="37" t="s">
        <v>1059</v>
      </c>
      <c r="O926" s="14">
        <f t="shared" si="80"/>
        <v>45918.670451388891</v>
      </c>
      <c r="P926" s="19">
        <f t="shared" si="81"/>
        <v>45918.878784722227</v>
      </c>
      <c r="Q926" s="20" t="str">
        <f t="shared" si="82"/>
        <v>18/09/2025</v>
      </c>
      <c r="R926" s="13" t="str">
        <f t="shared" si="83"/>
        <v>21</v>
      </c>
      <c r="S926" s="13" t="str">
        <f t="shared" si="84"/>
        <v>Thu</v>
      </c>
    </row>
    <row r="927" spans="1:19" x14ac:dyDescent="0.25">
      <c r="A927" s="58">
        <v>45918.670486111114</v>
      </c>
      <c r="B927" s="59">
        <v>444196029</v>
      </c>
      <c r="C927" s="38" t="s">
        <v>36</v>
      </c>
      <c r="D927" s="38" t="s">
        <v>37</v>
      </c>
      <c r="E927" s="38" t="s">
        <v>46</v>
      </c>
      <c r="F927" s="38" t="s">
        <v>120</v>
      </c>
      <c r="G927" s="35">
        <v>3659.51</v>
      </c>
      <c r="H927" s="59">
        <v>443409543</v>
      </c>
      <c r="I927" s="35">
        <v>0</v>
      </c>
      <c r="J927" s="35">
        <v>0</v>
      </c>
      <c r="K927" s="35">
        <v>0</v>
      </c>
      <c r="L927" s="35">
        <v>3.24</v>
      </c>
      <c r="M927" s="35">
        <v>9999.27</v>
      </c>
      <c r="N927" s="38" t="s">
        <v>1060</v>
      </c>
      <c r="O927" s="14">
        <f t="shared" si="80"/>
        <v>45918.670486111114</v>
      </c>
      <c r="P927" s="19">
        <f t="shared" si="81"/>
        <v>45918.87881944445</v>
      </c>
      <c r="Q927" s="20" t="str">
        <f t="shared" si="82"/>
        <v>18/09/2025</v>
      </c>
      <c r="R927" s="13" t="str">
        <f t="shared" si="83"/>
        <v>21</v>
      </c>
      <c r="S927" s="13" t="str">
        <f t="shared" si="84"/>
        <v>Thu</v>
      </c>
    </row>
    <row r="928" spans="1:19" x14ac:dyDescent="0.25">
      <c r="A928" s="60">
        <v>45918.670578703706</v>
      </c>
      <c r="B928" s="61">
        <v>444196515</v>
      </c>
      <c r="C928" s="37" t="s">
        <v>36</v>
      </c>
      <c r="D928" s="37" t="s">
        <v>37</v>
      </c>
      <c r="E928" s="37" t="s">
        <v>46</v>
      </c>
      <c r="F928" s="37" t="s">
        <v>120</v>
      </c>
      <c r="G928" s="36">
        <v>3659.25</v>
      </c>
      <c r="H928" s="61">
        <v>443410025</v>
      </c>
      <c r="I928" s="36">
        <v>0</v>
      </c>
      <c r="J928" s="36">
        <v>0</v>
      </c>
      <c r="K928" s="36">
        <v>0</v>
      </c>
      <c r="L928" s="36">
        <v>3.51</v>
      </c>
      <c r="M928" s="36">
        <v>10002.780000000001</v>
      </c>
      <c r="N928" s="37" t="s">
        <v>1061</v>
      </c>
      <c r="O928" s="14">
        <f t="shared" si="80"/>
        <v>45918.670578703706</v>
      </c>
      <c r="P928" s="19">
        <f t="shared" si="81"/>
        <v>45918.878912037042</v>
      </c>
      <c r="Q928" s="20" t="str">
        <f t="shared" si="82"/>
        <v>18/09/2025</v>
      </c>
      <c r="R928" s="13" t="str">
        <f t="shared" si="83"/>
        <v>21</v>
      </c>
      <c r="S928" s="13" t="str">
        <f t="shared" si="84"/>
        <v>Thu</v>
      </c>
    </row>
    <row r="929" spans="1:19" x14ac:dyDescent="0.25">
      <c r="A929" s="58">
        <v>45918.670578703706</v>
      </c>
      <c r="B929" s="59">
        <v>444196516</v>
      </c>
      <c r="C929" s="38" t="s">
        <v>36</v>
      </c>
      <c r="D929" s="38" t="s">
        <v>37</v>
      </c>
      <c r="E929" s="38" t="s">
        <v>46</v>
      </c>
      <c r="F929" s="38" t="s">
        <v>120</v>
      </c>
      <c r="G929" s="35">
        <v>3659.25</v>
      </c>
      <c r="H929" s="59">
        <v>443410026</v>
      </c>
      <c r="I929" s="35">
        <v>0</v>
      </c>
      <c r="J929" s="35">
        <v>0</v>
      </c>
      <c r="K929" s="35">
        <v>0</v>
      </c>
      <c r="L929" s="35">
        <v>3.5</v>
      </c>
      <c r="M929" s="35">
        <v>10006.280000000001</v>
      </c>
      <c r="N929" s="38" t="s">
        <v>1061</v>
      </c>
      <c r="O929" s="14">
        <f t="shared" si="80"/>
        <v>45918.670578703706</v>
      </c>
      <c r="P929" s="19">
        <f t="shared" si="81"/>
        <v>45918.878912037042</v>
      </c>
      <c r="Q929" s="20" t="str">
        <f t="shared" si="82"/>
        <v>18/09/2025</v>
      </c>
      <c r="R929" s="13" t="str">
        <f t="shared" si="83"/>
        <v>21</v>
      </c>
      <c r="S929" s="13" t="str">
        <f t="shared" si="84"/>
        <v>Thu</v>
      </c>
    </row>
    <row r="930" spans="1:19" x14ac:dyDescent="0.25">
      <c r="A930" s="60">
        <v>45918.674502314818</v>
      </c>
      <c r="B930" s="61">
        <v>444202161</v>
      </c>
      <c r="C930" s="37" t="s">
        <v>36</v>
      </c>
      <c r="D930" s="37" t="s">
        <v>38</v>
      </c>
      <c r="E930" s="37" t="s">
        <v>45</v>
      </c>
      <c r="F930" s="37" t="s">
        <v>120</v>
      </c>
      <c r="G930" s="36">
        <v>3658.52</v>
      </c>
      <c r="H930" s="61">
        <v>443416002</v>
      </c>
      <c r="I930" s="36">
        <v>0</v>
      </c>
      <c r="J930" s="36">
        <v>0</v>
      </c>
      <c r="K930" s="36">
        <v>0</v>
      </c>
      <c r="L930" s="36">
        <v>0</v>
      </c>
      <c r="M930" s="36">
        <v>10006.280000000001</v>
      </c>
      <c r="N930" s="37" t="s">
        <v>48</v>
      </c>
      <c r="O930" s="14">
        <f t="shared" si="80"/>
        <v>45918.674502314818</v>
      </c>
      <c r="P930" s="19">
        <f t="shared" si="81"/>
        <v>45918.882835648154</v>
      </c>
      <c r="Q930" s="20" t="str">
        <f t="shared" si="82"/>
        <v>18/09/2025</v>
      </c>
      <c r="R930" s="13" t="str">
        <f t="shared" si="83"/>
        <v>21</v>
      </c>
      <c r="S930" s="13" t="str">
        <f t="shared" si="84"/>
        <v>Thu</v>
      </c>
    </row>
    <row r="931" spans="1:19" x14ac:dyDescent="0.25">
      <c r="A931" s="58">
        <v>45918.674502314818</v>
      </c>
      <c r="B931" s="59">
        <v>444202163</v>
      </c>
      <c r="C931" s="38" t="s">
        <v>36</v>
      </c>
      <c r="D931" s="38" t="s">
        <v>38</v>
      </c>
      <c r="E931" s="38" t="s">
        <v>45</v>
      </c>
      <c r="F931" s="38" t="s">
        <v>120</v>
      </c>
      <c r="G931" s="35">
        <v>3658.52</v>
      </c>
      <c r="H931" s="59">
        <v>443416004</v>
      </c>
      <c r="I931" s="35">
        <v>0</v>
      </c>
      <c r="J931" s="35">
        <v>0</v>
      </c>
      <c r="K931" s="35">
        <v>0</v>
      </c>
      <c r="L931" s="35">
        <v>0</v>
      </c>
      <c r="M931" s="35">
        <v>10006.280000000001</v>
      </c>
      <c r="N931" s="38" t="s">
        <v>52</v>
      </c>
      <c r="O931" s="14">
        <f t="shared" si="80"/>
        <v>45918.674502314818</v>
      </c>
      <c r="P931" s="19">
        <f t="shared" si="81"/>
        <v>45918.882835648154</v>
      </c>
      <c r="Q931" s="20" t="str">
        <f t="shared" si="82"/>
        <v>18/09/2025</v>
      </c>
      <c r="R931" s="13" t="str">
        <f t="shared" si="83"/>
        <v>21</v>
      </c>
      <c r="S931" s="13" t="str">
        <f t="shared" si="84"/>
        <v>Thu</v>
      </c>
    </row>
    <row r="932" spans="1:19" x14ac:dyDescent="0.25">
      <c r="A932" s="60">
        <v>45918.674502314818</v>
      </c>
      <c r="B932" s="61">
        <v>444202164</v>
      </c>
      <c r="C932" s="37" t="s">
        <v>36</v>
      </c>
      <c r="D932" s="37" t="s">
        <v>38</v>
      </c>
      <c r="E932" s="37" t="s">
        <v>45</v>
      </c>
      <c r="F932" s="37" t="s">
        <v>120</v>
      </c>
      <c r="G932" s="36">
        <v>3658.6</v>
      </c>
      <c r="H932" s="61">
        <v>443416005</v>
      </c>
      <c r="I932" s="36">
        <v>0</v>
      </c>
      <c r="J932" s="36">
        <v>0</v>
      </c>
      <c r="K932" s="36">
        <v>0</v>
      </c>
      <c r="L932" s="36">
        <v>0</v>
      </c>
      <c r="M932" s="36">
        <v>10006.280000000001</v>
      </c>
      <c r="N932" s="37" t="s">
        <v>109</v>
      </c>
      <c r="O932" s="14">
        <f t="shared" si="80"/>
        <v>45918.674502314818</v>
      </c>
      <c r="P932" s="19">
        <f t="shared" si="81"/>
        <v>45918.882835648154</v>
      </c>
      <c r="Q932" s="20" t="str">
        <f t="shared" si="82"/>
        <v>18/09/2025</v>
      </c>
      <c r="R932" s="13" t="str">
        <f t="shared" si="83"/>
        <v>21</v>
      </c>
      <c r="S932" s="13" t="str">
        <f t="shared" si="84"/>
        <v>Thu</v>
      </c>
    </row>
    <row r="933" spans="1:19" x14ac:dyDescent="0.25">
      <c r="A933" s="58">
        <v>45918.674502314818</v>
      </c>
      <c r="B933" s="59">
        <v>444202166</v>
      </c>
      <c r="C933" s="38" t="s">
        <v>36</v>
      </c>
      <c r="D933" s="38" t="s">
        <v>38</v>
      </c>
      <c r="E933" s="38" t="s">
        <v>45</v>
      </c>
      <c r="F933" s="38" t="s">
        <v>120</v>
      </c>
      <c r="G933" s="35">
        <v>3658.59</v>
      </c>
      <c r="H933" s="59">
        <v>443416007</v>
      </c>
      <c r="I933" s="35">
        <v>0</v>
      </c>
      <c r="J933" s="35">
        <v>0</v>
      </c>
      <c r="K933" s="35">
        <v>0</v>
      </c>
      <c r="L933" s="35">
        <v>0</v>
      </c>
      <c r="M933" s="35">
        <v>10006.280000000001</v>
      </c>
      <c r="N933" s="38" t="s">
        <v>47</v>
      </c>
      <c r="O933" s="14">
        <f t="shared" si="80"/>
        <v>45918.674502314818</v>
      </c>
      <c r="P933" s="19">
        <f t="shared" si="81"/>
        <v>45918.882835648154</v>
      </c>
      <c r="Q933" s="20" t="str">
        <f t="shared" si="82"/>
        <v>18/09/2025</v>
      </c>
      <c r="R933" s="13" t="str">
        <f t="shared" si="83"/>
        <v>21</v>
      </c>
      <c r="S933" s="13" t="str">
        <f t="shared" si="84"/>
        <v>Thu</v>
      </c>
    </row>
    <row r="934" spans="1:19" x14ac:dyDescent="0.25">
      <c r="A934" s="60">
        <v>45918.674513888887</v>
      </c>
      <c r="B934" s="61">
        <v>444202168</v>
      </c>
      <c r="C934" s="37" t="s">
        <v>36</v>
      </c>
      <c r="D934" s="37" t="s">
        <v>38</v>
      </c>
      <c r="E934" s="37" t="s">
        <v>45</v>
      </c>
      <c r="F934" s="37" t="s">
        <v>120</v>
      </c>
      <c r="G934" s="36">
        <v>3658.59</v>
      </c>
      <c r="H934" s="61">
        <v>443416009</v>
      </c>
      <c r="I934" s="36">
        <v>0</v>
      </c>
      <c r="J934" s="36">
        <v>0</v>
      </c>
      <c r="K934" s="36">
        <v>0</v>
      </c>
      <c r="L934" s="36">
        <v>0</v>
      </c>
      <c r="M934" s="36">
        <v>10006.280000000001</v>
      </c>
      <c r="N934" s="37" t="s">
        <v>108</v>
      </c>
      <c r="O934" s="14">
        <f t="shared" si="80"/>
        <v>45918.674513888887</v>
      </c>
      <c r="P934" s="19">
        <f t="shared" si="81"/>
        <v>45918.882847222223</v>
      </c>
      <c r="Q934" s="20" t="str">
        <f t="shared" si="82"/>
        <v>18/09/2025</v>
      </c>
      <c r="R934" s="13" t="str">
        <f t="shared" si="83"/>
        <v>21</v>
      </c>
      <c r="S934" s="13" t="str">
        <f t="shared" si="84"/>
        <v>Thu</v>
      </c>
    </row>
    <row r="935" spans="1:19" x14ac:dyDescent="0.25">
      <c r="A935" s="58">
        <v>45918.674513888887</v>
      </c>
      <c r="B935" s="59">
        <v>444202170</v>
      </c>
      <c r="C935" s="38" t="s">
        <v>36</v>
      </c>
      <c r="D935" s="38" t="s">
        <v>38</v>
      </c>
      <c r="E935" s="38" t="s">
        <v>45</v>
      </c>
      <c r="F935" s="38" t="s">
        <v>120</v>
      </c>
      <c r="G935" s="35">
        <v>3658.58</v>
      </c>
      <c r="H935" s="59">
        <v>443416011</v>
      </c>
      <c r="I935" s="35">
        <v>0</v>
      </c>
      <c r="J935" s="35">
        <v>0</v>
      </c>
      <c r="K935" s="35">
        <v>0</v>
      </c>
      <c r="L935" s="35">
        <v>0</v>
      </c>
      <c r="M935" s="35">
        <v>10006.280000000001</v>
      </c>
      <c r="N935" s="38" t="s">
        <v>114</v>
      </c>
      <c r="O935" s="14">
        <f t="shared" si="80"/>
        <v>45918.674513888887</v>
      </c>
      <c r="P935" s="19">
        <f t="shared" si="81"/>
        <v>45918.882847222223</v>
      </c>
      <c r="Q935" s="20" t="str">
        <f t="shared" si="82"/>
        <v>18/09/2025</v>
      </c>
      <c r="R935" s="13" t="str">
        <f t="shared" si="83"/>
        <v>21</v>
      </c>
      <c r="S935" s="13" t="str">
        <f t="shared" si="84"/>
        <v>Thu</v>
      </c>
    </row>
    <row r="936" spans="1:19" x14ac:dyDescent="0.25">
      <c r="A936" s="60">
        <v>45918.674513888887</v>
      </c>
      <c r="B936" s="61">
        <v>444202173</v>
      </c>
      <c r="C936" s="37" t="s">
        <v>36</v>
      </c>
      <c r="D936" s="37" t="s">
        <v>38</v>
      </c>
      <c r="E936" s="37" t="s">
        <v>45</v>
      </c>
      <c r="F936" s="37" t="s">
        <v>120</v>
      </c>
      <c r="G936" s="36">
        <v>3658.63</v>
      </c>
      <c r="H936" s="61">
        <v>443416014</v>
      </c>
      <c r="I936" s="36">
        <v>0</v>
      </c>
      <c r="J936" s="36">
        <v>0</v>
      </c>
      <c r="K936" s="36">
        <v>0</v>
      </c>
      <c r="L936" s="36">
        <v>0</v>
      </c>
      <c r="M936" s="36">
        <v>10006.280000000001</v>
      </c>
      <c r="N936" s="37" t="s">
        <v>77</v>
      </c>
      <c r="O936" s="14">
        <f t="shared" si="80"/>
        <v>45918.674513888887</v>
      </c>
      <c r="P936" s="19">
        <f t="shared" si="81"/>
        <v>45918.882847222223</v>
      </c>
      <c r="Q936" s="20" t="str">
        <f t="shared" si="82"/>
        <v>18/09/2025</v>
      </c>
      <c r="R936" s="13" t="str">
        <f t="shared" si="83"/>
        <v>21</v>
      </c>
      <c r="S936" s="13" t="str">
        <f t="shared" si="84"/>
        <v>Thu</v>
      </c>
    </row>
    <row r="937" spans="1:19" x14ac:dyDescent="0.25">
      <c r="A937" s="58">
        <v>45918.67560185185</v>
      </c>
      <c r="B937" s="59">
        <v>444202854</v>
      </c>
      <c r="C937" s="38" t="s">
        <v>36</v>
      </c>
      <c r="D937" s="38" t="s">
        <v>37</v>
      </c>
      <c r="E937" s="38" t="s">
        <v>46</v>
      </c>
      <c r="F937" s="38" t="s">
        <v>120</v>
      </c>
      <c r="G937" s="35">
        <v>3657.01</v>
      </c>
      <c r="H937" s="59">
        <v>443416780</v>
      </c>
      <c r="I937" s="35">
        <v>0</v>
      </c>
      <c r="J937" s="35">
        <v>0</v>
      </c>
      <c r="K937" s="35">
        <v>0</v>
      </c>
      <c r="L937" s="35">
        <v>1.59</v>
      </c>
      <c r="M937" s="35">
        <v>10007.870000000001</v>
      </c>
      <c r="N937" s="38" t="s">
        <v>1062</v>
      </c>
      <c r="O937" s="14">
        <f t="shared" si="80"/>
        <v>45918.67560185185</v>
      </c>
      <c r="P937" s="19">
        <f t="shared" si="81"/>
        <v>45918.883935185186</v>
      </c>
      <c r="Q937" s="20" t="str">
        <f t="shared" si="82"/>
        <v>18/09/2025</v>
      </c>
      <c r="R937" s="13" t="str">
        <f t="shared" si="83"/>
        <v>21</v>
      </c>
      <c r="S937" s="13" t="str">
        <f t="shared" si="84"/>
        <v>Thu</v>
      </c>
    </row>
    <row r="938" spans="1:19" x14ac:dyDescent="0.25">
      <c r="A938" s="60">
        <v>45918.67560185185</v>
      </c>
      <c r="B938" s="61">
        <v>444202855</v>
      </c>
      <c r="C938" s="37" t="s">
        <v>36</v>
      </c>
      <c r="D938" s="37" t="s">
        <v>37</v>
      </c>
      <c r="E938" s="37" t="s">
        <v>46</v>
      </c>
      <c r="F938" s="37" t="s">
        <v>120</v>
      </c>
      <c r="G938" s="36">
        <v>3657.01</v>
      </c>
      <c r="H938" s="61">
        <v>443416781</v>
      </c>
      <c r="I938" s="36">
        <v>0</v>
      </c>
      <c r="J938" s="36">
        <v>0</v>
      </c>
      <c r="K938" s="36">
        <v>0</v>
      </c>
      <c r="L938" s="36">
        <v>1.58</v>
      </c>
      <c r="M938" s="36">
        <v>10009.450000000001</v>
      </c>
      <c r="N938" s="37" t="s">
        <v>1062</v>
      </c>
      <c r="O938" s="14">
        <f t="shared" si="80"/>
        <v>45918.67560185185</v>
      </c>
      <c r="P938" s="19">
        <f t="shared" si="81"/>
        <v>45918.883935185186</v>
      </c>
      <c r="Q938" s="20" t="str">
        <f t="shared" si="82"/>
        <v>18/09/2025</v>
      </c>
      <c r="R938" s="13" t="str">
        <f t="shared" si="83"/>
        <v>21</v>
      </c>
      <c r="S938" s="13" t="str">
        <f t="shared" si="84"/>
        <v>Thu</v>
      </c>
    </row>
    <row r="939" spans="1:19" x14ac:dyDescent="0.25">
      <c r="A939" s="58">
        <v>45918.67560185185</v>
      </c>
      <c r="B939" s="59">
        <v>444202856</v>
      </c>
      <c r="C939" s="38" t="s">
        <v>36</v>
      </c>
      <c r="D939" s="38" t="s">
        <v>37</v>
      </c>
      <c r="E939" s="38" t="s">
        <v>46</v>
      </c>
      <c r="F939" s="38" t="s">
        <v>120</v>
      </c>
      <c r="G939" s="35">
        <v>3657.01</v>
      </c>
      <c r="H939" s="59">
        <v>443416782</v>
      </c>
      <c r="I939" s="35">
        <v>0</v>
      </c>
      <c r="J939" s="35">
        <v>0</v>
      </c>
      <c r="K939" s="35">
        <v>0</v>
      </c>
      <c r="L939" s="35">
        <v>1.62</v>
      </c>
      <c r="M939" s="35">
        <v>10011.07</v>
      </c>
      <c r="N939" s="38" t="s">
        <v>1062</v>
      </c>
      <c r="O939" s="14">
        <f t="shared" si="80"/>
        <v>45918.67560185185</v>
      </c>
      <c r="P939" s="19">
        <f t="shared" si="81"/>
        <v>45918.883935185186</v>
      </c>
      <c r="Q939" s="20" t="str">
        <f t="shared" si="82"/>
        <v>18/09/2025</v>
      </c>
      <c r="R939" s="13" t="str">
        <f t="shared" si="83"/>
        <v>21</v>
      </c>
      <c r="S939" s="13" t="str">
        <f t="shared" si="84"/>
        <v>Thu</v>
      </c>
    </row>
    <row r="940" spans="1:19" x14ac:dyDescent="0.25">
      <c r="A940" s="60">
        <v>45918.676157407404</v>
      </c>
      <c r="B940" s="61">
        <v>444203220</v>
      </c>
      <c r="C940" s="37" t="s">
        <v>36</v>
      </c>
      <c r="D940" s="37" t="s">
        <v>37</v>
      </c>
      <c r="E940" s="37" t="s">
        <v>46</v>
      </c>
      <c r="F940" s="37" t="s">
        <v>120</v>
      </c>
      <c r="G940" s="36">
        <v>3658.08</v>
      </c>
      <c r="H940" s="61">
        <v>443417190</v>
      </c>
      <c r="I940" s="36">
        <v>0</v>
      </c>
      <c r="J940" s="36">
        <v>0</v>
      </c>
      <c r="K940" s="36">
        <v>0</v>
      </c>
      <c r="L940" s="36">
        <v>0.44</v>
      </c>
      <c r="M940" s="36">
        <v>10011.51</v>
      </c>
      <c r="N940" s="37" t="s">
        <v>1063</v>
      </c>
      <c r="O940" s="14">
        <f t="shared" si="80"/>
        <v>45918.676157407404</v>
      </c>
      <c r="P940" s="19">
        <f t="shared" si="81"/>
        <v>45918.88449074074</v>
      </c>
      <c r="Q940" s="20" t="str">
        <f t="shared" si="82"/>
        <v>18/09/2025</v>
      </c>
      <c r="R940" s="13" t="str">
        <f t="shared" si="83"/>
        <v>21</v>
      </c>
      <c r="S940" s="13" t="str">
        <f t="shared" si="84"/>
        <v>Thu</v>
      </c>
    </row>
    <row r="941" spans="1:19" x14ac:dyDescent="0.25">
      <c r="A941" s="58">
        <v>45918.676157407404</v>
      </c>
      <c r="B941" s="59">
        <v>444203221</v>
      </c>
      <c r="C941" s="38" t="s">
        <v>36</v>
      </c>
      <c r="D941" s="38" t="s">
        <v>37</v>
      </c>
      <c r="E941" s="38" t="s">
        <v>46</v>
      </c>
      <c r="F941" s="38" t="s">
        <v>120</v>
      </c>
      <c r="G941" s="35">
        <v>3658.08</v>
      </c>
      <c r="H941" s="59">
        <v>443417191</v>
      </c>
      <c r="I941" s="35">
        <v>0</v>
      </c>
      <c r="J941" s="35">
        <v>0</v>
      </c>
      <c r="K941" s="35">
        <v>0</v>
      </c>
      <c r="L941" s="35">
        <v>0.44</v>
      </c>
      <c r="M941" s="35">
        <v>10011.950000000001</v>
      </c>
      <c r="N941" s="38" t="s">
        <v>1063</v>
      </c>
      <c r="O941" s="14">
        <f t="shared" si="80"/>
        <v>45918.676157407404</v>
      </c>
      <c r="P941" s="19">
        <f t="shared" si="81"/>
        <v>45918.88449074074</v>
      </c>
      <c r="Q941" s="20" t="str">
        <f t="shared" si="82"/>
        <v>18/09/2025</v>
      </c>
      <c r="R941" s="13" t="str">
        <f t="shared" si="83"/>
        <v>21</v>
      </c>
      <c r="S941" s="13" t="str">
        <f t="shared" si="84"/>
        <v>Thu</v>
      </c>
    </row>
    <row r="942" spans="1:19" x14ac:dyDescent="0.25">
      <c r="A942" s="60">
        <v>45918.676296296297</v>
      </c>
      <c r="B942" s="61">
        <v>444203329</v>
      </c>
      <c r="C942" s="37" t="s">
        <v>36</v>
      </c>
      <c r="D942" s="37" t="s">
        <v>37</v>
      </c>
      <c r="E942" s="37" t="s">
        <v>46</v>
      </c>
      <c r="F942" s="37" t="s">
        <v>120</v>
      </c>
      <c r="G942" s="36">
        <v>3658.11</v>
      </c>
      <c r="H942" s="61">
        <v>443417314</v>
      </c>
      <c r="I942" s="36">
        <v>0</v>
      </c>
      <c r="J942" s="36">
        <v>0</v>
      </c>
      <c r="K942" s="36">
        <v>0</v>
      </c>
      <c r="L942" s="36">
        <v>0.48</v>
      </c>
      <c r="M942" s="36">
        <v>10012.43</v>
      </c>
      <c r="N942" s="37" t="s">
        <v>1064</v>
      </c>
      <c r="O942" s="14">
        <f t="shared" si="80"/>
        <v>45918.676296296297</v>
      </c>
      <c r="P942" s="19">
        <f t="shared" si="81"/>
        <v>45918.884629629632</v>
      </c>
      <c r="Q942" s="20" t="str">
        <f t="shared" si="82"/>
        <v>18/09/2025</v>
      </c>
      <c r="R942" s="13" t="str">
        <f t="shared" si="83"/>
        <v>21</v>
      </c>
      <c r="S942" s="13" t="str">
        <f t="shared" si="84"/>
        <v>Thu</v>
      </c>
    </row>
    <row r="943" spans="1:19" x14ac:dyDescent="0.25">
      <c r="A943" s="58">
        <v>45918.676296296297</v>
      </c>
      <c r="B943" s="59">
        <v>444203330</v>
      </c>
      <c r="C943" s="38" t="s">
        <v>36</v>
      </c>
      <c r="D943" s="38" t="s">
        <v>37</v>
      </c>
      <c r="E943" s="38" t="s">
        <v>46</v>
      </c>
      <c r="F943" s="38" t="s">
        <v>120</v>
      </c>
      <c r="G943" s="35">
        <v>3658.11</v>
      </c>
      <c r="H943" s="59">
        <v>443417315</v>
      </c>
      <c r="I943" s="35">
        <v>0</v>
      </c>
      <c r="J943" s="35">
        <v>0</v>
      </c>
      <c r="K943" s="35">
        <v>0</v>
      </c>
      <c r="L943" s="35">
        <v>0.47</v>
      </c>
      <c r="M943" s="35">
        <v>10012.9</v>
      </c>
      <c r="N943" s="38" t="s">
        <v>1064</v>
      </c>
      <c r="O943" s="14">
        <f t="shared" si="80"/>
        <v>45918.676296296297</v>
      </c>
      <c r="P943" s="19">
        <f t="shared" si="81"/>
        <v>45918.884629629632</v>
      </c>
      <c r="Q943" s="20" t="str">
        <f t="shared" si="82"/>
        <v>18/09/2025</v>
      </c>
      <c r="R943" s="13" t="str">
        <f t="shared" si="83"/>
        <v>21</v>
      </c>
      <c r="S943" s="13" t="str">
        <f t="shared" si="84"/>
        <v>Thu</v>
      </c>
    </row>
    <row r="944" spans="1:19" x14ac:dyDescent="0.25">
      <c r="A944" s="60">
        <v>45918.676354166666</v>
      </c>
      <c r="B944" s="61">
        <v>444203628</v>
      </c>
      <c r="C944" s="37" t="s">
        <v>36</v>
      </c>
      <c r="D944" s="37" t="s">
        <v>38</v>
      </c>
      <c r="E944" s="37" t="s">
        <v>45</v>
      </c>
      <c r="F944" s="37" t="s">
        <v>120</v>
      </c>
      <c r="G944" s="36">
        <v>3658.28</v>
      </c>
      <c r="H944" s="61">
        <v>443417617</v>
      </c>
      <c r="I944" s="36">
        <v>0</v>
      </c>
      <c r="J944" s="36">
        <v>0</v>
      </c>
      <c r="K944" s="36">
        <v>0</v>
      </c>
      <c r="L944" s="36">
        <v>0</v>
      </c>
      <c r="M944" s="36">
        <v>10012.9</v>
      </c>
      <c r="N944" s="37" t="s">
        <v>109</v>
      </c>
      <c r="O944" s="14">
        <f t="shared" ref="O944:O1007" si="85">A944</f>
        <v>45918.676354166666</v>
      </c>
      <c r="P944" s="19">
        <f t="shared" ref="P944:P1007" si="86">O944+(5/24)</f>
        <v>45918.884687500002</v>
      </c>
      <c r="Q944" s="20" t="str">
        <f t="shared" ref="Q944:Q1007" si="87">TEXT(P944,"dd/mm/yyyy")</f>
        <v>18/09/2025</v>
      </c>
      <c r="R944" s="13" t="str">
        <f t="shared" ref="R944:R1007" si="88">TEXT(P944,"hh")</f>
        <v>21</v>
      </c>
      <c r="S944" s="13" t="str">
        <f t="shared" ref="S944:S1007" si="89">TEXT(P944,"ddd")</f>
        <v>Thu</v>
      </c>
    </row>
    <row r="945" spans="1:19" x14ac:dyDescent="0.25">
      <c r="A945" s="58">
        <v>45918.676354166666</v>
      </c>
      <c r="B945" s="59">
        <v>444203630</v>
      </c>
      <c r="C945" s="38" t="s">
        <v>36</v>
      </c>
      <c r="D945" s="38" t="s">
        <v>38</v>
      </c>
      <c r="E945" s="38" t="s">
        <v>45</v>
      </c>
      <c r="F945" s="38" t="s">
        <v>120</v>
      </c>
      <c r="G945" s="35">
        <v>3658.2</v>
      </c>
      <c r="H945" s="59">
        <v>443417619</v>
      </c>
      <c r="I945" s="35">
        <v>0</v>
      </c>
      <c r="J945" s="35">
        <v>0</v>
      </c>
      <c r="K945" s="35">
        <v>0</v>
      </c>
      <c r="L945" s="35">
        <v>0</v>
      </c>
      <c r="M945" s="35">
        <v>10012.9</v>
      </c>
      <c r="N945" s="38" t="s">
        <v>77</v>
      </c>
      <c r="O945" s="14">
        <f t="shared" si="85"/>
        <v>45918.676354166666</v>
      </c>
      <c r="P945" s="19">
        <f t="shared" si="86"/>
        <v>45918.884687500002</v>
      </c>
      <c r="Q945" s="20" t="str">
        <f t="shared" si="87"/>
        <v>18/09/2025</v>
      </c>
      <c r="R945" s="13" t="str">
        <f t="shared" si="88"/>
        <v>21</v>
      </c>
      <c r="S945" s="13" t="str">
        <f t="shared" si="89"/>
        <v>Thu</v>
      </c>
    </row>
    <row r="946" spans="1:19" x14ac:dyDescent="0.25">
      <c r="A946" s="60">
        <v>45918.676354166666</v>
      </c>
      <c r="B946" s="61">
        <v>444203631</v>
      </c>
      <c r="C946" s="37" t="s">
        <v>36</v>
      </c>
      <c r="D946" s="37" t="s">
        <v>38</v>
      </c>
      <c r="E946" s="37" t="s">
        <v>45</v>
      </c>
      <c r="F946" s="37" t="s">
        <v>120</v>
      </c>
      <c r="G946" s="36">
        <v>3658.22</v>
      </c>
      <c r="H946" s="61">
        <v>443417620</v>
      </c>
      <c r="I946" s="36">
        <v>0</v>
      </c>
      <c r="J946" s="36">
        <v>0</v>
      </c>
      <c r="K946" s="36">
        <v>0</v>
      </c>
      <c r="L946" s="36">
        <v>0</v>
      </c>
      <c r="M946" s="36">
        <v>10012.9</v>
      </c>
      <c r="N946" s="37" t="s">
        <v>114</v>
      </c>
      <c r="O946" s="14">
        <f t="shared" si="85"/>
        <v>45918.676354166666</v>
      </c>
      <c r="P946" s="19">
        <f t="shared" si="86"/>
        <v>45918.884687500002</v>
      </c>
      <c r="Q946" s="20" t="str">
        <f t="shared" si="87"/>
        <v>18/09/2025</v>
      </c>
      <c r="R946" s="13" t="str">
        <f t="shared" si="88"/>
        <v>21</v>
      </c>
      <c r="S946" s="13" t="str">
        <f t="shared" si="89"/>
        <v>Thu</v>
      </c>
    </row>
    <row r="947" spans="1:19" x14ac:dyDescent="0.25">
      <c r="A947" s="58">
        <v>45918.676354166666</v>
      </c>
      <c r="B947" s="59">
        <v>444203634</v>
      </c>
      <c r="C947" s="38" t="s">
        <v>36</v>
      </c>
      <c r="D947" s="38" t="s">
        <v>38</v>
      </c>
      <c r="E947" s="38" t="s">
        <v>45</v>
      </c>
      <c r="F947" s="38" t="s">
        <v>120</v>
      </c>
      <c r="G947" s="35">
        <v>3658.25</v>
      </c>
      <c r="H947" s="59">
        <v>443417624</v>
      </c>
      <c r="I947" s="35">
        <v>0</v>
      </c>
      <c r="J947" s="35">
        <v>0</v>
      </c>
      <c r="K947" s="35">
        <v>0</v>
      </c>
      <c r="L947" s="35">
        <v>0</v>
      </c>
      <c r="M947" s="35">
        <v>10012.9</v>
      </c>
      <c r="N947" s="38" t="s">
        <v>108</v>
      </c>
      <c r="O947" s="14">
        <f t="shared" si="85"/>
        <v>45918.676354166666</v>
      </c>
      <c r="P947" s="19">
        <f t="shared" si="86"/>
        <v>45918.884687500002</v>
      </c>
      <c r="Q947" s="20" t="str">
        <f t="shared" si="87"/>
        <v>18/09/2025</v>
      </c>
      <c r="R947" s="13" t="str">
        <f t="shared" si="88"/>
        <v>21</v>
      </c>
      <c r="S947" s="13" t="str">
        <f t="shared" si="89"/>
        <v>Thu</v>
      </c>
    </row>
    <row r="948" spans="1:19" x14ac:dyDescent="0.25">
      <c r="A948" s="60">
        <v>45918.676365740743</v>
      </c>
      <c r="B948" s="61">
        <v>444203636</v>
      </c>
      <c r="C948" s="37" t="s">
        <v>36</v>
      </c>
      <c r="D948" s="37" t="s">
        <v>38</v>
      </c>
      <c r="E948" s="37" t="s">
        <v>45</v>
      </c>
      <c r="F948" s="37" t="s">
        <v>120</v>
      </c>
      <c r="G948" s="36">
        <v>3658.24</v>
      </c>
      <c r="H948" s="61">
        <v>443417626</v>
      </c>
      <c r="I948" s="36">
        <v>0</v>
      </c>
      <c r="J948" s="36">
        <v>0</v>
      </c>
      <c r="K948" s="36">
        <v>0</v>
      </c>
      <c r="L948" s="36">
        <v>0</v>
      </c>
      <c r="M948" s="36">
        <v>10012.9</v>
      </c>
      <c r="N948" s="37" t="s">
        <v>48</v>
      </c>
      <c r="O948" s="14">
        <f t="shared" si="85"/>
        <v>45918.676365740743</v>
      </c>
      <c r="P948" s="19">
        <f t="shared" si="86"/>
        <v>45918.884699074079</v>
      </c>
      <c r="Q948" s="20" t="str">
        <f t="shared" si="87"/>
        <v>18/09/2025</v>
      </c>
      <c r="R948" s="13" t="str">
        <f t="shared" si="88"/>
        <v>21</v>
      </c>
      <c r="S948" s="13" t="str">
        <f t="shared" si="89"/>
        <v>Thu</v>
      </c>
    </row>
    <row r="949" spans="1:19" x14ac:dyDescent="0.25">
      <c r="A949" s="58">
        <v>45918.676365740743</v>
      </c>
      <c r="B949" s="59">
        <v>444203637</v>
      </c>
      <c r="C949" s="38" t="s">
        <v>36</v>
      </c>
      <c r="D949" s="38" t="s">
        <v>38</v>
      </c>
      <c r="E949" s="38" t="s">
        <v>45</v>
      </c>
      <c r="F949" s="38" t="s">
        <v>120</v>
      </c>
      <c r="G949" s="35">
        <v>3658.24</v>
      </c>
      <c r="H949" s="59">
        <v>443417628</v>
      </c>
      <c r="I949" s="35">
        <v>0</v>
      </c>
      <c r="J949" s="35">
        <v>0</v>
      </c>
      <c r="K949" s="35">
        <v>0</v>
      </c>
      <c r="L949" s="35">
        <v>0</v>
      </c>
      <c r="M949" s="35">
        <v>10012.9</v>
      </c>
      <c r="N949" s="38" t="s">
        <v>47</v>
      </c>
      <c r="O949" s="14">
        <f t="shared" si="85"/>
        <v>45918.676365740743</v>
      </c>
      <c r="P949" s="19">
        <f t="shared" si="86"/>
        <v>45918.884699074079</v>
      </c>
      <c r="Q949" s="20" t="str">
        <f t="shared" si="87"/>
        <v>18/09/2025</v>
      </c>
      <c r="R949" s="13" t="str">
        <f t="shared" si="88"/>
        <v>21</v>
      </c>
      <c r="S949" s="13" t="str">
        <f t="shared" si="89"/>
        <v>Thu</v>
      </c>
    </row>
    <row r="950" spans="1:19" x14ac:dyDescent="0.25">
      <c r="A950" s="60">
        <v>45918.676365740743</v>
      </c>
      <c r="B950" s="61">
        <v>444203639</v>
      </c>
      <c r="C950" s="37" t="s">
        <v>36</v>
      </c>
      <c r="D950" s="37" t="s">
        <v>38</v>
      </c>
      <c r="E950" s="37" t="s">
        <v>45</v>
      </c>
      <c r="F950" s="37" t="s">
        <v>120</v>
      </c>
      <c r="G950" s="36">
        <v>3658.24</v>
      </c>
      <c r="H950" s="61">
        <v>443417630</v>
      </c>
      <c r="I950" s="36">
        <v>0</v>
      </c>
      <c r="J950" s="36">
        <v>0</v>
      </c>
      <c r="K950" s="36">
        <v>0</v>
      </c>
      <c r="L950" s="36">
        <v>0</v>
      </c>
      <c r="M950" s="36">
        <v>10012.9</v>
      </c>
      <c r="N950" s="37" t="s">
        <v>52</v>
      </c>
      <c r="O950" s="14">
        <f t="shared" si="85"/>
        <v>45918.676365740743</v>
      </c>
      <c r="P950" s="19">
        <f t="shared" si="86"/>
        <v>45918.884699074079</v>
      </c>
      <c r="Q950" s="20" t="str">
        <f t="shared" si="87"/>
        <v>18/09/2025</v>
      </c>
      <c r="R950" s="13" t="str">
        <f t="shared" si="88"/>
        <v>21</v>
      </c>
      <c r="S950" s="13" t="str">
        <f t="shared" si="89"/>
        <v>Thu</v>
      </c>
    </row>
    <row r="951" spans="1:19" x14ac:dyDescent="0.25">
      <c r="A951" s="58">
        <v>45918.677210648151</v>
      </c>
      <c r="B951" s="59">
        <v>444205170</v>
      </c>
      <c r="C951" s="38" t="s">
        <v>36</v>
      </c>
      <c r="D951" s="38" t="s">
        <v>37</v>
      </c>
      <c r="E951" s="38" t="s">
        <v>46</v>
      </c>
      <c r="F951" s="38" t="s">
        <v>120</v>
      </c>
      <c r="G951" s="35">
        <v>3659.78</v>
      </c>
      <c r="H951" s="59">
        <v>443419219</v>
      </c>
      <c r="I951" s="35">
        <v>0</v>
      </c>
      <c r="J951" s="35">
        <v>0</v>
      </c>
      <c r="K951" s="35">
        <v>0</v>
      </c>
      <c r="L951" s="35">
        <v>-1.5</v>
      </c>
      <c r="M951" s="35">
        <v>10011.4</v>
      </c>
      <c r="N951" s="38" t="s">
        <v>1065</v>
      </c>
      <c r="O951" s="14">
        <f t="shared" si="85"/>
        <v>45918.677210648151</v>
      </c>
      <c r="P951" s="19">
        <f t="shared" si="86"/>
        <v>45918.885543981487</v>
      </c>
      <c r="Q951" s="20" t="str">
        <f t="shared" si="87"/>
        <v>18/09/2025</v>
      </c>
      <c r="R951" s="13" t="str">
        <f t="shared" si="88"/>
        <v>21</v>
      </c>
      <c r="S951" s="13" t="str">
        <f t="shared" si="89"/>
        <v>Thu</v>
      </c>
    </row>
    <row r="952" spans="1:19" x14ac:dyDescent="0.25">
      <c r="A952" s="60">
        <v>45918.67728009259</v>
      </c>
      <c r="B952" s="61">
        <v>444205345</v>
      </c>
      <c r="C952" s="37" t="s">
        <v>36</v>
      </c>
      <c r="D952" s="37" t="s">
        <v>38</v>
      </c>
      <c r="E952" s="37" t="s">
        <v>45</v>
      </c>
      <c r="F952" s="37" t="s">
        <v>120</v>
      </c>
      <c r="G952" s="36">
        <v>3659.96</v>
      </c>
      <c r="H952" s="61">
        <v>443419399</v>
      </c>
      <c r="I952" s="36">
        <v>0</v>
      </c>
      <c r="J952" s="36">
        <v>0</v>
      </c>
      <c r="K952" s="36">
        <v>0</v>
      </c>
      <c r="L952" s="36">
        <v>0</v>
      </c>
      <c r="M952" s="36">
        <v>10011.4</v>
      </c>
      <c r="N952" s="37" t="s">
        <v>81</v>
      </c>
      <c r="O952" s="14">
        <f t="shared" si="85"/>
        <v>45918.67728009259</v>
      </c>
      <c r="P952" s="19">
        <f t="shared" si="86"/>
        <v>45918.885613425926</v>
      </c>
      <c r="Q952" s="20" t="str">
        <f t="shared" si="87"/>
        <v>18/09/2025</v>
      </c>
      <c r="R952" s="13" t="str">
        <f t="shared" si="88"/>
        <v>21</v>
      </c>
      <c r="S952" s="13" t="str">
        <f t="shared" si="89"/>
        <v>Thu</v>
      </c>
    </row>
    <row r="953" spans="1:19" x14ac:dyDescent="0.25">
      <c r="A953" s="58">
        <v>45918.67728009259</v>
      </c>
      <c r="B953" s="59">
        <v>444205348</v>
      </c>
      <c r="C953" s="38" t="s">
        <v>36</v>
      </c>
      <c r="D953" s="38" t="s">
        <v>38</v>
      </c>
      <c r="E953" s="38" t="s">
        <v>45</v>
      </c>
      <c r="F953" s="38" t="s">
        <v>120</v>
      </c>
      <c r="G953" s="35">
        <v>3659.92</v>
      </c>
      <c r="H953" s="59">
        <v>443419402</v>
      </c>
      <c r="I953" s="35">
        <v>0</v>
      </c>
      <c r="J953" s="35">
        <v>0</v>
      </c>
      <c r="K953" s="35">
        <v>0</v>
      </c>
      <c r="L953" s="35">
        <v>0</v>
      </c>
      <c r="M953" s="35">
        <v>10011.4</v>
      </c>
      <c r="N953" s="38" t="s">
        <v>93</v>
      </c>
      <c r="O953" s="14">
        <f t="shared" si="85"/>
        <v>45918.67728009259</v>
      </c>
      <c r="P953" s="19">
        <f t="shared" si="86"/>
        <v>45918.885613425926</v>
      </c>
      <c r="Q953" s="20" t="str">
        <f t="shared" si="87"/>
        <v>18/09/2025</v>
      </c>
      <c r="R953" s="13" t="str">
        <f t="shared" si="88"/>
        <v>21</v>
      </c>
      <c r="S953" s="13" t="str">
        <f t="shared" si="89"/>
        <v>Thu</v>
      </c>
    </row>
    <row r="954" spans="1:19" x14ac:dyDescent="0.25">
      <c r="A954" s="60">
        <v>45918.678020833337</v>
      </c>
      <c r="B954" s="61">
        <v>444206193</v>
      </c>
      <c r="C954" s="37" t="s">
        <v>36</v>
      </c>
      <c r="D954" s="37" t="s">
        <v>37</v>
      </c>
      <c r="E954" s="37" t="s">
        <v>46</v>
      </c>
      <c r="F954" s="37" t="s">
        <v>120</v>
      </c>
      <c r="G954" s="36">
        <v>3660.87</v>
      </c>
      <c r="H954" s="61">
        <v>443420312</v>
      </c>
      <c r="I954" s="36">
        <v>0</v>
      </c>
      <c r="J954" s="36">
        <v>0</v>
      </c>
      <c r="K954" s="36">
        <v>0</v>
      </c>
      <c r="L954" s="36">
        <v>-2.63</v>
      </c>
      <c r="M954" s="36">
        <v>10008.77</v>
      </c>
      <c r="N954" s="37" t="s">
        <v>1066</v>
      </c>
      <c r="O954" s="14">
        <f t="shared" si="85"/>
        <v>45918.678020833337</v>
      </c>
      <c r="P954" s="19">
        <f t="shared" si="86"/>
        <v>45918.886354166672</v>
      </c>
      <c r="Q954" s="20" t="str">
        <f t="shared" si="87"/>
        <v>18/09/2025</v>
      </c>
      <c r="R954" s="13" t="str">
        <f t="shared" si="88"/>
        <v>21</v>
      </c>
      <c r="S954" s="13" t="str">
        <f t="shared" si="89"/>
        <v>Thu</v>
      </c>
    </row>
    <row r="955" spans="1:19" x14ac:dyDescent="0.25">
      <c r="A955" s="58">
        <v>45918.67900462963</v>
      </c>
      <c r="B955" s="59">
        <v>444207283</v>
      </c>
      <c r="C955" s="38" t="s">
        <v>36</v>
      </c>
      <c r="D955" s="38" t="s">
        <v>37</v>
      </c>
      <c r="E955" s="38" t="s">
        <v>46</v>
      </c>
      <c r="F955" s="38" t="s">
        <v>120</v>
      </c>
      <c r="G955" s="35">
        <v>3661.29</v>
      </c>
      <c r="H955" s="59">
        <v>443421468</v>
      </c>
      <c r="I955" s="35">
        <v>0</v>
      </c>
      <c r="J955" s="35">
        <v>0</v>
      </c>
      <c r="K955" s="35">
        <v>0</v>
      </c>
      <c r="L955" s="35">
        <v>-3.09</v>
      </c>
      <c r="M955" s="35">
        <v>10005.68</v>
      </c>
      <c r="N955" s="38" t="s">
        <v>1067</v>
      </c>
      <c r="O955" s="14">
        <f t="shared" si="85"/>
        <v>45918.67900462963</v>
      </c>
      <c r="P955" s="19">
        <f t="shared" si="86"/>
        <v>45918.887337962966</v>
      </c>
      <c r="Q955" s="20" t="str">
        <f t="shared" si="87"/>
        <v>18/09/2025</v>
      </c>
      <c r="R955" s="13" t="str">
        <f t="shared" si="88"/>
        <v>21</v>
      </c>
      <c r="S955" s="13" t="str">
        <f t="shared" si="89"/>
        <v>Thu</v>
      </c>
    </row>
    <row r="956" spans="1:19" x14ac:dyDescent="0.25">
      <c r="A956" s="60">
        <v>45918.67900462963</v>
      </c>
      <c r="B956" s="61">
        <v>444207284</v>
      </c>
      <c r="C956" s="37" t="s">
        <v>36</v>
      </c>
      <c r="D956" s="37" t="s">
        <v>37</v>
      </c>
      <c r="E956" s="37" t="s">
        <v>46</v>
      </c>
      <c r="F956" s="37" t="s">
        <v>120</v>
      </c>
      <c r="G956" s="36">
        <v>3661.29</v>
      </c>
      <c r="H956" s="61">
        <v>443421469</v>
      </c>
      <c r="I956" s="36">
        <v>0</v>
      </c>
      <c r="J956" s="36">
        <v>0</v>
      </c>
      <c r="K956" s="36">
        <v>0</v>
      </c>
      <c r="L956" s="36">
        <v>-3.07</v>
      </c>
      <c r="M956" s="36">
        <v>10002.61</v>
      </c>
      <c r="N956" s="37" t="s">
        <v>1067</v>
      </c>
      <c r="O956" s="14">
        <f t="shared" si="85"/>
        <v>45918.67900462963</v>
      </c>
      <c r="P956" s="19">
        <f t="shared" si="86"/>
        <v>45918.887337962966</v>
      </c>
      <c r="Q956" s="20" t="str">
        <f t="shared" si="87"/>
        <v>18/09/2025</v>
      </c>
      <c r="R956" s="13" t="str">
        <f t="shared" si="88"/>
        <v>21</v>
      </c>
      <c r="S956" s="13" t="str">
        <f t="shared" si="89"/>
        <v>Thu</v>
      </c>
    </row>
    <row r="957" spans="1:19" x14ac:dyDescent="0.25">
      <c r="A957" s="58">
        <v>45918.67900462963</v>
      </c>
      <c r="B957" s="59">
        <v>444207285</v>
      </c>
      <c r="C957" s="38" t="s">
        <v>36</v>
      </c>
      <c r="D957" s="38" t="s">
        <v>37</v>
      </c>
      <c r="E957" s="38" t="s">
        <v>46</v>
      </c>
      <c r="F957" s="38" t="s">
        <v>120</v>
      </c>
      <c r="G957" s="35">
        <v>3661.29</v>
      </c>
      <c r="H957" s="59">
        <v>443421470</v>
      </c>
      <c r="I957" s="35">
        <v>0</v>
      </c>
      <c r="J957" s="35">
        <v>0</v>
      </c>
      <c r="K957" s="35">
        <v>0</v>
      </c>
      <c r="L957" s="35">
        <v>-3.04</v>
      </c>
      <c r="M957" s="35">
        <v>9999.57</v>
      </c>
      <c r="N957" s="38" t="s">
        <v>1067</v>
      </c>
      <c r="O957" s="14">
        <f t="shared" si="85"/>
        <v>45918.67900462963</v>
      </c>
      <c r="P957" s="19">
        <f t="shared" si="86"/>
        <v>45918.887337962966</v>
      </c>
      <c r="Q957" s="20" t="str">
        <f t="shared" si="87"/>
        <v>18/09/2025</v>
      </c>
      <c r="R957" s="13" t="str">
        <f t="shared" si="88"/>
        <v>21</v>
      </c>
      <c r="S957" s="13" t="str">
        <f t="shared" si="89"/>
        <v>Thu</v>
      </c>
    </row>
    <row r="958" spans="1:19" x14ac:dyDescent="0.25">
      <c r="A958" s="60">
        <v>45918.67900462963</v>
      </c>
      <c r="B958" s="61">
        <v>444207287</v>
      </c>
      <c r="C958" s="37" t="s">
        <v>36</v>
      </c>
      <c r="D958" s="37" t="s">
        <v>37</v>
      </c>
      <c r="E958" s="37" t="s">
        <v>46</v>
      </c>
      <c r="F958" s="37" t="s">
        <v>120</v>
      </c>
      <c r="G958" s="36">
        <v>3661.29</v>
      </c>
      <c r="H958" s="61">
        <v>443421471</v>
      </c>
      <c r="I958" s="36">
        <v>0</v>
      </c>
      <c r="J958" s="36">
        <v>0</v>
      </c>
      <c r="K958" s="36">
        <v>0</v>
      </c>
      <c r="L958" s="36">
        <v>-3.05</v>
      </c>
      <c r="M958" s="36">
        <v>9996.52</v>
      </c>
      <c r="N958" s="37" t="s">
        <v>1067</v>
      </c>
      <c r="O958" s="14">
        <f t="shared" si="85"/>
        <v>45918.67900462963</v>
      </c>
      <c r="P958" s="19">
        <f t="shared" si="86"/>
        <v>45918.887337962966</v>
      </c>
      <c r="Q958" s="20" t="str">
        <f t="shared" si="87"/>
        <v>18/09/2025</v>
      </c>
      <c r="R958" s="13" t="str">
        <f t="shared" si="88"/>
        <v>21</v>
      </c>
      <c r="S958" s="13" t="str">
        <f t="shared" si="89"/>
        <v>Thu</v>
      </c>
    </row>
    <row r="959" spans="1:19" x14ac:dyDescent="0.25">
      <c r="A959" s="58">
        <v>45918.67900462963</v>
      </c>
      <c r="B959" s="59">
        <v>444207288</v>
      </c>
      <c r="C959" s="38" t="s">
        <v>36</v>
      </c>
      <c r="D959" s="38" t="s">
        <v>37</v>
      </c>
      <c r="E959" s="38" t="s">
        <v>46</v>
      </c>
      <c r="F959" s="38" t="s">
        <v>120</v>
      </c>
      <c r="G959" s="35">
        <v>3661.29</v>
      </c>
      <c r="H959" s="59">
        <v>443421472</v>
      </c>
      <c r="I959" s="35">
        <v>0</v>
      </c>
      <c r="J959" s="35">
        <v>0</v>
      </c>
      <c r="K959" s="35">
        <v>0</v>
      </c>
      <c r="L959" s="35">
        <v>-3.05</v>
      </c>
      <c r="M959" s="35">
        <v>9993.4699999999993</v>
      </c>
      <c r="N959" s="38" t="s">
        <v>1067</v>
      </c>
      <c r="O959" s="14">
        <f t="shared" si="85"/>
        <v>45918.67900462963</v>
      </c>
      <c r="P959" s="19">
        <f t="shared" si="86"/>
        <v>45918.887337962966</v>
      </c>
      <c r="Q959" s="20" t="str">
        <f t="shared" si="87"/>
        <v>18/09/2025</v>
      </c>
      <c r="R959" s="13" t="str">
        <f t="shared" si="88"/>
        <v>21</v>
      </c>
      <c r="S959" s="13" t="str">
        <f t="shared" si="89"/>
        <v>Thu</v>
      </c>
    </row>
    <row r="960" spans="1:19" x14ac:dyDescent="0.25">
      <c r="A960" s="60">
        <v>45918.680289351854</v>
      </c>
      <c r="B960" s="61">
        <v>444208142</v>
      </c>
      <c r="C960" s="37" t="s">
        <v>36</v>
      </c>
      <c r="D960" s="37" t="s">
        <v>38</v>
      </c>
      <c r="E960" s="37" t="s">
        <v>45</v>
      </c>
      <c r="F960" s="37" t="s">
        <v>120</v>
      </c>
      <c r="G960" s="36">
        <v>3659.49</v>
      </c>
      <c r="H960" s="61">
        <v>443422430</v>
      </c>
      <c r="I960" s="36">
        <v>0</v>
      </c>
      <c r="J960" s="36">
        <v>0</v>
      </c>
      <c r="K960" s="36">
        <v>0</v>
      </c>
      <c r="L960" s="36">
        <v>0</v>
      </c>
      <c r="M960" s="36">
        <v>9993.4699999999993</v>
      </c>
      <c r="N960" s="37" t="s">
        <v>77</v>
      </c>
      <c r="O960" s="14">
        <f t="shared" si="85"/>
        <v>45918.680289351854</v>
      </c>
      <c r="P960" s="19">
        <f t="shared" si="86"/>
        <v>45918.88862268519</v>
      </c>
      <c r="Q960" s="20" t="str">
        <f t="shared" si="87"/>
        <v>18/09/2025</v>
      </c>
      <c r="R960" s="13" t="str">
        <f t="shared" si="88"/>
        <v>21</v>
      </c>
      <c r="S960" s="13" t="str">
        <f t="shared" si="89"/>
        <v>Thu</v>
      </c>
    </row>
    <row r="961" spans="1:19" x14ac:dyDescent="0.25">
      <c r="A961" s="58">
        <v>45918.680289351854</v>
      </c>
      <c r="B961" s="59">
        <v>444208146</v>
      </c>
      <c r="C961" s="38" t="s">
        <v>36</v>
      </c>
      <c r="D961" s="38" t="s">
        <v>38</v>
      </c>
      <c r="E961" s="38" t="s">
        <v>45</v>
      </c>
      <c r="F961" s="38" t="s">
        <v>120</v>
      </c>
      <c r="G961" s="35">
        <v>3659.49</v>
      </c>
      <c r="H961" s="59">
        <v>443422434</v>
      </c>
      <c r="I961" s="35">
        <v>0</v>
      </c>
      <c r="J961" s="35">
        <v>0</v>
      </c>
      <c r="K961" s="35">
        <v>0</v>
      </c>
      <c r="L961" s="35">
        <v>0</v>
      </c>
      <c r="M961" s="35">
        <v>9993.4699999999993</v>
      </c>
      <c r="N961" s="38" t="s">
        <v>48</v>
      </c>
      <c r="O961" s="14">
        <f t="shared" si="85"/>
        <v>45918.680289351854</v>
      </c>
      <c r="P961" s="19">
        <f t="shared" si="86"/>
        <v>45918.88862268519</v>
      </c>
      <c r="Q961" s="20" t="str">
        <f t="shared" si="87"/>
        <v>18/09/2025</v>
      </c>
      <c r="R961" s="13" t="str">
        <f t="shared" si="88"/>
        <v>21</v>
      </c>
      <c r="S961" s="13" t="str">
        <f t="shared" si="89"/>
        <v>Thu</v>
      </c>
    </row>
    <row r="962" spans="1:19" x14ac:dyDescent="0.25">
      <c r="A962" s="60">
        <v>45918.680289351854</v>
      </c>
      <c r="B962" s="61">
        <v>444208148</v>
      </c>
      <c r="C962" s="37" t="s">
        <v>36</v>
      </c>
      <c r="D962" s="37" t="s">
        <v>38</v>
      </c>
      <c r="E962" s="37" t="s">
        <v>45</v>
      </c>
      <c r="F962" s="37" t="s">
        <v>120</v>
      </c>
      <c r="G962" s="36">
        <v>3659.51</v>
      </c>
      <c r="H962" s="61">
        <v>443422437</v>
      </c>
      <c r="I962" s="36">
        <v>0</v>
      </c>
      <c r="J962" s="36">
        <v>0</v>
      </c>
      <c r="K962" s="36">
        <v>0</v>
      </c>
      <c r="L962" s="36">
        <v>0</v>
      </c>
      <c r="M962" s="36">
        <v>9993.4699999999993</v>
      </c>
      <c r="N962" s="37" t="s">
        <v>52</v>
      </c>
      <c r="O962" s="14">
        <f t="shared" si="85"/>
        <v>45918.680289351854</v>
      </c>
      <c r="P962" s="19">
        <f t="shared" si="86"/>
        <v>45918.88862268519</v>
      </c>
      <c r="Q962" s="20" t="str">
        <f t="shared" si="87"/>
        <v>18/09/2025</v>
      </c>
      <c r="R962" s="13" t="str">
        <f t="shared" si="88"/>
        <v>21</v>
      </c>
      <c r="S962" s="13" t="str">
        <f t="shared" si="89"/>
        <v>Thu</v>
      </c>
    </row>
    <row r="963" spans="1:19" x14ac:dyDescent="0.25">
      <c r="A963" s="58">
        <v>45918.680289351854</v>
      </c>
      <c r="B963" s="59">
        <v>444208149</v>
      </c>
      <c r="C963" s="38" t="s">
        <v>36</v>
      </c>
      <c r="D963" s="38" t="s">
        <v>38</v>
      </c>
      <c r="E963" s="38" t="s">
        <v>45</v>
      </c>
      <c r="F963" s="38" t="s">
        <v>120</v>
      </c>
      <c r="G963" s="35">
        <v>3659.51</v>
      </c>
      <c r="H963" s="59">
        <v>443422439</v>
      </c>
      <c r="I963" s="35">
        <v>0</v>
      </c>
      <c r="J963" s="35">
        <v>0</v>
      </c>
      <c r="K963" s="35">
        <v>0</v>
      </c>
      <c r="L963" s="35">
        <v>0</v>
      </c>
      <c r="M963" s="35">
        <v>9993.4699999999993</v>
      </c>
      <c r="N963" s="38" t="s">
        <v>47</v>
      </c>
      <c r="O963" s="14">
        <f t="shared" si="85"/>
        <v>45918.680289351854</v>
      </c>
      <c r="P963" s="19">
        <f t="shared" si="86"/>
        <v>45918.88862268519</v>
      </c>
      <c r="Q963" s="20" t="str">
        <f t="shared" si="87"/>
        <v>18/09/2025</v>
      </c>
      <c r="R963" s="13" t="str">
        <f t="shared" si="88"/>
        <v>21</v>
      </c>
      <c r="S963" s="13" t="str">
        <f t="shared" si="89"/>
        <v>Thu</v>
      </c>
    </row>
    <row r="964" spans="1:19" x14ac:dyDescent="0.25">
      <c r="A964" s="60">
        <v>45918.680914351855</v>
      </c>
      <c r="B964" s="61">
        <v>444208711</v>
      </c>
      <c r="C964" s="37" t="s">
        <v>36</v>
      </c>
      <c r="D964" s="37" t="s">
        <v>37</v>
      </c>
      <c r="E964" s="37" t="s">
        <v>46</v>
      </c>
      <c r="F964" s="37" t="s">
        <v>120</v>
      </c>
      <c r="G964" s="36">
        <v>3657.91</v>
      </c>
      <c r="H964" s="61">
        <v>443423065</v>
      </c>
      <c r="I964" s="36">
        <v>0</v>
      </c>
      <c r="J964" s="36">
        <v>0</v>
      </c>
      <c r="K964" s="36">
        <v>0</v>
      </c>
      <c r="L964" s="36">
        <v>1.58</v>
      </c>
      <c r="M964" s="36">
        <v>9995.0499999999993</v>
      </c>
      <c r="N964" s="37" t="s">
        <v>1068</v>
      </c>
      <c r="O964" s="14">
        <f t="shared" si="85"/>
        <v>45918.680914351855</v>
      </c>
      <c r="P964" s="19">
        <f t="shared" si="86"/>
        <v>45918.889247685191</v>
      </c>
      <c r="Q964" s="20" t="str">
        <f t="shared" si="87"/>
        <v>18/09/2025</v>
      </c>
      <c r="R964" s="13" t="str">
        <f t="shared" si="88"/>
        <v>21</v>
      </c>
      <c r="S964" s="13" t="str">
        <f t="shared" si="89"/>
        <v>Thu</v>
      </c>
    </row>
    <row r="965" spans="1:19" x14ac:dyDescent="0.25">
      <c r="A965" s="58">
        <v>45918.682662037034</v>
      </c>
      <c r="B965" s="59">
        <v>444209941</v>
      </c>
      <c r="C965" s="38" t="s">
        <v>36</v>
      </c>
      <c r="D965" s="38" t="s">
        <v>37</v>
      </c>
      <c r="E965" s="38" t="s">
        <v>46</v>
      </c>
      <c r="F965" s="38" t="s">
        <v>120</v>
      </c>
      <c r="G965" s="35">
        <v>3656.48</v>
      </c>
      <c r="H965" s="59">
        <v>443424485</v>
      </c>
      <c r="I965" s="35">
        <v>0</v>
      </c>
      <c r="J965" s="35">
        <v>0</v>
      </c>
      <c r="K965" s="35">
        <v>0</v>
      </c>
      <c r="L965" s="35">
        <v>3.01</v>
      </c>
      <c r="M965" s="35">
        <v>9998.06</v>
      </c>
      <c r="N965" s="38" t="s">
        <v>1069</v>
      </c>
      <c r="O965" s="14">
        <f t="shared" si="85"/>
        <v>45918.682662037034</v>
      </c>
      <c r="P965" s="19">
        <f t="shared" si="86"/>
        <v>45918.89099537037</v>
      </c>
      <c r="Q965" s="20" t="str">
        <f t="shared" si="87"/>
        <v>18/09/2025</v>
      </c>
      <c r="R965" s="13" t="str">
        <f t="shared" si="88"/>
        <v>21</v>
      </c>
      <c r="S965" s="13" t="str">
        <f t="shared" si="89"/>
        <v>Thu</v>
      </c>
    </row>
    <row r="966" spans="1:19" x14ac:dyDescent="0.25">
      <c r="A966" s="60">
        <v>45918.682662037034</v>
      </c>
      <c r="B966" s="61">
        <v>444209943</v>
      </c>
      <c r="C966" s="37" t="s">
        <v>36</v>
      </c>
      <c r="D966" s="37" t="s">
        <v>37</v>
      </c>
      <c r="E966" s="37" t="s">
        <v>46</v>
      </c>
      <c r="F966" s="37" t="s">
        <v>120</v>
      </c>
      <c r="G966" s="36">
        <v>3656.48</v>
      </c>
      <c r="H966" s="61">
        <v>443424486</v>
      </c>
      <c r="I966" s="36">
        <v>0</v>
      </c>
      <c r="J966" s="36">
        <v>0</v>
      </c>
      <c r="K966" s="36">
        <v>0</v>
      </c>
      <c r="L966" s="36">
        <v>3.03</v>
      </c>
      <c r="M966" s="36">
        <v>10001.09</v>
      </c>
      <c r="N966" s="37" t="s">
        <v>1069</v>
      </c>
      <c r="O966" s="14">
        <f t="shared" si="85"/>
        <v>45918.682662037034</v>
      </c>
      <c r="P966" s="19">
        <f t="shared" si="86"/>
        <v>45918.89099537037</v>
      </c>
      <c r="Q966" s="20" t="str">
        <f t="shared" si="87"/>
        <v>18/09/2025</v>
      </c>
      <c r="R966" s="13" t="str">
        <f t="shared" si="88"/>
        <v>21</v>
      </c>
      <c r="S966" s="13" t="str">
        <f t="shared" si="89"/>
        <v>Thu</v>
      </c>
    </row>
    <row r="967" spans="1:19" x14ac:dyDescent="0.25">
      <c r="A967" s="58">
        <v>45918.682673611111</v>
      </c>
      <c r="B967" s="59">
        <v>444209947</v>
      </c>
      <c r="C967" s="38" t="s">
        <v>36</v>
      </c>
      <c r="D967" s="38" t="s">
        <v>37</v>
      </c>
      <c r="E967" s="38" t="s">
        <v>46</v>
      </c>
      <c r="F967" s="38" t="s">
        <v>120</v>
      </c>
      <c r="G967" s="35">
        <v>3656.4</v>
      </c>
      <c r="H967" s="59">
        <v>443424489</v>
      </c>
      <c r="I967" s="35">
        <v>0</v>
      </c>
      <c r="J967" s="35">
        <v>0</v>
      </c>
      <c r="K967" s="35">
        <v>0</v>
      </c>
      <c r="L967" s="35">
        <v>3.56</v>
      </c>
      <c r="M967" s="35">
        <v>10004.65</v>
      </c>
      <c r="N967" s="38" t="s">
        <v>1070</v>
      </c>
      <c r="O967" s="14">
        <f t="shared" si="85"/>
        <v>45918.682673611111</v>
      </c>
      <c r="P967" s="19">
        <f t="shared" si="86"/>
        <v>45918.891006944446</v>
      </c>
      <c r="Q967" s="20" t="str">
        <f t="shared" si="87"/>
        <v>18/09/2025</v>
      </c>
      <c r="R967" s="13" t="str">
        <f t="shared" si="88"/>
        <v>21</v>
      </c>
      <c r="S967" s="13" t="str">
        <f t="shared" si="89"/>
        <v>Thu</v>
      </c>
    </row>
    <row r="968" spans="1:19" x14ac:dyDescent="0.25">
      <c r="A968" s="60">
        <v>45918.682673611111</v>
      </c>
      <c r="B968" s="61">
        <v>444209948</v>
      </c>
      <c r="C968" s="37" t="s">
        <v>36</v>
      </c>
      <c r="D968" s="37" t="s">
        <v>37</v>
      </c>
      <c r="E968" s="37" t="s">
        <v>46</v>
      </c>
      <c r="F968" s="37" t="s">
        <v>120</v>
      </c>
      <c r="G968" s="36">
        <v>3656.4</v>
      </c>
      <c r="H968" s="61">
        <v>443424491</v>
      </c>
      <c r="I968" s="36">
        <v>0</v>
      </c>
      <c r="J968" s="36">
        <v>0</v>
      </c>
      <c r="K968" s="36">
        <v>0</v>
      </c>
      <c r="L968" s="36">
        <v>3.52</v>
      </c>
      <c r="M968" s="36">
        <v>10008.17</v>
      </c>
      <c r="N968" s="37" t="s">
        <v>1071</v>
      </c>
      <c r="O968" s="14">
        <f t="shared" si="85"/>
        <v>45918.682673611111</v>
      </c>
      <c r="P968" s="19">
        <f t="shared" si="86"/>
        <v>45918.891006944446</v>
      </c>
      <c r="Q968" s="20" t="str">
        <f t="shared" si="87"/>
        <v>18/09/2025</v>
      </c>
      <c r="R968" s="13" t="str">
        <f t="shared" si="88"/>
        <v>21</v>
      </c>
      <c r="S968" s="13" t="str">
        <f t="shared" si="89"/>
        <v>Thu</v>
      </c>
    </row>
    <row r="969" spans="1:19" x14ac:dyDescent="0.25">
      <c r="A969" s="58">
        <v>45918.682685185187</v>
      </c>
      <c r="B969" s="59">
        <v>444209993</v>
      </c>
      <c r="C969" s="38" t="s">
        <v>36</v>
      </c>
      <c r="D969" s="38" t="s">
        <v>37</v>
      </c>
      <c r="E969" s="38" t="s">
        <v>46</v>
      </c>
      <c r="F969" s="38" t="s">
        <v>120</v>
      </c>
      <c r="G969" s="35">
        <v>3655.99</v>
      </c>
      <c r="H969" s="59">
        <v>443424538</v>
      </c>
      <c r="I969" s="35">
        <v>0</v>
      </c>
      <c r="J969" s="35">
        <v>0</v>
      </c>
      <c r="K969" s="35">
        <v>0</v>
      </c>
      <c r="L969" s="35">
        <v>3.52</v>
      </c>
      <c r="M969" s="35">
        <v>10011.69</v>
      </c>
      <c r="N969" s="38" t="s">
        <v>1072</v>
      </c>
      <c r="O969" s="14">
        <f t="shared" si="85"/>
        <v>45918.682685185187</v>
      </c>
      <c r="P969" s="19">
        <f t="shared" si="86"/>
        <v>45918.891018518523</v>
      </c>
      <c r="Q969" s="20" t="str">
        <f t="shared" si="87"/>
        <v>18/09/2025</v>
      </c>
      <c r="R969" s="13" t="str">
        <f t="shared" si="88"/>
        <v>21</v>
      </c>
      <c r="S969" s="13" t="str">
        <f t="shared" si="89"/>
        <v>Thu</v>
      </c>
    </row>
    <row r="970" spans="1:19" x14ac:dyDescent="0.25">
      <c r="A970" s="60">
        <v>45918.699733796297</v>
      </c>
      <c r="B970" s="61">
        <v>444245630</v>
      </c>
      <c r="C970" s="37" t="s">
        <v>36</v>
      </c>
      <c r="D970" s="37" t="s">
        <v>38</v>
      </c>
      <c r="E970" s="37" t="s">
        <v>45</v>
      </c>
      <c r="F970" s="37" t="s">
        <v>120</v>
      </c>
      <c r="G970" s="36">
        <v>3635.2</v>
      </c>
      <c r="H970" s="61">
        <v>443461444</v>
      </c>
      <c r="I970" s="36">
        <v>0</v>
      </c>
      <c r="J970" s="36">
        <v>0</v>
      </c>
      <c r="K970" s="36">
        <v>0</v>
      </c>
      <c r="L970" s="36">
        <v>0</v>
      </c>
      <c r="M970" s="36">
        <v>10011.69</v>
      </c>
      <c r="N970" s="37" t="s">
        <v>108</v>
      </c>
      <c r="O970" s="14">
        <f t="shared" si="85"/>
        <v>45918.699733796297</v>
      </c>
      <c r="P970" s="19">
        <f t="shared" si="86"/>
        <v>45918.908067129632</v>
      </c>
      <c r="Q970" s="20" t="str">
        <f t="shared" si="87"/>
        <v>18/09/2025</v>
      </c>
      <c r="R970" s="13" t="str">
        <f t="shared" si="88"/>
        <v>21</v>
      </c>
      <c r="S970" s="13" t="str">
        <f t="shared" si="89"/>
        <v>Thu</v>
      </c>
    </row>
    <row r="971" spans="1:19" x14ac:dyDescent="0.25">
      <c r="A971" s="58">
        <v>45918.699733796297</v>
      </c>
      <c r="B971" s="59">
        <v>444245636</v>
      </c>
      <c r="C971" s="38" t="s">
        <v>36</v>
      </c>
      <c r="D971" s="38" t="s">
        <v>38</v>
      </c>
      <c r="E971" s="38" t="s">
        <v>45</v>
      </c>
      <c r="F971" s="38" t="s">
        <v>120</v>
      </c>
      <c r="G971" s="35">
        <v>3634.93</v>
      </c>
      <c r="H971" s="59">
        <v>443461450</v>
      </c>
      <c r="I971" s="35">
        <v>0</v>
      </c>
      <c r="J971" s="35">
        <v>0</v>
      </c>
      <c r="K971" s="35">
        <v>0</v>
      </c>
      <c r="L971" s="35">
        <v>0</v>
      </c>
      <c r="M971" s="35">
        <v>10011.69</v>
      </c>
      <c r="N971" s="38" t="s">
        <v>77</v>
      </c>
      <c r="O971" s="14">
        <f t="shared" si="85"/>
        <v>45918.699733796297</v>
      </c>
      <c r="P971" s="19">
        <f t="shared" si="86"/>
        <v>45918.908067129632</v>
      </c>
      <c r="Q971" s="20" t="str">
        <f t="shared" si="87"/>
        <v>18/09/2025</v>
      </c>
      <c r="R971" s="13" t="str">
        <f t="shared" si="88"/>
        <v>21</v>
      </c>
      <c r="S971" s="13" t="str">
        <f t="shared" si="89"/>
        <v>Thu</v>
      </c>
    </row>
    <row r="972" spans="1:19" x14ac:dyDescent="0.25">
      <c r="A972" s="60">
        <v>45918.699733796297</v>
      </c>
      <c r="B972" s="61">
        <v>444245643</v>
      </c>
      <c r="C972" s="37" t="s">
        <v>36</v>
      </c>
      <c r="D972" s="37" t="s">
        <v>38</v>
      </c>
      <c r="E972" s="37" t="s">
        <v>45</v>
      </c>
      <c r="F972" s="37" t="s">
        <v>120</v>
      </c>
      <c r="G972" s="36">
        <v>3634.92</v>
      </c>
      <c r="H972" s="61">
        <v>443461457</v>
      </c>
      <c r="I972" s="36">
        <v>0</v>
      </c>
      <c r="J972" s="36">
        <v>0</v>
      </c>
      <c r="K972" s="36">
        <v>0</v>
      </c>
      <c r="L972" s="36">
        <v>0</v>
      </c>
      <c r="M972" s="36">
        <v>10011.69</v>
      </c>
      <c r="N972" s="37" t="s">
        <v>109</v>
      </c>
      <c r="O972" s="14">
        <f t="shared" si="85"/>
        <v>45918.699733796297</v>
      </c>
      <c r="P972" s="19">
        <f t="shared" si="86"/>
        <v>45918.908067129632</v>
      </c>
      <c r="Q972" s="20" t="str">
        <f t="shared" si="87"/>
        <v>18/09/2025</v>
      </c>
      <c r="R972" s="13" t="str">
        <f t="shared" si="88"/>
        <v>21</v>
      </c>
      <c r="S972" s="13" t="str">
        <f t="shared" si="89"/>
        <v>Thu</v>
      </c>
    </row>
    <row r="973" spans="1:19" x14ac:dyDescent="0.25">
      <c r="A973" s="58">
        <v>45918.699733796297</v>
      </c>
      <c r="B973" s="59">
        <v>444245652</v>
      </c>
      <c r="C973" s="38" t="s">
        <v>36</v>
      </c>
      <c r="D973" s="38" t="s">
        <v>38</v>
      </c>
      <c r="E973" s="38" t="s">
        <v>45</v>
      </c>
      <c r="F973" s="38" t="s">
        <v>120</v>
      </c>
      <c r="G973" s="35">
        <v>3634.89</v>
      </c>
      <c r="H973" s="59">
        <v>443461467</v>
      </c>
      <c r="I973" s="35">
        <v>0</v>
      </c>
      <c r="J973" s="35">
        <v>0</v>
      </c>
      <c r="K973" s="35">
        <v>0</v>
      </c>
      <c r="L973" s="35">
        <v>0</v>
      </c>
      <c r="M973" s="35">
        <v>10011.69</v>
      </c>
      <c r="N973" s="38" t="s">
        <v>114</v>
      </c>
      <c r="O973" s="14">
        <f t="shared" si="85"/>
        <v>45918.699733796297</v>
      </c>
      <c r="P973" s="19">
        <f t="shared" si="86"/>
        <v>45918.908067129632</v>
      </c>
      <c r="Q973" s="20" t="str">
        <f t="shared" si="87"/>
        <v>18/09/2025</v>
      </c>
      <c r="R973" s="13" t="str">
        <f t="shared" si="88"/>
        <v>21</v>
      </c>
      <c r="S973" s="13" t="str">
        <f t="shared" si="89"/>
        <v>Thu</v>
      </c>
    </row>
    <row r="974" spans="1:19" x14ac:dyDescent="0.25">
      <c r="A974" s="60">
        <v>45918.699745370373</v>
      </c>
      <c r="B974" s="61">
        <v>444245659</v>
      </c>
      <c r="C974" s="37" t="s">
        <v>36</v>
      </c>
      <c r="D974" s="37" t="s">
        <v>38</v>
      </c>
      <c r="E974" s="37" t="s">
        <v>45</v>
      </c>
      <c r="F974" s="37" t="s">
        <v>120</v>
      </c>
      <c r="G974" s="36">
        <v>3634.82</v>
      </c>
      <c r="H974" s="61">
        <v>443461475</v>
      </c>
      <c r="I974" s="36">
        <v>0</v>
      </c>
      <c r="J974" s="36">
        <v>0</v>
      </c>
      <c r="K974" s="36">
        <v>0</v>
      </c>
      <c r="L974" s="36">
        <v>0</v>
      </c>
      <c r="M974" s="36">
        <v>10011.69</v>
      </c>
      <c r="N974" s="37" t="s">
        <v>47</v>
      </c>
      <c r="O974" s="14">
        <f t="shared" si="85"/>
        <v>45918.699745370373</v>
      </c>
      <c r="P974" s="19">
        <f t="shared" si="86"/>
        <v>45918.908078703709</v>
      </c>
      <c r="Q974" s="20" t="str">
        <f t="shared" si="87"/>
        <v>18/09/2025</v>
      </c>
      <c r="R974" s="13" t="str">
        <f t="shared" si="88"/>
        <v>21</v>
      </c>
      <c r="S974" s="13" t="str">
        <f t="shared" si="89"/>
        <v>Thu</v>
      </c>
    </row>
    <row r="975" spans="1:19" x14ac:dyDescent="0.25">
      <c r="A975" s="58">
        <v>45918.699745370373</v>
      </c>
      <c r="B975" s="59">
        <v>444245662</v>
      </c>
      <c r="C975" s="38" t="s">
        <v>36</v>
      </c>
      <c r="D975" s="38" t="s">
        <v>38</v>
      </c>
      <c r="E975" s="38" t="s">
        <v>45</v>
      </c>
      <c r="F975" s="38" t="s">
        <v>120</v>
      </c>
      <c r="G975" s="35">
        <v>3634.76</v>
      </c>
      <c r="H975" s="59">
        <v>443461478</v>
      </c>
      <c r="I975" s="35">
        <v>0</v>
      </c>
      <c r="J975" s="35">
        <v>0</v>
      </c>
      <c r="K975" s="35">
        <v>0</v>
      </c>
      <c r="L975" s="35">
        <v>0</v>
      </c>
      <c r="M975" s="35">
        <v>10011.69</v>
      </c>
      <c r="N975" s="38" t="s">
        <v>48</v>
      </c>
      <c r="O975" s="14">
        <f t="shared" si="85"/>
        <v>45918.699745370373</v>
      </c>
      <c r="P975" s="19">
        <f t="shared" si="86"/>
        <v>45918.908078703709</v>
      </c>
      <c r="Q975" s="20" t="str">
        <f t="shared" si="87"/>
        <v>18/09/2025</v>
      </c>
      <c r="R975" s="13" t="str">
        <f t="shared" si="88"/>
        <v>21</v>
      </c>
      <c r="S975" s="13" t="str">
        <f t="shared" si="89"/>
        <v>Thu</v>
      </c>
    </row>
    <row r="976" spans="1:19" x14ac:dyDescent="0.25">
      <c r="A976" s="60">
        <v>45918.699745370373</v>
      </c>
      <c r="B976" s="61">
        <v>444245668</v>
      </c>
      <c r="C976" s="37" t="s">
        <v>36</v>
      </c>
      <c r="D976" s="37" t="s">
        <v>38</v>
      </c>
      <c r="E976" s="37" t="s">
        <v>45</v>
      </c>
      <c r="F976" s="37" t="s">
        <v>120</v>
      </c>
      <c r="G976" s="36">
        <v>3634.72</v>
      </c>
      <c r="H976" s="61">
        <v>443461483</v>
      </c>
      <c r="I976" s="36">
        <v>0</v>
      </c>
      <c r="J976" s="36">
        <v>0</v>
      </c>
      <c r="K976" s="36">
        <v>0</v>
      </c>
      <c r="L976" s="36">
        <v>0</v>
      </c>
      <c r="M976" s="36">
        <v>10011.69</v>
      </c>
      <c r="N976" s="37" t="s">
        <v>52</v>
      </c>
      <c r="O976" s="14">
        <f t="shared" si="85"/>
        <v>45918.699745370373</v>
      </c>
      <c r="P976" s="19">
        <f t="shared" si="86"/>
        <v>45918.908078703709</v>
      </c>
      <c r="Q976" s="20" t="str">
        <f t="shared" si="87"/>
        <v>18/09/2025</v>
      </c>
      <c r="R976" s="13" t="str">
        <f t="shared" si="88"/>
        <v>21</v>
      </c>
      <c r="S976" s="13" t="str">
        <f t="shared" si="89"/>
        <v>Thu</v>
      </c>
    </row>
    <row r="977" spans="1:19" x14ac:dyDescent="0.25">
      <c r="A977" s="58">
        <v>45918.699780092589</v>
      </c>
      <c r="B977" s="59">
        <v>444245725</v>
      </c>
      <c r="C977" s="38" t="s">
        <v>36</v>
      </c>
      <c r="D977" s="38" t="s">
        <v>37</v>
      </c>
      <c r="E977" s="38" t="s">
        <v>46</v>
      </c>
      <c r="F977" s="38" t="s">
        <v>120</v>
      </c>
      <c r="G977" s="35">
        <v>3633.63</v>
      </c>
      <c r="H977" s="59">
        <v>443461545</v>
      </c>
      <c r="I977" s="35">
        <v>0</v>
      </c>
      <c r="J977" s="35">
        <v>0</v>
      </c>
      <c r="K977" s="35">
        <v>0</v>
      </c>
      <c r="L977" s="35">
        <v>1.57</v>
      </c>
      <c r="M977" s="35">
        <v>10013.26</v>
      </c>
      <c r="N977" s="38" t="s">
        <v>1073</v>
      </c>
      <c r="O977" s="14">
        <f t="shared" si="85"/>
        <v>45918.699780092589</v>
      </c>
      <c r="P977" s="19">
        <f t="shared" si="86"/>
        <v>45918.908113425925</v>
      </c>
      <c r="Q977" s="20" t="str">
        <f t="shared" si="87"/>
        <v>18/09/2025</v>
      </c>
      <c r="R977" s="13" t="str">
        <f t="shared" si="88"/>
        <v>21</v>
      </c>
      <c r="S977" s="13" t="str">
        <f t="shared" si="89"/>
        <v>Thu</v>
      </c>
    </row>
    <row r="978" spans="1:19" x14ac:dyDescent="0.25">
      <c r="A978" s="60">
        <v>45918.699780092589</v>
      </c>
      <c r="B978" s="61">
        <v>444245726</v>
      </c>
      <c r="C978" s="37" t="s">
        <v>36</v>
      </c>
      <c r="D978" s="37" t="s">
        <v>37</v>
      </c>
      <c r="E978" s="37" t="s">
        <v>46</v>
      </c>
      <c r="F978" s="37" t="s">
        <v>120</v>
      </c>
      <c r="G978" s="36">
        <v>3633.63</v>
      </c>
      <c r="H978" s="61">
        <v>443461546</v>
      </c>
      <c r="I978" s="36">
        <v>0</v>
      </c>
      <c r="J978" s="36">
        <v>0</v>
      </c>
      <c r="K978" s="36">
        <v>0</v>
      </c>
      <c r="L978" s="36">
        <v>1.3</v>
      </c>
      <c r="M978" s="36">
        <v>10014.56</v>
      </c>
      <c r="N978" s="37" t="s">
        <v>1074</v>
      </c>
      <c r="O978" s="14">
        <f t="shared" si="85"/>
        <v>45918.699780092589</v>
      </c>
      <c r="P978" s="19">
        <f t="shared" si="86"/>
        <v>45918.908113425925</v>
      </c>
      <c r="Q978" s="20" t="str">
        <f t="shared" si="87"/>
        <v>18/09/2025</v>
      </c>
      <c r="R978" s="13" t="str">
        <f t="shared" si="88"/>
        <v>21</v>
      </c>
      <c r="S978" s="13" t="str">
        <f t="shared" si="89"/>
        <v>Thu</v>
      </c>
    </row>
    <row r="979" spans="1:19" x14ac:dyDescent="0.25">
      <c r="A979" s="58">
        <v>45918.699780092589</v>
      </c>
      <c r="B979" s="59">
        <v>444245727</v>
      </c>
      <c r="C979" s="38" t="s">
        <v>36</v>
      </c>
      <c r="D979" s="38" t="s">
        <v>37</v>
      </c>
      <c r="E979" s="38" t="s">
        <v>46</v>
      </c>
      <c r="F979" s="38" t="s">
        <v>120</v>
      </c>
      <c r="G979" s="35">
        <v>3633.63</v>
      </c>
      <c r="H979" s="59">
        <v>443461547</v>
      </c>
      <c r="I979" s="35">
        <v>0</v>
      </c>
      <c r="J979" s="35">
        <v>0</v>
      </c>
      <c r="K979" s="35">
        <v>0</v>
      </c>
      <c r="L979" s="35">
        <v>1.29</v>
      </c>
      <c r="M979" s="35">
        <v>10015.85</v>
      </c>
      <c r="N979" s="38" t="s">
        <v>1074</v>
      </c>
      <c r="O979" s="14">
        <f t="shared" si="85"/>
        <v>45918.699780092589</v>
      </c>
      <c r="P979" s="19">
        <f t="shared" si="86"/>
        <v>45918.908113425925</v>
      </c>
      <c r="Q979" s="20" t="str">
        <f t="shared" si="87"/>
        <v>18/09/2025</v>
      </c>
      <c r="R979" s="13" t="str">
        <f t="shared" si="88"/>
        <v>21</v>
      </c>
      <c r="S979" s="13" t="str">
        <f t="shared" si="89"/>
        <v>Thu</v>
      </c>
    </row>
    <row r="980" spans="1:19" x14ac:dyDescent="0.25">
      <c r="A980" s="60">
        <v>45918.700023148151</v>
      </c>
      <c r="B980" s="61">
        <v>444246300</v>
      </c>
      <c r="C980" s="37" t="s">
        <v>36</v>
      </c>
      <c r="D980" s="37" t="s">
        <v>37</v>
      </c>
      <c r="E980" s="37" t="s">
        <v>46</v>
      </c>
      <c r="F980" s="37" t="s">
        <v>120</v>
      </c>
      <c r="G980" s="36">
        <v>3635.26</v>
      </c>
      <c r="H980" s="61">
        <v>443462147</v>
      </c>
      <c r="I980" s="36">
        <v>0</v>
      </c>
      <c r="J980" s="36">
        <v>0</v>
      </c>
      <c r="K980" s="36">
        <v>0</v>
      </c>
      <c r="L980" s="36">
        <v>-0.37</v>
      </c>
      <c r="M980" s="36">
        <v>10015.48</v>
      </c>
      <c r="N980" s="37" t="s">
        <v>1075</v>
      </c>
      <c r="O980" s="14">
        <f t="shared" si="85"/>
        <v>45918.700023148151</v>
      </c>
      <c r="P980" s="19">
        <f t="shared" si="86"/>
        <v>45918.908356481486</v>
      </c>
      <c r="Q980" s="20" t="str">
        <f t="shared" si="87"/>
        <v>18/09/2025</v>
      </c>
      <c r="R980" s="13" t="str">
        <f t="shared" si="88"/>
        <v>21</v>
      </c>
      <c r="S980" s="13" t="str">
        <f t="shared" si="89"/>
        <v>Thu</v>
      </c>
    </row>
    <row r="981" spans="1:19" x14ac:dyDescent="0.25">
      <c r="A981" s="58">
        <v>45918.700023148151</v>
      </c>
      <c r="B981" s="59">
        <v>444246301</v>
      </c>
      <c r="C981" s="38" t="s">
        <v>36</v>
      </c>
      <c r="D981" s="38" t="s">
        <v>37</v>
      </c>
      <c r="E981" s="38" t="s">
        <v>46</v>
      </c>
      <c r="F981" s="38" t="s">
        <v>120</v>
      </c>
      <c r="G981" s="35">
        <v>3635.26</v>
      </c>
      <c r="H981" s="59">
        <v>443462148</v>
      </c>
      <c r="I981" s="35">
        <v>0</v>
      </c>
      <c r="J981" s="35">
        <v>0</v>
      </c>
      <c r="K981" s="35">
        <v>0</v>
      </c>
      <c r="L981" s="35">
        <v>-0.44</v>
      </c>
      <c r="M981" s="35">
        <v>10015.040000000001</v>
      </c>
      <c r="N981" s="38" t="s">
        <v>1075</v>
      </c>
      <c r="O981" s="14">
        <f t="shared" si="85"/>
        <v>45918.700023148151</v>
      </c>
      <c r="P981" s="19">
        <f t="shared" si="86"/>
        <v>45918.908356481486</v>
      </c>
      <c r="Q981" s="20" t="str">
        <f t="shared" si="87"/>
        <v>18/09/2025</v>
      </c>
      <c r="R981" s="13" t="str">
        <f t="shared" si="88"/>
        <v>21</v>
      </c>
      <c r="S981" s="13" t="str">
        <f t="shared" si="89"/>
        <v>Thu</v>
      </c>
    </row>
    <row r="982" spans="1:19" x14ac:dyDescent="0.25">
      <c r="A982" s="60">
        <v>45918.700196759259</v>
      </c>
      <c r="B982" s="61">
        <v>444246578</v>
      </c>
      <c r="C982" s="37" t="s">
        <v>36</v>
      </c>
      <c r="D982" s="37" t="s">
        <v>38</v>
      </c>
      <c r="E982" s="37" t="s">
        <v>45</v>
      </c>
      <c r="F982" s="37" t="s">
        <v>120</v>
      </c>
      <c r="G982" s="36">
        <v>3635.28</v>
      </c>
      <c r="H982" s="61">
        <v>443462449</v>
      </c>
      <c r="I982" s="36">
        <v>0</v>
      </c>
      <c r="J982" s="36">
        <v>0</v>
      </c>
      <c r="K982" s="36">
        <v>0</v>
      </c>
      <c r="L982" s="36">
        <v>0</v>
      </c>
      <c r="M982" s="36">
        <v>10015.040000000001</v>
      </c>
      <c r="N982" s="37" t="s">
        <v>109</v>
      </c>
      <c r="O982" s="14">
        <f t="shared" si="85"/>
        <v>45918.700196759259</v>
      </c>
      <c r="P982" s="19">
        <f t="shared" si="86"/>
        <v>45918.908530092594</v>
      </c>
      <c r="Q982" s="20" t="str">
        <f t="shared" si="87"/>
        <v>18/09/2025</v>
      </c>
      <c r="R982" s="13" t="str">
        <f t="shared" si="88"/>
        <v>21</v>
      </c>
      <c r="S982" s="13" t="str">
        <f t="shared" si="89"/>
        <v>Thu</v>
      </c>
    </row>
    <row r="983" spans="1:19" x14ac:dyDescent="0.25">
      <c r="A983" s="58">
        <v>45918.700196759259</v>
      </c>
      <c r="B983" s="59">
        <v>444246589</v>
      </c>
      <c r="C983" s="38" t="s">
        <v>36</v>
      </c>
      <c r="D983" s="38" t="s">
        <v>38</v>
      </c>
      <c r="E983" s="38" t="s">
        <v>45</v>
      </c>
      <c r="F983" s="38" t="s">
        <v>120</v>
      </c>
      <c r="G983" s="35">
        <v>3635.37</v>
      </c>
      <c r="H983" s="59">
        <v>443462459</v>
      </c>
      <c r="I983" s="35">
        <v>0</v>
      </c>
      <c r="J983" s="35">
        <v>0</v>
      </c>
      <c r="K983" s="35">
        <v>0</v>
      </c>
      <c r="L983" s="35">
        <v>0</v>
      </c>
      <c r="M983" s="35">
        <v>10015.040000000001</v>
      </c>
      <c r="N983" s="38" t="s">
        <v>114</v>
      </c>
      <c r="O983" s="14">
        <f t="shared" si="85"/>
        <v>45918.700196759259</v>
      </c>
      <c r="P983" s="19">
        <f t="shared" si="86"/>
        <v>45918.908530092594</v>
      </c>
      <c r="Q983" s="20" t="str">
        <f t="shared" si="87"/>
        <v>18/09/2025</v>
      </c>
      <c r="R983" s="13" t="str">
        <f t="shared" si="88"/>
        <v>21</v>
      </c>
      <c r="S983" s="13" t="str">
        <f t="shared" si="89"/>
        <v>Thu</v>
      </c>
    </row>
    <row r="984" spans="1:19" x14ac:dyDescent="0.25">
      <c r="A984" s="60">
        <v>45918.700196759259</v>
      </c>
      <c r="B984" s="61">
        <v>444246593</v>
      </c>
      <c r="C984" s="37" t="s">
        <v>36</v>
      </c>
      <c r="D984" s="37" t="s">
        <v>38</v>
      </c>
      <c r="E984" s="37" t="s">
        <v>45</v>
      </c>
      <c r="F984" s="37" t="s">
        <v>120</v>
      </c>
      <c r="G984" s="36">
        <v>3635.36</v>
      </c>
      <c r="H984" s="61">
        <v>443462463</v>
      </c>
      <c r="I984" s="36">
        <v>0</v>
      </c>
      <c r="J984" s="36">
        <v>0</v>
      </c>
      <c r="K984" s="36">
        <v>0</v>
      </c>
      <c r="L984" s="36">
        <v>0</v>
      </c>
      <c r="M984" s="36">
        <v>10015.040000000001</v>
      </c>
      <c r="N984" s="37" t="s">
        <v>108</v>
      </c>
      <c r="O984" s="14">
        <f t="shared" si="85"/>
        <v>45918.700196759259</v>
      </c>
      <c r="P984" s="19">
        <f t="shared" si="86"/>
        <v>45918.908530092594</v>
      </c>
      <c r="Q984" s="20" t="str">
        <f t="shared" si="87"/>
        <v>18/09/2025</v>
      </c>
      <c r="R984" s="13" t="str">
        <f t="shared" si="88"/>
        <v>21</v>
      </c>
      <c r="S984" s="13" t="str">
        <f t="shared" si="89"/>
        <v>Thu</v>
      </c>
    </row>
    <row r="985" spans="1:19" x14ac:dyDescent="0.25">
      <c r="A985" s="58">
        <v>45918.700196759259</v>
      </c>
      <c r="B985" s="59">
        <v>444246600</v>
      </c>
      <c r="C985" s="38" t="s">
        <v>36</v>
      </c>
      <c r="D985" s="38" t="s">
        <v>38</v>
      </c>
      <c r="E985" s="38" t="s">
        <v>45</v>
      </c>
      <c r="F985" s="38" t="s">
        <v>120</v>
      </c>
      <c r="G985" s="35">
        <v>3635.47</v>
      </c>
      <c r="H985" s="59">
        <v>443462470</v>
      </c>
      <c r="I985" s="35">
        <v>0</v>
      </c>
      <c r="J985" s="35">
        <v>0</v>
      </c>
      <c r="K985" s="35">
        <v>0</v>
      </c>
      <c r="L985" s="35">
        <v>0</v>
      </c>
      <c r="M985" s="35">
        <v>10015.040000000001</v>
      </c>
      <c r="N985" s="38" t="s">
        <v>77</v>
      </c>
      <c r="O985" s="14">
        <f t="shared" si="85"/>
        <v>45918.700196759259</v>
      </c>
      <c r="P985" s="19">
        <f t="shared" si="86"/>
        <v>45918.908530092594</v>
      </c>
      <c r="Q985" s="20" t="str">
        <f t="shared" si="87"/>
        <v>18/09/2025</v>
      </c>
      <c r="R985" s="13" t="str">
        <f t="shared" si="88"/>
        <v>21</v>
      </c>
      <c r="S985" s="13" t="str">
        <f t="shared" si="89"/>
        <v>Thu</v>
      </c>
    </row>
    <row r="986" spans="1:19" x14ac:dyDescent="0.25">
      <c r="A986" s="60">
        <v>45918.700208333335</v>
      </c>
      <c r="B986" s="61">
        <v>444246607</v>
      </c>
      <c r="C986" s="37" t="s">
        <v>36</v>
      </c>
      <c r="D986" s="37" t="s">
        <v>38</v>
      </c>
      <c r="E986" s="37" t="s">
        <v>45</v>
      </c>
      <c r="F986" s="37" t="s">
        <v>120</v>
      </c>
      <c r="G986" s="36">
        <v>3635.49</v>
      </c>
      <c r="H986" s="61">
        <v>443462479</v>
      </c>
      <c r="I986" s="36">
        <v>0</v>
      </c>
      <c r="J986" s="36">
        <v>0</v>
      </c>
      <c r="K986" s="36">
        <v>0</v>
      </c>
      <c r="L986" s="36">
        <v>0</v>
      </c>
      <c r="M986" s="36">
        <v>10015.040000000001</v>
      </c>
      <c r="N986" s="37" t="s">
        <v>47</v>
      </c>
      <c r="O986" s="14">
        <f t="shared" si="85"/>
        <v>45918.700208333335</v>
      </c>
      <c r="P986" s="19">
        <f t="shared" si="86"/>
        <v>45918.908541666671</v>
      </c>
      <c r="Q986" s="20" t="str">
        <f t="shared" si="87"/>
        <v>18/09/2025</v>
      </c>
      <c r="R986" s="13" t="str">
        <f t="shared" si="88"/>
        <v>21</v>
      </c>
      <c r="S986" s="13" t="str">
        <f t="shared" si="89"/>
        <v>Thu</v>
      </c>
    </row>
    <row r="987" spans="1:19" x14ac:dyDescent="0.25">
      <c r="A987" s="58">
        <v>45918.700601851851</v>
      </c>
      <c r="B987" s="59">
        <v>444247320</v>
      </c>
      <c r="C987" s="38" t="s">
        <v>36</v>
      </c>
      <c r="D987" s="38" t="s">
        <v>37</v>
      </c>
      <c r="E987" s="38" t="s">
        <v>46</v>
      </c>
      <c r="F987" s="38" t="s">
        <v>120</v>
      </c>
      <c r="G987" s="35">
        <v>3636.8</v>
      </c>
      <c r="H987" s="59">
        <v>443463236</v>
      </c>
      <c r="I987" s="35">
        <v>0</v>
      </c>
      <c r="J987" s="35">
        <v>0</v>
      </c>
      <c r="K987" s="35">
        <v>0</v>
      </c>
      <c r="L987" s="35">
        <v>-1.52</v>
      </c>
      <c r="M987" s="35">
        <v>10013.52</v>
      </c>
      <c r="N987" s="38" t="s">
        <v>1076</v>
      </c>
      <c r="O987" s="14">
        <f t="shared" si="85"/>
        <v>45918.700601851851</v>
      </c>
      <c r="P987" s="19">
        <f t="shared" si="86"/>
        <v>45918.908935185187</v>
      </c>
      <c r="Q987" s="20" t="str">
        <f t="shared" si="87"/>
        <v>18/09/2025</v>
      </c>
      <c r="R987" s="13" t="str">
        <f t="shared" si="88"/>
        <v>21</v>
      </c>
      <c r="S987" s="13" t="str">
        <f t="shared" si="89"/>
        <v>Thu</v>
      </c>
    </row>
    <row r="988" spans="1:19" x14ac:dyDescent="0.25">
      <c r="A988" s="60">
        <v>45918.701469907406</v>
      </c>
      <c r="B988" s="61">
        <v>444248463</v>
      </c>
      <c r="C988" s="37" t="s">
        <v>36</v>
      </c>
      <c r="D988" s="37" t="s">
        <v>38</v>
      </c>
      <c r="E988" s="37" t="s">
        <v>45</v>
      </c>
      <c r="F988" s="37" t="s">
        <v>120</v>
      </c>
      <c r="G988" s="36">
        <v>3636.03</v>
      </c>
      <c r="H988" s="61">
        <v>443464484</v>
      </c>
      <c r="I988" s="36">
        <v>0</v>
      </c>
      <c r="J988" s="36">
        <v>0</v>
      </c>
      <c r="K988" s="36">
        <v>0</v>
      </c>
      <c r="L988" s="36">
        <v>0</v>
      </c>
      <c r="M988" s="36">
        <v>10013.52</v>
      </c>
      <c r="N988" s="37" t="s">
        <v>115</v>
      </c>
      <c r="O988" s="14">
        <f t="shared" si="85"/>
        <v>45918.701469907406</v>
      </c>
      <c r="P988" s="19">
        <f t="shared" si="86"/>
        <v>45918.909803240742</v>
      </c>
      <c r="Q988" s="20" t="str">
        <f t="shared" si="87"/>
        <v>18/09/2025</v>
      </c>
      <c r="R988" s="13" t="str">
        <f t="shared" si="88"/>
        <v>21</v>
      </c>
      <c r="S988" s="13" t="str">
        <f t="shared" si="89"/>
        <v>Thu</v>
      </c>
    </row>
    <row r="989" spans="1:19" x14ac:dyDescent="0.25">
      <c r="A989" s="58">
        <v>45918.701608796298</v>
      </c>
      <c r="B989" s="59">
        <v>444248740</v>
      </c>
      <c r="C989" s="38" t="s">
        <v>36</v>
      </c>
      <c r="D989" s="38" t="s">
        <v>37</v>
      </c>
      <c r="E989" s="38" t="s">
        <v>46</v>
      </c>
      <c r="F989" s="38" t="s">
        <v>120</v>
      </c>
      <c r="G989" s="35">
        <v>3637.74</v>
      </c>
      <c r="H989" s="59">
        <v>443464780</v>
      </c>
      <c r="I989" s="35">
        <v>0</v>
      </c>
      <c r="J989" s="35">
        <v>0</v>
      </c>
      <c r="K989" s="35">
        <v>0</v>
      </c>
      <c r="L989" s="35">
        <v>-2.98</v>
      </c>
      <c r="M989" s="35">
        <v>10010.540000000001</v>
      </c>
      <c r="N989" s="38" t="s">
        <v>1077</v>
      </c>
      <c r="O989" s="14">
        <f t="shared" si="85"/>
        <v>45918.701608796298</v>
      </c>
      <c r="P989" s="19">
        <f t="shared" si="86"/>
        <v>45918.909942129634</v>
      </c>
      <c r="Q989" s="20" t="str">
        <f t="shared" si="87"/>
        <v>18/09/2025</v>
      </c>
      <c r="R989" s="13" t="str">
        <f t="shared" si="88"/>
        <v>21</v>
      </c>
      <c r="S989" s="13" t="str">
        <f t="shared" si="89"/>
        <v>Thu</v>
      </c>
    </row>
    <row r="990" spans="1:19" x14ac:dyDescent="0.25">
      <c r="A990" s="60">
        <v>45918.701643518521</v>
      </c>
      <c r="B990" s="61">
        <v>444248776</v>
      </c>
      <c r="C990" s="37" t="s">
        <v>36</v>
      </c>
      <c r="D990" s="37" t="s">
        <v>37</v>
      </c>
      <c r="E990" s="37" t="s">
        <v>46</v>
      </c>
      <c r="F990" s="37" t="s">
        <v>120</v>
      </c>
      <c r="G990" s="36">
        <v>3638.2</v>
      </c>
      <c r="H990" s="61">
        <v>443464817</v>
      </c>
      <c r="I990" s="36">
        <v>0</v>
      </c>
      <c r="J990" s="36">
        <v>0</v>
      </c>
      <c r="K990" s="36">
        <v>0</v>
      </c>
      <c r="L990" s="36">
        <v>-3.48</v>
      </c>
      <c r="M990" s="36">
        <v>10007.06</v>
      </c>
      <c r="N990" s="37" t="s">
        <v>1078</v>
      </c>
      <c r="O990" s="14">
        <f t="shared" si="85"/>
        <v>45918.701643518521</v>
      </c>
      <c r="P990" s="19">
        <f t="shared" si="86"/>
        <v>45918.909976851857</v>
      </c>
      <c r="Q990" s="20" t="str">
        <f t="shared" si="87"/>
        <v>18/09/2025</v>
      </c>
      <c r="R990" s="13" t="str">
        <f t="shared" si="88"/>
        <v>21</v>
      </c>
      <c r="S990" s="13" t="str">
        <f t="shared" si="89"/>
        <v>Thu</v>
      </c>
    </row>
    <row r="991" spans="1:19" x14ac:dyDescent="0.25">
      <c r="A991" s="58">
        <v>45918.701643518521</v>
      </c>
      <c r="B991" s="59">
        <v>444248782</v>
      </c>
      <c r="C991" s="38" t="s">
        <v>36</v>
      </c>
      <c r="D991" s="38" t="s">
        <v>37</v>
      </c>
      <c r="E991" s="38" t="s">
        <v>46</v>
      </c>
      <c r="F991" s="38" t="s">
        <v>120</v>
      </c>
      <c r="G991" s="35">
        <v>3638.36</v>
      </c>
      <c r="H991" s="59">
        <v>443464823</v>
      </c>
      <c r="I991" s="35">
        <v>0</v>
      </c>
      <c r="J991" s="35">
        <v>0</v>
      </c>
      <c r="K991" s="35">
        <v>0</v>
      </c>
      <c r="L991" s="35">
        <v>-2.99</v>
      </c>
      <c r="M991" s="35">
        <v>10004.07</v>
      </c>
      <c r="N991" s="38" t="s">
        <v>1079</v>
      </c>
      <c r="O991" s="14">
        <f t="shared" si="85"/>
        <v>45918.701643518521</v>
      </c>
      <c r="P991" s="19">
        <f t="shared" si="86"/>
        <v>45918.909976851857</v>
      </c>
      <c r="Q991" s="20" t="str">
        <f t="shared" si="87"/>
        <v>18/09/2025</v>
      </c>
      <c r="R991" s="13" t="str">
        <f t="shared" si="88"/>
        <v>21</v>
      </c>
      <c r="S991" s="13" t="str">
        <f t="shared" si="89"/>
        <v>Thu</v>
      </c>
    </row>
    <row r="992" spans="1:19" x14ac:dyDescent="0.25">
      <c r="A992" s="60">
        <v>45918.701643518521</v>
      </c>
      <c r="B992" s="61">
        <v>444248784</v>
      </c>
      <c r="C992" s="37" t="s">
        <v>36</v>
      </c>
      <c r="D992" s="37" t="s">
        <v>37</v>
      </c>
      <c r="E992" s="37" t="s">
        <v>46</v>
      </c>
      <c r="F992" s="37" t="s">
        <v>120</v>
      </c>
      <c r="G992" s="36">
        <v>3638.36</v>
      </c>
      <c r="H992" s="61">
        <v>443464824</v>
      </c>
      <c r="I992" s="36">
        <v>0</v>
      </c>
      <c r="J992" s="36">
        <v>0</v>
      </c>
      <c r="K992" s="36">
        <v>0</v>
      </c>
      <c r="L992" s="36">
        <v>-3</v>
      </c>
      <c r="M992" s="36">
        <v>10001.07</v>
      </c>
      <c r="N992" s="37" t="s">
        <v>1079</v>
      </c>
      <c r="O992" s="14">
        <f t="shared" si="85"/>
        <v>45918.701643518521</v>
      </c>
      <c r="P992" s="19">
        <f t="shared" si="86"/>
        <v>45918.909976851857</v>
      </c>
      <c r="Q992" s="20" t="str">
        <f t="shared" si="87"/>
        <v>18/09/2025</v>
      </c>
      <c r="R992" s="13" t="str">
        <f t="shared" si="88"/>
        <v>21</v>
      </c>
      <c r="S992" s="13" t="str">
        <f t="shared" si="89"/>
        <v>Thu</v>
      </c>
    </row>
    <row r="993" spans="1:19" x14ac:dyDescent="0.25">
      <c r="A993" s="58">
        <v>45918.701643518521</v>
      </c>
      <c r="B993" s="59">
        <v>444248785</v>
      </c>
      <c r="C993" s="38" t="s">
        <v>36</v>
      </c>
      <c r="D993" s="38" t="s">
        <v>37</v>
      </c>
      <c r="E993" s="38" t="s">
        <v>46</v>
      </c>
      <c r="F993" s="38" t="s">
        <v>120</v>
      </c>
      <c r="G993" s="35">
        <v>3638.36</v>
      </c>
      <c r="H993" s="59">
        <v>443464825</v>
      </c>
      <c r="I993" s="35">
        <v>0</v>
      </c>
      <c r="J993" s="35">
        <v>0</v>
      </c>
      <c r="K993" s="35">
        <v>0</v>
      </c>
      <c r="L993" s="35">
        <v>-2.89</v>
      </c>
      <c r="M993" s="35">
        <v>9998.18</v>
      </c>
      <c r="N993" s="38" t="s">
        <v>1079</v>
      </c>
      <c r="O993" s="14">
        <f t="shared" si="85"/>
        <v>45918.701643518521</v>
      </c>
      <c r="P993" s="19">
        <f t="shared" si="86"/>
        <v>45918.909976851857</v>
      </c>
      <c r="Q993" s="20" t="str">
        <f t="shared" si="87"/>
        <v>18/09/2025</v>
      </c>
      <c r="R993" s="13" t="str">
        <f t="shared" si="88"/>
        <v>21</v>
      </c>
      <c r="S993" s="13" t="str">
        <f t="shared" si="89"/>
        <v>Thu</v>
      </c>
    </row>
    <row r="994" spans="1:19" x14ac:dyDescent="0.25">
      <c r="A994" s="60">
        <v>45918.701643518521</v>
      </c>
      <c r="B994" s="61">
        <v>444248786</v>
      </c>
      <c r="C994" s="37" t="s">
        <v>36</v>
      </c>
      <c r="D994" s="37" t="s">
        <v>37</v>
      </c>
      <c r="E994" s="37" t="s">
        <v>46</v>
      </c>
      <c r="F994" s="37" t="s">
        <v>120</v>
      </c>
      <c r="G994" s="36">
        <v>3638.36</v>
      </c>
      <c r="H994" s="61">
        <v>443464826</v>
      </c>
      <c r="I994" s="36">
        <v>0</v>
      </c>
      <c r="J994" s="36">
        <v>0</v>
      </c>
      <c r="K994" s="36">
        <v>0</v>
      </c>
      <c r="L994" s="36">
        <v>-2.87</v>
      </c>
      <c r="M994" s="36">
        <v>9995.31</v>
      </c>
      <c r="N994" s="37" t="s">
        <v>1079</v>
      </c>
      <c r="O994" s="14">
        <f t="shared" si="85"/>
        <v>45918.701643518521</v>
      </c>
      <c r="P994" s="19">
        <f t="shared" si="86"/>
        <v>45918.909976851857</v>
      </c>
      <c r="Q994" s="20" t="str">
        <f t="shared" si="87"/>
        <v>18/09/2025</v>
      </c>
      <c r="R994" s="13" t="str">
        <f t="shared" si="88"/>
        <v>21</v>
      </c>
      <c r="S994" s="13" t="str">
        <f t="shared" si="89"/>
        <v>Thu</v>
      </c>
    </row>
    <row r="995" spans="1:19" x14ac:dyDescent="0.25">
      <c r="A995" s="58">
        <v>45918.701701388891</v>
      </c>
      <c r="B995" s="59">
        <v>444248896</v>
      </c>
      <c r="C995" s="38" t="s">
        <v>36</v>
      </c>
      <c r="D995" s="38" t="s">
        <v>37</v>
      </c>
      <c r="E995" s="38" t="s">
        <v>46</v>
      </c>
      <c r="F995" s="38" t="s">
        <v>120</v>
      </c>
      <c r="G995" s="35">
        <v>3639.05</v>
      </c>
      <c r="H995" s="59">
        <v>443464947</v>
      </c>
      <c r="I995" s="35">
        <v>0</v>
      </c>
      <c r="J995" s="35">
        <v>0</v>
      </c>
      <c r="K995" s="35">
        <v>0</v>
      </c>
      <c r="L995" s="35">
        <v>-3.02</v>
      </c>
      <c r="M995" s="35">
        <v>9992.2900000000009</v>
      </c>
      <c r="N995" s="38" t="s">
        <v>1080</v>
      </c>
      <c r="O995" s="14">
        <f t="shared" si="85"/>
        <v>45918.701701388891</v>
      </c>
      <c r="P995" s="19">
        <f t="shared" si="86"/>
        <v>45918.910034722227</v>
      </c>
      <c r="Q995" s="20" t="str">
        <f t="shared" si="87"/>
        <v>18/09/2025</v>
      </c>
      <c r="R995" s="13" t="str">
        <f t="shared" si="88"/>
        <v>21</v>
      </c>
      <c r="S995" s="13" t="str">
        <f t="shared" si="89"/>
        <v>Thu</v>
      </c>
    </row>
    <row r="996" spans="1:19" x14ac:dyDescent="0.25">
      <c r="A996" s="60">
        <v>45918.702048611114</v>
      </c>
      <c r="B996" s="61">
        <v>444249750</v>
      </c>
      <c r="C996" s="37" t="s">
        <v>36</v>
      </c>
      <c r="D996" s="37" t="s">
        <v>38</v>
      </c>
      <c r="E996" s="37" t="s">
        <v>45</v>
      </c>
      <c r="F996" s="37" t="s">
        <v>120</v>
      </c>
      <c r="G996" s="36">
        <v>3638.13</v>
      </c>
      <c r="H996" s="61">
        <v>443465832</v>
      </c>
      <c r="I996" s="36">
        <v>0</v>
      </c>
      <c r="J996" s="36">
        <v>0</v>
      </c>
      <c r="K996" s="36">
        <v>0</v>
      </c>
      <c r="L996" s="36">
        <v>0</v>
      </c>
      <c r="M996" s="36">
        <v>9992.2900000000009</v>
      </c>
      <c r="N996" s="37" t="s">
        <v>81</v>
      </c>
      <c r="O996" s="14">
        <f t="shared" si="85"/>
        <v>45918.702048611114</v>
      </c>
      <c r="P996" s="19">
        <f t="shared" si="86"/>
        <v>45918.91038194445</v>
      </c>
      <c r="Q996" s="20" t="str">
        <f t="shared" si="87"/>
        <v>18/09/2025</v>
      </c>
      <c r="R996" s="13" t="str">
        <f t="shared" si="88"/>
        <v>21</v>
      </c>
      <c r="S996" s="13" t="str">
        <f t="shared" si="89"/>
        <v>Thu</v>
      </c>
    </row>
    <row r="997" spans="1:19" x14ac:dyDescent="0.25">
      <c r="A997" s="58">
        <v>45918.702048611114</v>
      </c>
      <c r="B997" s="59">
        <v>444249751</v>
      </c>
      <c r="C997" s="38" t="s">
        <v>36</v>
      </c>
      <c r="D997" s="38" t="s">
        <v>38</v>
      </c>
      <c r="E997" s="38" t="s">
        <v>45</v>
      </c>
      <c r="F997" s="38" t="s">
        <v>120</v>
      </c>
      <c r="G997" s="35">
        <v>3638.27</v>
      </c>
      <c r="H997" s="59">
        <v>443465833</v>
      </c>
      <c r="I997" s="35">
        <v>0</v>
      </c>
      <c r="J997" s="35">
        <v>0</v>
      </c>
      <c r="K997" s="35">
        <v>0</v>
      </c>
      <c r="L997" s="35">
        <v>0</v>
      </c>
      <c r="M997" s="35">
        <v>9992.2900000000009</v>
      </c>
      <c r="N997" s="38" t="s">
        <v>107</v>
      </c>
      <c r="O997" s="14">
        <f t="shared" si="85"/>
        <v>45918.702048611114</v>
      </c>
      <c r="P997" s="19">
        <f t="shared" si="86"/>
        <v>45918.91038194445</v>
      </c>
      <c r="Q997" s="20" t="str">
        <f t="shared" si="87"/>
        <v>18/09/2025</v>
      </c>
      <c r="R997" s="13" t="str">
        <f t="shared" si="88"/>
        <v>21</v>
      </c>
      <c r="S997" s="13" t="str">
        <f t="shared" si="89"/>
        <v>Thu</v>
      </c>
    </row>
    <row r="998" spans="1:19" x14ac:dyDescent="0.25">
      <c r="A998" s="60">
        <v>45918.703009259261</v>
      </c>
      <c r="B998" s="61">
        <v>444251390</v>
      </c>
      <c r="C998" s="37" t="s">
        <v>36</v>
      </c>
      <c r="D998" s="37" t="s">
        <v>37</v>
      </c>
      <c r="E998" s="37" t="s">
        <v>46</v>
      </c>
      <c r="F998" s="37" t="s">
        <v>120</v>
      </c>
      <c r="G998" s="36">
        <v>3641.17</v>
      </c>
      <c r="H998" s="61">
        <v>443467607</v>
      </c>
      <c r="I998" s="36">
        <v>0</v>
      </c>
      <c r="J998" s="36">
        <v>0</v>
      </c>
      <c r="K998" s="36">
        <v>0</v>
      </c>
      <c r="L998" s="36">
        <v>-3.04</v>
      </c>
      <c r="M998" s="36">
        <v>9989.25</v>
      </c>
      <c r="N998" s="37" t="s">
        <v>1081</v>
      </c>
      <c r="O998" s="14">
        <f t="shared" si="85"/>
        <v>45918.703009259261</v>
      </c>
      <c r="P998" s="19">
        <f t="shared" si="86"/>
        <v>45918.911342592597</v>
      </c>
      <c r="Q998" s="20" t="str">
        <f t="shared" si="87"/>
        <v>18/09/2025</v>
      </c>
      <c r="R998" s="13" t="str">
        <f t="shared" si="88"/>
        <v>21</v>
      </c>
      <c r="S998" s="13" t="str">
        <f t="shared" si="89"/>
        <v>Thu</v>
      </c>
    </row>
    <row r="999" spans="1:19" x14ac:dyDescent="0.25">
      <c r="A999" s="58">
        <v>45918.703009259261</v>
      </c>
      <c r="B999" s="59">
        <v>444251392</v>
      </c>
      <c r="C999" s="38" t="s">
        <v>36</v>
      </c>
      <c r="D999" s="38" t="s">
        <v>37</v>
      </c>
      <c r="E999" s="38" t="s">
        <v>46</v>
      </c>
      <c r="F999" s="38" t="s">
        <v>120</v>
      </c>
      <c r="G999" s="35">
        <v>3641.17</v>
      </c>
      <c r="H999" s="59">
        <v>443467609</v>
      </c>
      <c r="I999" s="35">
        <v>0</v>
      </c>
      <c r="J999" s="35">
        <v>0</v>
      </c>
      <c r="K999" s="35">
        <v>0</v>
      </c>
      <c r="L999" s="35">
        <v>-2.9</v>
      </c>
      <c r="M999" s="35">
        <v>9986.35</v>
      </c>
      <c r="N999" s="38" t="s">
        <v>1082</v>
      </c>
      <c r="O999" s="14">
        <f t="shared" si="85"/>
        <v>45918.703009259261</v>
      </c>
      <c r="P999" s="19">
        <f t="shared" si="86"/>
        <v>45918.911342592597</v>
      </c>
      <c r="Q999" s="20" t="str">
        <f t="shared" si="87"/>
        <v>18/09/2025</v>
      </c>
      <c r="R999" s="13" t="str">
        <f t="shared" si="88"/>
        <v>21</v>
      </c>
      <c r="S999" s="13" t="str">
        <f t="shared" si="89"/>
        <v>Thu</v>
      </c>
    </row>
    <row r="1000" spans="1:19" x14ac:dyDescent="0.25">
      <c r="A1000" s="60">
        <v>45918.704016203701</v>
      </c>
      <c r="B1000" s="61">
        <v>444252695</v>
      </c>
      <c r="C1000" s="37" t="s">
        <v>36</v>
      </c>
      <c r="D1000" s="37" t="s">
        <v>37</v>
      </c>
      <c r="E1000" s="37" t="s">
        <v>45</v>
      </c>
      <c r="F1000" s="37" t="s">
        <v>120</v>
      </c>
      <c r="G1000" s="36">
        <v>3639.73</v>
      </c>
      <c r="H1000" s="61">
        <v>443469036</v>
      </c>
      <c r="I1000" s="36">
        <v>0</v>
      </c>
      <c r="J1000" s="36">
        <v>0</v>
      </c>
      <c r="K1000" s="36">
        <v>0</v>
      </c>
      <c r="L1000" s="36">
        <v>0</v>
      </c>
      <c r="M1000" s="36">
        <v>9986.35</v>
      </c>
      <c r="N1000" s="37" t="s">
        <v>115</v>
      </c>
      <c r="O1000" s="14">
        <f t="shared" si="85"/>
        <v>45918.704016203701</v>
      </c>
      <c r="P1000" s="19">
        <f t="shared" si="86"/>
        <v>45918.912349537037</v>
      </c>
      <c r="Q1000" s="20" t="str">
        <f t="shared" si="87"/>
        <v>18/09/2025</v>
      </c>
      <c r="R1000" s="13" t="str">
        <f t="shared" si="88"/>
        <v>21</v>
      </c>
      <c r="S1000" s="13" t="str">
        <f t="shared" si="89"/>
        <v>Thu</v>
      </c>
    </row>
    <row r="1001" spans="1:19" x14ac:dyDescent="0.25">
      <c r="A1001" s="58">
        <v>45918.704328703701</v>
      </c>
      <c r="B1001" s="59">
        <v>444253248</v>
      </c>
      <c r="C1001" s="38" t="s">
        <v>36</v>
      </c>
      <c r="D1001" s="38" t="s">
        <v>38</v>
      </c>
      <c r="E1001" s="38" t="s">
        <v>46</v>
      </c>
      <c r="F1001" s="38" t="s">
        <v>120</v>
      </c>
      <c r="G1001" s="35">
        <v>3637.05</v>
      </c>
      <c r="H1001" s="59">
        <v>443469638</v>
      </c>
      <c r="I1001" s="35">
        <v>0</v>
      </c>
      <c r="J1001" s="35">
        <v>0</v>
      </c>
      <c r="K1001" s="35">
        <v>0</v>
      </c>
      <c r="L1001" s="35">
        <v>-2.68</v>
      </c>
      <c r="M1001" s="35">
        <v>9983.67</v>
      </c>
      <c r="N1001" s="38" t="s">
        <v>1083</v>
      </c>
      <c r="O1001" s="14">
        <f t="shared" si="85"/>
        <v>45918.704328703701</v>
      </c>
      <c r="P1001" s="19">
        <f t="shared" si="86"/>
        <v>45918.912662037037</v>
      </c>
      <c r="Q1001" s="20" t="str">
        <f t="shared" si="87"/>
        <v>18/09/2025</v>
      </c>
      <c r="R1001" s="13" t="str">
        <f t="shared" si="88"/>
        <v>21</v>
      </c>
      <c r="S1001" s="13" t="str">
        <f t="shared" si="89"/>
        <v>Thu</v>
      </c>
    </row>
    <row r="1002" spans="1:19" x14ac:dyDescent="0.25">
      <c r="A1002" s="60">
        <v>45918.705983796295</v>
      </c>
      <c r="B1002" s="61">
        <v>444255506</v>
      </c>
      <c r="C1002" s="37" t="s">
        <v>36</v>
      </c>
      <c r="D1002" s="37" t="s">
        <v>38</v>
      </c>
      <c r="E1002" s="37" t="s">
        <v>45</v>
      </c>
      <c r="F1002" s="37" t="s">
        <v>120</v>
      </c>
      <c r="G1002" s="36">
        <v>3638.22</v>
      </c>
      <c r="H1002" s="61">
        <v>443472079</v>
      </c>
      <c r="I1002" s="36">
        <v>0</v>
      </c>
      <c r="J1002" s="36">
        <v>0</v>
      </c>
      <c r="K1002" s="36">
        <v>0</v>
      </c>
      <c r="L1002" s="36">
        <v>0</v>
      </c>
      <c r="M1002" s="36">
        <v>9983.67</v>
      </c>
      <c r="N1002" s="37" t="s">
        <v>81</v>
      </c>
      <c r="O1002" s="14">
        <f t="shared" si="85"/>
        <v>45918.705983796295</v>
      </c>
      <c r="P1002" s="19">
        <f t="shared" si="86"/>
        <v>45918.914317129631</v>
      </c>
      <c r="Q1002" s="20" t="str">
        <f t="shared" si="87"/>
        <v>18/09/2025</v>
      </c>
      <c r="R1002" s="13" t="str">
        <f t="shared" si="88"/>
        <v>21</v>
      </c>
      <c r="S1002" s="13" t="str">
        <f t="shared" si="89"/>
        <v>Thu</v>
      </c>
    </row>
    <row r="1003" spans="1:19" x14ac:dyDescent="0.25">
      <c r="A1003" s="58">
        <v>45918.705983796295</v>
      </c>
      <c r="B1003" s="59">
        <v>444255509</v>
      </c>
      <c r="C1003" s="38" t="s">
        <v>36</v>
      </c>
      <c r="D1003" s="38" t="s">
        <v>38</v>
      </c>
      <c r="E1003" s="38" t="s">
        <v>45</v>
      </c>
      <c r="F1003" s="38" t="s">
        <v>120</v>
      </c>
      <c r="G1003" s="35">
        <v>3638.16</v>
      </c>
      <c r="H1003" s="59">
        <v>443472082</v>
      </c>
      <c r="I1003" s="35">
        <v>0</v>
      </c>
      <c r="J1003" s="35">
        <v>0</v>
      </c>
      <c r="K1003" s="35">
        <v>0</v>
      </c>
      <c r="L1003" s="35">
        <v>0</v>
      </c>
      <c r="M1003" s="35">
        <v>9983.67</v>
      </c>
      <c r="N1003" s="38" t="s">
        <v>107</v>
      </c>
      <c r="O1003" s="14">
        <f t="shared" si="85"/>
        <v>45918.705983796295</v>
      </c>
      <c r="P1003" s="19">
        <f t="shared" si="86"/>
        <v>45918.914317129631</v>
      </c>
      <c r="Q1003" s="20" t="str">
        <f t="shared" si="87"/>
        <v>18/09/2025</v>
      </c>
      <c r="R1003" s="13" t="str">
        <f t="shared" si="88"/>
        <v>21</v>
      </c>
      <c r="S1003" s="13" t="str">
        <f t="shared" si="89"/>
        <v>Thu</v>
      </c>
    </row>
    <row r="1004" spans="1:19" x14ac:dyDescent="0.25">
      <c r="A1004" s="60">
        <v>45918.707245370373</v>
      </c>
      <c r="B1004" s="61">
        <v>444257803</v>
      </c>
      <c r="C1004" s="37" t="s">
        <v>36</v>
      </c>
      <c r="D1004" s="37" t="s">
        <v>37</v>
      </c>
      <c r="E1004" s="37" t="s">
        <v>46</v>
      </c>
      <c r="F1004" s="37" t="s">
        <v>120</v>
      </c>
      <c r="G1004" s="36">
        <v>3641.25</v>
      </c>
      <c r="H1004" s="61">
        <v>443474514</v>
      </c>
      <c r="I1004" s="36">
        <v>0</v>
      </c>
      <c r="J1004" s="36">
        <v>0</v>
      </c>
      <c r="K1004" s="36">
        <v>0</v>
      </c>
      <c r="L1004" s="36">
        <v>-3.03</v>
      </c>
      <c r="M1004" s="36">
        <v>9980.64</v>
      </c>
      <c r="N1004" s="37" t="s">
        <v>1084</v>
      </c>
      <c r="O1004" s="14">
        <f t="shared" si="85"/>
        <v>45918.707245370373</v>
      </c>
      <c r="P1004" s="19">
        <f t="shared" si="86"/>
        <v>45918.915578703709</v>
      </c>
      <c r="Q1004" s="20" t="str">
        <f t="shared" si="87"/>
        <v>18/09/2025</v>
      </c>
      <c r="R1004" s="13" t="str">
        <f t="shared" si="88"/>
        <v>21</v>
      </c>
      <c r="S1004" s="13" t="str">
        <f t="shared" si="89"/>
        <v>Thu</v>
      </c>
    </row>
    <row r="1005" spans="1:19" x14ac:dyDescent="0.25">
      <c r="A1005" s="58">
        <v>45918.707245370373</v>
      </c>
      <c r="B1005" s="59">
        <v>444257805</v>
      </c>
      <c r="C1005" s="38" t="s">
        <v>36</v>
      </c>
      <c r="D1005" s="38" t="s">
        <v>37</v>
      </c>
      <c r="E1005" s="38" t="s">
        <v>46</v>
      </c>
      <c r="F1005" s="38" t="s">
        <v>120</v>
      </c>
      <c r="G1005" s="35">
        <v>3641.25</v>
      </c>
      <c r="H1005" s="59">
        <v>443474516</v>
      </c>
      <c r="I1005" s="35">
        <v>0</v>
      </c>
      <c r="J1005" s="35">
        <v>0</v>
      </c>
      <c r="K1005" s="35">
        <v>0</v>
      </c>
      <c r="L1005" s="35">
        <v>-3.09</v>
      </c>
      <c r="M1005" s="35">
        <v>9977.5499999999993</v>
      </c>
      <c r="N1005" s="38" t="s">
        <v>1085</v>
      </c>
      <c r="O1005" s="14">
        <f t="shared" si="85"/>
        <v>45918.707245370373</v>
      </c>
      <c r="P1005" s="19">
        <f t="shared" si="86"/>
        <v>45918.915578703709</v>
      </c>
      <c r="Q1005" s="20" t="str">
        <f t="shared" si="87"/>
        <v>18/09/2025</v>
      </c>
      <c r="R1005" s="13" t="str">
        <f t="shared" si="88"/>
        <v>21</v>
      </c>
      <c r="S1005" s="13" t="str">
        <f t="shared" si="89"/>
        <v>Thu</v>
      </c>
    </row>
    <row r="1006" spans="1:19" x14ac:dyDescent="0.25">
      <c r="A1006" s="60">
        <v>45918.710034722222</v>
      </c>
      <c r="B1006" s="61">
        <v>444261721</v>
      </c>
      <c r="C1006" s="37" t="s">
        <v>36</v>
      </c>
      <c r="D1006" s="37" t="s">
        <v>37</v>
      </c>
      <c r="E1006" s="37" t="s">
        <v>45</v>
      </c>
      <c r="F1006" s="37" t="s">
        <v>120</v>
      </c>
      <c r="G1006" s="36">
        <v>3644.36</v>
      </c>
      <c r="H1006" s="61">
        <v>443478769</v>
      </c>
      <c r="I1006" s="36">
        <v>0</v>
      </c>
      <c r="J1006" s="36">
        <v>0</v>
      </c>
      <c r="K1006" s="36">
        <v>0</v>
      </c>
      <c r="L1006" s="36">
        <v>0</v>
      </c>
      <c r="M1006" s="36">
        <v>9977.5499999999993</v>
      </c>
      <c r="N1006" s="37" t="s">
        <v>115</v>
      </c>
      <c r="O1006" s="14">
        <f t="shared" si="85"/>
        <v>45918.710034722222</v>
      </c>
      <c r="P1006" s="19">
        <f t="shared" si="86"/>
        <v>45918.918368055558</v>
      </c>
      <c r="Q1006" s="20" t="str">
        <f t="shared" si="87"/>
        <v>18/09/2025</v>
      </c>
      <c r="R1006" s="13" t="str">
        <f t="shared" si="88"/>
        <v>22</v>
      </c>
      <c r="S1006" s="13" t="str">
        <f t="shared" si="89"/>
        <v>Thu</v>
      </c>
    </row>
    <row r="1007" spans="1:19" x14ac:dyDescent="0.25">
      <c r="A1007" s="58">
        <v>45918.711898148147</v>
      </c>
      <c r="B1007" s="59">
        <v>444264591</v>
      </c>
      <c r="C1007" s="38" t="s">
        <v>36</v>
      </c>
      <c r="D1007" s="38" t="s">
        <v>38</v>
      </c>
      <c r="E1007" s="38" t="s">
        <v>46</v>
      </c>
      <c r="F1007" s="38" t="s">
        <v>120</v>
      </c>
      <c r="G1007" s="35">
        <v>3644.68</v>
      </c>
      <c r="H1007" s="59">
        <v>443481797</v>
      </c>
      <c r="I1007" s="35">
        <v>0</v>
      </c>
      <c r="J1007" s="35">
        <v>0</v>
      </c>
      <c r="K1007" s="35">
        <v>0</v>
      </c>
      <c r="L1007" s="35">
        <v>0.32</v>
      </c>
      <c r="M1007" s="35">
        <v>9977.8700000000008</v>
      </c>
      <c r="N1007" s="38" t="s">
        <v>1086</v>
      </c>
      <c r="O1007" s="14">
        <f t="shared" si="85"/>
        <v>45918.711898148147</v>
      </c>
      <c r="P1007" s="19">
        <f t="shared" si="86"/>
        <v>45918.920231481483</v>
      </c>
      <c r="Q1007" s="20" t="str">
        <f t="shared" si="87"/>
        <v>18/09/2025</v>
      </c>
      <c r="R1007" s="13" t="str">
        <f t="shared" si="88"/>
        <v>22</v>
      </c>
      <c r="S1007" s="13" t="str">
        <f t="shared" si="89"/>
        <v>Thu</v>
      </c>
    </row>
    <row r="1008" spans="1:19" x14ac:dyDescent="0.25">
      <c r="A1008" s="60">
        <v>45918.712002314816</v>
      </c>
      <c r="B1008" s="61">
        <v>444264631</v>
      </c>
      <c r="C1008" s="37" t="s">
        <v>36</v>
      </c>
      <c r="D1008" s="37" t="s">
        <v>37</v>
      </c>
      <c r="E1008" s="37" t="s">
        <v>45</v>
      </c>
      <c r="F1008" s="37" t="s">
        <v>120</v>
      </c>
      <c r="G1008" s="36">
        <v>3645.36</v>
      </c>
      <c r="H1008" s="61">
        <v>443481851</v>
      </c>
      <c r="I1008" s="36">
        <v>0</v>
      </c>
      <c r="J1008" s="36">
        <v>0</v>
      </c>
      <c r="K1008" s="36">
        <v>0</v>
      </c>
      <c r="L1008" s="36">
        <v>0</v>
      </c>
      <c r="M1008" s="36">
        <v>9977.8700000000008</v>
      </c>
      <c r="N1008" s="37" t="s">
        <v>115</v>
      </c>
      <c r="O1008" s="14">
        <f t="shared" ref="O1008:O1071" si="90">A1008</f>
        <v>45918.712002314816</v>
      </c>
      <c r="P1008" s="19">
        <f t="shared" ref="P1008:P1071" si="91">O1008+(5/24)</f>
        <v>45918.920335648152</v>
      </c>
      <c r="Q1008" s="20" t="str">
        <f t="shared" ref="Q1008:Q1071" si="92">TEXT(P1008,"dd/mm/yyyy")</f>
        <v>18/09/2025</v>
      </c>
      <c r="R1008" s="13" t="str">
        <f t="shared" ref="R1008:R1071" si="93">TEXT(P1008,"hh")</f>
        <v>22</v>
      </c>
      <c r="S1008" s="13" t="str">
        <f t="shared" ref="S1008:S1071" si="94">TEXT(P1008,"ddd")</f>
        <v>Thu</v>
      </c>
    </row>
    <row r="1009" spans="1:19" x14ac:dyDescent="0.25">
      <c r="A1009" s="58">
        <v>45918.71234953704</v>
      </c>
      <c r="B1009" s="59">
        <v>444264923</v>
      </c>
      <c r="C1009" s="38" t="s">
        <v>36</v>
      </c>
      <c r="D1009" s="38" t="s">
        <v>37</v>
      </c>
      <c r="E1009" s="38" t="s">
        <v>45</v>
      </c>
      <c r="F1009" s="38" t="s">
        <v>120</v>
      </c>
      <c r="G1009" s="35">
        <v>3643.74</v>
      </c>
      <c r="H1009" s="59">
        <v>443482184</v>
      </c>
      <c r="I1009" s="35">
        <v>0</v>
      </c>
      <c r="J1009" s="35">
        <v>0</v>
      </c>
      <c r="K1009" s="35">
        <v>0</v>
      </c>
      <c r="L1009" s="35">
        <v>0</v>
      </c>
      <c r="M1009" s="35">
        <v>9977.8700000000008</v>
      </c>
      <c r="N1009" s="38" t="s">
        <v>108</v>
      </c>
      <c r="O1009" s="14">
        <f t="shared" si="90"/>
        <v>45918.71234953704</v>
      </c>
      <c r="P1009" s="19">
        <f t="shared" si="91"/>
        <v>45918.920682870375</v>
      </c>
      <c r="Q1009" s="20" t="str">
        <f t="shared" si="92"/>
        <v>18/09/2025</v>
      </c>
      <c r="R1009" s="13" t="str">
        <f t="shared" si="93"/>
        <v>22</v>
      </c>
      <c r="S1009" s="13" t="str">
        <f t="shared" si="94"/>
        <v>Thu</v>
      </c>
    </row>
    <row r="1010" spans="1:19" x14ac:dyDescent="0.25">
      <c r="A1010" s="60">
        <v>45918.71234953704</v>
      </c>
      <c r="B1010" s="61">
        <v>444264927</v>
      </c>
      <c r="C1010" s="37" t="s">
        <v>36</v>
      </c>
      <c r="D1010" s="37" t="s">
        <v>37</v>
      </c>
      <c r="E1010" s="37" t="s">
        <v>45</v>
      </c>
      <c r="F1010" s="37" t="s">
        <v>120</v>
      </c>
      <c r="G1010" s="36">
        <v>3643.74</v>
      </c>
      <c r="H1010" s="61">
        <v>443482189</v>
      </c>
      <c r="I1010" s="36">
        <v>0</v>
      </c>
      <c r="J1010" s="36">
        <v>0</v>
      </c>
      <c r="K1010" s="36">
        <v>0</v>
      </c>
      <c r="L1010" s="36">
        <v>0</v>
      </c>
      <c r="M1010" s="36">
        <v>9977.8700000000008</v>
      </c>
      <c r="N1010" s="37" t="s">
        <v>114</v>
      </c>
      <c r="O1010" s="14">
        <f t="shared" si="90"/>
        <v>45918.71234953704</v>
      </c>
      <c r="P1010" s="19">
        <f t="shared" si="91"/>
        <v>45918.920682870375</v>
      </c>
      <c r="Q1010" s="20" t="str">
        <f t="shared" si="92"/>
        <v>18/09/2025</v>
      </c>
      <c r="R1010" s="13" t="str">
        <f t="shared" si="93"/>
        <v>22</v>
      </c>
      <c r="S1010" s="13" t="str">
        <f t="shared" si="94"/>
        <v>Thu</v>
      </c>
    </row>
    <row r="1011" spans="1:19" x14ac:dyDescent="0.25">
      <c r="A1011" s="58">
        <v>45918.71234953704</v>
      </c>
      <c r="B1011" s="59">
        <v>444264929</v>
      </c>
      <c r="C1011" s="38" t="s">
        <v>36</v>
      </c>
      <c r="D1011" s="38" t="s">
        <v>37</v>
      </c>
      <c r="E1011" s="38" t="s">
        <v>45</v>
      </c>
      <c r="F1011" s="38" t="s">
        <v>120</v>
      </c>
      <c r="G1011" s="35">
        <v>3643.74</v>
      </c>
      <c r="H1011" s="59">
        <v>443482192</v>
      </c>
      <c r="I1011" s="35">
        <v>0</v>
      </c>
      <c r="J1011" s="35">
        <v>0</v>
      </c>
      <c r="K1011" s="35">
        <v>0</v>
      </c>
      <c r="L1011" s="35">
        <v>0</v>
      </c>
      <c r="M1011" s="35">
        <v>9977.8700000000008</v>
      </c>
      <c r="N1011" s="38" t="s">
        <v>109</v>
      </c>
      <c r="O1011" s="14">
        <f t="shared" si="90"/>
        <v>45918.71234953704</v>
      </c>
      <c r="P1011" s="19">
        <f t="shared" si="91"/>
        <v>45918.920682870375</v>
      </c>
      <c r="Q1011" s="20" t="str">
        <f t="shared" si="92"/>
        <v>18/09/2025</v>
      </c>
      <c r="R1011" s="13" t="str">
        <f t="shared" si="93"/>
        <v>22</v>
      </c>
      <c r="S1011" s="13" t="str">
        <f t="shared" si="94"/>
        <v>Thu</v>
      </c>
    </row>
    <row r="1012" spans="1:19" x14ac:dyDescent="0.25">
      <c r="A1012" s="60">
        <v>45918.712500000001</v>
      </c>
      <c r="B1012" s="61">
        <v>444265208</v>
      </c>
      <c r="C1012" s="37" t="s">
        <v>36</v>
      </c>
      <c r="D1012" s="37" t="s">
        <v>38</v>
      </c>
      <c r="E1012" s="37" t="s">
        <v>46</v>
      </c>
      <c r="F1012" s="37" t="s">
        <v>120</v>
      </c>
      <c r="G1012" s="36">
        <v>3642.14</v>
      </c>
      <c r="H1012" s="61">
        <v>443482478</v>
      </c>
      <c r="I1012" s="36">
        <v>0</v>
      </c>
      <c r="J1012" s="36">
        <v>0</v>
      </c>
      <c r="K1012" s="36">
        <v>0</v>
      </c>
      <c r="L1012" s="36">
        <v>-3.22</v>
      </c>
      <c r="M1012" s="36">
        <v>9974.65</v>
      </c>
      <c r="N1012" s="37" t="s">
        <v>1087</v>
      </c>
      <c r="O1012" s="14">
        <f t="shared" si="90"/>
        <v>45918.712500000001</v>
      </c>
      <c r="P1012" s="19">
        <f t="shared" si="91"/>
        <v>45918.920833333337</v>
      </c>
      <c r="Q1012" s="20" t="str">
        <f t="shared" si="92"/>
        <v>18/09/2025</v>
      </c>
      <c r="R1012" s="13" t="str">
        <f t="shared" si="93"/>
        <v>22</v>
      </c>
      <c r="S1012" s="13" t="str">
        <f t="shared" si="94"/>
        <v>Thu</v>
      </c>
    </row>
    <row r="1013" spans="1:19" x14ac:dyDescent="0.25">
      <c r="A1013" s="58">
        <v>45918.712500000001</v>
      </c>
      <c r="B1013" s="59">
        <v>444265211</v>
      </c>
      <c r="C1013" s="38" t="s">
        <v>36</v>
      </c>
      <c r="D1013" s="38" t="s">
        <v>38</v>
      </c>
      <c r="E1013" s="38" t="s">
        <v>46</v>
      </c>
      <c r="F1013" s="38" t="s">
        <v>120</v>
      </c>
      <c r="G1013" s="35">
        <v>3642.14</v>
      </c>
      <c r="H1013" s="59">
        <v>443482480</v>
      </c>
      <c r="I1013" s="35">
        <v>0</v>
      </c>
      <c r="J1013" s="35">
        <v>0</v>
      </c>
      <c r="K1013" s="35">
        <v>0</v>
      </c>
      <c r="L1013" s="35">
        <v>-1.6</v>
      </c>
      <c r="M1013" s="35">
        <v>9973.0499999999993</v>
      </c>
      <c r="N1013" s="38" t="s">
        <v>1088</v>
      </c>
      <c r="O1013" s="14">
        <f t="shared" si="90"/>
        <v>45918.712500000001</v>
      </c>
      <c r="P1013" s="19">
        <f t="shared" si="91"/>
        <v>45918.920833333337</v>
      </c>
      <c r="Q1013" s="20" t="str">
        <f t="shared" si="92"/>
        <v>18/09/2025</v>
      </c>
      <c r="R1013" s="13" t="str">
        <f t="shared" si="93"/>
        <v>22</v>
      </c>
      <c r="S1013" s="13" t="str">
        <f t="shared" si="94"/>
        <v>Thu</v>
      </c>
    </row>
    <row r="1014" spans="1:19" x14ac:dyDescent="0.25">
      <c r="A1014" s="60">
        <v>45918.713159722225</v>
      </c>
      <c r="B1014" s="61">
        <v>444265976</v>
      </c>
      <c r="C1014" s="37" t="s">
        <v>36</v>
      </c>
      <c r="D1014" s="37" t="s">
        <v>38</v>
      </c>
      <c r="E1014" s="37" t="s">
        <v>45</v>
      </c>
      <c r="F1014" s="37" t="s">
        <v>120</v>
      </c>
      <c r="G1014" s="36">
        <v>3642</v>
      </c>
      <c r="H1014" s="61">
        <v>443483284</v>
      </c>
      <c r="I1014" s="36">
        <v>0</v>
      </c>
      <c r="J1014" s="36">
        <v>0</v>
      </c>
      <c r="K1014" s="36">
        <v>0</v>
      </c>
      <c r="L1014" s="36">
        <v>0</v>
      </c>
      <c r="M1014" s="36">
        <v>9973.0499999999993</v>
      </c>
      <c r="N1014" s="37" t="s">
        <v>107</v>
      </c>
      <c r="O1014" s="14">
        <f t="shared" si="90"/>
        <v>45918.713159722225</v>
      </c>
      <c r="P1014" s="19">
        <f t="shared" si="91"/>
        <v>45918.921493055561</v>
      </c>
      <c r="Q1014" s="20" t="str">
        <f t="shared" si="92"/>
        <v>18/09/2025</v>
      </c>
      <c r="R1014" s="13" t="str">
        <f t="shared" si="93"/>
        <v>22</v>
      </c>
      <c r="S1014" s="13" t="str">
        <f t="shared" si="94"/>
        <v>Thu</v>
      </c>
    </row>
    <row r="1015" spans="1:19" x14ac:dyDescent="0.25">
      <c r="A1015" s="58">
        <v>45918.713159722225</v>
      </c>
      <c r="B1015" s="59">
        <v>444265989</v>
      </c>
      <c r="C1015" s="38" t="s">
        <v>36</v>
      </c>
      <c r="D1015" s="38" t="s">
        <v>38</v>
      </c>
      <c r="E1015" s="38" t="s">
        <v>45</v>
      </c>
      <c r="F1015" s="38" t="s">
        <v>120</v>
      </c>
      <c r="G1015" s="35">
        <v>3642</v>
      </c>
      <c r="H1015" s="59">
        <v>443483298</v>
      </c>
      <c r="I1015" s="35">
        <v>0</v>
      </c>
      <c r="J1015" s="35">
        <v>0</v>
      </c>
      <c r="K1015" s="35">
        <v>0</v>
      </c>
      <c r="L1015" s="35">
        <v>0</v>
      </c>
      <c r="M1015" s="35">
        <v>9973.0499999999993</v>
      </c>
      <c r="N1015" s="38" t="s">
        <v>81</v>
      </c>
      <c r="O1015" s="14">
        <f t="shared" si="90"/>
        <v>45918.713159722225</v>
      </c>
      <c r="P1015" s="19">
        <f t="shared" si="91"/>
        <v>45918.921493055561</v>
      </c>
      <c r="Q1015" s="20" t="str">
        <f t="shared" si="92"/>
        <v>18/09/2025</v>
      </c>
      <c r="R1015" s="13" t="str">
        <f t="shared" si="93"/>
        <v>22</v>
      </c>
      <c r="S1015" s="13" t="str">
        <f t="shared" si="94"/>
        <v>Thu</v>
      </c>
    </row>
    <row r="1016" spans="1:19" x14ac:dyDescent="0.25">
      <c r="A1016" s="60">
        <v>45918.714131944442</v>
      </c>
      <c r="B1016" s="61">
        <v>444266929</v>
      </c>
      <c r="C1016" s="37" t="s">
        <v>36</v>
      </c>
      <c r="D1016" s="37" t="s">
        <v>38</v>
      </c>
      <c r="E1016" s="37" t="s">
        <v>46</v>
      </c>
      <c r="F1016" s="37" t="s">
        <v>120</v>
      </c>
      <c r="G1016" s="36">
        <v>3640.71</v>
      </c>
      <c r="H1016" s="61">
        <v>443484319</v>
      </c>
      <c r="I1016" s="36">
        <v>0</v>
      </c>
      <c r="J1016" s="36">
        <v>0</v>
      </c>
      <c r="K1016" s="36">
        <v>0</v>
      </c>
      <c r="L1016" s="36">
        <v>-3.03</v>
      </c>
      <c r="M1016" s="36">
        <v>9970.02</v>
      </c>
      <c r="N1016" s="37" t="s">
        <v>1089</v>
      </c>
      <c r="O1016" s="14">
        <f t="shared" si="90"/>
        <v>45918.714131944442</v>
      </c>
      <c r="P1016" s="19">
        <f t="shared" si="91"/>
        <v>45918.922465277778</v>
      </c>
      <c r="Q1016" s="20" t="str">
        <f t="shared" si="92"/>
        <v>18/09/2025</v>
      </c>
      <c r="R1016" s="13" t="str">
        <f t="shared" si="93"/>
        <v>22</v>
      </c>
      <c r="S1016" s="13" t="str">
        <f t="shared" si="94"/>
        <v>Thu</v>
      </c>
    </row>
    <row r="1017" spans="1:19" x14ac:dyDescent="0.25">
      <c r="A1017" s="58">
        <v>45918.714131944442</v>
      </c>
      <c r="B1017" s="59">
        <v>444266930</v>
      </c>
      <c r="C1017" s="38" t="s">
        <v>36</v>
      </c>
      <c r="D1017" s="38" t="s">
        <v>38</v>
      </c>
      <c r="E1017" s="38" t="s">
        <v>46</v>
      </c>
      <c r="F1017" s="38" t="s">
        <v>120</v>
      </c>
      <c r="G1017" s="35">
        <v>3640.71</v>
      </c>
      <c r="H1017" s="59">
        <v>443484320</v>
      </c>
      <c r="I1017" s="35">
        <v>0</v>
      </c>
      <c r="J1017" s="35">
        <v>0</v>
      </c>
      <c r="K1017" s="35">
        <v>0</v>
      </c>
      <c r="L1017" s="35">
        <v>-3.03</v>
      </c>
      <c r="M1017" s="35">
        <v>9966.99</v>
      </c>
      <c r="N1017" s="38" t="s">
        <v>1089</v>
      </c>
      <c r="O1017" s="14">
        <f t="shared" si="90"/>
        <v>45918.714131944442</v>
      </c>
      <c r="P1017" s="19">
        <f t="shared" si="91"/>
        <v>45918.922465277778</v>
      </c>
      <c r="Q1017" s="20" t="str">
        <f t="shared" si="92"/>
        <v>18/09/2025</v>
      </c>
      <c r="R1017" s="13" t="str">
        <f t="shared" si="93"/>
        <v>22</v>
      </c>
      <c r="S1017" s="13" t="str">
        <f t="shared" si="94"/>
        <v>Thu</v>
      </c>
    </row>
    <row r="1018" spans="1:19" x14ac:dyDescent="0.25">
      <c r="A1018" s="60">
        <v>45918.715543981481</v>
      </c>
      <c r="B1018" s="61">
        <v>444268400</v>
      </c>
      <c r="C1018" s="37" t="s">
        <v>36</v>
      </c>
      <c r="D1018" s="37" t="s">
        <v>37</v>
      </c>
      <c r="E1018" s="37" t="s">
        <v>46</v>
      </c>
      <c r="F1018" s="37" t="s">
        <v>120</v>
      </c>
      <c r="G1018" s="36">
        <v>3642.55</v>
      </c>
      <c r="H1018" s="61">
        <v>443485993</v>
      </c>
      <c r="I1018" s="36">
        <v>0</v>
      </c>
      <c r="J1018" s="36">
        <v>0</v>
      </c>
      <c r="K1018" s="36">
        <v>0</v>
      </c>
      <c r="L1018" s="36">
        <v>-0.55000000000000004</v>
      </c>
      <c r="M1018" s="36">
        <v>9966.44</v>
      </c>
      <c r="N1018" s="37" t="s">
        <v>1090</v>
      </c>
      <c r="O1018" s="14">
        <f t="shared" si="90"/>
        <v>45918.715543981481</v>
      </c>
      <c r="P1018" s="19">
        <f t="shared" si="91"/>
        <v>45918.923877314817</v>
      </c>
      <c r="Q1018" s="20" t="str">
        <f t="shared" si="92"/>
        <v>18/09/2025</v>
      </c>
      <c r="R1018" s="13" t="str">
        <f t="shared" si="93"/>
        <v>22</v>
      </c>
      <c r="S1018" s="13" t="str">
        <f t="shared" si="94"/>
        <v>Thu</v>
      </c>
    </row>
    <row r="1019" spans="1:19" x14ac:dyDescent="0.25">
      <c r="A1019" s="58">
        <v>45918.715543981481</v>
      </c>
      <c r="B1019" s="59">
        <v>444268402</v>
      </c>
      <c r="C1019" s="38" t="s">
        <v>36</v>
      </c>
      <c r="D1019" s="38" t="s">
        <v>37</v>
      </c>
      <c r="E1019" s="38" t="s">
        <v>46</v>
      </c>
      <c r="F1019" s="38" t="s">
        <v>120</v>
      </c>
      <c r="G1019" s="35">
        <v>3642.55</v>
      </c>
      <c r="H1019" s="59">
        <v>443485994</v>
      </c>
      <c r="I1019" s="35">
        <v>0</v>
      </c>
      <c r="J1019" s="35">
        <v>0</v>
      </c>
      <c r="K1019" s="35">
        <v>0</v>
      </c>
      <c r="L1019" s="35">
        <v>-0.55000000000000004</v>
      </c>
      <c r="M1019" s="35">
        <v>9965.89</v>
      </c>
      <c r="N1019" s="38" t="s">
        <v>1090</v>
      </c>
      <c r="O1019" s="14">
        <f t="shared" si="90"/>
        <v>45918.715543981481</v>
      </c>
      <c r="P1019" s="19">
        <f t="shared" si="91"/>
        <v>45918.923877314817</v>
      </c>
      <c r="Q1019" s="20" t="str">
        <f t="shared" si="92"/>
        <v>18/09/2025</v>
      </c>
      <c r="R1019" s="13" t="str">
        <f t="shared" si="93"/>
        <v>22</v>
      </c>
      <c r="S1019" s="13" t="str">
        <f t="shared" si="94"/>
        <v>Thu</v>
      </c>
    </row>
    <row r="1020" spans="1:19" x14ac:dyDescent="0.25">
      <c r="A1020" s="60">
        <v>45918.718136574076</v>
      </c>
      <c r="B1020" s="61">
        <v>444270683</v>
      </c>
      <c r="C1020" s="37" t="s">
        <v>36</v>
      </c>
      <c r="D1020" s="37" t="s">
        <v>37</v>
      </c>
      <c r="E1020" s="37" t="s">
        <v>45</v>
      </c>
      <c r="F1020" s="37" t="s">
        <v>120</v>
      </c>
      <c r="G1020" s="36">
        <v>3643.49</v>
      </c>
      <c r="H1020" s="61">
        <v>443488543</v>
      </c>
      <c r="I1020" s="36">
        <v>0</v>
      </c>
      <c r="J1020" s="36">
        <v>0</v>
      </c>
      <c r="K1020" s="36">
        <v>0</v>
      </c>
      <c r="L1020" s="36">
        <v>0</v>
      </c>
      <c r="M1020" s="36">
        <v>9965.89</v>
      </c>
      <c r="N1020" s="37" t="s">
        <v>115</v>
      </c>
      <c r="O1020" s="14">
        <f t="shared" si="90"/>
        <v>45918.718136574076</v>
      </c>
      <c r="P1020" s="19">
        <f t="shared" si="91"/>
        <v>45918.926469907412</v>
      </c>
      <c r="Q1020" s="20" t="str">
        <f t="shared" si="92"/>
        <v>18/09/2025</v>
      </c>
      <c r="R1020" s="13" t="str">
        <f t="shared" si="93"/>
        <v>22</v>
      </c>
      <c r="S1020" s="13" t="str">
        <f t="shared" si="94"/>
        <v>Thu</v>
      </c>
    </row>
    <row r="1021" spans="1:19" x14ac:dyDescent="0.25">
      <c r="A1021" s="58">
        <v>45918.718587962961</v>
      </c>
      <c r="B1021" s="59">
        <v>444271156</v>
      </c>
      <c r="C1021" s="38" t="s">
        <v>36</v>
      </c>
      <c r="D1021" s="38" t="s">
        <v>38</v>
      </c>
      <c r="E1021" s="38" t="s">
        <v>46</v>
      </c>
      <c r="F1021" s="38" t="s">
        <v>120</v>
      </c>
      <c r="G1021" s="35">
        <v>3640.46</v>
      </c>
      <c r="H1021" s="59">
        <v>443489056</v>
      </c>
      <c r="I1021" s="35">
        <v>0</v>
      </c>
      <c r="J1021" s="35">
        <v>0</v>
      </c>
      <c r="K1021" s="35">
        <v>0</v>
      </c>
      <c r="L1021" s="35">
        <v>-3.03</v>
      </c>
      <c r="M1021" s="35">
        <v>9962.86</v>
      </c>
      <c r="N1021" s="38" t="s">
        <v>1091</v>
      </c>
      <c r="O1021" s="14">
        <f t="shared" si="90"/>
        <v>45918.718587962961</v>
      </c>
      <c r="P1021" s="19">
        <f t="shared" si="91"/>
        <v>45918.926921296297</v>
      </c>
      <c r="Q1021" s="20" t="str">
        <f t="shared" si="92"/>
        <v>18/09/2025</v>
      </c>
      <c r="R1021" s="13" t="str">
        <f t="shared" si="93"/>
        <v>22</v>
      </c>
      <c r="S1021" s="13" t="str">
        <f t="shared" si="94"/>
        <v>Thu</v>
      </c>
    </row>
    <row r="1022" spans="1:19" x14ac:dyDescent="0.25">
      <c r="A1022" s="60">
        <v>45918.721493055556</v>
      </c>
      <c r="B1022" s="61">
        <v>444273595</v>
      </c>
      <c r="C1022" s="37" t="s">
        <v>36</v>
      </c>
      <c r="D1022" s="37" t="s">
        <v>38</v>
      </c>
      <c r="E1022" s="37" t="s">
        <v>45</v>
      </c>
      <c r="F1022" s="37" t="s">
        <v>120</v>
      </c>
      <c r="G1022" s="36">
        <v>3637.94</v>
      </c>
      <c r="H1022" s="61">
        <v>443491780</v>
      </c>
      <c r="I1022" s="36">
        <v>0</v>
      </c>
      <c r="J1022" s="36">
        <v>0</v>
      </c>
      <c r="K1022" s="36">
        <v>0</v>
      </c>
      <c r="L1022" s="36">
        <v>0</v>
      </c>
      <c r="M1022" s="36">
        <v>9962.86</v>
      </c>
      <c r="N1022" s="37" t="s">
        <v>115</v>
      </c>
      <c r="O1022" s="14">
        <f t="shared" si="90"/>
        <v>45918.721493055556</v>
      </c>
      <c r="P1022" s="19">
        <f t="shared" si="91"/>
        <v>45918.929826388892</v>
      </c>
      <c r="Q1022" s="20" t="str">
        <f t="shared" si="92"/>
        <v>18/09/2025</v>
      </c>
      <c r="R1022" s="13" t="str">
        <f t="shared" si="93"/>
        <v>22</v>
      </c>
      <c r="S1022" s="13" t="str">
        <f t="shared" si="94"/>
        <v>Thu</v>
      </c>
    </row>
    <row r="1023" spans="1:19" x14ac:dyDescent="0.25">
      <c r="A1023" s="58">
        <v>45918.721493055556</v>
      </c>
      <c r="B1023" s="59">
        <v>444273597</v>
      </c>
      <c r="C1023" s="38" t="s">
        <v>36</v>
      </c>
      <c r="D1023" s="38" t="s">
        <v>38</v>
      </c>
      <c r="E1023" s="38" t="s">
        <v>45</v>
      </c>
      <c r="F1023" s="38" t="s">
        <v>120</v>
      </c>
      <c r="G1023" s="35">
        <v>3638.05</v>
      </c>
      <c r="H1023" s="59">
        <v>443491783</v>
      </c>
      <c r="I1023" s="35">
        <v>0</v>
      </c>
      <c r="J1023" s="35">
        <v>0</v>
      </c>
      <c r="K1023" s="35">
        <v>0</v>
      </c>
      <c r="L1023" s="35">
        <v>0</v>
      </c>
      <c r="M1023" s="35">
        <v>9962.86</v>
      </c>
      <c r="N1023" s="38" t="s">
        <v>116</v>
      </c>
      <c r="O1023" s="14">
        <f t="shared" si="90"/>
        <v>45918.721493055556</v>
      </c>
      <c r="P1023" s="19">
        <f t="shared" si="91"/>
        <v>45918.929826388892</v>
      </c>
      <c r="Q1023" s="20" t="str">
        <f t="shared" si="92"/>
        <v>18/09/2025</v>
      </c>
      <c r="R1023" s="13" t="str">
        <f t="shared" si="93"/>
        <v>22</v>
      </c>
      <c r="S1023" s="13" t="str">
        <f t="shared" si="94"/>
        <v>Thu</v>
      </c>
    </row>
    <row r="1024" spans="1:19" x14ac:dyDescent="0.25">
      <c r="A1024" s="60">
        <v>45918.721608796295</v>
      </c>
      <c r="B1024" s="61">
        <v>444273662</v>
      </c>
      <c r="C1024" s="37" t="s">
        <v>36</v>
      </c>
      <c r="D1024" s="37" t="s">
        <v>38</v>
      </c>
      <c r="E1024" s="37" t="s">
        <v>45</v>
      </c>
      <c r="F1024" s="37" t="s">
        <v>120</v>
      </c>
      <c r="G1024" s="36">
        <v>3639.35</v>
      </c>
      <c r="H1024" s="61">
        <v>443491852</v>
      </c>
      <c r="I1024" s="36">
        <v>0</v>
      </c>
      <c r="J1024" s="36">
        <v>0</v>
      </c>
      <c r="K1024" s="36">
        <v>0</v>
      </c>
      <c r="L1024" s="36">
        <v>0</v>
      </c>
      <c r="M1024" s="36">
        <v>9962.86</v>
      </c>
      <c r="N1024" s="37" t="s">
        <v>77</v>
      </c>
      <c r="O1024" s="14">
        <f t="shared" si="90"/>
        <v>45918.721608796295</v>
      </c>
      <c r="P1024" s="19">
        <f t="shared" si="91"/>
        <v>45918.929942129631</v>
      </c>
      <c r="Q1024" s="20" t="str">
        <f t="shared" si="92"/>
        <v>18/09/2025</v>
      </c>
      <c r="R1024" s="13" t="str">
        <f t="shared" si="93"/>
        <v>22</v>
      </c>
      <c r="S1024" s="13" t="str">
        <f t="shared" si="94"/>
        <v>Thu</v>
      </c>
    </row>
    <row r="1025" spans="1:19" x14ac:dyDescent="0.25">
      <c r="A1025" s="58">
        <v>45918.721608796295</v>
      </c>
      <c r="B1025" s="59">
        <v>444273663</v>
      </c>
      <c r="C1025" s="38" t="s">
        <v>36</v>
      </c>
      <c r="D1025" s="38" t="s">
        <v>38</v>
      </c>
      <c r="E1025" s="38" t="s">
        <v>45</v>
      </c>
      <c r="F1025" s="38" t="s">
        <v>120</v>
      </c>
      <c r="G1025" s="35">
        <v>3639.36</v>
      </c>
      <c r="H1025" s="59">
        <v>443491853</v>
      </c>
      <c r="I1025" s="35">
        <v>0</v>
      </c>
      <c r="J1025" s="35">
        <v>0</v>
      </c>
      <c r="K1025" s="35">
        <v>0</v>
      </c>
      <c r="L1025" s="35">
        <v>0</v>
      </c>
      <c r="M1025" s="35">
        <v>9962.86</v>
      </c>
      <c r="N1025" s="38" t="s">
        <v>47</v>
      </c>
      <c r="O1025" s="14">
        <f t="shared" si="90"/>
        <v>45918.721608796295</v>
      </c>
      <c r="P1025" s="19">
        <f t="shared" si="91"/>
        <v>45918.929942129631</v>
      </c>
      <c r="Q1025" s="20" t="str">
        <f t="shared" si="92"/>
        <v>18/09/2025</v>
      </c>
      <c r="R1025" s="13" t="str">
        <f t="shared" si="93"/>
        <v>22</v>
      </c>
      <c r="S1025" s="13" t="str">
        <f t="shared" si="94"/>
        <v>Thu</v>
      </c>
    </row>
    <row r="1026" spans="1:19" x14ac:dyDescent="0.25">
      <c r="A1026" s="60">
        <v>45918.721608796295</v>
      </c>
      <c r="B1026" s="61">
        <v>444273667</v>
      </c>
      <c r="C1026" s="37" t="s">
        <v>36</v>
      </c>
      <c r="D1026" s="37" t="s">
        <v>38</v>
      </c>
      <c r="E1026" s="37" t="s">
        <v>45</v>
      </c>
      <c r="F1026" s="37" t="s">
        <v>120</v>
      </c>
      <c r="G1026" s="36">
        <v>3639.36</v>
      </c>
      <c r="H1026" s="61">
        <v>443491857</v>
      </c>
      <c r="I1026" s="36">
        <v>0</v>
      </c>
      <c r="J1026" s="36">
        <v>0</v>
      </c>
      <c r="K1026" s="36">
        <v>0</v>
      </c>
      <c r="L1026" s="36">
        <v>0</v>
      </c>
      <c r="M1026" s="36">
        <v>9962.86</v>
      </c>
      <c r="N1026" s="37" t="s">
        <v>48</v>
      </c>
      <c r="O1026" s="14">
        <f t="shared" si="90"/>
        <v>45918.721608796295</v>
      </c>
      <c r="P1026" s="19">
        <f t="shared" si="91"/>
        <v>45918.929942129631</v>
      </c>
      <c r="Q1026" s="20" t="str">
        <f t="shared" si="92"/>
        <v>18/09/2025</v>
      </c>
      <c r="R1026" s="13" t="str">
        <f t="shared" si="93"/>
        <v>22</v>
      </c>
      <c r="S1026" s="13" t="str">
        <f t="shared" si="94"/>
        <v>Thu</v>
      </c>
    </row>
    <row r="1027" spans="1:19" x14ac:dyDescent="0.25">
      <c r="A1027" s="58">
        <v>45918.721608796295</v>
      </c>
      <c r="B1027" s="59">
        <v>444273670</v>
      </c>
      <c r="C1027" s="38" t="s">
        <v>36</v>
      </c>
      <c r="D1027" s="38" t="s">
        <v>38</v>
      </c>
      <c r="E1027" s="38" t="s">
        <v>45</v>
      </c>
      <c r="F1027" s="38" t="s">
        <v>120</v>
      </c>
      <c r="G1027" s="35">
        <v>3639.35</v>
      </c>
      <c r="H1027" s="59">
        <v>443491860</v>
      </c>
      <c r="I1027" s="35">
        <v>0</v>
      </c>
      <c r="J1027" s="35">
        <v>0</v>
      </c>
      <c r="K1027" s="35">
        <v>0</v>
      </c>
      <c r="L1027" s="35">
        <v>0</v>
      </c>
      <c r="M1027" s="35">
        <v>9962.86</v>
      </c>
      <c r="N1027" s="38" t="s">
        <v>52</v>
      </c>
      <c r="O1027" s="14">
        <f t="shared" si="90"/>
        <v>45918.721608796295</v>
      </c>
      <c r="P1027" s="19">
        <f t="shared" si="91"/>
        <v>45918.929942129631</v>
      </c>
      <c r="Q1027" s="20" t="str">
        <f t="shared" si="92"/>
        <v>18/09/2025</v>
      </c>
      <c r="R1027" s="13" t="str">
        <f t="shared" si="93"/>
        <v>22</v>
      </c>
      <c r="S1027" s="13" t="str">
        <f t="shared" si="94"/>
        <v>Thu</v>
      </c>
    </row>
    <row r="1028" spans="1:19" x14ac:dyDescent="0.25">
      <c r="A1028" s="60">
        <v>45918.722048611111</v>
      </c>
      <c r="B1028" s="61">
        <v>444274097</v>
      </c>
      <c r="C1028" s="37" t="s">
        <v>36</v>
      </c>
      <c r="D1028" s="37" t="s">
        <v>37</v>
      </c>
      <c r="E1028" s="37" t="s">
        <v>46</v>
      </c>
      <c r="F1028" s="37" t="s">
        <v>120</v>
      </c>
      <c r="G1028" s="36">
        <v>3637.56</v>
      </c>
      <c r="H1028" s="61">
        <v>443492324</v>
      </c>
      <c r="I1028" s="36">
        <v>0</v>
      </c>
      <c r="J1028" s="36">
        <v>0</v>
      </c>
      <c r="K1028" s="36">
        <v>0</v>
      </c>
      <c r="L1028" s="36">
        <v>1.79</v>
      </c>
      <c r="M1028" s="36">
        <v>9964.65</v>
      </c>
      <c r="N1028" s="37" t="s">
        <v>1092</v>
      </c>
      <c r="O1028" s="14">
        <f t="shared" si="90"/>
        <v>45918.722048611111</v>
      </c>
      <c r="P1028" s="19">
        <f t="shared" si="91"/>
        <v>45918.930381944447</v>
      </c>
      <c r="Q1028" s="20" t="str">
        <f t="shared" si="92"/>
        <v>18/09/2025</v>
      </c>
      <c r="R1028" s="13" t="str">
        <f t="shared" si="93"/>
        <v>22</v>
      </c>
      <c r="S1028" s="13" t="str">
        <f t="shared" si="94"/>
        <v>Thu</v>
      </c>
    </row>
    <row r="1029" spans="1:19" x14ac:dyDescent="0.25">
      <c r="A1029" s="58">
        <v>45918.722881944443</v>
      </c>
      <c r="B1029" s="59">
        <v>444274821</v>
      </c>
      <c r="C1029" s="38" t="s">
        <v>36</v>
      </c>
      <c r="D1029" s="38" t="s">
        <v>38</v>
      </c>
      <c r="E1029" s="38" t="s">
        <v>45</v>
      </c>
      <c r="F1029" s="38" t="s">
        <v>120</v>
      </c>
      <c r="G1029" s="35">
        <v>3638.8</v>
      </c>
      <c r="H1029" s="59">
        <v>443493132</v>
      </c>
      <c r="I1029" s="35">
        <v>0</v>
      </c>
      <c r="J1029" s="35">
        <v>0</v>
      </c>
      <c r="K1029" s="35">
        <v>0</v>
      </c>
      <c r="L1029" s="35">
        <v>0</v>
      </c>
      <c r="M1029" s="35">
        <v>9964.65</v>
      </c>
      <c r="N1029" s="38" t="s">
        <v>77</v>
      </c>
      <c r="O1029" s="14">
        <f t="shared" si="90"/>
        <v>45918.722881944443</v>
      </c>
      <c r="P1029" s="19">
        <f t="shared" si="91"/>
        <v>45918.931215277778</v>
      </c>
      <c r="Q1029" s="20" t="str">
        <f t="shared" si="92"/>
        <v>18/09/2025</v>
      </c>
      <c r="R1029" s="13" t="str">
        <f t="shared" si="93"/>
        <v>22</v>
      </c>
      <c r="S1029" s="13" t="str">
        <f t="shared" si="94"/>
        <v>Thu</v>
      </c>
    </row>
    <row r="1030" spans="1:19" x14ac:dyDescent="0.25">
      <c r="A1030" s="60">
        <v>45918.722916666666</v>
      </c>
      <c r="B1030" s="61">
        <v>444274832</v>
      </c>
      <c r="C1030" s="37" t="s">
        <v>36</v>
      </c>
      <c r="D1030" s="37" t="s">
        <v>37</v>
      </c>
      <c r="E1030" s="37" t="s">
        <v>46</v>
      </c>
      <c r="F1030" s="37" t="s">
        <v>120</v>
      </c>
      <c r="G1030" s="36">
        <v>3639.26</v>
      </c>
      <c r="H1030" s="61">
        <v>443493146</v>
      </c>
      <c r="I1030" s="36">
        <v>0</v>
      </c>
      <c r="J1030" s="36">
        <v>0</v>
      </c>
      <c r="K1030" s="36">
        <v>0</v>
      </c>
      <c r="L1030" s="36">
        <v>0.1</v>
      </c>
      <c r="M1030" s="36">
        <v>9964.75</v>
      </c>
      <c r="N1030" s="37" t="s">
        <v>1093</v>
      </c>
      <c r="O1030" s="14">
        <f t="shared" si="90"/>
        <v>45918.722916666666</v>
      </c>
      <c r="P1030" s="19">
        <f t="shared" si="91"/>
        <v>45918.931250000001</v>
      </c>
      <c r="Q1030" s="20" t="str">
        <f t="shared" si="92"/>
        <v>18/09/2025</v>
      </c>
      <c r="R1030" s="13" t="str">
        <f t="shared" si="93"/>
        <v>22</v>
      </c>
      <c r="S1030" s="13" t="str">
        <f t="shared" si="94"/>
        <v>Thu</v>
      </c>
    </row>
    <row r="1031" spans="1:19" x14ac:dyDescent="0.25">
      <c r="A1031" s="58">
        <v>45918.722916666666</v>
      </c>
      <c r="B1031" s="59">
        <v>444274833</v>
      </c>
      <c r="C1031" s="38" t="s">
        <v>36</v>
      </c>
      <c r="D1031" s="38" t="s">
        <v>37</v>
      </c>
      <c r="E1031" s="38" t="s">
        <v>46</v>
      </c>
      <c r="F1031" s="38" t="s">
        <v>120</v>
      </c>
      <c r="G1031" s="35">
        <v>3639.26</v>
      </c>
      <c r="H1031" s="59">
        <v>443493147</v>
      </c>
      <c r="I1031" s="35">
        <v>0</v>
      </c>
      <c r="J1031" s="35">
        <v>0</v>
      </c>
      <c r="K1031" s="35">
        <v>0</v>
      </c>
      <c r="L1031" s="35">
        <v>0.1</v>
      </c>
      <c r="M1031" s="35">
        <v>9964.85</v>
      </c>
      <c r="N1031" s="38" t="s">
        <v>1093</v>
      </c>
      <c r="O1031" s="14">
        <f t="shared" si="90"/>
        <v>45918.722916666666</v>
      </c>
      <c r="P1031" s="19">
        <f t="shared" si="91"/>
        <v>45918.931250000001</v>
      </c>
      <c r="Q1031" s="20" t="str">
        <f t="shared" si="92"/>
        <v>18/09/2025</v>
      </c>
      <c r="R1031" s="13" t="str">
        <f t="shared" si="93"/>
        <v>22</v>
      </c>
      <c r="S1031" s="13" t="str">
        <f t="shared" si="94"/>
        <v>Thu</v>
      </c>
    </row>
    <row r="1032" spans="1:19" x14ac:dyDescent="0.25">
      <c r="A1032" s="60">
        <v>45918.722916666666</v>
      </c>
      <c r="B1032" s="61">
        <v>444274834</v>
      </c>
      <c r="C1032" s="37" t="s">
        <v>36</v>
      </c>
      <c r="D1032" s="37" t="s">
        <v>37</v>
      </c>
      <c r="E1032" s="37" t="s">
        <v>46</v>
      </c>
      <c r="F1032" s="37" t="s">
        <v>120</v>
      </c>
      <c r="G1032" s="36">
        <v>3639.26</v>
      </c>
      <c r="H1032" s="61">
        <v>443493148</v>
      </c>
      <c r="I1032" s="36">
        <v>0</v>
      </c>
      <c r="J1032" s="36">
        <v>0</v>
      </c>
      <c r="K1032" s="36">
        <v>0</v>
      </c>
      <c r="L1032" s="36">
        <v>0.09</v>
      </c>
      <c r="M1032" s="36">
        <v>9964.94</v>
      </c>
      <c r="N1032" s="37" t="s">
        <v>1094</v>
      </c>
      <c r="O1032" s="14">
        <f t="shared" si="90"/>
        <v>45918.722916666666</v>
      </c>
      <c r="P1032" s="19">
        <f t="shared" si="91"/>
        <v>45918.931250000001</v>
      </c>
      <c r="Q1032" s="20" t="str">
        <f t="shared" si="92"/>
        <v>18/09/2025</v>
      </c>
      <c r="R1032" s="13" t="str">
        <f t="shared" si="93"/>
        <v>22</v>
      </c>
      <c r="S1032" s="13" t="str">
        <f t="shared" si="94"/>
        <v>Thu</v>
      </c>
    </row>
    <row r="1033" spans="1:19" x14ac:dyDescent="0.25">
      <c r="A1033" s="58">
        <v>45918.723391203705</v>
      </c>
      <c r="B1033" s="59">
        <v>444275222</v>
      </c>
      <c r="C1033" s="38" t="s">
        <v>36</v>
      </c>
      <c r="D1033" s="38" t="s">
        <v>37</v>
      </c>
      <c r="E1033" s="38" t="s">
        <v>46</v>
      </c>
      <c r="F1033" s="38" t="s">
        <v>120</v>
      </c>
      <c r="G1033" s="35">
        <v>3637.11</v>
      </c>
      <c r="H1033" s="59">
        <v>443493587</v>
      </c>
      <c r="I1033" s="35">
        <v>0</v>
      </c>
      <c r="J1033" s="35">
        <v>0</v>
      </c>
      <c r="K1033" s="35">
        <v>0</v>
      </c>
      <c r="L1033" s="35">
        <v>1.69</v>
      </c>
      <c r="M1033" s="35">
        <v>9966.6299999999992</v>
      </c>
      <c r="N1033" s="38" t="s">
        <v>1095</v>
      </c>
      <c r="O1033" s="14">
        <f t="shared" si="90"/>
        <v>45918.723391203705</v>
      </c>
      <c r="P1033" s="19">
        <f t="shared" si="91"/>
        <v>45918.93172453704</v>
      </c>
      <c r="Q1033" s="20" t="str">
        <f t="shared" si="92"/>
        <v>18/09/2025</v>
      </c>
      <c r="R1033" s="13" t="str">
        <f t="shared" si="93"/>
        <v>22</v>
      </c>
      <c r="S1033" s="13" t="str">
        <f t="shared" si="94"/>
        <v>Thu</v>
      </c>
    </row>
    <row r="1034" spans="1:19" x14ac:dyDescent="0.25">
      <c r="A1034" s="60">
        <v>45918.724317129629</v>
      </c>
      <c r="B1034" s="61">
        <v>444276327</v>
      </c>
      <c r="C1034" s="37" t="s">
        <v>36</v>
      </c>
      <c r="D1034" s="37" t="s">
        <v>37</v>
      </c>
      <c r="E1034" s="37" t="s">
        <v>46</v>
      </c>
      <c r="F1034" s="37" t="s">
        <v>120</v>
      </c>
      <c r="G1034" s="36">
        <v>3636.95</v>
      </c>
      <c r="H1034" s="61">
        <v>443494776</v>
      </c>
      <c r="I1034" s="36">
        <v>0</v>
      </c>
      <c r="J1034" s="36">
        <v>0</v>
      </c>
      <c r="K1034" s="36">
        <v>0</v>
      </c>
      <c r="L1034" s="36">
        <v>0.99</v>
      </c>
      <c r="M1034" s="36">
        <v>9967.6200000000008</v>
      </c>
      <c r="N1034" s="37" t="s">
        <v>1096</v>
      </c>
      <c r="O1034" s="14">
        <f t="shared" si="90"/>
        <v>45918.724317129629</v>
      </c>
      <c r="P1034" s="19">
        <f t="shared" si="91"/>
        <v>45918.932650462964</v>
      </c>
      <c r="Q1034" s="20" t="str">
        <f t="shared" si="92"/>
        <v>18/09/2025</v>
      </c>
      <c r="R1034" s="13" t="str">
        <f t="shared" si="93"/>
        <v>22</v>
      </c>
      <c r="S1034" s="13" t="str">
        <f t="shared" si="94"/>
        <v>Thu</v>
      </c>
    </row>
    <row r="1035" spans="1:19" x14ac:dyDescent="0.25">
      <c r="A1035" s="58">
        <v>45918.724317129629</v>
      </c>
      <c r="B1035" s="59">
        <v>444276329</v>
      </c>
      <c r="C1035" s="38" t="s">
        <v>36</v>
      </c>
      <c r="D1035" s="38" t="s">
        <v>37</v>
      </c>
      <c r="E1035" s="38" t="s">
        <v>46</v>
      </c>
      <c r="F1035" s="38" t="s">
        <v>120</v>
      </c>
      <c r="G1035" s="35">
        <v>3636.95</v>
      </c>
      <c r="H1035" s="59">
        <v>443494777</v>
      </c>
      <c r="I1035" s="35">
        <v>0</v>
      </c>
      <c r="J1035" s="35">
        <v>0</v>
      </c>
      <c r="K1035" s="35">
        <v>0</v>
      </c>
      <c r="L1035" s="35">
        <v>1.1000000000000001</v>
      </c>
      <c r="M1035" s="35">
        <v>9968.7199999999993</v>
      </c>
      <c r="N1035" s="38" t="s">
        <v>1097</v>
      </c>
      <c r="O1035" s="14">
        <f t="shared" si="90"/>
        <v>45918.724317129629</v>
      </c>
      <c r="P1035" s="19">
        <f t="shared" si="91"/>
        <v>45918.932650462964</v>
      </c>
      <c r="Q1035" s="20" t="str">
        <f t="shared" si="92"/>
        <v>18/09/2025</v>
      </c>
      <c r="R1035" s="13" t="str">
        <f t="shared" si="93"/>
        <v>22</v>
      </c>
      <c r="S1035" s="13" t="str">
        <f t="shared" si="94"/>
        <v>Thu</v>
      </c>
    </row>
    <row r="1036" spans="1:19" x14ac:dyDescent="0.25">
      <c r="A1036" s="60">
        <v>45918.724386574075</v>
      </c>
      <c r="B1036" s="61">
        <v>444276368</v>
      </c>
      <c r="C1036" s="37" t="s">
        <v>36</v>
      </c>
      <c r="D1036" s="37" t="s">
        <v>38</v>
      </c>
      <c r="E1036" s="37" t="s">
        <v>45</v>
      </c>
      <c r="F1036" s="37" t="s">
        <v>120</v>
      </c>
      <c r="G1036" s="36">
        <v>3636.64</v>
      </c>
      <c r="H1036" s="61">
        <v>443494828</v>
      </c>
      <c r="I1036" s="36">
        <v>0</v>
      </c>
      <c r="J1036" s="36">
        <v>0</v>
      </c>
      <c r="K1036" s="36">
        <v>0</v>
      </c>
      <c r="L1036" s="36">
        <v>0</v>
      </c>
      <c r="M1036" s="36">
        <v>9968.7199999999993</v>
      </c>
      <c r="N1036" s="37" t="s">
        <v>115</v>
      </c>
      <c r="O1036" s="14">
        <f t="shared" si="90"/>
        <v>45918.724386574075</v>
      </c>
      <c r="P1036" s="19">
        <f t="shared" si="91"/>
        <v>45918.932719907411</v>
      </c>
      <c r="Q1036" s="20" t="str">
        <f t="shared" si="92"/>
        <v>18/09/2025</v>
      </c>
      <c r="R1036" s="13" t="str">
        <f t="shared" si="93"/>
        <v>22</v>
      </c>
      <c r="S1036" s="13" t="str">
        <f t="shared" si="94"/>
        <v>Thu</v>
      </c>
    </row>
    <row r="1037" spans="1:19" x14ac:dyDescent="0.25">
      <c r="A1037" s="58">
        <v>45918.724386574075</v>
      </c>
      <c r="B1037" s="59">
        <v>444276373</v>
      </c>
      <c r="C1037" s="38" t="s">
        <v>36</v>
      </c>
      <c r="D1037" s="38" t="s">
        <v>38</v>
      </c>
      <c r="E1037" s="38" t="s">
        <v>45</v>
      </c>
      <c r="F1037" s="38" t="s">
        <v>120</v>
      </c>
      <c r="G1037" s="35">
        <v>3636.64</v>
      </c>
      <c r="H1037" s="59">
        <v>443494833</v>
      </c>
      <c r="I1037" s="35">
        <v>0</v>
      </c>
      <c r="J1037" s="35">
        <v>0</v>
      </c>
      <c r="K1037" s="35">
        <v>0</v>
      </c>
      <c r="L1037" s="35">
        <v>0</v>
      </c>
      <c r="M1037" s="35">
        <v>9968.7199999999993</v>
      </c>
      <c r="N1037" s="38" t="s">
        <v>116</v>
      </c>
      <c r="O1037" s="14">
        <f t="shared" si="90"/>
        <v>45918.724386574075</v>
      </c>
      <c r="P1037" s="19">
        <f t="shared" si="91"/>
        <v>45918.932719907411</v>
      </c>
      <c r="Q1037" s="20" t="str">
        <f t="shared" si="92"/>
        <v>18/09/2025</v>
      </c>
      <c r="R1037" s="13" t="str">
        <f t="shared" si="93"/>
        <v>22</v>
      </c>
      <c r="S1037" s="13" t="str">
        <f t="shared" si="94"/>
        <v>Thu</v>
      </c>
    </row>
    <row r="1038" spans="1:19" x14ac:dyDescent="0.25">
      <c r="A1038" s="60">
        <v>45918.724930555552</v>
      </c>
      <c r="B1038" s="61">
        <v>444276957</v>
      </c>
      <c r="C1038" s="37" t="s">
        <v>36</v>
      </c>
      <c r="D1038" s="37" t="s">
        <v>37</v>
      </c>
      <c r="E1038" s="37" t="s">
        <v>46</v>
      </c>
      <c r="F1038" s="37" t="s">
        <v>120</v>
      </c>
      <c r="G1038" s="36">
        <v>3636.44</v>
      </c>
      <c r="H1038" s="61">
        <v>443495473</v>
      </c>
      <c r="I1038" s="36">
        <v>0</v>
      </c>
      <c r="J1038" s="36">
        <v>0</v>
      </c>
      <c r="K1038" s="36">
        <v>0</v>
      </c>
      <c r="L1038" s="36">
        <v>0.2</v>
      </c>
      <c r="M1038" s="36">
        <v>9968.92</v>
      </c>
      <c r="N1038" s="37" t="s">
        <v>1098</v>
      </c>
      <c r="O1038" s="14">
        <f t="shared" si="90"/>
        <v>45918.724930555552</v>
      </c>
      <c r="P1038" s="19">
        <f t="shared" si="91"/>
        <v>45918.933263888888</v>
      </c>
      <c r="Q1038" s="20" t="str">
        <f t="shared" si="92"/>
        <v>18/09/2025</v>
      </c>
      <c r="R1038" s="13" t="str">
        <f t="shared" si="93"/>
        <v>22</v>
      </c>
      <c r="S1038" s="13" t="str">
        <f t="shared" si="94"/>
        <v>Thu</v>
      </c>
    </row>
    <row r="1039" spans="1:19" x14ac:dyDescent="0.25">
      <c r="A1039" s="58">
        <v>45918.724930555552</v>
      </c>
      <c r="B1039" s="59">
        <v>444276958</v>
      </c>
      <c r="C1039" s="38" t="s">
        <v>36</v>
      </c>
      <c r="D1039" s="38" t="s">
        <v>37</v>
      </c>
      <c r="E1039" s="38" t="s">
        <v>46</v>
      </c>
      <c r="F1039" s="38" t="s">
        <v>120</v>
      </c>
      <c r="G1039" s="35">
        <v>3636.44</v>
      </c>
      <c r="H1039" s="59">
        <v>443495474</v>
      </c>
      <c r="I1039" s="35">
        <v>0</v>
      </c>
      <c r="J1039" s="35">
        <v>0</v>
      </c>
      <c r="K1039" s="35">
        <v>0</v>
      </c>
      <c r="L1039" s="35">
        <v>0.2</v>
      </c>
      <c r="M1039" s="35">
        <v>9969.1200000000008</v>
      </c>
      <c r="N1039" s="38" t="s">
        <v>1099</v>
      </c>
      <c r="O1039" s="14">
        <f t="shared" si="90"/>
        <v>45918.724930555552</v>
      </c>
      <c r="P1039" s="19">
        <f t="shared" si="91"/>
        <v>45918.933263888888</v>
      </c>
      <c r="Q1039" s="20" t="str">
        <f t="shared" si="92"/>
        <v>18/09/2025</v>
      </c>
      <c r="R1039" s="13" t="str">
        <f t="shared" si="93"/>
        <v>22</v>
      </c>
      <c r="S1039" s="13" t="str">
        <f t="shared" si="94"/>
        <v>Thu</v>
      </c>
    </row>
    <row r="1040" spans="1:19" x14ac:dyDescent="0.25">
      <c r="A1040" s="60">
        <v>45918.72519675926</v>
      </c>
      <c r="B1040" s="61">
        <v>444277166</v>
      </c>
      <c r="C1040" s="37" t="s">
        <v>36</v>
      </c>
      <c r="D1040" s="37" t="s">
        <v>38</v>
      </c>
      <c r="E1040" s="37" t="s">
        <v>45</v>
      </c>
      <c r="F1040" s="37" t="s">
        <v>120</v>
      </c>
      <c r="G1040" s="36">
        <v>3636.46</v>
      </c>
      <c r="H1040" s="61">
        <v>443495717</v>
      </c>
      <c r="I1040" s="36">
        <v>0</v>
      </c>
      <c r="J1040" s="36">
        <v>0</v>
      </c>
      <c r="K1040" s="36">
        <v>0</v>
      </c>
      <c r="L1040" s="36">
        <v>0</v>
      </c>
      <c r="M1040" s="36">
        <v>9969.1200000000008</v>
      </c>
      <c r="N1040" s="37" t="s">
        <v>116</v>
      </c>
      <c r="O1040" s="14">
        <f t="shared" si="90"/>
        <v>45918.72519675926</v>
      </c>
      <c r="P1040" s="19">
        <f t="shared" si="91"/>
        <v>45918.933530092596</v>
      </c>
      <c r="Q1040" s="20" t="str">
        <f t="shared" si="92"/>
        <v>18/09/2025</v>
      </c>
      <c r="R1040" s="13" t="str">
        <f t="shared" si="93"/>
        <v>22</v>
      </c>
      <c r="S1040" s="13" t="str">
        <f t="shared" si="94"/>
        <v>Thu</v>
      </c>
    </row>
    <row r="1041" spans="1:19" x14ac:dyDescent="0.25">
      <c r="A1041" s="58">
        <v>45918.72519675926</v>
      </c>
      <c r="B1041" s="59">
        <v>444277170</v>
      </c>
      <c r="C1041" s="38" t="s">
        <v>36</v>
      </c>
      <c r="D1041" s="38" t="s">
        <v>38</v>
      </c>
      <c r="E1041" s="38" t="s">
        <v>45</v>
      </c>
      <c r="F1041" s="38" t="s">
        <v>120</v>
      </c>
      <c r="G1041" s="35">
        <v>3636.46</v>
      </c>
      <c r="H1041" s="59">
        <v>443495721</v>
      </c>
      <c r="I1041" s="35">
        <v>0</v>
      </c>
      <c r="J1041" s="35">
        <v>0</v>
      </c>
      <c r="K1041" s="35">
        <v>0</v>
      </c>
      <c r="L1041" s="35">
        <v>0</v>
      </c>
      <c r="M1041" s="35">
        <v>9969.1200000000008</v>
      </c>
      <c r="N1041" s="38" t="s">
        <v>115</v>
      </c>
      <c r="O1041" s="14">
        <f t="shared" si="90"/>
        <v>45918.72519675926</v>
      </c>
      <c r="P1041" s="19">
        <f t="shared" si="91"/>
        <v>45918.933530092596</v>
      </c>
      <c r="Q1041" s="20" t="str">
        <f t="shared" si="92"/>
        <v>18/09/2025</v>
      </c>
      <c r="R1041" s="13" t="str">
        <f t="shared" si="93"/>
        <v>22</v>
      </c>
      <c r="S1041" s="13" t="str">
        <f t="shared" si="94"/>
        <v>Thu</v>
      </c>
    </row>
    <row r="1042" spans="1:19" x14ac:dyDescent="0.25">
      <c r="A1042" s="60">
        <v>45918.725636574076</v>
      </c>
      <c r="B1042" s="61">
        <v>444277566</v>
      </c>
      <c r="C1042" s="37" t="s">
        <v>36</v>
      </c>
      <c r="D1042" s="37" t="s">
        <v>37</v>
      </c>
      <c r="E1042" s="37" t="s">
        <v>46</v>
      </c>
      <c r="F1042" s="37" t="s">
        <v>120</v>
      </c>
      <c r="G1042" s="36">
        <v>3635.83</v>
      </c>
      <c r="H1042" s="61">
        <v>443496159</v>
      </c>
      <c r="I1042" s="36">
        <v>0</v>
      </c>
      <c r="J1042" s="36">
        <v>0</v>
      </c>
      <c r="K1042" s="36">
        <v>0</v>
      </c>
      <c r="L1042" s="36">
        <v>0.63</v>
      </c>
      <c r="M1042" s="36">
        <v>9969.75</v>
      </c>
      <c r="N1042" s="37" t="s">
        <v>1100</v>
      </c>
      <c r="O1042" s="14">
        <f t="shared" si="90"/>
        <v>45918.725636574076</v>
      </c>
      <c r="P1042" s="19">
        <f t="shared" si="91"/>
        <v>45918.933969907412</v>
      </c>
      <c r="Q1042" s="20" t="str">
        <f t="shared" si="92"/>
        <v>18/09/2025</v>
      </c>
      <c r="R1042" s="13" t="str">
        <f t="shared" si="93"/>
        <v>22</v>
      </c>
      <c r="S1042" s="13" t="str">
        <f t="shared" si="94"/>
        <v>Thu</v>
      </c>
    </row>
    <row r="1043" spans="1:19" x14ac:dyDescent="0.25">
      <c r="A1043" s="58">
        <v>45918.725636574076</v>
      </c>
      <c r="B1043" s="59">
        <v>444277567</v>
      </c>
      <c r="C1043" s="38" t="s">
        <v>36</v>
      </c>
      <c r="D1043" s="38" t="s">
        <v>37</v>
      </c>
      <c r="E1043" s="38" t="s">
        <v>46</v>
      </c>
      <c r="F1043" s="38" t="s">
        <v>120</v>
      </c>
      <c r="G1043" s="35">
        <v>3635.83</v>
      </c>
      <c r="H1043" s="59">
        <v>443496160</v>
      </c>
      <c r="I1043" s="35">
        <v>0</v>
      </c>
      <c r="J1043" s="35">
        <v>0</v>
      </c>
      <c r="K1043" s="35">
        <v>0</v>
      </c>
      <c r="L1043" s="35">
        <v>0.63</v>
      </c>
      <c r="M1043" s="35">
        <v>9970.3799999999992</v>
      </c>
      <c r="N1043" s="38" t="s">
        <v>1100</v>
      </c>
      <c r="O1043" s="14">
        <f t="shared" si="90"/>
        <v>45918.725636574076</v>
      </c>
      <c r="P1043" s="19">
        <f t="shared" si="91"/>
        <v>45918.933969907412</v>
      </c>
      <c r="Q1043" s="20" t="str">
        <f t="shared" si="92"/>
        <v>18/09/2025</v>
      </c>
      <c r="R1043" s="13" t="str">
        <f t="shared" si="93"/>
        <v>22</v>
      </c>
      <c r="S1043" s="13" t="str">
        <f t="shared" si="94"/>
        <v>Thu</v>
      </c>
    </row>
    <row r="1044" spans="1:19" x14ac:dyDescent="0.25">
      <c r="A1044" s="60">
        <v>45918.725775462961</v>
      </c>
      <c r="B1044" s="61">
        <v>444277923</v>
      </c>
      <c r="C1044" s="37" t="s">
        <v>36</v>
      </c>
      <c r="D1044" s="37" t="s">
        <v>38</v>
      </c>
      <c r="E1044" s="37" t="s">
        <v>45</v>
      </c>
      <c r="F1044" s="37" t="s">
        <v>120</v>
      </c>
      <c r="G1044" s="36">
        <v>3636.28</v>
      </c>
      <c r="H1044" s="61">
        <v>443496531</v>
      </c>
      <c r="I1044" s="36">
        <v>0</v>
      </c>
      <c r="J1044" s="36">
        <v>0</v>
      </c>
      <c r="K1044" s="36">
        <v>0</v>
      </c>
      <c r="L1044" s="36">
        <v>0</v>
      </c>
      <c r="M1044" s="36">
        <v>9970.3799999999992</v>
      </c>
      <c r="N1044" s="37" t="s">
        <v>115</v>
      </c>
      <c r="O1044" s="14">
        <f t="shared" si="90"/>
        <v>45918.725775462961</v>
      </c>
      <c r="P1044" s="19">
        <f t="shared" si="91"/>
        <v>45918.934108796297</v>
      </c>
      <c r="Q1044" s="20" t="str">
        <f t="shared" si="92"/>
        <v>18/09/2025</v>
      </c>
      <c r="R1044" s="13" t="str">
        <f t="shared" si="93"/>
        <v>22</v>
      </c>
      <c r="S1044" s="13" t="str">
        <f t="shared" si="94"/>
        <v>Thu</v>
      </c>
    </row>
    <row r="1045" spans="1:19" x14ac:dyDescent="0.25">
      <c r="A1045" s="58">
        <v>45918.725775462961</v>
      </c>
      <c r="B1045" s="59">
        <v>444277930</v>
      </c>
      <c r="C1045" s="38" t="s">
        <v>36</v>
      </c>
      <c r="D1045" s="38" t="s">
        <v>38</v>
      </c>
      <c r="E1045" s="38" t="s">
        <v>45</v>
      </c>
      <c r="F1045" s="38" t="s">
        <v>120</v>
      </c>
      <c r="G1045" s="35">
        <v>3636.47</v>
      </c>
      <c r="H1045" s="59">
        <v>443496539</v>
      </c>
      <c r="I1045" s="35">
        <v>0</v>
      </c>
      <c r="J1045" s="35">
        <v>0</v>
      </c>
      <c r="K1045" s="35">
        <v>0</v>
      </c>
      <c r="L1045" s="35">
        <v>0</v>
      </c>
      <c r="M1045" s="35">
        <v>9970.3799999999992</v>
      </c>
      <c r="N1045" s="38" t="s">
        <v>116</v>
      </c>
      <c r="O1045" s="14">
        <f t="shared" si="90"/>
        <v>45918.725775462961</v>
      </c>
      <c r="P1045" s="19">
        <f t="shared" si="91"/>
        <v>45918.934108796297</v>
      </c>
      <c r="Q1045" s="20" t="str">
        <f t="shared" si="92"/>
        <v>18/09/2025</v>
      </c>
      <c r="R1045" s="13" t="str">
        <f t="shared" si="93"/>
        <v>22</v>
      </c>
      <c r="S1045" s="13" t="str">
        <f t="shared" si="94"/>
        <v>Thu</v>
      </c>
    </row>
    <row r="1046" spans="1:19" x14ac:dyDescent="0.25">
      <c r="A1046" s="60">
        <v>45918.725995370369</v>
      </c>
      <c r="B1046" s="61">
        <v>444278201</v>
      </c>
      <c r="C1046" s="37" t="s">
        <v>36</v>
      </c>
      <c r="D1046" s="37" t="s">
        <v>38</v>
      </c>
      <c r="E1046" s="37" t="s">
        <v>45</v>
      </c>
      <c r="F1046" s="37" t="s">
        <v>120</v>
      </c>
      <c r="G1046" s="36">
        <v>3636.78</v>
      </c>
      <c r="H1046" s="61">
        <v>443496838</v>
      </c>
      <c r="I1046" s="36">
        <v>0</v>
      </c>
      <c r="J1046" s="36">
        <v>0</v>
      </c>
      <c r="K1046" s="36">
        <v>0</v>
      </c>
      <c r="L1046" s="36">
        <v>0</v>
      </c>
      <c r="M1046" s="36">
        <v>9970.3799999999992</v>
      </c>
      <c r="N1046" s="37" t="s">
        <v>108</v>
      </c>
      <c r="O1046" s="14">
        <f t="shared" si="90"/>
        <v>45918.725995370369</v>
      </c>
      <c r="P1046" s="19">
        <f t="shared" si="91"/>
        <v>45918.934328703705</v>
      </c>
      <c r="Q1046" s="20" t="str">
        <f t="shared" si="92"/>
        <v>18/09/2025</v>
      </c>
      <c r="R1046" s="13" t="str">
        <f t="shared" si="93"/>
        <v>22</v>
      </c>
      <c r="S1046" s="13" t="str">
        <f t="shared" si="94"/>
        <v>Thu</v>
      </c>
    </row>
    <row r="1047" spans="1:19" x14ac:dyDescent="0.25">
      <c r="A1047" s="58">
        <v>45918.726006944446</v>
      </c>
      <c r="B1047" s="59">
        <v>444278204</v>
      </c>
      <c r="C1047" s="38" t="s">
        <v>36</v>
      </c>
      <c r="D1047" s="38" t="s">
        <v>38</v>
      </c>
      <c r="E1047" s="38" t="s">
        <v>45</v>
      </c>
      <c r="F1047" s="38" t="s">
        <v>120</v>
      </c>
      <c r="G1047" s="35">
        <v>3636.79</v>
      </c>
      <c r="H1047" s="59">
        <v>443496841</v>
      </c>
      <c r="I1047" s="35">
        <v>0</v>
      </c>
      <c r="J1047" s="35">
        <v>0</v>
      </c>
      <c r="K1047" s="35">
        <v>0</v>
      </c>
      <c r="L1047" s="35">
        <v>0</v>
      </c>
      <c r="M1047" s="35">
        <v>9970.3799999999992</v>
      </c>
      <c r="N1047" s="38" t="s">
        <v>109</v>
      </c>
      <c r="O1047" s="14">
        <f t="shared" si="90"/>
        <v>45918.726006944446</v>
      </c>
      <c r="P1047" s="19">
        <f t="shared" si="91"/>
        <v>45918.934340277781</v>
      </c>
      <c r="Q1047" s="20" t="str">
        <f t="shared" si="92"/>
        <v>18/09/2025</v>
      </c>
      <c r="R1047" s="13" t="str">
        <f t="shared" si="93"/>
        <v>22</v>
      </c>
      <c r="S1047" s="13" t="str">
        <f t="shared" si="94"/>
        <v>Thu</v>
      </c>
    </row>
    <row r="1048" spans="1:19" x14ac:dyDescent="0.25">
      <c r="A1048" s="60">
        <v>45918.726006944446</v>
      </c>
      <c r="B1048" s="61">
        <v>444278206</v>
      </c>
      <c r="C1048" s="37" t="s">
        <v>36</v>
      </c>
      <c r="D1048" s="37" t="s">
        <v>38</v>
      </c>
      <c r="E1048" s="37" t="s">
        <v>45</v>
      </c>
      <c r="F1048" s="37" t="s">
        <v>120</v>
      </c>
      <c r="G1048" s="36">
        <v>3636.75</v>
      </c>
      <c r="H1048" s="61">
        <v>443496843</v>
      </c>
      <c r="I1048" s="36">
        <v>0</v>
      </c>
      <c r="J1048" s="36">
        <v>0</v>
      </c>
      <c r="K1048" s="36">
        <v>0</v>
      </c>
      <c r="L1048" s="36">
        <v>0</v>
      </c>
      <c r="M1048" s="36">
        <v>9970.3799999999992</v>
      </c>
      <c r="N1048" s="37" t="s">
        <v>77</v>
      </c>
      <c r="O1048" s="14">
        <f t="shared" si="90"/>
        <v>45918.726006944446</v>
      </c>
      <c r="P1048" s="19">
        <f t="shared" si="91"/>
        <v>45918.934340277781</v>
      </c>
      <c r="Q1048" s="20" t="str">
        <f t="shared" si="92"/>
        <v>18/09/2025</v>
      </c>
      <c r="R1048" s="13" t="str">
        <f t="shared" si="93"/>
        <v>22</v>
      </c>
      <c r="S1048" s="13" t="str">
        <f t="shared" si="94"/>
        <v>Thu</v>
      </c>
    </row>
    <row r="1049" spans="1:19" x14ac:dyDescent="0.25">
      <c r="A1049" s="58">
        <v>45918.726006944446</v>
      </c>
      <c r="B1049" s="59">
        <v>444278209</v>
      </c>
      <c r="C1049" s="38" t="s">
        <v>36</v>
      </c>
      <c r="D1049" s="38" t="s">
        <v>38</v>
      </c>
      <c r="E1049" s="38" t="s">
        <v>45</v>
      </c>
      <c r="F1049" s="38" t="s">
        <v>120</v>
      </c>
      <c r="G1049" s="35">
        <v>3636.42</v>
      </c>
      <c r="H1049" s="59">
        <v>443496846</v>
      </c>
      <c r="I1049" s="35">
        <v>0</v>
      </c>
      <c r="J1049" s="35">
        <v>0</v>
      </c>
      <c r="K1049" s="35">
        <v>0</v>
      </c>
      <c r="L1049" s="35">
        <v>0</v>
      </c>
      <c r="M1049" s="35">
        <v>9970.3799999999992</v>
      </c>
      <c r="N1049" s="38" t="s">
        <v>114</v>
      </c>
      <c r="O1049" s="14">
        <f t="shared" si="90"/>
        <v>45918.726006944446</v>
      </c>
      <c r="P1049" s="19">
        <f t="shared" si="91"/>
        <v>45918.934340277781</v>
      </c>
      <c r="Q1049" s="20" t="str">
        <f t="shared" si="92"/>
        <v>18/09/2025</v>
      </c>
      <c r="R1049" s="13" t="str">
        <f t="shared" si="93"/>
        <v>22</v>
      </c>
      <c r="S1049" s="13" t="str">
        <f t="shared" si="94"/>
        <v>Thu</v>
      </c>
    </row>
    <row r="1050" spans="1:19" x14ac:dyDescent="0.25">
      <c r="A1050" s="60">
        <v>45918.726006944446</v>
      </c>
      <c r="B1050" s="61">
        <v>444278212</v>
      </c>
      <c r="C1050" s="37" t="s">
        <v>36</v>
      </c>
      <c r="D1050" s="37" t="s">
        <v>38</v>
      </c>
      <c r="E1050" s="37" t="s">
        <v>45</v>
      </c>
      <c r="F1050" s="37" t="s">
        <v>120</v>
      </c>
      <c r="G1050" s="36">
        <v>3636.32</v>
      </c>
      <c r="H1050" s="61">
        <v>443496850</v>
      </c>
      <c r="I1050" s="36">
        <v>0</v>
      </c>
      <c r="J1050" s="36">
        <v>0</v>
      </c>
      <c r="K1050" s="36">
        <v>0</v>
      </c>
      <c r="L1050" s="36">
        <v>0</v>
      </c>
      <c r="M1050" s="36">
        <v>9970.3799999999992</v>
      </c>
      <c r="N1050" s="37" t="s">
        <v>48</v>
      </c>
      <c r="O1050" s="14">
        <f t="shared" si="90"/>
        <v>45918.726006944446</v>
      </c>
      <c r="P1050" s="19">
        <f t="shared" si="91"/>
        <v>45918.934340277781</v>
      </c>
      <c r="Q1050" s="20" t="str">
        <f t="shared" si="92"/>
        <v>18/09/2025</v>
      </c>
      <c r="R1050" s="13" t="str">
        <f t="shared" si="93"/>
        <v>22</v>
      </c>
      <c r="S1050" s="13" t="str">
        <f t="shared" si="94"/>
        <v>Thu</v>
      </c>
    </row>
    <row r="1051" spans="1:19" x14ac:dyDescent="0.25">
      <c r="A1051" s="58">
        <v>45918.726018518515</v>
      </c>
      <c r="B1051" s="59">
        <v>444278216</v>
      </c>
      <c r="C1051" s="38" t="s">
        <v>36</v>
      </c>
      <c r="D1051" s="38" t="s">
        <v>38</v>
      </c>
      <c r="E1051" s="38" t="s">
        <v>45</v>
      </c>
      <c r="F1051" s="38" t="s">
        <v>120</v>
      </c>
      <c r="G1051" s="35">
        <v>3636.29</v>
      </c>
      <c r="H1051" s="59">
        <v>443496855</v>
      </c>
      <c r="I1051" s="35">
        <v>0</v>
      </c>
      <c r="J1051" s="35">
        <v>0</v>
      </c>
      <c r="K1051" s="35">
        <v>0</v>
      </c>
      <c r="L1051" s="35">
        <v>0</v>
      </c>
      <c r="M1051" s="35">
        <v>9970.3799999999992</v>
      </c>
      <c r="N1051" s="38" t="s">
        <v>52</v>
      </c>
      <c r="O1051" s="14">
        <f t="shared" si="90"/>
        <v>45918.726018518515</v>
      </c>
      <c r="P1051" s="19">
        <f t="shared" si="91"/>
        <v>45918.934351851851</v>
      </c>
      <c r="Q1051" s="20" t="str">
        <f t="shared" si="92"/>
        <v>18/09/2025</v>
      </c>
      <c r="R1051" s="13" t="str">
        <f t="shared" si="93"/>
        <v>22</v>
      </c>
      <c r="S1051" s="13" t="str">
        <f t="shared" si="94"/>
        <v>Thu</v>
      </c>
    </row>
    <row r="1052" spans="1:19" x14ac:dyDescent="0.25">
      <c r="A1052" s="60">
        <v>45918.726018518515</v>
      </c>
      <c r="B1052" s="61">
        <v>444278223</v>
      </c>
      <c r="C1052" s="37" t="s">
        <v>36</v>
      </c>
      <c r="D1052" s="37" t="s">
        <v>38</v>
      </c>
      <c r="E1052" s="37" t="s">
        <v>45</v>
      </c>
      <c r="F1052" s="37" t="s">
        <v>120</v>
      </c>
      <c r="G1052" s="36">
        <v>3636.35</v>
      </c>
      <c r="H1052" s="61">
        <v>443496862</v>
      </c>
      <c r="I1052" s="36">
        <v>0</v>
      </c>
      <c r="J1052" s="36">
        <v>0</v>
      </c>
      <c r="K1052" s="36">
        <v>0</v>
      </c>
      <c r="L1052" s="36">
        <v>0</v>
      </c>
      <c r="M1052" s="36">
        <v>9970.3799999999992</v>
      </c>
      <c r="N1052" s="37" t="s">
        <v>47</v>
      </c>
      <c r="O1052" s="14">
        <f t="shared" si="90"/>
        <v>45918.726018518515</v>
      </c>
      <c r="P1052" s="19">
        <f t="shared" si="91"/>
        <v>45918.934351851851</v>
      </c>
      <c r="Q1052" s="20" t="str">
        <f t="shared" si="92"/>
        <v>18/09/2025</v>
      </c>
      <c r="R1052" s="13" t="str">
        <f t="shared" si="93"/>
        <v>22</v>
      </c>
      <c r="S1052" s="13" t="str">
        <f t="shared" si="94"/>
        <v>Thu</v>
      </c>
    </row>
    <row r="1053" spans="1:19" x14ac:dyDescent="0.25">
      <c r="A1053" s="58">
        <v>45918.728402777779</v>
      </c>
      <c r="B1053" s="59">
        <v>444279870</v>
      </c>
      <c r="C1053" s="38" t="s">
        <v>36</v>
      </c>
      <c r="D1053" s="38" t="s">
        <v>37</v>
      </c>
      <c r="E1053" s="38" t="s">
        <v>46</v>
      </c>
      <c r="F1053" s="38" t="s">
        <v>120</v>
      </c>
      <c r="G1053" s="35">
        <v>3635.17</v>
      </c>
      <c r="H1053" s="59">
        <v>443498730</v>
      </c>
      <c r="I1053" s="35">
        <v>0</v>
      </c>
      <c r="J1053" s="35">
        <v>0</v>
      </c>
      <c r="K1053" s="35">
        <v>0</v>
      </c>
      <c r="L1053" s="35">
        <v>1.61</v>
      </c>
      <c r="M1053" s="35">
        <v>9971.99</v>
      </c>
      <c r="N1053" s="38" t="s">
        <v>1101</v>
      </c>
      <c r="O1053" s="14">
        <f t="shared" si="90"/>
        <v>45918.728402777779</v>
      </c>
      <c r="P1053" s="19">
        <f t="shared" si="91"/>
        <v>45918.936736111114</v>
      </c>
      <c r="Q1053" s="20" t="str">
        <f t="shared" si="92"/>
        <v>18/09/2025</v>
      </c>
      <c r="R1053" s="13" t="str">
        <f t="shared" si="93"/>
        <v>22</v>
      </c>
      <c r="S1053" s="13" t="str">
        <f t="shared" si="94"/>
        <v>Thu</v>
      </c>
    </row>
    <row r="1054" spans="1:19" x14ac:dyDescent="0.25">
      <c r="A1054" s="60">
        <v>45918.728402777779</v>
      </c>
      <c r="B1054" s="61">
        <v>444279871</v>
      </c>
      <c r="C1054" s="37" t="s">
        <v>36</v>
      </c>
      <c r="D1054" s="37" t="s">
        <v>37</v>
      </c>
      <c r="E1054" s="37" t="s">
        <v>46</v>
      </c>
      <c r="F1054" s="37" t="s">
        <v>120</v>
      </c>
      <c r="G1054" s="36">
        <v>3635.17</v>
      </c>
      <c r="H1054" s="61">
        <v>443498731</v>
      </c>
      <c r="I1054" s="36">
        <v>0</v>
      </c>
      <c r="J1054" s="36">
        <v>0</v>
      </c>
      <c r="K1054" s="36">
        <v>0</v>
      </c>
      <c r="L1054" s="36">
        <v>1.62</v>
      </c>
      <c r="M1054" s="36">
        <v>9973.61</v>
      </c>
      <c r="N1054" s="37" t="s">
        <v>1102</v>
      </c>
      <c r="O1054" s="14">
        <f t="shared" si="90"/>
        <v>45918.728402777779</v>
      </c>
      <c r="P1054" s="19">
        <f t="shared" si="91"/>
        <v>45918.936736111114</v>
      </c>
      <c r="Q1054" s="20" t="str">
        <f t="shared" si="92"/>
        <v>18/09/2025</v>
      </c>
      <c r="R1054" s="13" t="str">
        <f t="shared" si="93"/>
        <v>22</v>
      </c>
      <c r="S1054" s="13" t="str">
        <f t="shared" si="94"/>
        <v>Thu</v>
      </c>
    </row>
    <row r="1055" spans="1:19" x14ac:dyDescent="0.25">
      <c r="A1055" s="58">
        <v>45918.728402777779</v>
      </c>
      <c r="B1055" s="59">
        <v>444279872</v>
      </c>
      <c r="C1055" s="38" t="s">
        <v>36</v>
      </c>
      <c r="D1055" s="38" t="s">
        <v>37</v>
      </c>
      <c r="E1055" s="38" t="s">
        <v>46</v>
      </c>
      <c r="F1055" s="38" t="s">
        <v>120</v>
      </c>
      <c r="G1055" s="35">
        <v>3635.17</v>
      </c>
      <c r="H1055" s="59">
        <v>443498732</v>
      </c>
      <c r="I1055" s="35">
        <v>0</v>
      </c>
      <c r="J1055" s="35">
        <v>0</v>
      </c>
      <c r="K1055" s="35">
        <v>0</v>
      </c>
      <c r="L1055" s="35">
        <v>1.58</v>
      </c>
      <c r="M1055" s="35">
        <v>9975.19</v>
      </c>
      <c r="N1055" s="38" t="s">
        <v>1102</v>
      </c>
      <c r="O1055" s="14">
        <f t="shared" si="90"/>
        <v>45918.728402777779</v>
      </c>
      <c r="P1055" s="19">
        <f t="shared" si="91"/>
        <v>45918.936736111114</v>
      </c>
      <c r="Q1055" s="20" t="str">
        <f t="shared" si="92"/>
        <v>18/09/2025</v>
      </c>
      <c r="R1055" s="13" t="str">
        <f t="shared" si="93"/>
        <v>22</v>
      </c>
      <c r="S1055" s="13" t="str">
        <f t="shared" si="94"/>
        <v>Thu</v>
      </c>
    </row>
    <row r="1056" spans="1:19" x14ac:dyDescent="0.25">
      <c r="A1056" s="60">
        <v>45918.729004629633</v>
      </c>
      <c r="B1056" s="61">
        <v>444280175</v>
      </c>
      <c r="C1056" s="37" t="s">
        <v>36</v>
      </c>
      <c r="D1056" s="37" t="s">
        <v>38</v>
      </c>
      <c r="E1056" s="37" t="s">
        <v>45</v>
      </c>
      <c r="F1056" s="37" t="s">
        <v>120</v>
      </c>
      <c r="G1056" s="36">
        <v>3636.36</v>
      </c>
      <c r="H1056" s="61">
        <v>443499117</v>
      </c>
      <c r="I1056" s="36">
        <v>0</v>
      </c>
      <c r="J1056" s="36">
        <v>0</v>
      </c>
      <c r="K1056" s="36">
        <v>0</v>
      </c>
      <c r="L1056" s="36">
        <v>0</v>
      </c>
      <c r="M1056" s="36">
        <v>9975.19</v>
      </c>
      <c r="N1056" s="37" t="s">
        <v>77</v>
      </c>
      <c r="O1056" s="14">
        <f t="shared" si="90"/>
        <v>45918.729004629633</v>
      </c>
      <c r="P1056" s="19">
        <f t="shared" si="91"/>
        <v>45918.937337962969</v>
      </c>
      <c r="Q1056" s="20" t="str">
        <f t="shared" si="92"/>
        <v>18/09/2025</v>
      </c>
      <c r="R1056" s="13" t="str">
        <f t="shared" si="93"/>
        <v>22</v>
      </c>
      <c r="S1056" s="13" t="str">
        <f t="shared" si="94"/>
        <v>Thu</v>
      </c>
    </row>
    <row r="1057" spans="1:19" x14ac:dyDescent="0.25">
      <c r="A1057" s="58">
        <v>45918.729351851849</v>
      </c>
      <c r="B1057" s="59">
        <v>444280563</v>
      </c>
      <c r="C1057" s="38" t="s">
        <v>36</v>
      </c>
      <c r="D1057" s="38" t="s">
        <v>38</v>
      </c>
      <c r="E1057" s="38" t="s">
        <v>45</v>
      </c>
      <c r="F1057" s="38" t="s">
        <v>120</v>
      </c>
      <c r="G1057" s="35">
        <v>3636.8</v>
      </c>
      <c r="H1057" s="59">
        <v>443499544</v>
      </c>
      <c r="I1057" s="35">
        <v>0</v>
      </c>
      <c r="J1057" s="35">
        <v>0</v>
      </c>
      <c r="K1057" s="35">
        <v>0</v>
      </c>
      <c r="L1057" s="35">
        <v>0</v>
      </c>
      <c r="M1057" s="35">
        <v>9975.19</v>
      </c>
      <c r="N1057" s="38" t="s">
        <v>81</v>
      </c>
      <c r="O1057" s="14">
        <f t="shared" si="90"/>
        <v>45918.729351851849</v>
      </c>
      <c r="P1057" s="19">
        <f t="shared" si="91"/>
        <v>45918.937685185185</v>
      </c>
      <c r="Q1057" s="20" t="str">
        <f t="shared" si="92"/>
        <v>18/09/2025</v>
      </c>
      <c r="R1057" s="13" t="str">
        <f t="shared" si="93"/>
        <v>22</v>
      </c>
      <c r="S1057" s="13" t="str">
        <f t="shared" si="94"/>
        <v>Thu</v>
      </c>
    </row>
    <row r="1058" spans="1:19" x14ac:dyDescent="0.25">
      <c r="A1058" s="60">
        <v>45918.729363425926</v>
      </c>
      <c r="B1058" s="61">
        <v>444280565</v>
      </c>
      <c r="C1058" s="37" t="s">
        <v>36</v>
      </c>
      <c r="D1058" s="37" t="s">
        <v>38</v>
      </c>
      <c r="E1058" s="37" t="s">
        <v>45</v>
      </c>
      <c r="F1058" s="37" t="s">
        <v>120</v>
      </c>
      <c r="G1058" s="36">
        <v>3636.8</v>
      </c>
      <c r="H1058" s="61">
        <v>443499547</v>
      </c>
      <c r="I1058" s="36">
        <v>0</v>
      </c>
      <c r="J1058" s="36">
        <v>0</v>
      </c>
      <c r="K1058" s="36">
        <v>0</v>
      </c>
      <c r="L1058" s="36">
        <v>0</v>
      </c>
      <c r="M1058" s="36">
        <v>9975.19</v>
      </c>
      <c r="N1058" s="37" t="s">
        <v>107</v>
      </c>
      <c r="O1058" s="14">
        <f t="shared" si="90"/>
        <v>45918.729363425926</v>
      </c>
      <c r="P1058" s="19">
        <f t="shared" si="91"/>
        <v>45918.937696759262</v>
      </c>
      <c r="Q1058" s="20" t="str">
        <f t="shared" si="92"/>
        <v>18/09/2025</v>
      </c>
      <c r="R1058" s="13" t="str">
        <f t="shared" si="93"/>
        <v>22</v>
      </c>
      <c r="S1058" s="13" t="str">
        <f t="shared" si="94"/>
        <v>Thu</v>
      </c>
    </row>
    <row r="1059" spans="1:19" x14ac:dyDescent="0.25">
      <c r="A1059" s="58">
        <v>45918.730497685188</v>
      </c>
      <c r="B1059" s="59">
        <v>444281437</v>
      </c>
      <c r="C1059" s="38" t="s">
        <v>36</v>
      </c>
      <c r="D1059" s="38" t="s">
        <v>37</v>
      </c>
      <c r="E1059" s="38" t="s">
        <v>46</v>
      </c>
      <c r="F1059" s="38" t="s">
        <v>120</v>
      </c>
      <c r="G1059" s="35">
        <v>3639.29</v>
      </c>
      <c r="H1059" s="59">
        <v>443500516</v>
      </c>
      <c r="I1059" s="35">
        <v>0</v>
      </c>
      <c r="J1059" s="35">
        <v>0</v>
      </c>
      <c r="K1059" s="35">
        <v>0</v>
      </c>
      <c r="L1059" s="35">
        <v>-3.01</v>
      </c>
      <c r="M1059" s="35">
        <v>9972.18</v>
      </c>
      <c r="N1059" s="38" t="s">
        <v>969</v>
      </c>
      <c r="O1059" s="14">
        <f t="shared" si="90"/>
        <v>45918.730497685188</v>
      </c>
      <c r="P1059" s="19">
        <f t="shared" si="91"/>
        <v>45918.938831018524</v>
      </c>
      <c r="Q1059" s="20" t="str">
        <f t="shared" si="92"/>
        <v>18/09/2025</v>
      </c>
      <c r="R1059" s="13" t="str">
        <f t="shared" si="93"/>
        <v>22</v>
      </c>
      <c r="S1059" s="13" t="str">
        <f t="shared" si="94"/>
        <v>Thu</v>
      </c>
    </row>
    <row r="1060" spans="1:19" x14ac:dyDescent="0.25">
      <c r="A1060" s="60">
        <v>45918.730497685188</v>
      </c>
      <c r="B1060" s="61">
        <v>444281438</v>
      </c>
      <c r="C1060" s="37" t="s">
        <v>36</v>
      </c>
      <c r="D1060" s="37" t="s">
        <v>37</v>
      </c>
      <c r="E1060" s="37" t="s">
        <v>46</v>
      </c>
      <c r="F1060" s="37" t="s">
        <v>120</v>
      </c>
      <c r="G1060" s="36">
        <v>3639.29</v>
      </c>
      <c r="H1060" s="61">
        <v>443500517</v>
      </c>
      <c r="I1060" s="36">
        <v>0</v>
      </c>
      <c r="J1060" s="36">
        <v>0</v>
      </c>
      <c r="K1060" s="36">
        <v>0</v>
      </c>
      <c r="L1060" s="36">
        <v>-2.82</v>
      </c>
      <c r="M1060" s="36">
        <v>9969.36</v>
      </c>
      <c r="N1060" s="37" t="s">
        <v>969</v>
      </c>
      <c r="O1060" s="14">
        <f t="shared" si="90"/>
        <v>45918.730497685188</v>
      </c>
      <c r="P1060" s="19">
        <f t="shared" si="91"/>
        <v>45918.938831018524</v>
      </c>
      <c r="Q1060" s="20" t="str">
        <f t="shared" si="92"/>
        <v>18/09/2025</v>
      </c>
      <c r="R1060" s="13" t="str">
        <f t="shared" si="93"/>
        <v>22</v>
      </c>
      <c r="S1060" s="13" t="str">
        <f t="shared" si="94"/>
        <v>Thu</v>
      </c>
    </row>
    <row r="1061" spans="1:19" x14ac:dyDescent="0.25">
      <c r="A1061" s="58">
        <v>45918.730497685188</v>
      </c>
      <c r="B1061" s="59">
        <v>444281439</v>
      </c>
      <c r="C1061" s="38" t="s">
        <v>36</v>
      </c>
      <c r="D1061" s="38" t="s">
        <v>37</v>
      </c>
      <c r="E1061" s="38" t="s">
        <v>46</v>
      </c>
      <c r="F1061" s="38" t="s">
        <v>120</v>
      </c>
      <c r="G1061" s="35">
        <v>3639.29</v>
      </c>
      <c r="H1061" s="59">
        <v>443500518</v>
      </c>
      <c r="I1061" s="35">
        <v>0</v>
      </c>
      <c r="J1061" s="35">
        <v>0</v>
      </c>
      <c r="K1061" s="35">
        <v>0</v>
      </c>
      <c r="L1061" s="35">
        <v>-2.97</v>
      </c>
      <c r="M1061" s="35">
        <v>9966.39</v>
      </c>
      <c r="N1061" s="38" t="s">
        <v>969</v>
      </c>
      <c r="O1061" s="14">
        <f t="shared" si="90"/>
        <v>45918.730497685188</v>
      </c>
      <c r="P1061" s="19">
        <f t="shared" si="91"/>
        <v>45918.938831018524</v>
      </c>
      <c r="Q1061" s="20" t="str">
        <f t="shared" si="92"/>
        <v>18/09/2025</v>
      </c>
      <c r="R1061" s="13" t="str">
        <f t="shared" si="93"/>
        <v>22</v>
      </c>
      <c r="S1061" s="13" t="str">
        <f t="shared" si="94"/>
        <v>Thu</v>
      </c>
    </row>
    <row r="1062" spans="1:19" x14ac:dyDescent="0.25">
      <c r="A1062" s="60">
        <v>45918.730509259258</v>
      </c>
      <c r="B1062" s="61">
        <v>444281467</v>
      </c>
      <c r="C1062" s="37" t="s">
        <v>36</v>
      </c>
      <c r="D1062" s="37" t="s">
        <v>37</v>
      </c>
      <c r="E1062" s="37" t="s">
        <v>46</v>
      </c>
      <c r="F1062" s="37" t="s">
        <v>120</v>
      </c>
      <c r="G1062" s="36">
        <v>3639.38</v>
      </c>
      <c r="H1062" s="61">
        <v>443500547</v>
      </c>
      <c r="I1062" s="36">
        <v>0</v>
      </c>
      <c r="J1062" s="36">
        <v>0</v>
      </c>
      <c r="K1062" s="36">
        <v>0</v>
      </c>
      <c r="L1062" s="36">
        <v>-3.02</v>
      </c>
      <c r="M1062" s="36">
        <v>9963.3700000000008</v>
      </c>
      <c r="N1062" s="37" t="s">
        <v>1103</v>
      </c>
      <c r="O1062" s="14">
        <f t="shared" si="90"/>
        <v>45918.730509259258</v>
      </c>
      <c r="P1062" s="19">
        <f t="shared" si="91"/>
        <v>45918.938842592594</v>
      </c>
      <c r="Q1062" s="20" t="str">
        <f t="shared" si="92"/>
        <v>18/09/2025</v>
      </c>
      <c r="R1062" s="13" t="str">
        <f t="shared" si="93"/>
        <v>22</v>
      </c>
      <c r="S1062" s="13" t="str">
        <f t="shared" si="94"/>
        <v>Thu</v>
      </c>
    </row>
    <row r="1063" spans="1:19" x14ac:dyDescent="0.25">
      <c r="A1063" s="58">
        <v>45918.733275462961</v>
      </c>
      <c r="B1063" s="59">
        <v>444284042</v>
      </c>
      <c r="C1063" s="38" t="s">
        <v>36</v>
      </c>
      <c r="D1063" s="38" t="s">
        <v>37</v>
      </c>
      <c r="E1063" s="38" t="s">
        <v>46</v>
      </c>
      <c r="F1063" s="38" t="s">
        <v>120</v>
      </c>
      <c r="G1063" s="35">
        <v>3639.81</v>
      </c>
      <c r="H1063" s="59">
        <v>443503260</v>
      </c>
      <c r="I1063" s="35">
        <v>0</v>
      </c>
      <c r="J1063" s="35">
        <v>0</v>
      </c>
      <c r="K1063" s="35">
        <v>0</v>
      </c>
      <c r="L1063" s="35">
        <v>-3.39</v>
      </c>
      <c r="M1063" s="35">
        <v>9959.98</v>
      </c>
      <c r="N1063" s="38" t="s">
        <v>970</v>
      </c>
      <c r="O1063" s="14">
        <f t="shared" si="90"/>
        <v>45918.733275462961</v>
      </c>
      <c r="P1063" s="19">
        <f t="shared" si="91"/>
        <v>45918.941608796296</v>
      </c>
      <c r="Q1063" s="20" t="str">
        <f t="shared" si="92"/>
        <v>18/09/2025</v>
      </c>
      <c r="R1063" s="13" t="str">
        <f t="shared" si="93"/>
        <v>22</v>
      </c>
      <c r="S1063" s="13" t="str">
        <f t="shared" si="94"/>
        <v>Thu</v>
      </c>
    </row>
    <row r="1064" spans="1:19" x14ac:dyDescent="0.25">
      <c r="A1064" s="60">
        <v>45918.733275462961</v>
      </c>
      <c r="B1064" s="61">
        <v>444284043</v>
      </c>
      <c r="C1064" s="37" t="s">
        <v>36</v>
      </c>
      <c r="D1064" s="37" t="s">
        <v>37</v>
      </c>
      <c r="E1064" s="37" t="s">
        <v>46</v>
      </c>
      <c r="F1064" s="37" t="s">
        <v>120</v>
      </c>
      <c r="G1064" s="36">
        <v>3639.81</v>
      </c>
      <c r="H1064" s="61">
        <v>443503262</v>
      </c>
      <c r="I1064" s="36">
        <v>0</v>
      </c>
      <c r="J1064" s="36">
        <v>0</v>
      </c>
      <c r="K1064" s="36">
        <v>0</v>
      </c>
      <c r="L1064" s="36">
        <v>-3.52</v>
      </c>
      <c r="M1064" s="36">
        <v>9956.4599999999991</v>
      </c>
      <c r="N1064" s="37" t="s">
        <v>970</v>
      </c>
      <c r="O1064" s="14">
        <f t="shared" si="90"/>
        <v>45918.733275462961</v>
      </c>
      <c r="P1064" s="19">
        <f t="shared" si="91"/>
        <v>45918.941608796296</v>
      </c>
      <c r="Q1064" s="20" t="str">
        <f t="shared" si="92"/>
        <v>18/09/2025</v>
      </c>
      <c r="R1064" s="13" t="str">
        <f t="shared" si="93"/>
        <v>22</v>
      </c>
      <c r="S1064" s="13" t="str">
        <f t="shared" si="94"/>
        <v>Thu</v>
      </c>
    </row>
    <row r="1065" spans="1:19" x14ac:dyDescent="0.25">
      <c r="A1065" s="58">
        <v>45918.733275462961</v>
      </c>
      <c r="B1065" s="59">
        <v>444284045</v>
      </c>
      <c r="C1065" s="38" t="s">
        <v>36</v>
      </c>
      <c r="D1065" s="38" t="s">
        <v>37</v>
      </c>
      <c r="E1065" s="38" t="s">
        <v>46</v>
      </c>
      <c r="F1065" s="38" t="s">
        <v>120</v>
      </c>
      <c r="G1065" s="35">
        <v>3639.81</v>
      </c>
      <c r="H1065" s="59">
        <v>443503263</v>
      </c>
      <c r="I1065" s="35">
        <v>0</v>
      </c>
      <c r="J1065" s="35">
        <v>0</v>
      </c>
      <c r="K1065" s="35">
        <v>0</v>
      </c>
      <c r="L1065" s="35">
        <v>-3.46</v>
      </c>
      <c r="M1065" s="35">
        <v>9953</v>
      </c>
      <c r="N1065" s="38" t="s">
        <v>970</v>
      </c>
      <c r="O1065" s="14">
        <f t="shared" si="90"/>
        <v>45918.733275462961</v>
      </c>
      <c r="P1065" s="19">
        <f t="shared" si="91"/>
        <v>45918.941608796296</v>
      </c>
      <c r="Q1065" s="20" t="str">
        <f t="shared" si="92"/>
        <v>18/09/2025</v>
      </c>
      <c r="R1065" s="13" t="str">
        <f t="shared" si="93"/>
        <v>22</v>
      </c>
      <c r="S1065" s="13" t="str">
        <f t="shared" si="94"/>
        <v>Thu</v>
      </c>
    </row>
    <row r="1066" spans="1:19" x14ac:dyDescent="0.25">
      <c r="A1066" s="60">
        <v>45918.733275462961</v>
      </c>
      <c r="B1066" s="61">
        <v>444284047</v>
      </c>
      <c r="C1066" s="37" t="s">
        <v>36</v>
      </c>
      <c r="D1066" s="37" t="s">
        <v>37</v>
      </c>
      <c r="E1066" s="37" t="s">
        <v>46</v>
      </c>
      <c r="F1066" s="37" t="s">
        <v>120</v>
      </c>
      <c r="G1066" s="36">
        <v>3639.81</v>
      </c>
      <c r="H1066" s="61">
        <v>443503264</v>
      </c>
      <c r="I1066" s="36">
        <v>0</v>
      </c>
      <c r="J1066" s="36">
        <v>0</v>
      </c>
      <c r="K1066" s="36">
        <v>0</v>
      </c>
      <c r="L1066" s="36">
        <v>-3.01</v>
      </c>
      <c r="M1066" s="36">
        <v>9949.99</v>
      </c>
      <c r="N1066" s="37" t="s">
        <v>1104</v>
      </c>
      <c r="O1066" s="14">
        <f t="shared" si="90"/>
        <v>45918.733275462961</v>
      </c>
      <c r="P1066" s="19">
        <f t="shared" si="91"/>
        <v>45918.941608796296</v>
      </c>
      <c r="Q1066" s="20" t="str">
        <f t="shared" si="92"/>
        <v>18/09/2025</v>
      </c>
      <c r="R1066" s="13" t="str">
        <f t="shared" si="93"/>
        <v>22</v>
      </c>
      <c r="S1066" s="13" t="str">
        <f t="shared" si="94"/>
        <v>Thu</v>
      </c>
    </row>
    <row r="1067" spans="1:19" x14ac:dyDescent="0.25">
      <c r="A1067" s="58">
        <v>45918.73333333333</v>
      </c>
      <c r="B1067" s="59">
        <v>444284153</v>
      </c>
      <c r="C1067" s="38" t="s">
        <v>36</v>
      </c>
      <c r="D1067" s="38" t="s">
        <v>37</v>
      </c>
      <c r="E1067" s="38" t="s">
        <v>46</v>
      </c>
      <c r="F1067" s="38" t="s">
        <v>120</v>
      </c>
      <c r="G1067" s="35">
        <v>3639.83</v>
      </c>
      <c r="H1067" s="59">
        <v>443503379</v>
      </c>
      <c r="I1067" s="35">
        <v>0</v>
      </c>
      <c r="J1067" s="35">
        <v>0</v>
      </c>
      <c r="K1067" s="35">
        <v>0</v>
      </c>
      <c r="L1067" s="35">
        <v>-3.03</v>
      </c>
      <c r="M1067" s="35">
        <v>9946.9599999999991</v>
      </c>
      <c r="N1067" s="38" t="s">
        <v>1105</v>
      </c>
      <c r="O1067" s="14">
        <f t="shared" si="90"/>
        <v>45918.73333333333</v>
      </c>
      <c r="P1067" s="19">
        <f t="shared" si="91"/>
        <v>45918.941666666666</v>
      </c>
      <c r="Q1067" s="20" t="str">
        <f t="shared" si="92"/>
        <v>18/09/2025</v>
      </c>
      <c r="R1067" s="13" t="str">
        <f t="shared" si="93"/>
        <v>22</v>
      </c>
      <c r="S1067" s="13" t="str">
        <f t="shared" si="94"/>
        <v>Thu</v>
      </c>
    </row>
    <row r="1068" spans="1:19" x14ac:dyDescent="0.25">
      <c r="A1068" s="60">
        <v>45918.736527777779</v>
      </c>
      <c r="B1068" s="61">
        <v>444287054</v>
      </c>
      <c r="C1068" s="37" t="s">
        <v>36</v>
      </c>
      <c r="D1068" s="37" t="s">
        <v>37</v>
      </c>
      <c r="E1068" s="37" t="s">
        <v>45</v>
      </c>
      <c r="F1068" s="37" t="s">
        <v>120</v>
      </c>
      <c r="G1068" s="36">
        <v>3642.66</v>
      </c>
      <c r="H1068" s="61">
        <v>443506618</v>
      </c>
      <c r="I1068" s="36">
        <v>0</v>
      </c>
      <c r="J1068" s="36">
        <v>0</v>
      </c>
      <c r="K1068" s="36">
        <v>0</v>
      </c>
      <c r="L1068" s="36">
        <v>0</v>
      </c>
      <c r="M1068" s="36">
        <v>9946.9599999999991</v>
      </c>
      <c r="N1068" s="37" t="s">
        <v>115</v>
      </c>
      <c r="O1068" s="14">
        <f t="shared" si="90"/>
        <v>45918.736527777779</v>
      </c>
      <c r="P1068" s="19">
        <f t="shared" si="91"/>
        <v>45918.944861111115</v>
      </c>
      <c r="Q1068" s="20" t="str">
        <f t="shared" si="92"/>
        <v>18/09/2025</v>
      </c>
      <c r="R1068" s="13" t="str">
        <f t="shared" si="93"/>
        <v>22</v>
      </c>
      <c r="S1068" s="13" t="str">
        <f t="shared" si="94"/>
        <v>Thu</v>
      </c>
    </row>
    <row r="1069" spans="1:19" x14ac:dyDescent="0.25">
      <c r="A1069" s="58">
        <v>45918.736539351848</v>
      </c>
      <c r="B1069" s="59">
        <v>444287056</v>
      </c>
      <c r="C1069" s="38" t="s">
        <v>36</v>
      </c>
      <c r="D1069" s="38" t="s">
        <v>37</v>
      </c>
      <c r="E1069" s="38" t="s">
        <v>45</v>
      </c>
      <c r="F1069" s="38" t="s">
        <v>120</v>
      </c>
      <c r="G1069" s="35">
        <v>3642.69</v>
      </c>
      <c r="H1069" s="59">
        <v>443506620</v>
      </c>
      <c r="I1069" s="35">
        <v>0</v>
      </c>
      <c r="J1069" s="35">
        <v>0</v>
      </c>
      <c r="K1069" s="35">
        <v>0</v>
      </c>
      <c r="L1069" s="35">
        <v>0</v>
      </c>
      <c r="M1069" s="35">
        <v>9946.9599999999991</v>
      </c>
      <c r="N1069" s="38" t="s">
        <v>116</v>
      </c>
      <c r="O1069" s="14">
        <f t="shared" si="90"/>
        <v>45918.736539351848</v>
      </c>
      <c r="P1069" s="19">
        <f t="shared" si="91"/>
        <v>45918.944872685184</v>
      </c>
      <c r="Q1069" s="20" t="str">
        <f t="shared" si="92"/>
        <v>18/09/2025</v>
      </c>
      <c r="R1069" s="13" t="str">
        <f t="shared" si="93"/>
        <v>22</v>
      </c>
      <c r="S1069" s="13" t="str">
        <f t="shared" si="94"/>
        <v>Thu</v>
      </c>
    </row>
    <row r="1070" spans="1:19" x14ac:dyDescent="0.25">
      <c r="A1070" s="60">
        <v>45918.738032407404</v>
      </c>
      <c r="B1070" s="61">
        <v>444288073</v>
      </c>
      <c r="C1070" s="37" t="s">
        <v>36</v>
      </c>
      <c r="D1070" s="37" t="s">
        <v>37</v>
      </c>
      <c r="E1070" s="37" t="s">
        <v>45</v>
      </c>
      <c r="F1070" s="37" t="s">
        <v>120</v>
      </c>
      <c r="G1070" s="36">
        <v>3641.93</v>
      </c>
      <c r="H1070" s="61">
        <v>443507805</v>
      </c>
      <c r="I1070" s="36">
        <v>0</v>
      </c>
      <c r="J1070" s="36">
        <v>0</v>
      </c>
      <c r="K1070" s="36">
        <v>0</v>
      </c>
      <c r="L1070" s="36">
        <v>0</v>
      </c>
      <c r="M1070" s="36">
        <v>9946.9599999999991</v>
      </c>
      <c r="N1070" s="37" t="s">
        <v>109</v>
      </c>
      <c r="O1070" s="14">
        <f t="shared" si="90"/>
        <v>45918.738032407404</v>
      </c>
      <c r="P1070" s="19">
        <f t="shared" si="91"/>
        <v>45918.94636574074</v>
      </c>
      <c r="Q1070" s="20" t="str">
        <f t="shared" si="92"/>
        <v>18/09/2025</v>
      </c>
      <c r="R1070" s="13" t="str">
        <f t="shared" si="93"/>
        <v>22</v>
      </c>
      <c r="S1070" s="13" t="str">
        <f t="shared" si="94"/>
        <v>Thu</v>
      </c>
    </row>
    <row r="1071" spans="1:19" x14ac:dyDescent="0.25">
      <c r="A1071" s="58">
        <v>45918.738043981481</v>
      </c>
      <c r="B1071" s="59">
        <v>444288075</v>
      </c>
      <c r="C1071" s="38" t="s">
        <v>36</v>
      </c>
      <c r="D1071" s="38" t="s">
        <v>37</v>
      </c>
      <c r="E1071" s="38" t="s">
        <v>45</v>
      </c>
      <c r="F1071" s="38" t="s">
        <v>120</v>
      </c>
      <c r="G1071" s="35">
        <v>3641.9</v>
      </c>
      <c r="H1071" s="59">
        <v>443507807</v>
      </c>
      <c r="I1071" s="35">
        <v>0</v>
      </c>
      <c r="J1071" s="35">
        <v>0</v>
      </c>
      <c r="K1071" s="35">
        <v>0</v>
      </c>
      <c r="L1071" s="35">
        <v>0</v>
      </c>
      <c r="M1071" s="35">
        <v>9946.9599999999991</v>
      </c>
      <c r="N1071" s="38" t="s">
        <v>114</v>
      </c>
      <c r="O1071" s="14">
        <f t="shared" si="90"/>
        <v>45918.738043981481</v>
      </c>
      <c r="P1071" s="19">
        <f t="shared" si="91"/>
        <v>45918.946377314816</v>
      </c>
      <c r="Q1071" s="20" t="str">
        <f t="shared" si="92"/>
        <v>18/09/2025</v>
      </c>
      <c r="R1071" s="13" t="str">
        <f t="shared" si="93"/>
        <v>22</v>
      </c>
      <c r="S1071" s="13" t="str">
        <f t="shared" si="94"/>
        <v>Thu</v>
      </c>
    </row>
    <row r="1072" spans="1:19" x14ac:dyDescent="0.25">
      <c r="A1072" s="60">
        <v>45918.738043981481</v>
      </c>
      <c r="B1072" s="61">
        <v>444288076</v>
      </c>
      <c r="C1072" s="37" t="s">
        <v>36</v>
      </c>
      <c r="D1072" s="37" t="s">
        <v>37</v>
      </c>
      <c r="E1072" s="37" t="s">
        <v>45</v>
      </c>
      <c r="F1072" s="37" t="s">
        <v>120</v>
      </c>
      <c r="G1072" s="36">
        <v>3641.92</v>
      </c>
      <c r="H1072" s="61">
        <v>443507809</v>
      </c>
      <c r="I1072" s="36">
        <v>0</v>
      </c>
      <c r="J1072" s="36">
        <v>0</v>
      </c>
      <c r="K1072" s="36">
        <v>0</v>
      </c>
      <c r="L1072" s="36">
        <v>0</v>
      </c>
      <c r="M1072" s="36">
        <v>9946.9599999999991</v>
      </c>
      <c r="N1072" s="37" t="s">
        <v>77</v>
      </c>
      <c r="O1072" s="14">
        <f t="shared" ref="O1072:O1089" si="95">A1072</f>
        <v>45918.738043981481</v>
      </c>
      <c r="P1072" s="19">
        <f t="shared" ref="P1072:P1089" si="96">O1072+(5/24)</f>
        <v>45918.946377314816</v>
      </c>
      <c r="Q1072" s="20" t="str">
        <f t="shared" ref="Q1072:Q1089" si="97">TEXT(P1072,"dd/mm/yyyy")</f>
        <v>18/09/2025</v>
      </c>
      <c r="R1072" s="13" t="str">
        <f t="shared" ref="R1072:R1089" si="98">TEXT(P1072,"hh")</f>
        <v>22</v>
      </c>
      <c r="S1072" s="13" t="str">
        <f t="shared" ref="S1072:S1089" si="99">TEXT(P1072,"ddd")</f>
        <v>Thu</v>
      </c>
    </row>
    <row r="1073" spans="1:19" x14ac:dyDescent="0.25">
      <c r="A1073" s="58">
        <v>45918.738043981481</v>
      </c>
      <c r="B1073" s="59">
        <v>444288077</v>
      </c>
      <c r="C1073" s="38" t="s">
        <v>36</v>
      </c>
      <c r="D1073" s="38" t="s">
        <v>37</v>
      </c>
      <c r="E1073" s="38" t="s">
        <v>45</v>
      </c>
      <c r="F1073" s="38" t="s">
        <v>120</v>
      </c>
      <c r="G1073" s="35">
        <v>3641.89</v>
      </c>
      <c r="H1073" s="59">
        <v>443507811</v>
      </c>
      <c r="I1073" s="35">
        <v>0</v>
      </c>
      <c r="J1073" s="35">
        <v>0</v>
      </c>
      <c r="K1073" s="35">
        <v>0</v>
      </c>
      <c r="L1073" s="35">
        <v>0</v>
      </c>
      <c r="M1073" s="35">
        <v>9946.9599999999991</v>
      </c>
      <c r="N1073" s="38" t="s">
        <v>108</v>
      </c>
      <c r="O1073" s="14">
        <f t="shared" si="95"/>
        <v>45918.738043981481</v>
      </c>
      <c r="P1073" s="19">
        <f t="shared" si="96"/>
        <v>45918.946377314816</v>
      </c>
      <c r="Q1073" s="20" t="str">
        <f t="shared" si="97"/>
        <v>18/09/2025</v>
      </c>
      <c r="R1073" s="13" t="str">
        <f t="shared" si="98"/>
        <v>22</v>
      </c>
      <c r="S1073" s="13" t="str">
        <f t="shared" si="99"/>
        <v>Thu</v>
      </c>
    </row>
    <row r="1074" spans="1:19" x14ac:dyDescent="0.25">
      <c r="A1074" s="60">
        <v>45918.738043981481</v>
      </c>
      <c r="B1074" s="61">
        <v>444288079</v>
      </c>
      <c r="C1074" s="37" t="s">
        <v>36</v>
      </c>
      <c r="D1074" s="37" t="s">
        <v>37</v>
      </c>
      <c r="E1074" s="37" t="s">
        <v>45</v>
      </c>
      <c r="F1074" s="37" t="s">
        <v>120</v>
      </c>
      <c r="G1074" s="36">
        <v>3641.86</v>
      </c>
      <c r="H1074" s="61">
        <v>443507814</v>
      </c>
      <c r="I1074" s="36">
        <v>0</v>
      </c>
      <c r="J1074" s="36">
        <v>0</v>
      </c>
      <c r="K1074" s="36">
        <v>0</v>
      </c>
      <c r="L1074" s="36">
        <v>0</v>
      </c>
      <c r="M1074" s="36">
        <v>9946.9599999999991</v>
      </c>
      <c r="N1074" s="37" t="s">
        <v>48</v>
      </c>
      <c r="O1074" s="14">
        <f t="shared" si="95"/>
        <v>45918.738043981481</v>
      </c>
      <c r="P1074" s="19">
        <f t="shared" si="96"/>
        <v>45918.946377314816</v>
      </c>
      <c r="Q1074" s="20" t="str">
        <f t="shared" si="97"/>
        <v>18/09/2025</v>
      </c>
      <c r="R1074" s="13" t="str">
        <f t="shared" si="98"/>
        <v>22</v>
      </c>
      <c r="S1074" s="13" t="str">
        <f t="shared" si="99"/>
        <v>Thu</v>
      </c>
    </row>
    <row r="1075" spans="1:19" x14ac:dyDescent="0.25">
      <c r="A1075" s="58">
        <v>45918.738055555557</v>
      </c>
      <c r="B1075" s="59">
        <v>444288083</v>
      </c>
      <c r="C1075" s="38" t="s">
        <v>36</v>
      </c>
      <c r="D1075" s="38" t="s">
        <v>37</v>
      </c>
      <c r="E1075" s="38" t="s">
        <v>45</v>
      </c>
      <c r="F1075" s="38" t="s">
        <v>120</v>
      </c>
      <c r="G1075" s="35">
        <v>3641.87</v>
      </c>
      <c r="H1075" s="59">
        <v>443507819</v>
      </c>
      <c r="I1075" s="35">
        <v>0</v>
      </c>
      <c r="J1075" s="35">
        <v>0</v>
      </c>
      <c r="K1075" s="35">
        <v>0</v>
      </c>
      <c r="L1075" s="35">
        <v>0</v>
      </c>
      <c r="M1075" s="35">
        <v>9946.9599999999991</v>
      </c>
      <c r="N1075" s="38" t="s">
        <v>47</v>
      </c>
      <c r="O1075" s="14">
        <f t="shared" si="95"/>
        <v>45918.738055555557</v>
      </c>
      <c r="P1075" s="19">
        <f t="shared" si="96"/>
        <v>45918.946388888893</v>
      </c>
      <c r="Q1075" s="20" t="str">
        <f t="shared" si="97"/>
        <v>18/09/2025</v>
      </c>
      <c r="R1075" s="13" t="str">
        <f t="shared" si="98"/>
        <v>22</v>
      </c>
      <c r="S1075" s="13" t="str">
        <f t="shared" si="99"/>
        <v>Thu</v>
      </c>
    </row>
    <row r="1076" spans="1:19" x14ac:dyDescent="0.25">
      <c r="A1076" s="60">
        <v>45918.738055555557</v>
      </c>
      <c r="B1076" s="61">
        <v>444288084</v>
      </c>
      <c r="C1076" s="37" t="s">
        <v>36</v>
      </c>
      <c r="D1076" s="37" t="s">
        <v>37</v>
      </c>
      <c r="E1076" s="37" t="s">
        <v>45</v>
      </c>
      <c r="F1076" s="37" t="s">
        <v>120</v>
      </c>
      <c r="G1076" s="36">
        <v>3641.86</v>
      </c>
      <c r="H1076" s="61">
        <v>443507820</v>
      </c>
      <c r="I1076" s="36">
        <v>0</v>
      </c>
      <c r="J1076" s="36">
        <v>0</v>
      </c>
      <c r="K1076" s="36">
        <v>0</v>
      </c>
      <c r="L1076" s="36">
        <v>0</v>
      </c>
      <c r="M1076" s="36">
        <v>9946.9599999999991</v>
      </c>
      <c r="N1076" s="37" t="s">
        <v>52</v>
      </c>
      <c r="O1076" s="14">
        <f t="shared" si="95"/>
        <v>45918.738055555557</v>
      </c>
      <c r="P1076" s="19">
        <f t="shared" si="96"/>
        <v>45918.946388888893</v>
      </c>
      <c r="Q1076" s="20" t="str">
        <f t="shared" si="97"/>
        <v>18/09/2025</v>
      </c>
      <c r="R1076" s="13" t="str">
        <f t="shared" si="98"/>
        <v>22</v>
      </c>
      <c r="S1076" s="13" t="str">
        <f t="shared" si="99"/>
        <v>Thu</v>
      </c>
    </row>
    <row r="1077" spans="1:19" x14ac:dyDescent="0.25">
      <c r="A1077" s="58">
        <v>45918.74</v>
      </c>
      <c r="B1077" s="59">
        <v>444289085</v>
      </c>
      <c r="C1077" s="38" t="s">
        <v>36</v>
      </c>
      <c r="D1077" s="38" t="s">
        <v>38</v>
      </c>
      <c r="E1077" s="38" t="s">
        <v>45</v>
      </c>
      <c r="F1077" s="38" t="s">
        <v>120</v>
      </c>
      <c r="G1077" s="35">
        <v>3640.72</v>
      </c>
      <c r="H1077" s="59">
        <v>443508965</v>
      </c>
      <c r="I1077" s="35">
        <v>0</v>
      </c>
      <c r="J1077" s="35">
        <v>0</v>
      </c>
      <c r="K1077" s="35">
        <v>0</v>
      </c>
      <c r="L1077" s="35">
        <v>0</v>
      </c>
      <c r="M1077" s="35">
        <v>9946.9599999999991</v>
      </c>
      <c r="N1077" s="38" t="s">
        <v>81</v>
      </c>
      <c r="O1077" s="14">
        <f t="shared" si="95"/>
        <v>45918.74</v>
      </c>
      <c r="P1077" s="19">
        <f t="shared" si="96"/>
        <v>45918.948333333334</v>
      </c>
      <c r="Q1077" s="20" t="str">
        <f t="shared" si="97"/>
        <v>18/09/2025</v>
      </c>
      <c r="R1077" s="13" t="str">
        <f t="shared" si="98"/>
        <v>22</v>
      </c>
      <c r="S1077" s="13" t="str">
        <f t="shared" si="99"/>
        <v>Thu</v>
      </c>
    </row>
    <row r="1078" spans="1:19" x14ac:dyDescent="0.25">
      <c r="A1078" s="60">
        <v>45918.740370370368</v>
      </c>
      <c r="B1078" s="61">
        <v>444289293</v>
      </c>
      <c r="C1078" s="37" t="s">
        <v>36</v>
      </c>
      <c r="D1078" s="37" t="s">
        <v>38</v>
      </c>
      <c r="E1078" s="37" t="s">
        <v>46</v>
      </c>
      <c r="F1078" s="37" t="s">
        <v>120</v>
      </c>
      <c r="G1078" s="36">
        <v>3643.4</v>
      </c>
      <c r="H1078" s="61">
        <v>443509196</v>
      </c>
      <c r="I1078" s="36">
        <v>0</v>
      </c>
      <c r="J1078" s="36">
        <v>0</v>
      </c>
      <c r="K1078" s="36">
        <v>0</v>
      </c>
      <c r="L1078" s="36">
        <v>1.47</v>
      </c>
      <c r="M1078" s="36">
        <v>9948.43</v>
      </c>
      <c r="N1078" s="37" t="s">
        <v>1106</v>
      </c>
      <c r="O1078" s="14">
        <f t="shared" si="95"/>
        <v>45918.740370370368</v>
      </c>
      <c r="P1078" s="19">
        <f t="shared" si="96"/>
        <v>45918.948703703703</v>
      </c>
      <c r="Q1078" s="20" t="str">
        <f t="shared" si="97"/>
        <v>18/09/2025</v>
      </c>
      <c r="R1078" s="13" t="str">
        <f t="shared" si="98"/>
        <v>22</v>
      </c>
      <c r="S1078" s="13" t="str">
        <f t="shared" si="99"/>
        <v>Thu</v>
      </c>
    </row>
    <row r="1079" spans="1:19" x14ac:dyDescent="0.25">
      <c r="A1079" s="58">
        <v>45918.74046296296</v>
      </c>
      <c r="B1079" s="59">
        <v>444289341</v>
      </c>
      <c r="C1079" s="38" t="s">
        <v>36</v>
      </c>
      <c r="D1079" s="38" t="s">
        <v>38</v>
      </c>
      <c r="E1079" s="38" t="s">
        <v>46</v>
      </c>
      <c r="F1079" s="38" t="s">
        <v>120</v>
      </c>
      <c r="G1079" s="35">
        <v>3643.43</v>
      </c>
      <c r="H1079" s="59">
        <v>443509242</v>
      </c>
      <c r="I1079" s="35">
        <v>0</v>
      </c>
      <c r="J1079" s="35">
        <v>0</v>
      </c>
      <c r="K1079" s="35">
        <v>0</v>
      </c>
      <c r="L1079" s="35">
        <v>1.51</v>
      </c>
      <c r="M1079" s="35">
        <v>9949.94</v>
      </c>
      <c r="N1079" s="38" t="s">
        <v>1107</v>
      </c>
      <c r="O1079" s="14">
        <f t="shared" si="95"/>
        <v>45918.74046296296</v>
      </c>
      <c r="P1079" s="19">
        <f t="shared" si="96"/>
        <v>45918.948796296296</v>
      </c>
      <c r="Q1079" s="20" t="str">
        <f t="shared" si="97"/>
        <v>18/09/2025</v>
      </c>
      <c r="R1079" s="13" t="str">
        <f t="shared" si="98"/>
        <v>22</v>
      </c>
      <c r="S1079" s="13" t="str">
        <f t="shared" si="99"/>
        <v>Thu</v>
      </c>
    </row>
    <row r="1080" spans="1:19" x14ac:dyDescent="0.25">
      <c r="A1080" s="60">
        <v>45918.74046296296</v>
      </c>
      <c r="B1080" s="61">
        <v>444289342</v>
      </c>
      <c r="C1080" s="37" t="s">
        <v>36</v>
      </c>
      <c r="D1080" s="37" t="s">
        <v>38</v>
      </c>
      <c r="E1080" s="37" t="s">
        <v>46</v>
      </c>
      <c r="F1080" s="37" t="s">
        <v>120</v>
      </c>
      <c r="G1080" s="36">
        <v>3643.43</v>
      </c>
      <c r="H1080" s="61">
        <v>443509243</v>
      </c>
      <c r="I1080" s="36">
        <v>0</v>
      </c>
      <c r="J1080" s="36">
        <v>0</v>
      </c>
      <c r="K1080" s="36">
        <v>0</v>
      </c>
      <c r="L1080" s="36">
        <v>1.54</v>
      </c>
      <c r="M1080" s="36">
        <v>9951.48</v>
      </c>
      <c r="N1080" s="37" t="s">
        <v>1107</v>
      </c>
      <c r="O1080" s="14">
        <f t="shared" si="95"/>
        <v>45918.74046296296</v>
      </c>
      <c r="P1080" s="19">
        <f t="shared" si="96"/>
        <v>45918.948796296296</v>
      </c>
      <c r="Q1080" s="20" t="str">
        <f t="shared" si="97"/>
        <v>18/09/2025</v>
      </c>
      <c r="R1080" s="13" t="str">
        <f t="shared" si="98"/>
        <v>22</v>
      </c>
      <c r="S1080" s="13" t="str">
        <f t="shared" si="99"/>
        <v>Thu</v>
      </c>
    </row>
    <row r="1081" spans="1:19" x14ac:dyDescent="0.25">
      <c r="A1081" s="58">
        <v>45918.74050925926</v>
      </c>
      <c r="B1081" s="59">
        <v>444289398</v>
      </c>
      <c r="C1081" s="38" t="s">
        <v>36</v>
      </c>
      <c r="D1081" s="38" t="s">
        <v>37</v>
      </c>
      <c r="E1081" s="38" t="s">
        <v>46</v>
      </c>
      <c r="F1081" s="38" t="s">
        <v>120</v>
      </c>
      <c r="G1081" s="35">
        <v>3643.73</v>
      </c>
      <c r="H1081" s="59">
        <v>443509318</v>
      </c>
      <c r="I1081" s="35">
        <v>0</v>
      </c>
      <c r="J1081" s="35">
        <v>0</v>
      </c>
      <c r="K1081" s="35">
        <v>0</v>
      </c>
      <c r="L1081" s="35">
        <v>-3.01</v>
      </c>
      <c r="M1081" s="35">
        <v>9948.4699999999993</v>
      </c>
      <c r="N1081" s="38" t="s">
        <v>1108</v>
      </c>
      <c r="O1081" s="14">
        <f t="shared" si="95"/>
        <v>45918.74050925926</v>
      </c>
      <c r="P1081" s="19">
        <f t="shared" si="96"/>
        <v>45918.948842592596</v>
      </c>
      <c r="Q1081" s="20" t="str">
        <f t="shared" si="97"/>
        <v>18/09/2025</v>
      </c>
      <c r="R1081" s="13" t="str">
        <f t="shared" si="98"/>
        <v>22</v>
      </c>
      <c r="S1081" s="13" t="str">
        <f t="shared" si="99"/>
        <v>Thu</v>
      </c>
    </row>
    <row r="1082" spans="1:19" x14ac:dyDescent="0.25">
      <c r="A1082" s="60">
        <v>45918.741273148145</v>
      </c>
      <c r="B1082" s="61">
        <v>444290035</v>
      </c>
      <c r="C1082" s="37" t="s">
        <v>36</v>
      </c>
      <c r="D1082" s="37" t="s">
        <v>38</v>
      </c>
      <c r="E1082" s="37" t="s">
        <v>46</v>
      </c>
      <c r="F1082" s="37" t="s">
        <v>120</v>
      </c>
      <c r="G1082" s="36">
        <v>3644.94</v>
      </c>
      <c r="H1082" s="61">
        <v>443510227</v>
      </c>
      <c r="I1082" s="36">
        <v>0</v>
      </c>
      <c r="J1082" s="36">
        <v>0</v>
      </c>
      <c r="K1082" s="36">
        <v>0</v>
      </c>
      <c r="L1082" s="36">
        <v>3.08</v>
      </c>
      <c r="M1082" s="36">
        <v>9951.5499999999993</v>
      </c>
      <c r="N1082" s="37" t="s">
        <v>1109</v>
      </c>
      <c r="O1082" s="14">
        <f t="shared" si="95"/>
        <v>45918.741273148145</v>
      </c>
      <c r="P1082" s="19">
        <f t="shared" si="96"/>
        <v>45918.949606481481</v>
      </c>
      <c r="Q1082" s="20" t="str">
        <f t="shared" si="97"/>
        <v>18/09/2025</v>
      </c>
      <c r="R1082" s="13" t="str">
        <f t="shared" si="98"/>
        <v>22</v>
      </c>
      <c r="S1082" s="13" t="str">
        <f t="shared" si="99"/>
        <v>Thu</v>
      </c>
    </row>
    <row r="1083" spans="1:19" x14ac:dyDescent="0.25">
      <c r="A1083" s="58">
        <v>45918.741273148145</v>
      </c>
      <c r="B1083" s="59">
        <v>444290037</v>
      </c>
      <c r="C1083" s="38" t="s">
        <v>36</v>
      </c>
      <c r="D1083" s="38" t="s">
        <v>38</v>
      </c>
      <c r="E1083" s="38" t="s">
        <v>46</v>
      </c>
      <c r="F1083" s="38" t="s">
        <v>120</v>
      </c>
      <c r="G1083" s="35">
        <v>3644.94</v>
      </c>
      <c r="H1083" s="59">
        <v>443510228</v>
      </c>
      <c r="I1083" s="35">
        <v>0</v>
      </c>
      <c r="J1083" s="35">
        <v>0</v>
      </c>
      <c r="K1083" s="35">
        <v>0</v>
      </c>
      <c r="L1083" s="35">
        <v>3.07</v>
      </c>
      <c r="M1083" s="35">
        <v>9954.6200000000008</v>
      </c>
      <c r="N1083" s="38" t="s">
        <v>1109</v>
      </c>
      <c r="O1083" s="14">
        <f t="shared" si="95"/>
        <v>45918.741273148145</v>
      </c>
      <c r="P1083" s="19">
        <f t="shared" si="96"/>
        <v>45918.949606481481</v>
      </c>
      <c r="Q1083" s="20" t="str">
        <f t="shared" si="97"/>
        <v>18/09/2025</v>
      </c>
      <c r="R1083" s="13" t="str">
        <f t="shared" si="98"/>
        <v>22</v>
      </c>
      <c r="S1083" s="13" t="str">
        <f t="shared" si="99"/>
        <v>Thu</v>
      </c>
    </row>
    <row r="1084" spans="1:19" x14ac:dyDescent="0.25">
      <c r="A1084" s="60">
        <v>45918.741273148145</v>
      </c>
      <c r="B1084" s="61">
        <v>444290050</v>
      </c>
      <c r="C1084" s="37" t="s">
        <v>36</v>
      </c>
      <c r="D1084" s="37" t="s">
        <v>38</v>
      </c>
      <c r="E1084" s="37" t="s">
        <v>46</v>
      </c>
      <c r="F1084" s="37" t="s">
        <v>120</v>
      </c>
      <c r="G1084" s="36">
        <v>3645.48</v>
      </c>
      <c r="H1084" s="61">
        <v>443510242</v>
      </c>
      <c r="I1084" s="36">
        <v>0</v>
      </c>
      <c r="J1084" s="36">
        <v>0</v>
      </c>
      <c r="K1084" s="36">
        <v>0</v>
      </c>
      <c r="L1084" s="36">
        <v>3.58</v>
      </c>
      <c r="M1084" s="36">
        <v>9958.2000000000007</v>
      </c>
      <c r="N1084" s="37" t="s">
        <v>1110</v>
      </c>
      <c r="O1084" s="14">
        <f t="shared" si="95"/>
        <v>45918.741273148145</v>
      </c>
      <c r="P1084" s="19">
        <f t="shared" si="96"/>
        <v>45918.949606481481</v>
      </c>
      <c r="Q1084" s="20" t="str">
        <f t="shared" si="97"/>
        <v>18/09/2025</v>
      </c>
      <c r="R1084" s="13" t="str">
        <f t="shared" si="98"/>
        <v>22</v>
      </c>
      <c r="S1084" s="13" t="str">
        <f t="shared" si="99"/>
        <v>Thu</v>
      </c>
    </row>
    <row r="1085" spans="1:19" x14ac:dyDescent="0.25">
      <c r="A1085" s="58">
        <v>45918.741273148145</v>
      </c>
      <c r="B1085" s="59">
        <v>444290052</v>
      </c>
      <c r="C1085" s="38" t="s">
        <v>36</v>
      </c>
      <c r="D1085" s="38" t="s">
        <v>38</v>
      </c>
      <c r="E1085" s="38" t="s">
        <v>46</v>
      </c>
      <c r="F1085" s="38" t="s">
        <v>120</v>
      </c>
      <c r="G1085" s="35">
        <v>3645.48</v>
      </c>
      <c r="H1085" s="59">
        <v>443510243</v>
      </c>
      <c r="I1085" s="35">
        <v>0</v>
      </c>
      <c r="J1085" s="35">
        <v>0</v>
      </c>
      <c r="K1085" s="35">
        <v>0</v>
      </c>
      <c r="L1085" s="35">
        <v>3.62</v>
      </c>
      <c r="M1085" s="35">
        <v>9961.82</v>
      </c>
      <c r="N1085" s="38" t="s">
        <v>1110</v>
      </c>
      <c r="O1085" s="14">
        <f t="shared" si="95"/>
        <v>45918.741273148145</v>
      </c>
      <c r="P1085" s="19">
        <f t="shared" si="96"/>
        <v>45918.949606481481</v>
      </c>
      <c r="Q1085" s="20" t="str">
        <f t="shared" si="97"/>
        <v>18/09/2025</v>
      </c>
      <c r="R1085" s="13" t="str">
        <f t="shared" si="98"/>
        <v>22</v>
      </c>
      <c r="S1085" s="13" t="str">
        <f t="shared" si="99"/>
        <v>Thu</v>
      </c>
    </row>
    <row r="1086" spans="1:19" x14ac:dyDescent="0.25">
      <c r="A1086" s="60">
        <v>45918.742129629631</v>
      </c>
      <c r="B1086" s="61">
        <v>444290794</v>
      </c>
      <c r="C1086" s="37" t="s">
        <v>36</v>
      </c>
      <c r="D1086" s="37" t="s">
        <v>38</v>
      </c>
      <c r="E1086" s="37" t="s">
        <v>46</v>
      </c>
      <c r="F1086" s="37" t="s">
        <v>120</v>
      </c>
      <c r="G1086" s="36">
        <v>3646.2</v>
      </c>
      <c r="H1086" s="61">
        <v>443511134</v>
      </c>
      <c r="I1086" s="36">
        <v>0</v>
      </c>
      <c r="J1086" s="36">
        <v>0</v>
      </c>
      <c r="K1086" s="36">
        <v>0</v>
      </c>
      <c r="L1086" s="36">
        <v>3.54</v>
      </c>
      <c r="M1086" s="36">
        <v>9965.36</v>
      </c>
      <c r="N1086" s="37" t="s">
        <v>1111</v>
      </c>
      <c r="O1086" s="14">
        <f t="shared" si="95"/>
        <v>45918.742129629631</v>
      </c>
      <c r="P1086" s="19">
        <f t="shared" si="96"/>
        <v>45918.950462962966</v>
      </c>
      <c r="Q1086" s="20" t="str">
        <f t="shared" si="97"/>
        <v>18/09/2025</v>
      </c>
      <c r="R1086" s="13" t="str">
        <f t="shared" si="98"/>
        <v>22</v>
      </c>
      <c r="S1086" s="13" t="str">
        <f t="shared" si="99"/>
        <v>Thu</v>
      </c>
    </row>
    <row r="1087" spans="1:19" x14ac:dyDescent="0.25">
      <c r="A1087" s="58">
        <v>45918.742905092593</v>
      </c>
      <c r="B1087" s="59">
        <v>444291435</v>
      </c>
      <c r="C1087" s="38" t="s">
        <v>36</v>
      </c>
      <c r="D1087" s="38" t="s">
        <v>38</v>
      </c>
      <c r="E1087" s="38" t="s">
        <v>46</v>
      </c>
      <c r="F1087" s="38" t="s">
        <v>120</v>
      </c>
      <c r="G1087" s="35">
        <v>3645.41</v>
      </c>
      <c r="H1087" s="59">
        <v>443511902</v>
      </c>
      <c r="I1087" s="35">
        <v>0</v>
      </c>
      <c r="J1087" s="35">
        <v>0</v>
      </c>
      <c r="K1087" s="35">
        <v>0</v>
      </c>
      <c r="L1087" s="35">
        <v>2.72</v>
      </c>
      <c r="M1087" s="35">
        <v>9968.08</v>
      </c>
      <c r="N1087" s="38" t="s">
        <v>1112</v>
      </c>
      <c r="O1087" s="14">
        <f t="shared" si="95"/>
        <v>45918.742905092593</v>
      </c>
      <c r="P1087" s="19">
        <f t="shared" si="96"/>
        <v>45918.951238425929</v>
      </c>
      <c r="Q1087" s="20" t="str">
        <f t="shared" si="97"/>
        <v>18/09/2025</v>
      </c>
      <c r="R1087" s="13" t="str">
        <f t="shared" si="98"/>
        <v>22</v>
      </c>
      <c r="S1087" s="13" t="str">
        <f t="shared" si="99"/>
        <v>Thu</v>
      </c>
    </row>
    <row r="1088" spans="1:19" x14ac:dyDescent="0.25">
      <c r="A1088" s="60">
        <v>45918.743009259262</v>
      </c>
      <c r="B1088" s="61">
        <v>444291493</v>
      </c>
      <c r="C1088" s="37" t="s">
        <v>36</v>
      </c>
      <c r="D1088" s="37" t="s">
        <v>37</v>
      </c>
      <c r="E1088" s="37" t="s">
        <v>45</v>
      </c>
      <c r="F1088" s="37" t="s">
        <v>120</v>
      </c>
      <c r="G1088" s="36">
        <v>3645.31</v>
      </c>
      <c r="H1088" s="61">
        <v>443511962</v>
      </c>
      <c r="I1088" s="36">
        <v>0</v>
      </c>
      <c r="J1088" s="36">
        <v>0</v>
      </c>
      <c r="K1088" s="36">
        <v>0</v>
      </c>
      <c r="L1088" s="36">
        <v>0</v>
      </c>
      <c r="M1088" s="36">
        <v>9968.08</v>
      </c>
      <c r="N1088" s="37" t="s">
        <v>115</v>
      </c>
      <c r="O1088" s="14">
        <f t="shared" si="95"/>
        <v>45918.743009259262</v>
      </c>
      <c r="P1088" s="19">
        <f t="shared" si="96"/>
        <v>45918.951342592598</v>
      </c>
      <c r="Q1088" s="20" t="str">
        <f t="shared" si="97"/>
        <v>18/09/2025</v>
      </c>
      <c r="R1088" s="13" t="str">
        <f t="shared" si="98"/>
        <v>22</v>
      </c>
      <c r="S1088" s="13" t="str">
        <f t="shared" si="99"/>
        <v>Thu</v>
      </c>
    </row>
    <row r="1089" spans="1:19" x14ac:dyDescent="0.25">
      <c r="A1089" s="58">
        <v>45918.743020833332</v>
      </c>
      <c r="B1089" s="59">
        <v>444291500</v>
      </c>
      <c r="C1089" s="38" t="s">
        <v>36</v>
      </c>
      <c r="D1089" s="38" t="s">
        <v>37</v>
      </c>
      <c r="E1089" s="38" t="s">
        <v>45</v>
      </c>
      <c r="F1089" s="38" t="s">
        <v>120</v>
      </c>
      <c r="G1089" s="35">
        <v>3645.16</v>
      </c>
      <c r="H1089" s="59">
        <v>443511969</v>
      </c>
      <c r="I1089" s="35">
        <v>0</v>
      </c>
      <c r="J1089" s="35">
        <v>0</v>
      </c>
      <c r="K1089" s="35">
        <v>0</v>
      </c>
      <c r="L1089" s="35">
        <v>0</v>
      </c>
      <c r="M1089" s="35">
        <v>9968.08</v>
      </c>
      <c r="N1089" s="38" t="s">
        <v>116</v>
      </c>
      <c r="O1089" s="14">
        <f t="shared" si="95"/>
        <v>45918.743020833332</v>
      </c>
      <c r="P1089" s="19">
        <f t="shared" si="96"/>
        <v>45918.951354166667</v>
      </c>
      <c r="Q1089" s="20" t="str">
        <f t="shared" si="97"/>
        <v>18/09/2025</v>
      </c>
      <c r="R1089" s="13" t="str">
        <f t="shared" si="98"/>
        <v>22</v>
      </c>
      <c r="S1089" s="13" t="str">
        <f t="shared" si="99"/>
        <v>Thu</v>
      </c>
    </row>
    <row r="1090" spans="1:19" x14ac:dyDescent="0.25">
      <c r="A1090" s="60">
        <v>45918.745312500003</v>
      </c>
      <c r="B1090" s="61">
        <v>444293083</v>
      </c>
      <c r="C1090" s="37" t="s">
        <v>36</v>
      </c>
      <c r="D1090" s="37" t="s">
        <v>38</v>
      </c>
      <c r="E1090" s="37" t="s">
        <v>46</v>
      </c>
      <c r="F1090" s="37" t="s">
        <v>120</v>
      </c>
      <c r="G1090" s="36">
        <v>3642.33</v>
      </c>
      <c r="H1090" s="61">
        <v>443513766</v>
      </c>
      <c r="I1090" s="36">
        <v>0</v>
      </c>
      <c r="J1090" s="36">
        <v>0</v>
      </c>
      <c r="K1090" s="36">
        <v>0</v>
      </c>
      <c r="L1090" s="36">
        <v>-2.98</v>
      </c>
      <c r="M1090" s="36">
        <v>9965.1</v>
      </c>
      <c r="N1090" s="37" t="s">
        <v>1113</v>
      </c>
      <c r="O1090" s="14">
        <f t="shared" ref="O1090:O1153" si="100">A1090</f>
        <v>45918.745312500003</v>
      </c>
      <c r="P1090" s="19">
        <f t="shared" ref="P1090:P1153" si="101">O1090+(5/24)</f>
        <v>45918.953645833339</v>
      </c>
      <c r="Q1090" s="20" t="str">
        <f t="shared" ref="Q1090:Q1153" si="102">TEXT(P1090,"dd/mm/yyyy")</f>
        <v>18/09/2025</v>
      </c>
      <c r="R1090" s="13" t="str">
        <f t="shared" ref="R1090:R1153" si="103">TEXT(P1090,"hh")</f>
        <v>22</v>
      </c>
      <c r="S1090" s="13" t="str">
        <f t="shared" ref="S1090:S1153" si="104">TEXT(P1090,"ddd")</f>
        <v>Thu</v>
      </c>
    </row>
    <row r="1091" spans="1:19" x14ac:dyDescent="0.25">
      <c r="A1091" s="58">
        <v>45918.745312500003</v>
      </c>
      <c r="B1091" s="59">
        <v>444293085</v>
      </c>
      <c r="C1091" s="38" t="s">
        <v>36</v>
      </c>
      <c r="D1091" s="38" t="s">
        <v>38</v>
      </c>
      <c r="E1091" s="38" t="s">
        <v>46</v>
      </c>
      <c r="F1091" s="38" t="s">
        <v>120</v>
      </c>
      <c r="G1091" s="35">
        <v>3642.31</v>
      </c>
      <c r="H1091" s="59">
        <v>443513768</v>
      </c>
      <c r="I1091" s="35">
        <v>0</v>
      </c>
      <c r="J1091" s="35">
        <v>0</v>
      </c>
      <c r="K1091" s="35">
        <v>0</v>
      </c>
      <c r="L1091" s="35">
        <v>-2.85</v>
      </c>
      <c r="M1091" s="35">
        <v>9962.25</v>
      </c>
      <c r="N1091" s="38" t="s">
        <v>1087</v>
      </c>
      <c r="O1091" s="14">
        <f t="shared" si="100"/>
        <v>45918.745312500003</v>
      </c>
      <c r="P1091" s="19">
        <f t="shared" si="101"/>
        <v>45918.953645833339</v>
      </c>
      <c r="Q1091" s="20" t="str">
        <f t="shared" si="102"/>
        <v>18/09/2025</v>
      </c>
      <c r="R1091" s="13" t="str">
        <f t="shared" si="103"/>
        <v>22</v>
      </c>
      <c r="S1091" s="13" t="str">
        <f t="shared" si="104"/>
        <v>Thu</v>
      </c>
    </row>
    <row r="1092" spans="1:19" x14ac:dyDescent="0.25">
      <c r="A1092" s="60">
        <v>45918.74659722222</v>
      </c>
      <c r="B1092" s="61">
        <v>444294353</v>
      </c>
      <c r="C1092" s="37" t="s">
        <v>36</v>
      </c>
      <c r="D1092" s="37" t="s">
        <v>38</v>
      </c>
      <c r="E1092" s="37" t="s">
        <v>45</v>
      </c>
      <c r="F1092" s="37" t="s">
        <v>120</v>
      </c>
      <c r="G1092" s="36">
        <v>3641.9</v>
      </c>
      <c r="H1092" s="61">
        <v>443515164</v>
      </c>
      <c r="I1092" s="36">
        <v>0</v>
      </c>
      <c r="J1092" s="36">
        <v>0</v>
      </c>
      <c r="K1092" s="36">
        <v>0</v>
      </c>
      <c r="L1092" s="36">
        <v>0</v>
      </c>
      <c r="M1092" s="36">
        <v>9962.25</v>
      </c>
      <c r="N1092" s="37" t="s">
        <v>116</v>
      </c>
      <c r="O1092" s="14">
        <f t="shared" si="100"/>
        <v>45918.74659722222</v>
      </c>
      <c r="P1092" s="19">
        <f t="shared" si="101"/>
        <v>45918.954930555556</v>
      </c>
      <c r="Q1092" s="20" t="str">
        <f t="shared" si="102"/>
        <v>18/09/2025</v>
      </c>
      <c r="R1092" s="13" t="str">
        <f t="shared" si="103"/>
        <v>22</v>
      </c>
      <c r="S1092" s="13" t="str">
        <f t="shared" si="104"/>
        <v>Thu</v>
      </c>
    </row>
    <row r="1093" spans="1:19" x14ac:dyDescent="0.25">
      <c r="A1093" s="58">
        <v>45918.746608796297</v>
      </c>
      <c r="B1093" s="59">
        <v>444294355</v>
      </c>
      <c r="C1093" s="38" t="s">
        <v>36</v>
      </c>
      <c r="D1093" s="38" t="s">
        <v>38</v>
      </c>
      <c r="E1093" s="38" t="s">
        <v>45</v>
      </c>
      <c r="F1093" s="38" t="s">
        <v>120</v>
      </c>
      <c r="G1093" s="35">
        <v>3641.87</v>
      </c>
      <c r="H1093" s="59">
        <v>443515166</v>
      </c>
      <c r="I1093" s="35">
        <v>0</v>
      </c>
      <c r="J1093" s="35">
        <v>0</v>
      </c>
      <c r="K1093" s="35">
        <v>0</v>
      </c>
      <c r="L1093" s="35">
        <v>0</v>
      </c>
      <c r="M1093" s="35">
        <v>9962.25</v>
      </c>
      <c r="N1093" s="38" t="s">
        <v>115</v>
      </c>
      <c r="O1093" s="14">
        <f t="shared" si="100"/>
        <v>45918.746608796297</v>
      </c>
      <c r="P1093" s="19">
        <f t="shared" si="101"/>
        <v>45918.954942129632</v>
      </c>
      <c r="Q1093" s="20" t="str">
        <f t="shared" si="102"/>
        <v>18/09/2025</v>
      </c>
      <c r="R1093" s="13" t="str">
        <f t="shared" si="103"/>
        <v>22</v>
      </c>
      <c r="S1093" s="13" t="str">
        <f t="shared" si="104"/>
        <v>Thu</v>
      </c>
    </row>
    <row r="1094" spans="1:19" x14ac:dyDescent="0.25">
      <c r="A1094" s="60">
        <v>45918.748749999999</v>
      </c>
      <c r="B1094" s="61">
        <v>444295608</v>
      </c>
      <c r="C1094" s="37" t="s">
        <v>36</v>
      </c>
      <c r="D1094" s="37" t="s">
        <v>37</v>
      </c>
      <c r="E1094" s="37" t="s">
        <v>46</v>
      </c>
      <c r="F1094" s="37" t="s">
        <v>120</v>
      </c>
      <c r="G1094" s="36">
        <v>3640.64</v>
      </c>
      <c r="H1094" s="61">
        <v>443516617</v>
      </c>
      <c r="I1094" s="36">
        <v>0</v>
      </c>
      <c r="J1094" s="36">
        <v>0</v>
      </c>
      <c r="K1094" s="36">
        <v>0</v>
      </c>
      <c r="L1094" s="36">
        <v>1.26</v>
      </c>
      <c r="M1094" s="36">
        <v>9963.51</v>
      </c>
      <c r="N1094" s="37" t="s">
        <v>1114</v>
      </c>
      <c r="O1094" s="14">
        <f t="shared" si="100"/>
        <v>45918.748749999999</v>
      </c>
      <c r="P1094" s="19">
        <f t="shared" si="101"/>
        <v>45918.957083333335</v>
      </c>
      <c r="Q1094" s="20" t="str">
        <f t="shared" si="102"/>
        <v>18/09/2025</v>
      </c>
      <c r="R1094" s="13" t="str">
        <f t="shared" si="103"/>
        <v>22</v>
      </c>
      <c r="S1094" s="13" t="str">
        <f t="shared" si="104"/>
        <v>Thu</v>
      </c>
    </row>
    <row r="1095" spans="1:19" x14ac:dyDescent="0.25">
      <c r="A1095" s="58">
        <v>45918.748749999999</v>
      </c>
      <c r="B1095" s="59">
        <v>444295609</v>
      </c>
      <c r="C1095" s="38" t="s">
        <v>36</v>
      </c>
      <c r="D1095" s="38" t="s">
        <v>37</v>
      </c>
      <c r="E1095" s="38" t="s">
        <v>46</v>
      </c>
      <c r="F1095" s="38" t="s">
        <v>120</v>
      </c>
      <c r="G1095" s="35">
        <v>3640.64</v>
      </c>
      <c r="H1095" s="59">
        <v>443516618</v>
      </c>
      <c r="I1095" s="35">
        <v>0</v>
      </c>
      <c r="J1095" s="35">
        <v>0</v>
      </c>
      <c r="K1095" s="35">
        <v>0</v>
      </c>
      <c r="L1095" s="35">
        <v>1.23</v>
      </c>
      <c r="M1095" s="35">
        <v>9964.74</v>
      </c>
      <c r="N1095" s="38" t="s">
        <v>1115</v>
      </c>
      <c r="O1095" s="14">
        <f t="shared" si="100"/>
        <v>45918.748749999999</v>
      </c>
      <c r="P1095" s="19">
        <f t="shared" si="101"/>
        <v>45918.957083333335</v>
      </c>
      <c r="Q1095" s="20" t="str">
        <f t="shared" si="102"/>
        <v>18/09/2025</v>
      </c>
      <c r="R1095" s="13" t="str">
        <f t="shared" si="103"/>
        <v>22</v>
      </c>
      <c r="S1095" s="13" t="str">
        <f t="shared" si="104"/>
        <v>Thu</v>
      </c>
    </row>
    <row r="1096" spans="1:19" x14ac:dyDescent="0.25">
      <c r="A1096" s="60">
        <v>45918.748912037037</v>
      </c>
      <c r="B1096" s="61">
        <v>444295673</v>
      </c>
      <c r="C1096" s="37" t="s">
        <v>36</v>
      </c>
      <c r="D1096" s="37" t="s">
        <v>38</v>
      </c>
      <c r="E1096" s="37" t="s">
        <v>45</v>
      </c>
      <c r="F1096" s="37" t="s">
        <v>120</v>
      </c>
      <c r="G1096" s="36">
        <v>3640.23</v>
      </c>
      <c r="H1096" s="61">
        <v>443516693</v>
      </c>
      <c r="I1096" s="36">
        <v>0</v>
      </c>
      <c r="J1096" s="36">
        <v>0</v>
      </c>
      <c r="K1096" s="36">
        <v>0</v>
      </c>
      <c r="L1096" s="36">
        <v>0</v>
      </c>
      <c r="M1096" s="36">
        <v>9964.74</v>
      </c>
      <c r="N1096" s="37" t="s">
        <v>116</v>
      </c>
      <c r="O1096" s="14">
        <f t="shared" si="100"/>
        <v>45918.748912037037</v>
      </c>
      <c r="P1096" s="19">
        <f t="shared" si="101"/>
        <v>45918.957245370373</v>
      </c>
      <c r="Q1096" s="20" t="str">
        <f t="shared" si="102"/>
        <v>18/09/2025</v>
      </c>
      <c r="R1096" s="13" t="str">
        <f t="shared" si="103"/>
        <v>22</v>
      </c>
      <c r="S1096" s="13" t="str">
        <f t="shared" si="104"/>
        <v>Thu</v>
      </c>
    </row>
    <row r="1097" spans="1:19" x14ac:dyDescent="0.25">
      <c r="A1097" s="58">
        <v>45918.748923611114</v>
      </c>
      <c r="B1097" s="59">
        <v>444295675</v>
      </c>
      <c r="C1097" s="38" t="s">
        <v>36</v>
      </c>
      <c r="D1097" s="38" t="s">
        <v>38</v>
      </c>
      <c r="E1097" s="38" t="s">
        <v>45</v>
      </c>
      <c r="F1097" s="38" t="s">
        <v>120</v>
      </c>
      <c r="G1097" s="35">
        <v>3640.23</v>
      </c>
      <c r="H1097" s="59">
        <v>443516695</v>
      </c>
      <c r="I1097" s="35">
        <v>0</v>
      </c>
      <c r="J1097" s="35">
        <v>0</v>
      </c>
      <c r="K1097" s="35">
        <v>0</v>
      </c>
      <c r="L1097" s="35">
        <v>0</v>
      </c>
      <c r="M1097" s="35">
        <v>9964.74</v>
      </c>
      <c r="N1097" s="38" t="s">
        <v>115</v>
      </c>
      <c r="O1097" s="14">
        <f t="shared" si="100"/>
        <v>45918.748923611114</v>
      </c>
      <c r="P1097" s="19">
        <f t="shared" si="101"/>
        <v>45918.95725694445</v>
      </c>
      <c r="Q1097" s="20" t="str">
        <f t="shared" si="102"/>
        <v>18/09/2025</v>
      </c>
      <c r="R1097" s="13" t="str">
        <f t="shared" si="103"/>
        <v>22</v>
      </c>
      <c r="S1097" s="13" t="str">
        <f t="shared" si="104"/>
        <v>Thu</v>
      </c>
    </row>
    <row r="1098" spans="1:19" x14ac:dyDescent="0.25">
      <c r="A1098" s="60">
        <v>45918.7503125</v>
      </c>
      <c r="B1098" s="61">
        <v>444297040</v>
      </c>
      <c r="C1098" s="37" t="s">
        <v>36</v>
      </c>
      <c r="D1098" s="37" t="s">
        <v>37</v>
      </c>
      <c r="E1098" s="37" t="s">
        <v>46</v>
      </c>
      <c r="F1098" s="37" t="s">
        <v>120</v>
      </c>
      <c r="G1098" s="36">
        <v>3639.19</v>
      </c>
      <c r="H1098" s="61">
        <v>443518210</v>
      </c>
      <c r="I1098" s="36">
        <v>0</v>
      </c>
      <c r="J1098" s="36">
        <v>0</v>
      </c>
      <c r="K1098" s="36">
        <v>0</v>
      </c>
      <c r="L1098" s="36">
        <v>1.04</v>
      </c>
      <c r="M1098" s="36">
        <v>9965.7800000000007</v>
      </c>
      <c r="N1098" s="37" t="s">
        <v>1116</v>
      </c>
      <c r="O1098" s="14">
        <f t="shared" si="100"/>
        <v>45918.7503125</v>
      </c>
      <c r="P1098" s="19">
        <f t="shared" si="101"/>
        <v>45918.958645833336</v>
      </c>
      <c r="Q1098" s="20" t="str">
        <f t="shared" si="102"/>
        <v>18/09/2025</v>
      </c>
      <c r="R1098" s="13" t="str">
        <f t="shared" si="103"/>
        <v>23</v>
      </c>
      <c r="S1098" s="13" t="str">
        <f t="shared" si="104"/>
        <v>Thu</v>
      </c>
    </row>
    <row r="1099" spans="1:19" x14ac:dyDescent="0.25">
      <c r="A1099" s="58">
        <v>45918.750324074077</v>
      </c>
      <c r="B1099" s="59">
        <v>444297044</v>
      </c>
      <c r="C1099" s="38" t="s">
        <v>36</v>
      </c>
      <c r="D1099" s="38" t="s">
        <v>37</v>
      </c>
      <c r="E1099" s="38" t="s">
        <v>46</v>
      </c>
      <c r="F1099" s="38" t="s">
        <v>120</v>
      </c>
      <c r="G1099" s="35">
        <v>3639.26</v>
      </c>
      <c r="H1099" s="59">
        <v>443518214</v>
      </c>
      <c r="I1099" s="35">
        <v>0</v>
      </c>
      <c r="J1099" s="35">
        <v>0</v>
      </c>
      <c r="K1099" s="35">
        <v>0</v>
      </c>
      <c r="L1099" s="35">
        <v>0.97</v>
      </c>
      <c r="M1099" s="35">
        <v>9966.75</v>
      </c>
      <c r="N1099" s="38" t="s">
        <v>1117</v>
      </c>
      <c r="O1099" s="14">
        <f t="shared" si="100"/>
        <v>45918.750324074077</v>
      </c>
      <c r="P1099" s="19">
        <f t="shared" si="101"/>
        <v>45918.958657407413</v>
      </c>
      <c r="Q1099" s="20" t="str">
        <f t="shared" si="102"/>
        <v>18/09/2025</v>
      </c>
      <c r="R1099" s="13" t="str">
        <f t="shared" si="103"/>
        <v>23</v>
      </c>
      <c r="S1099" s="13" t="str">
        <f t="shared" si="104"/>
        <v>Thu</v>
      </c>
    </row>
    <row r="1100" spans="1:19" x14ac:dyDescent="0.25">
      <c r="A1100" s="60">
        <v>45918.750416666669</v>
      </c>
      <c r="B1100" s="61">
        <v>444297152</v>
      </c>
      <c r="C1100" s="37" t="s">
        <v>36</v>
      </c>
      <c r="D1100" s="37" t="s">
        <v>38</v>
      </c>
      <c r="E1100" s="37" t="s">
        <v>45</v>
      </c>
      <c r="F1100" s="37" t="s">
        <v>120</v>
      </c>
      <c r="G1100" s="36">
        <v>3639.25</v>
      </c>
      <c r="H1100" s="61">
        <v>443518337</v>
      </c>
      <c r="I1100" s="36">
        <v>0</v>
      </c>
      <c r="J1100" s="36">
        <v>0</v>
      </c>
      <c r="K1100" s="36">
        <v>0</v>
      </c>
      <c r="L1100" s="36">
        <v>0</v>
      </c>
      <c r="M1100" s="36">
        <v>9966.75</v>
      </c>
      <c r="N1100" s="37" t="s">
        <v>115</v>
      </c>
      <c r="O1100" s="14">
        <f t="shared" si="100"/>
        <v>45918.750416666669</v>
      </c>
      <c r="P1100" s="19">
        <f t="shared" si="101"/>
        <v>45918.958750000005</v>
      </c>
      <c r="Q1100" s="20" t="str">
        <f t="shared" si="102"/>
        <v>18/09/2025</v>
      </c>
      <c r="R1100" s="13" t="str">
        <f t="shared" si="103"/>
        <v>23</v>
      </c>
      <c r="S1100" s="13" t="str">
        <f t="shared" si="104"/>
        <v>Thu</v>
      </c>
    </row>
    <row r="1101" spans="1:19" x14ac:dyDescent="0.25">
      <c r="A1101" s="58">
        <v>45918.750428240739</v>
      </c>
      <c r="B1101" s="59">
        <v>444297156</v>
      </c>
      <c r="C1101" s="38" t="s">
        <v>36</v>
      </c>
      <c r="D1101" s="38" t="s">
        <v>38</v>
      </c>
      <c r="E1101" s="38" t="s">
        <v>45</v>
      </c>
      <c r="F1101" s="38" t="s">
        <v>120</v>
      </c>
      <c r="G1101" s="35">
        <v>3639.45</v>
      </c>
      <c r="H1101" s="59">
        <v>443518341</v>
      </c>
      <c r="I1101" s="35">
        <v>0</v>
      </c>
      <c r="J1101" s="35">
        <v>0</v>
      </c>
      <c r="K1101" s="35">
        <v>0</v>
      </c>
      <c r="L1101" s="35">
        <v>0</v>
      </c>
      <c r="M1101" s="35">
        <v>9966.75</v>
      </c>
      <c r="N1101" s="38" t="s">
        <v>116</v>
      </c>
      <c r="O1101" s="14">
        <f t="shared" si="100"/>
        <v>45918.750428240739</v>
      </c>
      <c r="P1101" s="19">
        <f t="shared" si="101"/>
        <v>45918.958761574075</v>
      </c>
      <c r="Q1101" s="20" t="str">
        <f t="shared" si="102"/>
        <v>18/09/2025</v>
      </c>
      <c r="R1101" s="13" t="str">
        <f t="shared" si="103"/>
        <v>23</v>
      </c>
      <c r="S1101" s="13" t="str">
        <f t="shared" si="104"/>
        <v>Thu</v>
      </c>
    </row>
    <row r="1102" spans="1:19" x14ac:dyDescent="0.25">
      <c r="A1102" s="60">
        <v>45918.750879629632</v>
      </c>
      <c r="B1102" s="61">
        <v>444297572</v>
      </c>
      <c r="C1102" s="37" t="s">
        <v>36</v>
      </c>
      <c r="D1102" s="37" t="s">
        <v>38</v>
      </c>
      <c r="E1102" s="37" t="s">
        <v>45</v>
      </c>
      <c r="F1102" s="37" t="s">
        <v>120</v>
      </c>
      <c r="G1102" s="36">
        <v>3640.33</v>
      </c>
      <c r="H1102" s="61">
        <v>443518796</v>
      </c>
      <c r="I1102" s="36">
        <v>0</v>
      </c>
      <c r="J1102" s="36">
        <v>0</v>
      </c>
      <c r="K1102" s="36">
        <v>0</v>
      </c>
      <c r="L1102" s="36">
        <v>0</v>
      </c>
      <c r="M1102" s="36">
        <v>9966.75</v>
      </c>
      <c r="N1102" s="37" t="s">
        <v>108</v>
      </c>
      <c r="O1102" s="14">
        <f t="shared" si="100"/>
        <v>45918.750879629632</v>
      </c>
      <c r="P1102" s="19">
        <f t="shared" si="101"/>
        <v>45918.959212962967</v>
      </c>
      <c r="Q1102" s="20" t="str">
        <f t="shared" si="102"/>
        <v>18/09/2025</v>
      </c>
      <c r="R1102" s="13" t="str">
        <f t="shared" si="103"/>
        <v>23</v>
      </c>
      <c r="S1102" s="13" t="str">
        <f t="shared" si="104"/>
        <v>Thu</v>
      </c>
    </row>
    <row r="1103" spans="1:19" x14ac:dyDescent="0.25">
      <c r="A1103" s="58">
        <v>45918.750891203701</v>
      </c>
      <c r="B1103" s="59">
        <v>444297574</v>
      </c>
      <c r="C1103" s="38" t="s">
        <v>36</v>
      </c>
      <c r="D1103" s="38" t="s">
        <v>38</v>
      </c>
      <c r="E1103" s="38" t="s">
        <v>45</v>
      </c>
      <c r="F1103" s="38" t="s">
        <v>120</v>
      </c>
      <c r="G1103" s="35">
        <v>3640.33</v>
      </c>
      <c r="H1103" s="59">
        <v>443518798</v>
      </c>
      <c r="I1103" s="35">
        <v>0</v>
      </c>
      <c r="J1103" s="35">
        <v>0</v>
      </c>
      <c r="K1103" s="35">
        <v>0</v>
      </c>
      <c r="L1103" s="35">
        <v>0</v>
      </c>
      <c r="M1103" s="35">
        <v>9966.75</v>
      </c>
      <c r="N1103" s="38" t="s">
        <v>114</v>
      </c>
      <c r="O1103" s="14">
        <f t="shared" si="100"/>
        <v>45918.750891203701</v>
      </c>
      <c r="P1103" s="19">
        <f t="shared" si="101"/>
        <v>45918.959224537037</v>
      </c>
      <c r="Q1103" s="20" t="str">
        <f t="shared" si="102"/>
        <v>18/09/2025</v>
      </c>
      <c r="R1103" s="13" t="str">
        <f t="shared" si="103"/>
        <v>23</v>
      </c>
      <c r="S1103" s="13" t="str">
        <f t="shared" si="104"/>
        <v>Thu</v>
      </c>
    </row>
    <row r="1104" spans="1:19" x14ac:dyDescent="0.25">
      <c r="A1104" s="60">
        <v>45918.750891203701</v>
      </c>
      <c r="B1104" s="61">
        <v>444297576</v>
      </c>
      <c r="C1104" s="37" t="s">
        <v>36</v>
      </c>
      <c r="D1104" s="37" t="s">
        <v>38</v>
      </c>
      <c r="E1104" s="37" t="s">
        <v>45</v>
      </c>
      <c r="F1104" s="37" t="s">
        <v>120</v>
      </c>
      <c r="G1104" s="36">
        <v>3640.32</v>
      </c>
      <c r="H1104" s="61">
        <v>443518800</v>
      </c>
      <c r="I1104" s="36">
        <v>0</v>
      </c>
      <c r="J1104" s="36">
        <v>0</v>
      </c>
      <c r="K1104" s="36">
        <v>0</v>
      </c>
      <c r="L1104" s="36">
        <v>0</v>
      </c>
      <c r="M1104" s="36">
        <v>9966.75</v>
      </c>
      <c r="N1104" s="37" t="s">
        <v>77</v>
      </c>
      <c r="O1104" s="14">
        <f t="shared" si="100"/>
        <v>45918.750891203701</v>
      </c>
      <c r="P1104" s="19">
        <f t="shared" si="101"/>
        <v>45918.959224537037</v>
      </c>
      <c r="Q1104" s="20" t="str">
        <f t="shared" si="102"/>
        <v>18/09/2025</v>
      </c>
      <c r="R1104" s="13" t="str">
        <f t="shared" si="103"/>
        <v>23</v>
      </c>
      <c r="S1104" s="13" t="str">
        <f t="shared" si="104"/>
        <v>Thu</v>
      </c>
    </row>
    <row r="1105" spans="1:19" x14ac:dyDescent="0.25">
      <c r="A1105" s="58">
        <v>45918.750891203701</v>
      </c>
      <c r="B1105" s="59">
        <v>444297577</v>
      </c>
      <c r="C1105" s="38" t="s">
        <v>36</v>
      </c>
      <c r="D1105" s="38" t="s">
        <v>38</v>
      </c>
      <c r="E1105" s="38" t="s">
        <v>45</v>
      </c>
      <c r="F1105" s="38" t="s">
        <v>120</v>
      </c>
      <c r="G1105" s="35">
        <v>3640.31</v>
      </c>
      <c r="H1105" s="59">
        <v>443518801</v>
      </c>
      <c r="I1105" s="35">
        <v>0</v>
      </c>
      <c r="J1105" s="35">
        <v>0</v>
      </c>
      <c r="K1105" s="35">
        <v>0</v>
      </c>
      <c r="L1105" s="35">
        <v>0</v>
      </c>
      <c r="M1105" s="35">
        <v>9966.75</v>
      </c>
      <c r="N1105" s="38" t="s">
        <v>109</v>
      </c>
      <c r="O1105" s="14">
        <f t="shared" si="100"/>
        <v>45918.750891203701</v>
      </c>
      <c r="P1105" s="19">
        <f t="shared" si="101"/>
        <v>45918.959224537037</v>
      </c>
      <c r="Q1105" s="20" t="str">
        <f t="shared" si="102"/>
        <v>18/09/2025</v>
      </c>
      <c r="R1105" s="13" t="str">
        <f t="shared" si="103"/>
        <v>23</v>
      </c>
      <c r="S1105" s="13" t="str">
        <f t="shared" si="104"/>
        <v>Thu</v>
      </c>
    </row>
    <row r="1106" spans="1:19" x14ac:dyDescent="0.25">
      <c r="A1106" s="60">
        <v>45918.750891203701</v>
      </c>
      <c r="B1106" s="61">
        <v>444297578</v>
      </c>
      <c r="C1106" s="37" t="s">
        <v>36</v>
      </c>
      <c r="D1106" s="37" t="s">
        <v>38</v>
      </c>
      <c r="E1106" s="37" t="s">
        <v>45</v>
      </c>
      <c r="F1106" s="37" t="s">
        <v>120</v>
      </c>
      <c r="G1106" s="36">
        <v>3640.37</v>
      </c>
      <c r="H1106" s="61">
        <v>443518803</v>
      </c>
      <c r="I1106" s="36">
        <v>0</v>
      </c>
      <c r="J1106" s="36">
        <v>0</v>
      </c>
      <c r="K1106" s="36">
        <v>0</v>
      </c>
      <c r="L1106" s="36">
        <v>0</v>
      </c>
      <c r="M1106" s="36">
        <v>9966.75</v>
      </c>
      <c r="N1106" s="37" t="s">
        <v>52</v>
      </c>
      <c r="O1106" s="14">
        <f t="shared" si="100"/>
        <v>45918.750891203701</v>
      </c>
      <c r="P1106" s="19">
        <f t="shared" si="101"/>
        <v>45918.959224537037</v>
      </c>
      <c r="Q1106" s="20" t="str">
        <f t="shared" si="102"/>
        <v>18/09/2025</v>
      </c>
      <c r="R1106" s="13" t="str">
        <f t="shared" si="103"/>
        <v>23</v>
      </c>
      <c r="S1106" s="13" t="str">
        <f t="shared" si="104"/>
        <v>Thu</v>
      </c>
    </row>
    <row r="1107" spans="1:19" x14ac:dyDescent="0.25">
      <c r="A1107" s="58">
        <v>45918.750902777778</v>
      </c>
      <c r="B1107" s="59">
        <v>444297579</v>
      </c>
      <c r="C1107" s="38" t="s">
        <v>36</v>
      </c>
      <c r="D1107" s="38" t="s">
        <v>38</v>
      </c>
      <c r="E1107" s="38" t="s">
        <v>45</v>
      </c>
      <c r="F1107" s="38" t="s">
        <v>120</v>
      </c>
      <c r="G1107" s="35">
        <v>3640.39</v>
      </c>
      <c r="H1107" s="59">
        <v>443518805</v>
      </c>
      <c r="I1107" s="35">
        <v>0</v>
      </c>
      <c r="J1107" s="35">
        <v>0</v>
      </c>
      <c r="K1107" s="35">
        <v>0</v>
      </c>
      <c r="L1107" s="35">
        <v>0</v>
      </c>
      <c r="M1107" s="35">
        <v>9966.75</v>
      </c>
      <c r="N1107" s="38" t="s">
        <v>47</v>
      </c>
      <c r="O1107" s="14">
        <f t="shared" si="100"/>
        <v>45918.750902777778</v>
      </c>
      <c r="P1107" s="19">
        <f t="shared" si="101"/>
        <v>45918.959236111114</v>
      </c>
      <c r="Q1107" s="20" t="str">
        <f t="shared" si="102"/>
        <v>18/09/2025</v>
      </c>
      <c r="R1107" s="13" t="str">
        <f t="shared" si="103"/>
        <v>23</v>
      </c>
      <c r="S1107" s="13" t="str">
        <f t="shared" si="104"/>
        <v>Thu</v>
      </c>
    </row>
    <row r="1108" spans="1:19" x14ac:dyDescent="0.25">
      <c r="A1108" s="60">
        <v>45918.750902777778</v>
      </c>
      <c r="B1108" s="61">
        <v>444297580</v>
      </c>
      <c r="C1108" s="37" t="s">
        <v>36</v>
      </c>
      <c r="D1108" s="37" t="s">
        <v>38</v>
      </c>
      <c r="E1108" s="37" t="s">
        <v>45</v>
      </c>
      <c r="F1108" s="37" t="s">
        <v>120</v>
      </c>
      <c r="G1108" s="36">
        <v>3640.3</v>
      </c>
      <c r="H1108" s="61">
        <v>443518806</v>
      </c>
      <c r="I1108" s="36">
        <v>0</v>
      </c>
      <c r="J1108" s="36">
        <v>0</v>
      </c>
      <c r="K1108" s="36">
        <v>0</v>
      </c>
      <c r="L1108" s="36">
        <v>0</v>
      </c>
      <c r="M1108" s="36">
        <v>9966.75</v>
      </c>
      <c r="N1108" s="37" t="s">
        <v>48</v>
      </c>
      <c r="O1108" s="14">
        <f t="shared" si="100"/>
        <v>45918.750902777778</v>
      </c>
      <c r="P1108" s="19">
        <f t="shared" si="101"/>
        <v>45918.959236111114</v>
      </c>
      <c r="Q1108" s="20" t="str">
        <f t="shared" si="102"/>
        <v>18/09/2025</v>
      </c>
      <c r="R1108" s="13" t="str">
        <f t="shared" si="103"/>
        <v>23</v>
      </c>
      <c r="S1108" s="13" t="str">
        <f t="shared" si="104"/>
        <v>Thu</v>
      </c>
    </row>
    <row r="1109" spans="1:19" x14ac:dyDescent="0.25">
      <c r="A1109" s="58">
        <v>45918.751388888886</v>
      </c>
      <c r="B1109" s="59">
        <v>444297806</v>
      </c>
      <c r="C1109" s="38" t="s">
        <v>36</v>
      </c>
      <c r="D1109" s="38" t="s">
        <v>37</v>
      </c>
      <c r="E1109" s="38" t="s">
        <v>46</v>
      </c>
      <c r="F1109" s="38" t="s">
        <v>120</v>
      </c>
      <c r="G1109" s="35">
        <v>3638.87</v>
      </c>
      <c r="H1109" s="59">
        <v>443519092</v>
      </c>
      <c r="I1109" s="35">
        <v>0</v>
      </c>
      <c r="J1109" s="35">
        <v>0</v>
      </c>
      <c r="K1109" s="35">
        <v>0</v>
      </c>
      <c r="L1109" s="35">
        <v>1.46</v>
      </c>
      <c r="M1109" s="35">
        <v>9968.2099999999991</v>
      </c>
      <c r="N1109" s="38" t="s">
        <v>1118</v>
      </c>
      <c r="O1109" s="14">
        <f t="shared" si="100"/>
        <v>45918.751388888886</v>
      </c>
      <c r="P1109" s="19">
        <f t="shared" si="101"/>
        <v>45918.959722222222</v>
      </c>
      <c r="Q1109" s="20" t="str">
        <f t="shared" si="102"/>
        <v>18/09/2025</v>
      </c>
      <c r="R1109" s="13" t="str">
        <f t="shared" si="103"/>
        <v>23</v>
      </c>
      <c r="S1109" s="13" t="str">
        <f t="shared" si="104"/>
        <v>Thu</v>
      </c>
    </row>
    <row r="1110" spans="1:19" x14ac:dyDescent="0.25">
      <c r="A1110" s="60">
        <v>45918.752129629633</v>
      </c>
      <c r="B1110" s="61">
        <v>444298209</v>
      </c>
      <c r="C1110" s="37" t="s">
        <v>36</v>
      </c>
      <c r="D1110" s="37" t="s">
        <v>37</v>
      </c>
      <c r="E1110" s="37" t="s">
        <v>46</v>
      </c>
      <c r="F1110" s="37" t="s">
        <v>120</v>
      </c>
      <c r="G1110" s="36">
        <v>3641.83</v>
      </c>
      <c r="H1110" s="61">
        <v>443519550</v>
      </c>
      <c r="I1110" s="36">
        <v>0</v>
      </c>
      <c r="J1110" s="36">
        <v>0</v>
      </c>
      <c r="K1110" s="36">
        <v>0</v>
      </c>
      <c r="L1110" s="36">
        <v>-1.52</v>
      </c>
      <c r="M1110" s="36">
        <v>9966.69</v>
      </c>
      <c r="N1110" s="37" t="s">
        <v>1119</v>
      </c>
      <c r="O1110" s="14">
        <f t="shared" si="100"/>
        <v>45918.752129629633</v>
      </c>
      <c r="P1110" s="19">
        <f t="shared" si="101"/>
        <v>45918.960462962968</v>
      </c>
      <c r="Q1110" s="20" t="str">
        <f t="shared" si="102"/>
        <v>18/09/2025</v>
      </c>
      <c r="R1110" s="13" t="str">
        <f t="shared" si="103"/>
        <v>23</v>
      </c>
      <c r="S1110" s="13" t="str">
        <f t="shared" si="104"/>
        <v>Thu</v>
      </c>
    </row>
    <row r="1111" spans="1:19" x14ac:dyDescent="0.25">
      <c r="A1111" s="58">
        <v>45918.756909722222</v>
      </c>
      <c r="B1111" s="59">
        <v>444300155</v>
      </c>
      <c r="C1111" s="38" t="s">
        <v>36</v>
      </c>
      <c r="D1111" s="38" t="s">
        <v>37</v>
      </c>
      <c r="E1111" s="38" t="s">
        <v>46</v>
      </c>
      <c r="F1111" s="38" t="s">
        <v>120</v>
      </c>
      <c r="G1111" s="35">
        <v>3638.83</v>
      </c>
      <c r="H1111" s="59">
        <v>443521917</v>
      </c>
      <c r="I1111" s="35">
        <v>0</v>
      </c>
      <c r="J1111" s="35">
        <v>0</v>
      </c>
      <c r="K1111" s="35">
        <v>0</v>
      </c>
      <c r="L1111" s="35">
        <v>1.49</v>
      </c>
      <c r="M1111" s="35">
        <v>9968.18</v>
      </c>
      <c r="N1111" s="38" t="s">
        <v>1120</v>
      </c>
      <c r="O1111" s="14">
        <f t="shared" si="100"/>
        <v>45918.756909722222</v>
      </c>
      <c r="P1111" s="19">
        <f t="shared" si="101"/>
        <v>45918.965243055558</v>
      </c>
      <c r="Q1111" s="20" t="str">
        <f t="shared" si="102"/>
        <v>18/09/2025</v>
      </c>
      <c r="R1111" s="13" t="str">
        <f t="shared" si="103"/>
        <v>23</v>
      </c>
      <c r="S1111" s="13" t="str">
        <f t="shared" si="104"/>
        <v>Thu</v>
      </c>
    </row>
    <row r="1112" spans="1:19" x14ac:dyDescent="0.25">
      <c r="A1112" s="60">
        <v>45918.757662037038</v>
      </c>
      <c r="B1112" s="61">
        <v>444300796</v>
      </c>
      <c r="C1112" s="37" t="s">
        <v>36</v>
      </c>
      <c r="D1112" s="37" t="s">
        <v>37</v>
      </c>
      <c r="E1112" s="37" t="s">
        <v>46</v>
      </c>
      <c r="F1112" s="37" t="s">
        <v>120</v>
      </c>
      <c r="G1112" s="36">
        <v>3637.26</v>
      </c>
      <c r="H1112" s="61">
        <v>443522639</v>
      </c>
      <c r="I1112" s="36">
        <v>0</v>
      </c>
      <c r="J1112" s="36">
        <v>0</v>
      </c>
      <c r="K1112" s="36">
        <v>0</v>
      </c>
      <c r="L1112" s="36">
        <v>3.13</v>
      </c>
      <c r="M1112" s="36">
        <v>9971.31</v>
      </c>
      <c r="N1112" s="37" t="s">
        <v>1121</v>
      </c>
      <c r="O1112" s="14">
        <f t="shared" si="100"/>
        <v>45918.757662037038</v>
      </c>
      <c r="P1112" s="19">
        <f t="shared" si="101"/>
        <v>45918.965995370374</v>
      </c>
      <c r="Q1112" s="20" t="str">
        <f t="shared" si="102"/>
        <v>18/09/2025</v>
      </c>
      <c r="R1112" s="13" t="str">
        <f t="shared" si="103"/>
        <v>23</v>
      </c>
      <c r="S1112" s="13" t="str">
        <f t="shared" si="104"/>
        <v>Thu</v>
      </c>
    </row>
    <row r="1113" spans="1:19" x14ac:dyDescent="0.25">
      <c r="A1113" s="58">
        <v>45918.757662037038</v>
      </c>
      <c r="B1113" s="59">
        <v>444300797</v>
      </c>
      <c r="C1113" s="38" t="s">
        <v>36</v>
      </c>
      <c r="D1113" s="38" t="s">
        <v>37</v>
      </c>
      <c r="E1113" s="38" t="s">
        <v>46</v>
      </c>
      <c r="F1113" s="38" t="s">
        <v>120</v>
      </c>
      <c r="G1113" s="35">
        <v>3637.26</v>
      </c>
      <c r="H1113" s="59">
        <v>443522640</v>
      </c>
      <c r="I1113" s="35">
        <v>0</v>
      </c>
      <c r="J1113" s="35">
        <v>0</v>
      </c>
      <c r="K1113" s="35">
        <v>0</v>
      </c>
      <c r="L1113" s="35">
        <v>3.04</v>
      </c>
      <c r="M1113" s="35">
        <v>9974.35</v>
      </c>
      <c r="N1113" s="38" t="s">
        <v>1121</v>
      </c>
      <c r="O1113" s="14">
        <f t="shared" si="100"/>
        <v>45918.757662037038</v>
      </c>
      <c r="P1113" s="19">
        <f t="shared" si="101"/>
        <v>45918.965995370374</v>
      </c>
      <c r="Q1113" s="20" t="str">
        <f t="shared" si="102"/>
        <v>18/09/2025</v>
      </c>
      <c r="R1113" s="13" t="str">
        <f t="shared" si="103"/>
        <v>23</v>
      </c>
      <c r="S1113" s="13" t="str">
        <f t="shared" si="104"/>
        <v>Thu</v>
      </c>
    </row>
    <row r="1114" spans="1:19" x14ac:dyDescent="0.25">
      <c r="A1114" s="60">
        <v>45918.757997685185</v>
      </c>
      <c r="B1114" s="61">
        <v>444301029</v>
      </c>
      <c r="C1114" s="37" t="s">
        <v>36</v>
      </c>
      <c r="D1114" s="37" t="s">
        <v>37</v>
      </c>
      <c r="E1114" s="37" t="s">
        <v>46</v>
      </c>
      <c r="F1114" s="37" t="s">
        <v>120</v>
      </c>
      <c r="G1114" s="36">
        <v>3638.09</v>
      </c>
      <c r="H1114" s="61">
        <v>443522912</v>
      </c>
      <c r="I1114" s="36">
        <v>0</v>
      </c>
      <c r="J1114" s="36">
        <v>0</v>
      </c>
      <c r="K1114" s="36">
        <v>0</v>
      </c>
      <c r="L1114" s="36">
        <v>1.1599999999999999</v>
      </c>
      <c r="M1114" s="36">
        <v>9975.51</v>
      </c>
      <c r="N1114" s="37" t="s">
        <v>1122</v>
      </c>
      <c r="O1114" s="14">
        <f t="shared" si="100"/>
        <v>45918.757997685185</v>
      </c>
      <c r="P1114" s="19">
        <f t="shared" si="101"/>
        <v>45918.966331018521</v>
      </c>
      <c r="Q1114" s="20" t="str">
        <f t="shared" si="102"/>
        <v>18/09/2025</v>
      </c>
      <c r="R1114" s="13" t="str">
        <f t="shared" si="103"/>
        <v>23</v>
      </c>
      <c r="S1114" s="13" t="str">
        <f t="shared" si="104"/>
        <v>Thu</v>
      </c>
    </row>
    <row r="1115" spans="1:19" x14ac:dyDescent="0.25">
      <c r="A1115" s="58">
        <v>45918.757997685185</v>
      </c>
      <c r="B1115" s="59">
        <v>444301030</v>
      </c>
      <c r="C1115" s="38" t="s">
        <v>36</v>
      </c>
      <c r="D1115" s="38" t="s">
        <v>37</v>
      </c>
      <c r="E1115" s="38" t="s">
        <v>46</v>
      </c>
      <c r="F1115" s="38" t="s">
        <v>120</v>
      </c>
      <c r="G1115" s="35">
        <v>3638.09</v>
      </c>
      <c r="H1115" s="59">
        <v>443522913</v>
      </c>
      <c r="I1115" s="35">
        <v>0</v>
      </c>
      <c r="J1115" s="35">
        <v>0</v>
      </c>
      <c r="K1115" s="35">
        <v>0</v>
      </c>
      <c r="L1115" s="35">
        <v>1.36</v>
      </c>
      <c r="M1115" s="35">
        <v>9976.8700000000008</v>
      </c>
      <c r="N1115" s="38" t="s">
        <v>1123</v>
      </c>
      <c r="O1115" s="14">
        <f t="shared" si="100"/>
        <v>45918.757997685185</v>
      </c>
      <c r="P1115" s="19">
        <f t="shared" si="101"/>
        <v>45918.966331018521</v>
      </c>
      <c r="Q1115" s="20" t="str">
        <f t="shared" si="102"/>
        <v>18/09/2025</v>
      </c>
      <c r="R1115" s="13" t="str">
        <f t="shared" si="103"/>
        <v>23</v>
      </c>
      <c r="S1115" s="13" t="str">
        <f t="shared" si="104"/>
        <v>Thu</v>
      </c>
    </row>
    <row r="1116" spans="1:19" x14ac:dyDescent="0.25">
      <c r="A1116" s="60">
        <v>45918.758055555554</v>
      </c>
      <c r="B1116" s="61">
        <v>444301047</v>
      </c>
      <c r="C1116" s="37" t="s">
        <v>36</v>
      </c>
      <c r="D1116" s="37" t="s">
        <v>38</v>
      </c>
      <c r="E1116" s="37" t="s">
        <v>45</v>
      </c>
      <c r="F1116" s="37" t="s">
        <v>120</v>
      </c>
      <c r="G1116" s="36">
        <v>3638.17</v>
      </c>
      <c r="H1116" s="61">
        <v>443522942</v>
      </c>
      <c r="I1116" s="36">
        <v>0</v>
      </c>
      <c r="J1116" s="36">
        <v>0</v>
      </c>
      <c r="K1116" s="36">
        <v>0</v>
      </c>
      <c r="L1116" s="36">
        <v>0</v>
      </c>
      <c r="M1116" s="36">
        <v>9976.8700000000008</v>
      </c>
      <c r="N1116" s="37" t="s">
        <v>116</v>
      </c>
      <c r="O1116" s="14">
        <f t="shared" si="100"/>
        <v>45918.758055555554</v>
      </c>
      <c r="P1116" s="19">
        <f t="shared" si="101"/>
        <v>45918.96638888889</v>
      </c>
      <c r="Q1116" s="20" t="str">
        <f t="shared" si="102"/>
        <v>18/09/2025</v>
      </c>
      <c r="R1116" s="13" t="str">
        <f t="shared" si="103"/>
        <v>23</v>
      </c>
      <c r="S1116" s="13" t="str">
        <f t="shared" si="104"/>
        <v>Thu</v>
      </c>
    </row>
    <row r="1117" spans="1:19" x14ac:dyDescent="0.25">
      <c r="A1117" s="58">
        <v>45918.758067129631</v>
      </c>
      <c r="B1117" s="59">
        <v>444301048</v>
      </c>
      <c r="C1117" s="38" t="s">
        <v>36</v>
      </c>
      <c r="D1117" s="38" t="s">
        <v>38</v>
      </c>
      <c r="E1117" s="38" t="s">
        <v>45</v>
      </c>
      <c r="F1117" s="38" t="s">
        <v>120</v>
      </c>
      <c r="G1117" s="35">
        <v>3638.16</v>
      </c>
      <c r="H1117" s="59">
        <v>443522944</v>
      </c>
      <c r="I1117" s="35">
        <v>0</v>
      </c>
      <c r="J1117" s="35">
        <v>0</v>
      </c>
      <c r="K1117" s="35">
        <v>0</v>
      </c>
      <c r="L1117" s="35">
        <v>0</v>
      </c>
      <c r="M1117" s="35">
        <v>9976.8700000000008</v>
      </c>
      <c r="N1117" s="38" t="s">
        <v>115</v>
      </c>
      <c r="O1117" s="14">
        <f t="shared" si="100"/>
        <v>45918.758067129631</v>
      </c>
      <c r="P1117" s="19">
        <f t="shared" si="101"/>
        <v>45918.966400462967</v>
      </c>
      <c r="Q1117" s="20" t="str">
        <f t="shared" si="102"/>
        <v>18/09/2025</v>
      </c>
      <c r="R1117" s="13" t="str">
        <f t="shared" si="103"/>
        <v>23</v>
      </c>
      <c r="S1117" s="13" t="str">
        <f t="shared" si="104"/>
        <v>Thu</v>
      </c>
    </row>
    <row r="1118" spans="1:19" x14ac:dyDescent="0.25">
      <c r="A1118" s="60">
        <v>45918.758240740739</v>
      </c>
      <c r="B1118" s="61">
        <v>444301091</v>
      </c>
      <c r="C1118" s="37" t="s">
        <v>36</v>
      </c>
      <c r="D1118" s="37" t="s">
        <v>37</v>
      </c>
      <c r="E1118" s="37" t="s">
        <v>46</v>
      </c>
      <c r="F1118" s="37" t="s">
        <v>120</v>
      </c>
      <c r="G1118" s="36">
        <v>3638.89</v>
      </c>
      <c r="H1118" s="61">
        <v>443523014</v>
      </c>
      <c r="I1118" s="36">
        <v>0</v>
      </c>
      <c r="J1118" s="36">
        <v>0</v>
      </c>
      <c r="K1118" s="36">
        <v>0</v>
      </c>
      <c r="L1118" s="36">
        <v>1.44</v>
      </c>
      <c r="M1118" s="36">
        <v>9978.31</v>
      </c>
      <c r="N1118" s="37" t="s">
        <v>1124</v>
      </c>
      <c r="O1118" s="14">
        <f t="shared" si="100"/>
        <v>45918.758240740739</v>
      </c>
      <c r="P1118" s="19">
        <f t="shared" si="101"/>
        <v>45918.966574074075</v>
      </c>
      <c r="Q1118" s="20" t="str">
        <f t="shared" si="102"/>
        <v>18/09/2025</v>
      </c>
      <c r="R1118" s="13" t="str">
        <f t="shared" si="103"/>
        <v>23</v>
      </c>
      <c r="S1118" s="13" t="str">
        <f t="shared" si="104"/>
        <v>Thu</v>
      </c>
    </row>
    <row r="1119" spans="1:19" x14ac:dyDescent="0.25">
      <c r="A1119" s="58">
        <v>45918.758240740739</v>
      </c>
      <c r="B1119" s="59">
        <v>444301092</v>
      </c>
      <c r="C1119" s="38" t="s">
        <v>36</v>
      </c>
      <c r="D1119" s="38" t="s">
        <v>37</v>
      </c>
      <c r="E1119" s="38" t="s">
        <v>46</v>
      </c>
      <c r="F1119" s="38" t="s">
        <v>120</v>
      </c>
      <c r="G1119" s="35">
        <v>3638.89</v>
      </c>
      <c r="H1119" s="59">
        <v>443523015</v>
      </c>
      <c r="I1119" s="35">
        <v>0</v>
      </c>
      <c r="J1119" s="35">
        <v>0</v>
      </c>
      <c r="K1119" s="35">
        <v>0</v>
      </c>
      <c r="L1119" s="35">
        <v>1.48</v>
      </c>
      <c r="M1119" s="35">
        <v>9979.7900000000009</v>
      </c>
      <c r="N1119" s="38" t="s">
        <v>1125</v>
      </c>
      <c r="O1119" s="14">
        <f t="shared" si="100"/>
        <v>45918.758240740739</v>
      </c>
      <c r="P1119" s="19">
        <f t="shared" si="101"/>
        <v>45918.966574074075</v>
      </c>
      <c r="Q1119" s="20" t="str">
        <f t="shared" si="102"/>
        <v>18/09/2025</v>
      </c>
      <c r="R1119" s="13" t="str">
        <f t="shared" si="103"/>
        <v>23</v>
      </c>
      <c r="S1119" s="13" t="str">
        <f t="shared" si="104"/>
        <v>Thu</v>
      </c>
    </row>
    <row r="1120" spans="1:19" x14ac:dyDescent="0.25">
      <c r="A1120" s="60">
        <v>45918.758287037039</v>
      </c>
      <c r="B1120" s="61">
        <v>444301114</v>
      </c>
      <c r="C1120" s="37" t="s">
        <v>36</v>
      </c>
      <c r="D1120" s="37" t="s">
        <v>38</v>
      </c>
      <c r="E1120" s="37" t="s">
        <v>45</v>
      </c>
      <c r="F1120" s="37" t="s">
        <v>120</v>
      </c>
      <c r="G1120" s="36">
        <v>3638.91</v>
      </c>
      <c r="H1120" s="61">
        <v>443523045</v>
      </c>
      <c r="I1120" s="36">
        <v>0</v>
      </c>
      <c r="J1120" s="36">
        <v>0</v>
      </c>
      <c r="K1120" s="36">
        <v>0</v>
      </c>
      <c r="L1120" s="36">
        <v>0</v>
      </c>
      <c r="M1120" s="36">
        <v>9979.7900000000009</v>
      </c>
      <c r="N1120" s="37" t="s">
        <v>77</v>
      </c>
      <c r="O1120" s="14">
        <f t="shared" si="100"/>
        <v>45918.758287037039</v>
      </c>
      <c r="P1120" s="19">
        <f t="shared" si="101"/>
        <v>45918.966620370375</v>
      </c>
      <c r="Q1120" s="20" t="str">
        <f t="shared" si="102"/>
        <v>18/09/2025</v>
      </c>
      <c r="R1120" s="13" t="str">
        <f t="shared" si="103"/>
        <v>23</v>
      </c>
      <c r="S1120" s="13" t="str">
        <f t="shared" si="104"/>
        <v>Thu</v>
      </c>
    </row>
    <row r="1121" spans="1:19" x14ac:dyDescent="0.25">
      <c r="A1121" s="58">
        <v>45918.758298611108</v>
      </c>
      <c r="B1121" s="59">
        <v>444301115</v>
      </c>
      <c r="C1121" s="38" t="s">
        <v>36</v>
      </c>
      <c r="D1121" s="38" t="s">
        <v>38</v>
      </c>
      <c r="E1121" s="38" t="s">
        <v>45</v>
      </c>
      <c r="F1121" s="38" t="s">
        <v>120</v>
      </c>
      <c r="G1121" s="35">
        <v>3638.81</v>
      </c>
      <c r="H1121" s="59">
        <v>443523046</v>
      </c>
      <c r="I1121" s="35">
        <v>0</v>
      </c>
      <c r="J1121" s="35">
        <v>0</v>
      </c>
      <c r="K1121" s="35">
        <v>0</v>
      </c>
      <c r="L1121" s="35">
        <v>0</v>
      </c>
      <c r="M1121" s="35">
        <v>9979.7900000000009</v>
      </c>
      <c r="N1121" s="38" t="s">
        <v>47</v>
      </c>
      <c r="O1121" s="14">
        <f t="shared" si="100"/>
        <v>45918.758298611108</v>
      </c>
      <c r="P1121" s="19">
        <f t="shared" si="101"/>
        <v>45918.966631944444</v>
      </c>
      <c r="Q1121" s="20" t="str">
        <f t="shared" si="102"/>
        <v>18/09/2025</v>
      </c>
      <c r="R1121" s="13" t="str">
        <f t="shared" si="103"/>
        <v>23</v>
      </c>
      <c r="S1121" s="13" t="str">
        <f t="shared" si="104"/>
        <v>Thu</v>
      </c>
    </row>
    <row r="1122" spans="1:19" x14ac:dyDescent="0.25">
      <c r="A1122" s="60">
        <v>45918.758298611108</v>
      </c>
      <c r="B1122" s="61">
        <v>444301116</v>
      </c>
      <c r="C1122" s="37" t="s">
        <v>36</v>
      </c>
      <c r="D1122" s="37" t="s">
        <v>38</v>
      </c>
      <c r="E1122" s="37" t="s">
        <v>45</v>
      </c>
      <c r="F1122" s="37" t="s">
        <v>120</v>
      </c>
      <c r="G1122" s="36">
        <v>3638.82</v>
      </c>
      <c r="H1122" s="61">
        <v>443523047</v>
      </c>
      <c r="I1122" s="36">
        <v>0</v>
      </c>
      <c r="J1122" s="36">
        <v>0</v>
      </c>
      <c r="K1122" s="36">
        <v>0</v>
      </c>
      <c r="L1122" s="36">
        <v>0</v>
      </c>
      <c r="M1122" s="36">
        <v>9979.7900000000009</v>
      </c>
      <c r="N1122" s="37" t="s">
        <v>48</v>
      </c>
      <c r="O1122" s="14">
        <f t="shared" si="100"/>
        <v>45918.758298611108</v>
      </c>
      <c r="P1122" s="19">
        <f t="shared" si="101"/>
        <v>45918.966631944444</v>
      </c>
      <c r="Q1122" s="20" t="str">
        <f t="shared" si="102"/>
        <v>18/09/2025</v>
      </c>
      <c r="R1122" s="13" t="str">
        <f t="shared" si="103"/>
        <v>23</v>
      </c>
      <c r="S1122" s="13" t="str">
        <f t="shared" si="104"/>
        <v>Thu</v>
      </c>
    </row>
    <row r="1123" spans="1:19" x14ac:dyDescent="0.25">
      <c r="A1123" s="58">
        <v>45918.758298611108</v>
      </c>
      <c r="B1123" s="59">
        <v>444301117</v>
      </c>
      <c r="C1123" s="38" t="s">
        <v>36</v>
      </c>
      <c r="D1123" s="38" t="s">
        <v>38</v>
      </c>
      <c r="E1123" s="38" t="s">
        <v>45</v>
      </c>
      <c r="F1123" s="38" t="s">
        <v>120</v>
      </c>
      <c r="G1123" s="35">
        <v>3638.82</v>
      </c>
      <c r="H1123" s="59">
        <v>443523048</v>
      </c>
      <c r="I1123" s="35">
        <v>0</v>
      </c>
      <c r="J1123" s="35">
        <v>0</v>
      </c>
      <c r="K1123" s="35">
        <v>0</v>
      </c>
      <c r="L1123" s="35">
        <v>0</v>
      </c>
      <c r="M1123" s="35">
        <v>9979.7900000000009</v>
      </c>
      <c r="N1123" s="38" t="s">
        <v>52</v>
      </c>
      <c r="O1123" s="14">
        <f t="shared" si="100"/>
        <v>45918.758298611108</v>
      </c>
      <c r="P1123" s="19">
        <f t="shared" si="101"/>
        <v>45918.966631944444</v>
      </c>
      <c r="Q1123" s="20" t="str">
        <f t="shared" si="102"/>
        <v>18/09/2025</v>
      </c>
      <c r="R1123" s="13" t="str">
        <f t="shared" si="103"/>
        <v>23</v>
      </c>
      <c r="S1123" s="13" t="str">
        <f t="shared" si="104"/>
        <v>Thu</v>
      </c>
    </row>
    <row r="1124" spans="1:19" x14ac:dyDescent="0.25">
      <c r="A1124" s="60">
        <v>45918.759444444448</v>
      </c>
      <c r="B1124" s="61">
        <v>444301582</v>
      </c>
      <c r="C1124" s="37" t="s">
        <v>36</v>
      </c>
      <c r="D1124" s="37" t="s">
        <v>38</v>
      </c>
      <c r="E1124" s="37" t="s">
        <v>45</v>
      </c>
      <c r="F1124" s="37" t="s">
        <v>120</v>
      </c>
      <c r="G1124" s="36">
        <v>3639.44</v>
      </c>
      <c r="H1124" s="61">
        <v>443523629</v>
      </c>
      <c r="I1124" s="36">
        <v>0</v>
      </c>
      <c r="J1124" s="36">
        <v>0</v>
      </c>
      <c r="K1124" s="36">
        <v>0</v>
      </c>
      <c r="L1124" s="36">
        <v>0</v>
      </c>
      <c r="M1124" s="36">
        <v>9979.7900000000009</v>
      </c>
      <c r="N1124" s="37" t="s">
        <v>81</v>
      </c>
      <c r="O1124" s="14">
        <f t="shared" si="100"/>
        <v>45918.759444444448</v>
      </c>
      <c r="P1124" s="19">
        <f t="shared" si="101"/>
        <v>45918.967777777783</v>
      </c>
      <c r="Q1124" s="20" t="str">
        <f t="shared" si="102"/>
        <v>18/09/2025</v>
      </c>
      <c r="R1124" s="13" t="str">
        <f t="shared" si="103"/>
        <v>23</v>
      </c>
      <c r="S1124" s="13" t="str">
        <f t="shared" si="104"/>
        <v>Thu</v>
      </c>
    </row>
    <row r="1125" spans="1:19" x14ac:dyDescent="0.25">
      <c r="A1125" s="58">
        <v>45918.762499999997</v>
      </c>
      <c r="B1125" s="59">
        <v>444304138</v>
      </c>
      <c r="C1125" s="38" t="s">
        <v>36</v>
      </c>
      <c r="D1125" s="38" t="s">
        <v>37</v>
      </c>
      <c r="E1125" s="38" t="s">
        <v>46</v>
      </c>
      <c r="F1125" s="38" t="s">
        <v>120</v>
      </c>
      <c r="G1125" s="35">
        <v>3641.16</v>
      </c>
      <c r="H1125" s="59">
        <v>443526494</v>
      </c>
      <c r="I1125" s="35">
        <v>0</v>
      </c>
      <c r="J1125" s="35">
        <v>0</v>
      </c>
      <c r="K1125" s="35">
        <v>0</v>
      </c>
      <c r="L1125" s="35">
        <v>-2.99</v>
      </c>
      <c r="M1125" s="35">
        <v>9976.7999999999993</v>
      </c>
      <c r="N1125" s="38" t="s">
        <v>1126</v>
      </c>
      <c r="O1125" s="14">
        <f t="shared" si="100"/>
        <v>45918.762499999997</v>
      </c>
      <c r="P1125" s="19">
        <f t="shared" si="101"/>
        <v>45918.970833333333</v>
      </c>
      <c r="Q1125" s="20" t="str">
        <f t="shared" si="102"/>
        <v>18/09/2025</v>
      </c>
      <c r="R1125" s="13" t="str">
        <f t="shared" si="103"/>
        <v>23</v>
      </c>
      <c r="S1125" s="13" t="str">
        <f t="shared" si="104"/>
        <v>Thu</v>
      </c>
    </row>
    <row r="1126" spans="1:19" x14ac:dyDescent="0.25">
      <c r="A1126" s="60">
        <v>45918.762499999997</v>
      </c>
      <c r="B1126" s="61">
        <v>444304139</v>
      </c>
      <c r="C1126" s="37" t="s">
        <v>36</v>
      </c>
      <c r="D1126" s="37" t="s">
        <v>37</v>
      </c>
      <c r="E1126" s="37" t="s">
        <v>46</v>
      </c>
      <c r="F1126" s="37" t="s">
        <v>120</v>
      </c>
      <c r="G1126" s="36">
        <v>3641.3</v>
      </c>
      <c r="H1126" s="61">
        <v>443526495</v>
      </c>
      <c r="I1126" s="36">
        <v>0</v>
      </c>
      <c r="J1126" s="36">
        <v>0</v>
      </c>
      <c r="K1126" s="36">
        <v>0</v>
      </c>
      <c r="L1126" s="36">
        <v>-3.14</v>
      </c>
      <c r="M1126" s="36">
        <v>9973.66</v>
      </c>
      <c r="N1126" s="37" t="s">
        <v>1127</v>
      </c>
      <c r="O1126" s="14">
        <f t="shared" si="100"/>
        <v>45918.762499999997</v>
      </c>
      <c r="P1126" s="19">
        <f t="shared" si="101"/>
        <v>45918.970833333333</v>
      </c>
      <c r="Q1126" s="20" t="str">
        <f t="shared" si="102"/>
        <v>18/09/2025</v>
      </c>
      <c r="R1126" s="13" t="str">
        <f t="shared" si="103"/>
        <v>23</v>
      </c>
      <c r="S1126" s="13" t="str">
        <f t="shared" si="104"/>
        <v>Thu</v>
      </c>
    </row>
    <row r="1127" spans="1:19" x14ac:dyDescent="0.25">
      <c r="A1127" s="58">
        <v>45918.76253472222</v>
      </c>
      <c r="B1127" s="59">
        <v>444304157</v>
      </c>
      <c r="C1127" s="38" t="s">
        <v>36</v>
      </c>
      <c r="D1127" s="38" t="s">
        <v>37</v>
      </c>
      <c r="E1127" s="38" t="s">
        <v>46</v>
      </c>
      <c r="F1127" s="38" t="s">
        <v>120</v>
      </c>
      <c r="G1127" s="35">
        <v>3641.46</v>
      </c>
      <c r="H1127" s="59">
        <v>443526515</v>
      </c>
      <c r="I1127" s="35">
        <v>0</v>
      </c>
      <c r="J1127" s="35">
        <v>0</v>
      </c>
      <c r="K1127" s="35">
        <v>0</v>
      </c>
      <c r="L1127" s="35">
        <v>-2.64</v>
      </c>
      <c r="M1127" s="35">
        <v>9971.02</v>
      </c>
      <c r="N1127" s="38" t="s">
        <v>1128</v>
      </c>
      <c r="O1127" s="14">
        <f t="shared" si="100"/>
        <v>45918.76253472222</v>
      </c>
      <c r="P1127" s="19">
        <f t="shared" si="101"/>
        <v>45918.970868055556</v>
      </c>
      <c r="Q1127" s="20" t="str">
        <f t="shared" si="102"/>
        <v>18/09/2025</v>
      </c>
      <c r="R1127" s="13" t="str">
        <f t="shared" si="103"/>
        <v>23</v>
      </c>
      <c r="S1127" s="13" t="str">
        <f t="shared" si="104"/>
        <v>Thu</v>
      </c>
    </row>
    <row r="1128" spans="1:19" x14ac:dyDescent="0.25">
      <c r="A1128" s="60">
        <v>45918.763287037036</v>
      </c>
      <c r="B1128" s="61">
        <v>444304453</v>
      </c>
      <c r="C1128" s="37" t="s">
        <v>36</v>
      </c>
      <c r="D1128" s="37" t="s">
        <v>37</v>
      </c>
      <c r="E1128" s="37" t="s">
        <v>46</v>
      </c>
      <c r="F1128" s="37" t="s">
        <v>120</v>
      </c>
      <c r="G1128" s="36">
        <v>3641.91</v>
      </c>
      <c r="H1128" s="61">
        <v>443526875</v>
      </c>
      <c r="I1128" s="36">
        <v>0</v>
      </c>
      <c r="J1128" s="36">
        <v>0</v>
      </c>
      <c r="K1128" s="36">
        <v>0</v>
      </c>
      <c r="L1128" s="36">
        <v>-3</v>
      </c>
      <c r="M1128" s="36">
        <v>9968.02</v>
      </c>
      <c r="N1128" s="37" t="s">
        <v>1129</v>
      </c>
      <c r="O1128" s="14">
        <f t="shared" si="100"/>
        <v>45918.763287037036</v>
      </c>
      <c r="P1128" s="19">
        <f t="shared" si="101"/>
        <v>45918.971620370372</v>
      </c>
      <c r="Q1128" s="20" t="str">
        <f t="shared" si="102"/>
        <v>18/09/2025</v>
      </c>
      <c r="R1128" s="13" t="str">
        <f t="shared" si="103"/>
        <v>23</v>
      </c>
      <c r="S1128" s="13" t="str">
        <f t="shared" si="104"/>
        <v>Thu</v>
      </c>
    </row>
    <row r="1129" spans="1:19" x14ac:dyDescent="0.25">
      <c r="A1129" s="58">
        <v>45918.763287037036</v>
      </c>
      <c r="B1129" s="59">
        <v>444304454</v>
      </c>
      <c r="C1129" s="38" t="s">
        <v>36</v>
      </c>
      <c r="D1129" s="38" t="s">
        <v>37</v>
      </c>
      <c r="E1129" s="38" t="s">
        <v>46</v>
      </c>
      <c r="F1129" s="38" t="s">
        <v>120</v>
      </c>
      <c r="G1129" s="35">
        <v>3641.91</v>
      </c>
      <c r="H1129" s="59">
        <v>443526876</v>
      </c>
      <c r="I1129" s="35">
        <v>0</v>
      </c>
      <c r="J1129" s="35">
        <v>0</v>
      </c>
      <c r="K1129" s="35">
        <v>0</v>
      </c>
      <c r="L1129" s="35">
        <v>-3.1</v>
      </c>
      <c r="M1129" s="35">
        <v>9964.92</v>
      </c>
      <c r="N1129" s="38" t="s">
        <v>1129</v>
      </c>
      <c r="O1129" s="14">
        <f t="shared" si="100"/>
        <v>45918.763287037036</v>
      </c>
      <c r="P1129" s="19">
        <f t="shared" si="101"/>
        <v>45918.971620370372</v>
      </c>
      <c r="Q1129" s="20" t="str">
        <f t="shared" si="102"/>
        <v>18/09/2025</v>
      </c>
      <c r="R1129" s="13" t="str">
        <f t="shared" si="103"/>
        <v>23</v>
      </c>
      <c r="S1129" s="13" t="str">
        <f t="shared" si="104"/>
        <v>Thu</v>
      </c>
    </row>
    <row r="1130" spans="1:19" x14ac:dyDescent="0.25">
      <c r="A1130" s="60">
        <v>45918.763287037036</v>
      </c>
      <c r="B1130" s="61">
        <v>444304455</v>
      </c>
      <c r="C1130" s="37" t="s">
        <v>36</v>
      </c>
      <c r="D1130" s="37" t="s">
        <v>37</v>
      </c>
      <c r="E1130" s="37" t="s">
        <v>46</v>
      </c>
      <c r="F1130" s="37" t="s">
        <v>120</v>
      </c>
      <c r="G1130" s="36">
        <v>3641.91</v>
      </c>
      <c r="H1130" s="61">
        <v>443526877</v>
      </c>
      <c r="I1130" s="36">
        <v>0</v>
      </c>
      <c r="J1130" s="36">
        <v>0</v>
      </c>
      <c r="K1130" s="36">
        <v>0</v>
      </c>
      <c r="L1130" s="36">
        <v>-3.09</v>
      </c>
      <c r="M1130" s="36">
        <v>9961.83</v>
      </c>
      <c r="N1130" s="37" t="s">
        <v>1129</v>
      </c>
      <c r="O1130" s="14">
        <f t="shared" si="100"/>
        <v>45918.763287037036</v>
      </c>
      <c r="P1130" s="19">
        <f t="shared" si="101"/>
        <v>45918.971620370372</v>
      </c>
      <c r="Q1130" s="20" t="str">
        <f t="shared" si="102"/>
        <v>18/09/2025</v>
      </c>
      <c r="R1130" s="13" t="str">
        <f t="shared" si="103"/>
        <v>23</v>
      </c>
      <c r="S1130" s="13" t="str">
        <f t="shared" si="104"/>
        <v>Thu</v>
      </c>
    </row>
    <row r="1131" spans="1:19" x14ac:dyDescent="0.25">
      <c r="A1131" s="58">
        <v>45918.76394675926</v>
      </c>
      <c r="B1131" s="59">
        <v>444304880</v>
      </c>
      <c r="C1131" s="38" t="s">
        <v>36</v>
      </c>
      <c r="D1131" s="38" t="s">
        <v>37</v>
      </c>
      <c r="E1131" s="38" t="s">
        <v>46</v>
      </c>
      <c r="F1131" s="38" t="s">
        <v>120</v>
      </c>
      <c r="G1131" s="35">
        <v>3642.48</v>
      </c>
      <c r="H1131" s="59">
        <v>443527354</v>
      </c>
      <c r="I1131" s="35">
        <v>0</v>
      </c>
      <c r="J1131" s="35">
        <v>0</v>
      </c>
      <c r="K1131" s="35">
        <v>0</v>
      </c>
      <c r="L1131" s="35">
        <v>-3.04</v>
      </c>
      <c r="M1131" s="35">
        <v>9958.7900000000009</v>
      </c>
      <c r="N1131" s="38" t="s">
        <v>1130</v>
      </c>
      <c r="O1131" s="14">
        <f t="shared" si="100"/>
        <v>45918.76394675926</v>
      </c>
      <c r="P1131" s="19">
        <f t="shared" si="101"/>
        <v>45918.972280092596</v>
      </c>
      <c r="Q1131" s="20" t="str">
        <f t="shared" si="102"/>
        <v>18/09/2025</v>
      </c>
      <c r="R1131" s="13" t="str">
        <f t="shared" si="103"/>
        <v>23</v>
      </c>
      <c r="S1131" s="13" t="str">
        <f t="shared" si="104"/>
        <v>Thu</v>
      </c>
    </row>
    <row r="1132" spans="1:19" x14ac:dyDescent="0.25">
      <c r="A1132" s="60">
        <v>45918.764421296299</v>
      </c>
      <c r="B1132" s="61">
        <v>444305186</v>
      </c>
      <c r="C1132" s="37" t="s">
        <v>36</v>
      </c>
      <c r="D1132" s="37" t="s">
        <v>37</v>
      </c>
      <c r="E1132" s="37" t="s">
        <v>45</v>
      </c>
      <c r="F1132" s="37" t="s">
        <v>120</v>
      </c>
      <c r="G1132" s="36">
        <v>3641.18</v>
      </c>
      <c r="H1132" s="61">
        <v>443527678</v>
      </c>
      <c r="I1132" s="36">
        <v>0</v>
      </c>
      <c r="J1132" s="36">
        <v>0</v>
      </c>
      <c r="K1132" s="36">
        <v>0</v>
      </c>
      <c r="L1132" s="36">
        <v>0</v>
      </c>
      <c r="M1132" s="36">
        <v>9958.7900000000009</v>
      </c>
      <c r="N1132" s="37" t="s">
        <v>115</v>
      </c>
      <c r="O1132" s="14">
        <f t="shared" si="100"/>
        <v>45918.764421296299</v>
      </c>
      <c r="P1132" s="19">
        <f t="shared" si="101"/>
        <v>45918.972754629634</v>
      </c>
      <c r="Q1132" s="20" t="str">
        <f t="shared" si="102"/>
        <v>18/09/2025</v>
      </c>
      <c r="R1132" s="13" t="str">
        <f t="shared" si="103"/>
        <v>23</v>
      </c>
      <c r="S1132" s="13" t="str">
        <f t="shared" si="104"/>
        <v>Thu</v>
      </c>
    </row>
    <row r="1133" spans="1:19" x14ac:dyDescent="0.25">
      <c r="A1133" s="58">
        <v>45918.764432870368</v>
      </c>
      <c r="B1133" s="59">
        <v>444305187</v>
      </c>
      <c r="C1133" s="38" t="s">
        <v>36</v>
      </c>
      <c r="D1133" s="38" t="s">
        <v>37</v>
      </c>
      <c r="E1133" s="38" t="s">
        <v>45</v>
      </c>
      <c r="F1133" s="38" t="s">
        <v>120</v>
      </c>
      <c r="G1133" s="35">
        <v>3641.12</v>
      </c>
      <c r="H1133" s="59">
        <v>443527679</v>
      </c>
      <c r="I1133" s="35">
        <v>0</v>
      </c>
      <c r="J1133" s="35">
        <v>0</v>
      </c>
      <c r="K1133" s="35">
        <v>0</v>
      </c>
      <c r="L1133" s="35">
        <v>0</v>
      </c>
      <c r="M1133" s="35">
        <v>9958.7900000000009</v>
      </c>
      <c r="N1133" s="38" t="s">
        <v>116</v>
      </c>
      <c r="O1133" s="14">
        <f t="shared" si="100"/>
        <v>45918.764432870368</v>
      </c>
      <c r="P1133" s="19">
        <f t="shared" si="101"/>
        <v>45918.972766203704</v>
      </c>
      <c r="Q1133" s="20" t="str">
        <f t="shared" si="102"/>
        <v>18/09/2025</v>
      </c>
      <c r="R1133" s="13" t="str">
        <f t="shared" si="103"/>
        <v>23</v>
      </c>
      <c r="S1133" s="13" t="str">
        <f t="shared" si="104"/>
        <v>Thu</v>
      </c>
    </row>
    <row r="1134" spans="1:19" x14ac:dyDescent="0.25">
      <c r="A1134" s="60">
        <v>45918.770902777775</v>
      </c>
      <c r="B1134" s="61">
        <v>444307586</v>
      </c>
      <c r="C1134" s="37" t="s">
        <v>36</v>
      </c>
      <c r="D1134" s="37" t="s">
        <v>38</v>
      </c>
      <c r="E1134" s="37" t="s">
        <v>45</v>
      </c>
      <c r="F1134" s="37" t="s">
        <v>120</v>
      </c>
      <c r="G1134" s="36">
        <v>3639.61</v>
      </c>
      <c r="H1134" s="61">
        <v>443530333</v>
      </c>
      <c r="I1134" s="36">
        <v>0</v>
      </c>
      <c r="J1134" s="36">
        <v>0</v>
      </c>
      <c r="K1134" s="36">
        <v>0</v>
      </c>
      <c r="L1134" s="36">
        <v>0</v>
      </c>
      <c r="M1134" s="36">
        <v>9958.7900000000009</v>
      </c>
      <c r="N1134" s="37" t="s">
        <v>81</v>
      </c>
      <c r="O1134" s="14">
        <f t="shared" si="100"/>
        <v>45918.770902777775</v>
      </c>
      <c r="P1134" s="19">
        <f t="shared" si="101"/>
        <v>45918.97923611111</v>
      </c>
      <c r="Q1134" s="20" t="str">
        <f t="shared" si="102"/>
        <v>18/09/2025</v>
      </c>
      <c r="R1134" s="13" t="str">
        <f t="shared" si="103"/>
        <v>23</v>
      </c>
      <c r="S1134" s="13" t="str">
        <f t="shared" si="104"/>
        <v>Thu</v>
      </c>
    </row>
    <row r="1135" spans="1:19" x14ac:dyDescent="0.25">
      <c r="A1135" s="58">
        <v>45918.792395833334</v>
      </c>
      <c r="B1135" s="59">
        <v>444312735</v>
      </c>
      <c r="C1135" s="38" t="s">
        <v>36</v>
      </c>
      <c r="D1135" s="38" t="s">
        <v>37</v>
      </c>
      <c r="E1135" s="38" t="s">
        <v>46</v>
      </c>
      <c r="F1135" s="38" t="s">
        <v>120</v>
      </c>
      <c r="G1135" s="35">
        <v>3642.75</v>
      </c>
      <c r="H1135" s="59">
        <v>443535320</v>
      </c>
      <c r="I1135" s="35">
        <v>0</v>
      </c>
      <c r="J1135" s="35">
        <v>0</v>
      </c>
      <c r="K1135" s="35">
        <v>0</v>
      </c>
      <c r="L1135" s="35">
        <v>-3.14</v>
      </c>
      <c r="M1135" s="35">
        <v>9955.65</v>
      </c>
      <c r="N1135" s="38" t="s">
        <v>1131</v>
      </c>
      <c r="O1135" s="14">
        <f t="shared" si="100"/>
        <v>45918.792395833334</v>
      </c>
      <c r="P1135" s="19">
        <f t="shared" si="101"/>
        <v>45919.00072916667</v>
      </c>
      <c r="Q1135" s="20" t="str">
        <f t="shared" si="102"/>
        <v>19/09/2025</v>
      </c>
      <c r="R1135" s="13" t="str">
        <f t="shared" si="103"/>
        <v>00</v>
      </c>
      <c r="S1135" s="13" t="str">
        <f t="shared" si="104"/>
        <v>Fri</v>
      </c>
    </row>
    <row r="1136" spans="1:19" x14ac:dyDescent="0.25">
      <c r="A1136" s="60">
        <v>45918.794166666667</v>
      </c>
      <c r="B1136" s="61">
        <v>444313318</v>
      </c>
      <c r="C1136" s="37" t="s">
        <v>36</v>
      </c>
      <c r="D1136" s="37" t="s">
        <v>38</v>
      </c>
      <c r="E1136" s="37" t="s">
        <v>46</v>
      </c>
      <c r="F1136" s="37" t="s">
        <v>120</v>
      </c>
      <c r="G1136" s="36">
        <v>3641.66</v>
      </c>
      <c r="H1136" s="61">
        <v>443535914</v>
      </c>
      <c r="I1136" s="36">
        <v>0</v>
      </c>
      <c r="J1136" s="36">
        <v>0</v>
      </c>
      <c r="K1136" s="36">
        <v>0</v>
      </c>
      <c r="L1136" s="36">
        <v>0.48</v>
      </c>
      <c r="M1136" s="36">
        <v>9956.1299999999992</v>
      </c>
      <c r="N1136" s="37" t="s">
        <v>1132</v>
      </c>
      <c r="O1136" s="14">
        <f t="shared" si="100"/>
        <v>45918.794166666667</v>
      </c>
      <c r="P1136" s="19">
        <f t="shared" si="101"/>
        <v>45919.002500000002</v>
      </c>
      <c r="Q1136" s="20" t="str">
        <f t="shared" si="102"/>
        <v>19/09/2025</v>
      </c>
      <c r="R1136" s="13" t="str">
        <f t="shared" si="103"/>
        <v>00</v>
      </c>
      <c r="S1136" s="13" t="str">
        <f t="shared" si="104"/>
        <v>Fri</v>
      </c>
    </row>
    <row r="1137" spans="1:19" x14ac:dyDescent="0.25">
      <c r="A1137" s="58">
        <v>45918.794166666667</v>
      </c>
      <c r="B1137" s="59">
        <v>444313319</v>
      </c>
      <c r="C1137" s="38" t="s">
        <v>36</v>
      </c>
      <c r="D1137" s="38" t="s">
        <v>38</v>
      </c>
      <c r="E1137" s="38" t="s">
        <v>46</v>
      </c>
      <c r="F1137" s="38" t="s">
        <v>120</v>
      </c>
      <c r="G1137" s="35">
        <v>3641.66</v>
      </c>
      <c r="H1137" s="59">
        <v>443535915</v>
      </c>
      <c r="I1137" s="35">
        <v>0</v>
      </c>
      <c r="J1137" s="35">
        <v>0</v>
      </c>
      <c r="K1137" s="35">
        <v>0</v>
      </c>
      <c r="L1137" s="35">
        <v>0.54</v>
      </c>
      <c r="M1137" s="35">
        <v>9956.67</v>
      </c>
      <c r="N1137" s="38" t="s">
        <v>1133</v>
      </c>
      <c r="O1137" s="14">
        <f t="shared" si="100"/>
        <v>45918.794166666667</v>
      </c>
      <c r="P1137" s="19">
        <f t="shared" si="101"/>
        <v>45919.002500000002</v>
      </c>
      <c r="Q1137" s="20" t="str">
        <f t="shared" si="102"/>
        <v>19/09/2025</v>
      </c>
      <c r="R1137" s="13" t="str">
        <f t="shared" si="103"/>
        <v>00</v>
      </c>
      <c r="S1137" s="13" t="str">
        <f t="shared" si="104"/>
        <v>Fri</v>
      </c>
    </row>
    <row r="1138" spans="1:19" x14ac:dyDescent="0.25">
      <c r="A1138" s="60">
        <v>45918.794282407405</v>
      </c>
      <c r="B1138" s="61">
        <v>444313357</v>
      </c>
      <c r="C1138" s="37" t="s">
        <v>36</v>
      </c>
      <c r="D1138" s="37" t="s">
        <v>37</v>
      </c>
      <c r="E1138" s="37" t="s">
        <v>45</v>
      </c>
      <c r="F1138" s="37" t="s">
        <v>120</v>
      </c>
      <c r="G1138" s="36">
        <v>3641.76</v>
      </c>
      <c r="H1138" s="61">
        <v>443535946</v>
      </c>
      <c r="I1138" s="36">
        <v>0</v>
      </c>
      <c r="J1138" s="36">
        <v>0</v>
      </c>
      <c r="K1138" s="36">
        <v>0</v>
      </c>
      <c r="L1138" s="36">
        <v>0</v>
      </c>
      <c r="M1138" s="36">
        <v>9956.67</v>
      </c>
      <c r="N1138" s="37" t="s">
        <v>77</v>
      </c>
      <c r="O1138" s="14">
        <f t="shared" si="100"/>
        <v>45918.794282407405</v>
      </c>
      <c r="P1138" s="19">
        <f t="shared" si="101"/>
        <v>45919.002615740741</v>
      </c>
      <c r="Q1138" s="20" t="str">
        <f t="shared" si="102"/>
        <v>19/09/2025</v>
      </c>
      <c r="R1138" s="13" t="str">
        <f t="shared" si="103"/>
        <v>00</v>
      </c>
      <c r="S1138" s="13" t="str">
        <f t="shared" si="104"/>
        <v>Fri</v>
      </c>
    </row>
    <row r="1139" spans="1:19" x14ac:dyDescent="0.25">
      <c r="A1139" s="58">
        <v>45918.794282407405</v>
      </c>
      <c r="B1139" s="59">
        <v>444313358</v>
      </c>
      <c r="C1139" s="38" t="s">
        <v>36</v>
      </c>
      <c r="D1139" s="38" t="s">
        <v>37</v>
      </c>
      <c r="E1139" s="38" t="s">
        <v>45</v>
      </c>
      <c r="F1139" s="38" t="s">
        <v>120</v>
      </c>
      <c r="G1139" s="35">
        <v>3641.76</v>
      </c>
      <c r="H1139" s="59">
        <v>443535947</v>
      </c>
      <c r="I1139" s="35">
        <v>0</v>
      </c>
      <c r="J1139" s="35">
        <v>0</v>
      </c>
      <c r="K1139" s="35">
        <v>0</v>
      </c>
      <c r="L1139" s="35">
        <v>0</v>
      </c>
      <c r="M1139" s="35">
        <v>9956.67</v>
      </c>
      <c r="N1139" s="38" t="s">
        <v>108</v>
      </c>
      <c r="O1139" s="14">
        <f t="shared" si="100"/>
        <v>45918.794282407405</v>
      </c>
      <c r="P1139" s="19">
        <f t="shared" si="101"/>
        <v>45919.002615740741</v>
      </c>
      <c r="Q1139" s="20" t="str">
        <f t="shared" si="102"/>
        <v>19/09/2025</v>
      </c>
      <c r="R1139" s="13" t="str">
        <f t="shared" si="103"/>
        <v>00</v>
      </c>
      <c r="S1139" s="13" t="str">
        <f t="shared" si="104"/>
        <v>Fri</v>
      </c>
    </row>
    <row r="1140" spans="1:19" x14ac:dyDescent="0.25">
      <c r="A1140" s="60">
        <v>45918.794293981482</v>
      </c>
      <c r="B1140" s="61">
        <v>444313359</v>
      </c>
      <c r="C1140" s="37" t="s">
        <v>36</v>
      </c>
      <c r="D1140" s="37" t="s">
        <v>37</v>
      </c>
      <c r="E1140" s="37" t="s">
        <v>45</v>
      </c>
      <c r="F1140" s="37" t="s">
        <v>120</v>
      </c>
      <c r="G1140" s="36">
        <v>3641.76</v>
      </c>
      <c r="H1140" s="61">
        <v>443535948</v>
      </c>
      <c r="I1140" s="36">
        <v>0</v>
      </c>
      <c r="J1140" s="36">
        <v>0</v>
      </c>
      <c r="K1140" s="36">
        <v>0</v>
      </c>
      <c r="L1140" s="36">
        <v>0</v>
      </c>
      <c r="M1140" s="36">
        <v>9956.67</v>
      </c>
      <c r="N1140" s="37" t="s">
        <v>48</v>
      </c>
      <c r="O1140" s="14">
        <f t="shared" si="100"/>
        <v>45918.794293981482</v>
      </c>
      <c r="P1140" s="19">
        <f t="shared" si="101"/>
        <v>45919.002627314818</v>
      </c>
      <c r="Q1140" s="20" t="str">
        <f t="shared" si="102"/>
        <v>19/09/2025</v>
      </c>
      <c r="R1140" s="13" t="str">
        <f t="shared" si="103"/>
        <v>00</v>
      </c>
      <c r="S1140" s="13" t="str">
        <f t="shared" si="104"/>
        <v>Fri</v>
      </c>
    </row>
    <row r="1141" spans="1:19" x14ac:dyDescent="0.25">
      <c r="A1141" s="58">
        <v>45918.794293981482</v>
      </c>
      <c r="B1141" s="59">
        <v>444313361</v>
      </c>
      <c r="C1141" s="38" t="s">
        <v>36</v>
      </c>
      <c r="D1141" s="38" t="s">
        <v>37</v>
      </c>
      <c r="E1141" s="38" t="s">
        <v>45</v>
      </c>
      <c r="F1141" s="38" t="s">
        <v>120</v>
      </c>
      <c r="G1141" s="35">
        <v>3641.76</v>
      </c>
      <c r="H1141" s="59">
        <v>443535950</v>
      </c>
      <c r="I1141" s="35">
        <v>0</v>
      </c>
      <c r="J1141" s="35">
        <v>0</v>
      </c>
      <c r="K1141" s="35">
        <v>0</v>
      </c>
      <c r="L1141" s="35">
        <v>0</v>
      </c>
      <c r="M1141" s="35">
        <v>9956.67</v>
      </c>
      <c r="N1141" s="38" t="s">
        <v>109</v>
      </c>
      <c r="O1141" s="14">
        <f t="shared" si="100"/>
        <v>45918.794293981482</v>
      </c>
      <c r="P1141" s="19">
        <f t="shared" si="101"/>
        <v>45919.002627314818</v>
      </c>
      <c r="Q1141" s="20" t="str">
        <f t="shared" si="102"/>
        <v>19/09/2025</v>
      </c>
      <c r="R1141" s="13" t="str">
        <f t="shared" si="103"/>
        <v>00</v>
      </c>
      <c r="S1141" s="13" t="str">
        <f t="shared" si="104"/>
        <v>Fri</v>
      </c>
    </row>
    <row r="1142" spans="1:19" x14ac:dyDescent="0.25">
      <c r="A1142" s="60">
        <v>45918.794293981482</v>
      </c>
      <c r="B1142" s="61">
        <v>444313362</v>
      </c>
      <c r="C1142" s="37" t="s">
        <v>36</v>
      </c>
      <c r="D1142" s="37" t="s">
        <v>37</v>
      </c>
      <c r="E1142" s="37" t="s">
        <v>45</v>
      </c>
      <c r="F1142" s="37" t="s">
        <v>120</v>
      </c>
      <c r="G1142" s="36">
        <v>3641.89</v>
      </c>
      <c r="H1142" s="61">
        <v>443535951</v>
      </c>
      <c r="I1142" s="36">
        <v>0</v>
      </c>
      <c r="J1142" s="36">
        <v>0</v>
      </c>
      <c r="K1142" s="36">
        <v>0</v>
      </c>
      <c r="L1142" s="36">
        <v>0</v>
      </c>
      <c r="M1142" s="36">
        <v>9956.67</v>
      </c>
      <c r="N1142" s="37" t="s">
        <v>52</v>
      </c>
      <c r="O1142" s="14">
        <f t="shared" si="100"/>
        <v>45918.794293981482</v>
      </c>
      <c r="P1142" s="19">
        <f t="shared" si="101"/>
        <v>45919.002627314818</v>
      </c>
      <c r="Q1142" s="20" t="str">
        <f t="shared" si="102"/>
        <v>19/09/2025</v>
      </c>
      <c r="R1142" s="13" t="str">
        <f t="shared" si="103"/>
        <v>00</v>
      </c>
      <c r="S1142" s="13" t="str">
        <f t="shared" si="104"/>
        <v>Fri</v>
      </c>
    </row>
    <row r="1143" spans="1:19" x14ac:dyDescent="0.25">
      <c r="A1143" s="58">
        <v>45918.794293981482</v>
      </c>
      <c r="B1143" s="59">
        <v>444313364</v>
      </c>
      <c r="C1143" s="38" t="s">
        <v>36</v>
      </c>
      <c r="D1143" s="38" t="s">
        <v>37</v>
      </c>
      <c r="E1143" s="38" t="s">
        <v>45</v>
      </c>
      <c r="F1143" s="38" t="s">
        <v>120</v>
      </c>
      <c r="G1143" s="35">
        <v>3641.85</v>
      </c>
      <c r="H1143" s="59">
        <v>443535953</v>
      </c>
      <c r="I1143" s="35">
        <v>0</v>
      </c>
      <c r="J1143" s="35">
        <v>0</v>
      </c>
      <c r="K1143" s="35">
        <v>0</v>
      </c>
      <c r="L1143" s="35">
        <v>0</v>
      </c>
      <c r="M1143" s="35">
        <v>9956.67</v>
      </c>
      <c r="N1143" s="38" t="s">
        <v>114</v>
      </c>
      <c r="O1143" s="14">
        <f t="shared" si="100"/>
        <v>45918.794293981482</v>
      </c>
      <c r="P1143" s="19">
        <f t="shared" si="101"/>
        <v>45919.002627314818</v>
      </c>
      <c r="Q1143" s="20" t="str">
        <f t="shared" si="102"/>
        <v>19/09/2025</v>
      </c>
      <c r="R1143" s="13" t="str">
        <f t="shared" si="103"/>
        <v>00</v>
      </c>
      <c r="S1143" s="13" t="str">
        <f t="shared" si="104"/>
        <v>Fri</v>
      </c>
    </row>
    <row r="1144" spans="1:19" x14ac:dyDescent="0.25">
      <c r="A1144" s="60">
        <v>45918.794305555559</v>
      </c>
      <c r="B1144" s="61">
        <v>444313367</v>
      </c>
      <c r="C1144" s="37" t="s">
        <v>36</v>
      </c>
      <c r="D1144" s="37" t="s">
        <v>37</v>
      </c>
      <c r="E1144" s="37" t="s">
        <v>45</v>
      </c>
      <c r="F1144" s="37" t="s">
        <v>120</v>
      </c>
      <c r="G1144" s="36">
        <v>3641.89</v>
      </c>
      <c r="H1144" s="61">
        <v>443535956</v>
      </c>
      <c r="I1144" s="36">
        <v>0</v>
      </c>
      <c r="J1144" s="36">
        <v>0</v>
      </c>
      <c r="K1144" s="36">
        <v>0</v>
      </c>
      <c r="L1144" s="36">
        <v>0</v>
      </c>
      <c r="M1144" s="36">
        <v>9956.67</v>
      </c>
      <c r="N1144" s="37" t="s">
        <v>47</v>
      </c>
      <c r="O1144" s="14">
        <f t="shared" si="100"/>
        <v>45918.794305555559</v>
      </c>
      <c r="P1144" s="19">
        <f t="shared" si="101"/>
        <v>45919.002638888895</v>
      </c>
      <c r="Q1144" s="20" t="str">
        <f t="shared" si="102"/>
        <v>19/09/2025</v>
      </c>
      <c r="R1144" s="13" t="str">
        <f t="shared" si="103"/>
        <v>00</v>
      </c>
      <c r="S1144" s="13" t="str">
        <f t="shared" si="104"/>
        <v>Fri</v>
      </c>
    </row>
    <row r="1145" spans="1:19" x14ac:dyDescent="0.25">
      <c r="A1145" s="58">
        <v>45918.794976851852</v>
      </c>
      <c r="B1145" s="59">
        <v>444313622</v>
      </c>
      <c r="C1145" s="38" t="s">
        <v>36</v>
      </c>
      <c r="D1145" s="38" t="s">
        <v>37</v>
      </c>
      <c r="E1145" s="38" t="s">
        <v>45</v>
      </c>
      <c r="F1145" s="38" t="s">
        <v>120</v>
      </c>
      <c r="G1145" s="35">
        <v>3641.65</v>
      </c>
      <c r="H1145" s="59">
        <v>443536211</v>
      </c>
      <c r="I1145" s="35">
        <v>0</v>
      </c>
      <c r="J1145" s="35">
        <v>0</v>
      </c>
      <c r="K1145" s="35">
        <v>0</v>
      </c>
      <c r="L1145" s="35">
        <v>0</v>
      </c>
      <c r="M1145" s="35">
        <v>9956.67</v>
      </c>
      <c r="N1145" s="38" t="s">
        <v>116</v>
      </c>
      <c r="O1145" s="14">
        <f t="shared" si="100"/>
        <v>45918.794976851852</v>
      </c>
      <c r="P1145" s="19">
        <f t="shared" si="101"/>
        <v>45919.003310185188</v>
      </c>
      <c r="Q1145" s="20" t="str">
        <f t="shared" si="102"/>
        <v>19/09/2025</v>
      </c>
      <c r="R1145" s="13" t="str">
        <f t="shared" si="103"/>
        <v>00</v>
      </c>
      <c r="S1145" s="13" t="str">
        <f t="shared" si="104"/>
        <v>Fri</v>
      </c>
    </row>
    <row r="1146" spans="1:19" x14ac:dyDescent="0.25">
      <c r="A1146" s="60">
        <v>45918.794976851852</v>
      </c>
      <c r="B1146" s="61">
        <v>444313623</v>
      </c>
      <c r="C1146" s="37" t="s">
        <v>36</v>
      </c>
      <c r="D1146" s="37" t="s">
        <v>37</v>
      </c>
      <c r="E1146" s="37" t="s">
        <v>45</v>
      </c>
      <c r="F1146" s="37" t="s">
        <v>120</v>
      </c>
      <c r="G1146" s="36">
        <v>3641.63</v>
      </c>
      <c r="H1146" s="61">
        <v>443536212</v>
      </c>
      <c r="I1146" s="36">
        <v>0</v>
      </c>
      <c r="J1146" s="36">
        <v>0</v>
      </c>
      <c r="K1146" s="36">
        <v>0</v>
      </c>
      <c r="L1146" s="36">
        <v>0</v>
      </c>
      <c r="M1146" s="36">
        <v>9956.67</v>
      </c>
      <c r="N1146" s="37" t="s">
        <v>115</v>
      </c>
      <c r="O1146" s="14">
        <f t="shared" si="100"/>
        <v>45918.794976851852</v>
      </c>
      <c r="P1146" s="19">
        <f t="shared" si="101"/>
        <v>45919.003310185188</v>
      </c>
      <c r="Q1146" s="20" t="str">
        <f t="shared" si="102"/>
        <v>19/09/2025</v>
      </c>
      <c r="R1146" s="13" t="str">
        <f t="shared" si="103"/>
        <v>00</v>
      </c>
      <c r="S1146" s="13" t="str">
        <f t="shared" si="104"/>
        <v>Fri</v>
      </c>
    </row>
    <row r="1147" spans="1:19" x14ac:dyDescent="0.25">
      <c r="A1147" s="58">
        <v>45918.795902777776</v>
      </c>
      <c r="B1147" s="59">
        <v>444313916</v>
      </c>
      <c r="C1147" s="38" t="s">
        <v>36</v>
      </c>
      <c r="D1147" s="38" t="s">
        <v>38</v>
      </c>
      <c r="E1147" s="38" t="s">
        <v>46</v>
      </c>
      <c r="F1147" s="38" t="s">
        <v>120</v>
      </c>
      <c r="G1147" s="35">
        <v>3643.31</v>
      </c>
      <c r="H1147" s="59">
        <v>443536496</v>
      </c>
      <c r="I1147" s="35">
        <v>0</v>
      </c>
      <c r="J1147" s="35">
        <v>0</v>
      </c>
      <c r="K1147" s="35">
        <v>0</v>
      </c>
      <c r="L1147" s="35">
        <v>1.55</v>
      </c>
      <c r="M1147" s="35">
        <v>9958.2199999999993</v>
      </c>
      <c r="N1147" s="38" t="s">
        <v>1134</v>
      </c>
      <c r="O1147" s="14">
        <f t="shared" si="100"/>
        <v>45918.795902777776</v>
      </c>
      <c r="P1147" s="19">
        <f t="shared" si="101"/>
        <v>45919.004236111112</v>
      </c>
      <c r="Q1147" s="20" t="str">
        <f t="shared" si="102"/>
        <v>19/09/2025</v>
      </c>
      <c r="R1147" s="13" t="str">
        <f t="shared" si="103"/>
        <v>00</v>
      </c>
      <c r="S1147" s="13" t="str">
        <f t="shared" si="104"/>
        <v>Fri</v>
      </c>
    </row>
    <row r="1148" spans="1:19" x14ac:dyDescent="0.25">
      <c r="A1148" s="60">
        <v>45918.795902777776</v>
      </c>
      <c r="B1148" s="61">
        <v>444313917</v>
      </c>
      <c r="C1148" s="37" t="s">
        <v>36</v>
      </c>
      <c r="D1148" s="37" t="s">
        <v>38</v>
      </c>
      <c r="E1148" s="37" t="s">
        <v>46</v>
      </c>
      <c r="F1148" s="37" t="s">
        <v>120</v>
      </c>
      <c r="G1148" s="36">
        <v>3643.31</v>
      </c>
      <c r="H1148" s="61">
        <v>443536497</v>
      </c>
      <c r="I1148" s="36">
        <v>0</v>
      </c>
      <c r="J1148" s="36">
        <v>0</v>
      </c>
      <c r="K1148" s="36">
        <v>0</v>
      </c>
      <c r="L1148" s="36">
        <v>1.55</v>
      </c>
      <c r="M1148" s="36">
        <v>9959.77</v>
      </c>
      <c r="N1148" s="37" t="s">
        <v>1135</v>
      </c>
      <c r="O1148" s="14">
        <f t="shared" si="100"/>
        <v>45918.795902777776</v>
      </c>
      <c r="P1148" s="19">
        <f t="shared" si="101"/>
        <v>45919.004236111112</v>
      </c>
      <c r="Q1148" s="20" t="str">
        <f t="shared" si="102"/>
        <v>19/09/2025</v>
      </c>
      <c r="R1148" s="13" t="str">
        <f t="shared" si="103"/>
        <v>00</v>
      </c>
      <c r="S1148" s="13" t="str">
        <f t="shared" si="104"/>
        <v>Fri</v>
      </c>
    </row>
    <row r="1149" spans="1:19" x14ac:dyDescent="0.25">
      <c r="A1149" s="58">
        <v>45918.795902777776</v>
      </c>
      <c r="B1149" s="59">
        <v>444313918</v>
      </c>
      <c r="C1149" s="38" t="s">
        <v>36</v>
      </c>
      <c r="D1149" s="38" t="s">
        <v>38</v>
      </c>
      <c r="E1149" s="38" t="s">
        <v>46</v>
      </c>
      <c r="F1149" s="38" t="s">
        <v>120</v>
      </c>
      <c r="G1149" s="35">
        <v>3643.31</v>
      </c>
      <c r="H1149" s="59">
        <v>443536498</v>
      </c>
      <c r="I1149" s="35">
        <v>0</v>
      </c>
      <c r="J1149" s="35">
        <v>0</v>
      </c>
      <c r="K1149" s="35">
        <v>0</v>
      </c>
      <c r="L1149" s="35">
        <v>1.55</v>
      </c>
      <c r="M1149" s="35">
        <v>9961.32</v>
      </c>
      <c r="N1149" s="38" t="s">
        <v>1135</v>
      </c>
      <c r="O1149" s="14">
        <f t="shared" si="100"/>
        <v>45918.795902777776</v>
      </c>
      <c r="P1149" s="19">
        <f t="shared" si="101"/>
        <v>45919.004236111112</v>
      </c>
      <c r="Q1149" s="20" t="str">
        <f t="shared" si="102"/>
        <v>19/09/2025</v>
      </c>
      <c r="R1149" s="13" t="str">
        <f t="shared" si="103"/>
        <v>00</v>
      </c>
      <c r="S1149" s="13" t="str">
        <f t="shared" si="104"/>
        <v>Fri</v>
      </c>
    </row>
    <row r="1150" spans="1:19" x14ac:dyDescent="0.25">
      <c r="A1150" s="60">
        <v>45918.796550925923</v>
      </c>
      <c r="B1150" s="61">
        <v>444314075</v>
      </c>
      <c r="C1150" s="37" t="s">
        <v>36</v>
      </c>
      <c r="D1150" s="37" t="s">
        <v>38</v>
      </c>
      <c r="E1150" s="37" t="s">
        <v>46</v>
      </c>
      <c r="F1150" s="37" t="s">
        <v>120</v>
      </c>
      <c r="G1150" s="36">
        <v>3642.33</v>
      </c>
      <c r="H1150" s="61">
        <v>443536654</v>
      </c>
      <c r="I1150" s="36">
        <v>0</v>
      </c>
      <c r="J1150" s="36">
        <v>0</v>
      </c>
      <c r="K1150" s="36">
        <v>0</v>
      </c>
      <c r="L1150" s="36">
        <v>0.68</v>
      </c>
      <c r="M1150" s="36">
        <v>9962</v>
      </c>
      <c r="N1150" s="37" t="s">
        <v>1136</v>
      </c>
      <c r="O1150" s="14">
        <f t="shared" si="100"/>
        <v>45918.796550925923</v>
      </c>
      <c r="P1150" s="19">
        <f t="shared" si="101"/>
        <v>45919.004884259259</v>
      </c>
      <c r="Q1150" s="20" t="str">
        <f t="shared" si="102"/>
        <v>19/09/2025</v>
      </c>
      <c r="R1150" s="13" t="str">
        <f t="shared" si="103"/>
        <v>00</v>
      </c>
      <c r="S1150" s="13" t="str">
        <f t="shared" si="104"/>
        <v>Fri</v>
      </c>
    </row>
    <row r="1151" spans="1:19" x14ac:dyDescent="0.25">
      <c r="A1151" s="58">
        <v>45918.796550925923</v>
      </c>
      <c r="B1151" s="59">
        <v>444314076</v>
      </c>
      <c r="C1151" s="38" t="s">
        <v>36</v>
      </c>
      <c r="D1151" s="38" t="s">
        <v>38</v>
      </c>
      <c r="E1151" s="38" t="s">
        <v>46</v>
      </c>
      <c r="F1151" s="38" t="s">
        <v>120</v>
      </c>
      <c r="G1151" s="35">
        <v>3642.33</v>
      </c>
      <c r="H1151" s="59">
        <v>443536655</v>
      </c>
      <c r="I1151" s="35">
        <v>0</v>
      </c>
      <c r="J1151" s="35">
        <v>0</v>
      </c>
      <c r="K1151" s="35">
        <v>0</v>
      </c>
      <c r="L1151" s="35">
        <v>0.7</v>
      </c>
      <c r="M1151" s="35">
        <v>9962.7000000000007</v>
      </c>
      <c r="N1151" s="38" t="s">
        <v>1137</v>
      </c>
      <c r="O1151" s="14">
        <f t="shared" si="100"/>
        <v>45918.796550925923</v>
      </c>
      <c r="P1151" s="19">
        <f t="shared" si="101"/>
        <v>45919.004884259259</v>
      </c>
      <c r="Q1151" s="20" t="str">
        <f t="shared" si="102"/>
        <v>19/09/2025</v>
      </c>
      <c r="R1151" s="13" t="str">
        <f t="shared" si="103"/>
        <v>00</v>
      </c>
      <c r="S1151" s="13" t="str">
        <f t="shared" si="104"/>
        <v>Fri</v>
      </c>
    </row>
    <row r="1152" spans="1:19" x14ac:dyDescent="0.25">
      <c r="A1152" s="60">
        <v>45918.796597222223</v>
      </c>
      <c r="B1152" s="61">
        <v>444314090</v>
      </c>
      <c r="C1152" s="37" t="s">
        <v>36</v>
      </c>
      <c r="D1152" s="37" t="s">
        <v>37</v>
      </c>
      <c r="E1152" s="37" t="s">
        <v>45</v>
      </c>
      <c r="F1152" s="37" t="s">
        <v>120</v>
      </c>
      <c r="G1152" s="36">
        <v>3642.38</v>
      </c>
      <c r="H1152" s="61">
        <v>443536668</v>
      </c>
      <c r="I1152" s="36">
        <v>0</v>
      </c>
      <c r="J1152" s="36">
        <v>0</v>
      </c>
      <c r="K1152" s="36">
        <v>0</v>
      </c>
      <c r="L1152" s="36">
        <v>0</v>
      </c>
      <c r="M1152" s="36">
        <v>9962.7000000000007</v>
      </c>
      <c r="N1152" s="37" t="s">
        <v>109</v>
      </c>
      <c r="O1152" s="14">
        <f t="shared" si="100"/>
        <v>45918.796597222223</v>
      </c>
      <c r="P1152" s="19">
        <f t="shared" si="101"/>
        <v>45919.004930555559</v>
      </c>
      <c r="Q1152" s="20" t="str">
        <f t="shared" si="102"/>
        <v>19/09/2025</v>
      </c>
      <c r="R1152" s="13" t="str">
        <f t="shared" si="103"/>
        <v>00</v>
      </c>
      <c r="S1152" s="13" t="str">
        <f t="shared" si="104"/>
        <v>Fri</v>
      </c>
    </row>
    <row r="1153" spans="1:19" x14ac:dyDescent="0.25">
      <c r="A1153" s="58">
        <v>45918.796597222223</v>
      </c>
      <c r="B1153" s="59">
        <v>444314091</v>
      </c>
      <c r="C1153" s="38" t="s">
        <v>36</v>
      </c>
      <c r="D1153" s="38" t="s">
        <v>37</v>
      </c>
      <c r="E1153" s="38" t="s">
        <v>45</v>
      </c>
      <c r="F1153" s="38" t="s">
        <v>120</v>
      </c>
      <c r="G1153" s="35">
        <v>3642.44</v>
      </c>
      <c r="H1153" s="59">
        <v>443536669</v>
      </c>
      <c r="I1153" s="35">
        <v>0</v>
      </c>
      <c r="J1153" s="35">
        <v>0</v>
      </c>
      <c r="K1153" s="35">
        <v>0</v>
      </c>
      <c r="L1153" s="35">
        <v>0</v>
      </c>
      <c r="M1153" s="35">
        <v>9962.7000000000007</v>
      </c>
      <c r="N1153" s="38" t="s">
        <v>108</v>
      </c>
      <c r="O1153" s="14">
        <f t="shared" si="100"/>
        <v>45918.796597222223</v>
      </c>
      <c r="P1153" s="19">
        <f t="shared" si="101"/>
        <v>45919.004930555559</v>
      </c>
      <c r="Q1153" s="20" t="str">
        <f t="shared" si="102"/>
        <v>19/09/2025</v>
      </c>
      <c r="R1153" s="13" t="str">
        <f t="shared" si="103"/>
        <v>00</v>
      </c>
      <c r="S1153" s="13" t="str">
        <f t="shared" si="104"/>
        <v>Fri</v>
      </c>
    </row>
    <row r="1154" spans="1:19" x14ac:dyDescent="0.25">
      <c r="A1154" s="60">
        <v>45918.7966087963</v>
      </c>
      <c r="B1154" s="61">
        <v>444314092</v>
      </c>
      <c r="C1154" s="37" t="s">
        <v>36</v>
      </c>
      <c r="D1154" s="37" t="s">
        <v>37</v>
      </c>
      <c r="E1154" s="37" t="s">
        <v>45</v>
      </c>
      <c r="F1154" s="37" t="s">
        <v>120</v>
      </c>
      <c r="G1154" s="36">
        <v>3642.51</v>
      </c>
      <c r="H1154" s="61">
        <v>443536670</v>
      </c>
      <c r="I1154" s="36">
        <v>0</v>
      </c>
      <c r="J1154" s="36">
        <v>0</v>
      </c>
      <c r="K1154" s="36">
        <v>0</v>
      </c>
      <c r="L1154" s="36">
        <v>0</v>
      </c>
      <c r="M1154" s="36">
        <v>9962.7000000000007</v>
      </c>
      <c r="N1154" s="37" t="s">
        <v>115</v>
      </c>
      <c r="O1154" s="14">
        <f t="shared" ref="O1154:O1190" si="105">A1154</f>
        <v>45918.7966087963</v>
      </c>
      <c r="P1154" s="19">
        <f t="shared" ref="P1154:P1190" si="106">O1154+(5/24)</f>
        <v>45919.004942129635</v>
      </c>
      <c r="Q1154" s="20" t="str">
        <f t="shared" ref="Q1154:Q1190" si="107">TEXT(P1154,"dd/mm/yyyy")</f>
        <v>19/09/2025</v>
      </c>
      <c r="R1154" s="13" t="str">
        <f t="shared" ref="R1154:R1190" si="108">TEXT(P1154,"hh")</f>
        <v>00</v>
      </c>
      <c r="S1154" s="13" t="str">
        <f t="shared" ref="S1154:S1190" si="109">TEXT(P1154,"ddd")</f>
        <v>Fri</v>
      </c>
    </row>
    <row r="1155" spans="1:19" x14ac:dyDescent="0.25">
      <c r="A1155" s="58">
        <v>45918.7966087963</v>
      </c>
      <c r="B1155" s="59">
        <v>444314093</v>
      </c>
      <c r="C1155" s="38" t="s">
        <v>36</v>
      </c>
      <c r="D1155" s="38" t="s">
        <v>37</v>
      </c>
      <c r="E1155" s="38" t="s">
        <v>45</v>
      </c>
      <c r="F1155" s="38" t="s">
        <v>120</v>
      </c>
      <c r="G1155" s="35">
        <v>3642.55</v>
      </c>
      <c r="H1155" s="59">
        <v>443536671</v>
      </c>
      <c r="I1155" s="35">
        <v>0</v>
      </c>
      <c r="J1155" s="35">
        <v>0</v>
      </c>
      <c r="K1155" s="35">
        <v>0</v>
      </c>
      <c r="L1155" s="35">
        <v>0</v>
      </c>
      <c r="M1155" s="35">
        <v>9962.7000000000007</v>
      </c>
      <c r="N1155" s="38" t="s">
        <v>77</v>
      </c>
      <c r="O1155" s="14">
        <f t="shared" si="105"/>
        <v>45918.7966087963</v>
      </c>
      <c r="P1155" s="19">
        <f t="shared" si="106"/>
        <v>45919.004942129635</v>
      </c>
      <c r="Q1155" s="20" t="str">
        <f t="shared" si="107"/>
        <v>19/09/2025</v>
      </c>
      <c r="R1155" s="13" t="str">
        <f t="shared" si="108"/>
        <v>00</v>
      </c>
      <c r="S1155" s="13" t="str">
        <f t="shared" si="109"/>
        <v>Fri</v>
      </c>
    </row>
    <row r="1156" spans="1:19" x14ac:dyDescent="0.25">
      <c r="A1156" s="60">
        <v>45918.7966087963</v>
      </c>
      <c r="B1156" s="61">
        <v>444314095</v>
      </c>
      <c r="C1156" s="37" t="s">
        <v>36</v>
      </c>
      <c r="D1156" s="37" t="s">
        <v>37</v>
      </c>
      <c r="E1156" s="37" t="s">
        <v>45</v>
      </c>
      <c r="F1156" s="37" t="s">
        <v>120</v>
      </c>
      <c r="G1156" s="36">
        <v>3642.77</v>
      </c>
      <c r="H1156" s="61">
        <v>443536673</v>
      </c>
      <c r="I1156" s="36">
        <v>0</v>
      </c>
      <c r="J1156" s="36">
        <v>0</v>
      </c>
      <c r="K1156" s="36">
        <v>0</v>
      </c>
      <c r="L1156" s="36">
        <v>0</v>
      </c>
      <c r="M1156" s="36">
        <v>9962.7000000000007</v>
      </c>
      <c r="N1156" s="37" t="s">
        <v>116</v>
      </c>
      <c r="O1156" s="14">
        <f t="shared" si="105"/>
        <v>45918.7966087963</v>
      </c>
      <c r="P1156" s="19">
        <f t="shared" si="106"/>
        <v>45919.004942129635</v>
      </c>
      <c r="Q1156" s="20" t="str">
        <f t="shared" si="107"/>
        <v>19/09/2025</v>
      </c>
      <c r="R1156" s="13" t="str">
        <f t="shared" si="108"/>
        <v>00</v>
      </c>
      <c r="S1156" s="13" t="str">
        <f t="shared" si="109"/>
        <v>Fri</v>
      </c>
    </row>
    <row r="1157" spans="1:19" x14ac:dyDescent="0.25">
      <c r="A1157" s="58">
        <v>45918.797071759262</v>
      </c>
      <c r="B1157" s="59">
        <v>444314284</v>
      </c>
      <c r="C1157" s="38" t="s">
        <v>36</v>
      </c>
      <c r="D1157" s="38" t="s">
        <v>38</v>
      </c>
      <c r="E1157" s="38" t="s">
        <v>46</v>
      </c>
      <c r="F1157" s="38" t="s">
        <v>120</v>
      </c>
      <c r="G1157" s="35">
        <v>3641.75</v>
      </c>
      <c r="H1157" s="59">
        <v>443536863</v>
      </c>
      <c r="I1157" s="35">
        <v>0</v>
      </c>
      <c r="J1157" s="35">
        <v>0</v>
      </c>
      <c r="K1157" s="35">
        <v>0</v>
      </c>
      <c r="L1157" s="35">
        <v>-0.01</v>
      </c>
      <c r="M1157" s="35">
        <v>9962.69</v>
      </c>
      <c r="N1157" s="38" t="s">
        <v>1138</v>
      </c>
      <c r="O1157" s="14">
        <f t="shared" si="105"/>
        <v>45918.797071759262</v>
      </c>
      <c r="P1157" s="19">
        <f t="shared" si="106"/>
        <v>45919.005405092597</v>
      </c>
      <c r="Q1157" s="20" t="str">
        <f t="shared" si="107"/>
        <v>19/09/2025</v>
      </c>
      <c r="R1157" s="13" t="str">
        <f t="shared" si="108"/>
        <v>00</v>
      </c>
      <c r="S1157" s="13" t="str">
        <f t="shared" si="109"/>
        <v>Fri</v>
      </c>
    </row>
    <row r="1158" spans="1:19" x14ac:dyDescent="0.25">
      <c r="A1158" s="60">
        <v>45918.797071759262</v>
      </c>
      <c r="B1158" s="61">
        <v>444314285</v>
      </c>
      <c r="C1158" s="37" t="s">
        <v>36</v>
      </c>
      <c r="D1158" s="37" t="s">
        <v>38</v>
      </c>
      <c r="E1158" s="37" t="s">
        <v>46</v>
      </c>
      <c r="F1158" s="37" t="s">
        <v>120</v>
      </c>
      <c r="G1158" s="36">
        <v>3641.75</v>
      </c>
      <c r="H1158" s="61">
        <v>443536864</v>
      </c>
      <c r="I1158" s="36">
        <v>0</v>
      </c>
      <c r="J1158" s="36">
        <v>0</v>
      </c>
      <c r="K1158" s="36">
        <v>0</v>
      </c>
      <c r="L1158" s="36">
        <v>-0.14000000000000001</v>
      </c>
      <c r="M1158" s="36">
        <v>9962.5499999999993</v>
      </c>
      <c r="N1158" s="37" t="s">
        <v>1138</v>
      </c>
      <c r="O1158" s="14">
        <f t="shared" si="105"/>
        <v>45918.797071759262</v>
      </c>
      <c r="P1158" s="19">
        <f t="shared" si="106"/>
        <v>45919.005405092597</v>
      </c>
      <c r="Q1158" s="20" t="str">
        <f t="shared" si="107"/>
        <v>19/09/2025</v>
      </c>
      <c r="R1158" s="13" t="str">
        <f t="shared" si="108"/>
        <v>00</v>
      </c>
      <c r="S1158" s="13" t="str">
        <f t="shared" si="109"/>
        <v>Fri</v>
      </c>
    </row>
    <row r="1159" spans="1:19" x14ac:dyDescent="0.25">
      <c r="A1159" s="58">
        <v>45918.797071759262</v>
      </c>
      <c r="B1159" s="59">
        <v>444314286</v>
      </c>
      <c r="C1159" s="38" t="s">
        <v>36</v>
      </c>
      <c r="D1159" s="38" t="s">
        <v>38</v>
      </c>
      <c r="E1159" s="38" t="s">
        <v>46</v>
      </c>
      <c r="F1159" s="38" t="s">
        <v>120</v>
      </c>
      <c r="G1159" s="35">
        <v>3641.75</v>
      </c>
      <c r="H1159" s="59">
        <v>443536865</v>
      </c>
      <c r="I1159" s="35">
        <v>0</v>
      </c>
      <c r="J1159" s="35">
        <v>0</v>
      </c>
      <c r="K1159" s="35">
        <v>0</v>
      </c>
      <c r="L1159" s="35">
        <v>-0.1</v>
      </c>
      <c r="M1159" s="35">
        <v>9962.4500000000007</v>
      </c>
      <c r="N1159" s="38" t="s">
        <v>1139</v>
      </c>
      <c r="O1159" s="14">
        <f t="shared" si="105"/>
        <v>45918.797071759262</v>
      </c>
      <c r="P1159" s="19">
        <f t="shared" si="106"/>
        <v>45919.005405092597</v>
      </c>
      <c r="Q1159" s="20" t="str">
        <f t="shared" si="107"/>
        <v>19/09/2025</v>
      </c>
      <c r="R1159" s="13" t="str">
        <f t="shared" si="108"/>
        <v>00</v>
      </c>
      <c r="S1159" s="13" t="str">
        <f t="shared" si="109"/>
        <v>Fri</v>
      </c>
    </row>
    <row r="1160" spans="1:19" x14ac:dyDescent="0.25">
      <c r="A1160" s="60">
        <v>45918.797071759262</v>
      </c>
      <c r="B1160" s="61">
        <v>444314287</v>
      </c>
      <c r="C1160" s="37" t="s">
        <v>36</v>
      </c>
      <c r="D1160" s="37" t="s">
        <v>38</v>
      </c>
      <c r="E1160" s="37" t="s">
        <v>46</v>
      </c>
      <c r="F1160" s="37" t="s">
        <v>120</v>
      </c>
      <c r="G1160" s="36">
        <v>3641.75</v>
      </c>
      <c r="H1160" s="61">
        <v>443536866</v>
      </c>
      <c r="I1160" s="36">
        <v>0</v>
      </c>
      <c r="J1160" s="36">
        <v>0</v>
      </c>
      <c r="K1160" s="36">
        <v>0</v>
      </c>
      <c r="L1160" s="36">
        <v>-0.14000000000000001</v>
      </c>
      <c r="M1160" s="36">
        <v>9962.31</v>
      </c>
      <c r="N1160" s="37" t="s">
        <v>1138</v>
      </c>
      <c r="O1160" s="14">
        <f t="shared" si="105"/>
        <v>45918.797071759262</v>
      </c>
      <c r="P1160" s="19">
        <f t="shared" si="106"/>
        <v>45919.005405092597</v>
      </c>
      <c r="Q1160" s="20" t="str">
        <f t="shared" si="107"/>
        <v>19/09/2025</v>
      </c>
      <c r="R1160" s="13" t="str">
        <f t="shared" si="108"/>
        <v>00</v>
      </c>
      <c r="S1160" s="13" t="str">
        <f t="shared" si="109"/>
        <v>Fri</v>
      </c>
    </row>
    <row r="1161" spans="1:19" x14ac:dyDescent="0.25">
      <c r="A1161" s="58">
        <v>45918.797291666669</v>
      </c>
      <c r="B1161" s="59">
        <v>444314397</v>
      </c>
      <c r="C1161" s="38" t="s">
        <v>36</v>
      </c>
      <c r="D1161" s="38" t="s">
        <v>37</v>
      </c>
      <c r="E1161" s="38" t="s">
        <v>45</v>
      </c>
      <c r="F1161" s="38" t="s">
        <v>120</v>
      </c>
      <c r="G1161" s="35">
        <v>3641.95</v>
      </c>
      <c r="H1161" s="59">
        <v>443536975</v>
      </c>
      <c r="I1161" s="35">
        <v>0</v>
      </c>
      <c r="J1161" s="35">
        <v>0</v>
      </c>
      <c r="K1161" s="35">
        <v>0</v>
      </c>
      <c r="L1161" s="35">
        <v>0</v>
      </c>
      <c r="M1161" s="35">
        <v>9962.31</v>
      </c>
      <c r="N1161" s="38" t="s">
        <v>47</v>
      </c>
      <c r="O1161" s="14">
        <f t="shared" si="105"/>
        <v>45918.797291666669</v>
      </c>
      <c r="P1161" s="19">
        <f t="shared" si="106"/>
        <v>45919.005625000005</v>
      </c>
      <c r="Q1161" s="20" t="str">
        <f t="shared" si="107"/>
        <v>19/09/2025</v>
      </c>
      <c r="R1161" s="13" t="str">
        <f t="shared" si="108"/>
        <v>00</v>
      </c>
      <c r="S1161" s="13" t="str">
        <f t="shared" si="109"/>
        <v>Fri</v>
      </c>
    </row>
    <row r="1162" spans="1:19" x14ac:dyDescent="0.25">
      <c r="A1162" s="60">
        <v>45918.797291666669</v>
      </c>
      <c r="B1162" s="61">
        <v>444314400</v>
      </c>
      <c r="C1162" s="37" t="s">
        <v>36</v>
      </c>
      <c r="D1162" s="37" t="s">
        <v>37</v>
      </c>
      <c r="E1162" s="37" t="s">
        <v>45</v>
      </c>
      <c r="F1162" s="37" t="s">
        <v>120</v>
      </c>
      <c r="G1162" s="36">
        <v>3642</v>
      </c>
      <c r="H1162" s="61">
        <v>443536978</v>
      </c>
      <c r="I1162" s="36">
        <v>0</v>
      </c>
      <c r="J1162" s="36">
        <v>0</v>
      </c>
      <c r="K1162" s="36">
        <v>0</v>
      </c>
      <c r="L1162" s="36">
        <v>0</v>
      </c>
      <c r="M1162" s="36">
        <v>9962.31</v>
      </c>
      <c r="N1162" s="37" t="s">
        <v>52</v>
      </c>
      <c r="O1162" s="14">
        <f t="shared" si="105"/>
        <v>45918.797291666669</v>
      </c>
      <c r="P1162" s="19">
        <f t="shared" si="106"/>
        <v>45919.005625000005</v>
      </c>
      <c r="Q1162" s="20" t="str">
        <f t="shared" si="107"/>
        <v>19/09/2025</v>
      </c>
      <c r="R1162" s="13" t="str">
        <f t="shared" si="108"/>
        <v>00</v>
      </c>
      <c r="S1162" s="13" t="str">
        <f t="shared" si="109"/>
        <v>Fri</v>
      </c>
    </row>
    <row r="1163" spans="1:19" x14ac:dyDescent="0.25">
      <c r="A1163" s="58">
        <v>45918.797303240739</v>
      </c>
      <c r="B1163" s="59">
        <v>444314401</v>
      </c>
      <c r="C1163" s="38" t="s">
        <v>36</v>
      </c>
      <c r="D1163" s="38" t="s">
        <v>37</v>
      </c>
      <c r="E1163" s="38" t="s">
        <v>45</v>
      </c>
      <c r="F1163" s="38" t="s">
        <v>120</v>
      </c>
      <c r="G1163" s="35">
        <v>3642</v>
      </c>
      <c r="H1163" s="59">
        <v>443536979</v>
      </c>
      <c r="I1163" s="35">
        <v>0</v>
      </c>
      <c r="J1163" s="35">
        <v>0</v>
      </c>
      <c r="K1163" s="35">
        <v>0</v>
      </c>
      <c r="L1163" s="35">
        <v>0</v>
      </c>
      <c r="M1163" s="35">
        <v>9962.31</v>
      </c>
      <c r="N1163" s="38" t="s">
        <v>48</v>
      </c>
      <c r="O1163" s="14">
        <f t="shared" si="105"/>
        <v>45918.797303240739</v>
      </c>
      <c r="P1163" s="19">
        <f t="shared" si="106"/>
        <v>45919.005636574075</v>
      </c>
      <c r="Q1163" s="20" t="str">
        <f t="shared" si="107"/>
        <v>19/09/2025</v>
      </c>
      <c r="R1163" s="13" t="str">
        <f t="shared" si="108"/>
        <v>00</v>
      </c>
      <c r="S1163" s="13" t="str">
        <f t="shared" si="109"/>
        <v>Fri</v>
      </c>
    </row>
    <row r="1164" spans="1:19" x14ac:dyDescent="0.25">
      <c r="A1164" s="60">
        <v>45918.800034722219</v>
      </c>
      <c r="B1164" s="61">
        <v>444315316</v>
      </c>
      <c r="C1164" s="37" t="s">
        <v>36</v>
      </c>
      <c r="D1164" s="37" t="s">
        <v>38</v>
      </c>
      <c r="E1164" s="37" t="s">
        <v>46</v>
      </c>
      <c r="F1164" s="37" t="s">
        <v>120</v>
      </c>
      <c r="G1164" s="36">
        <v>3644</v>
      </c>
      <c r="H1164" s="61">
        <v>443537885</v>
      </c>
      <c r="I1164" s="36">
        <v>0</v>
      </c>
      <c r="J1164" s="36">
        <v>0</v>
      </c>
      <c r="K1164" s="36">
        <v>0</v>
      </c>
      <c r="L1164" s="36">
        <v>1.62</v>
      </c>
      <c r="M1164" s="36">
        <v>9963.93</v>
      </c>
      <c r="N1164" s="37" t="s">
        <v>1140</v>
      </c>
      <c r="O1164" s="14">
        <f t="shared" si="105"/>
        <v>45918.800034722219</v>
      </c>
      <c r="P1164" s="19">
        <f t="shared" si="106"/>
        <v>45919.008368055554</v>
      </c>
      <c r="Q1164" s="20" t="str">
        <f t="shared" si="107"/>
        <v>19/09/2025</v>
      </c>
      <c r="R1164" s="13" t="str">
        <f t="shared" si="108"/>
        <v>00</v>
      </c>
      <c r="S1164" s="13" t="str">
        <f t="shared" si="109"/>
        <v>Fri</v>
      </c>
    </row>
    <row r="1165" spans="1:19" x14ac:dyDescent="0.25">
      <c r="A1165" s="58">
        <v>45918.800034722219</v>
      </c>
      <c r="B1165" s="59">
        <v>444315317</v>
      </c>
      <c r="C1165" s="38" t="s">
        <v>36</v>
      </c>
      <c r="D1165" s="38" t="s">
        <v>38</v>
      </c>
      <c r="E1165" s="38" t="s">
        <v>46</v>
      </c>
      <c r="F1165" s="38" t="s">
        <v>120</v>
      </c>
      <c r="G1165" s="35">
        <v>3644</v>
      </c>
      <c r="H1165" s="59">
        <v>443537886</v>
      </c>
      <c r="I1165" s="35">
        <v>0</v>
      </c>
      <c r="J1165" s="35">
        <v>0</v>
      </c>
      <c r="K1165" s="35">
        <v>0</v>
      </c>
      <c r="L1165" s="35">
        <v>1.56</v>
      </c>
      <c r="M1165" s="35">
        <v>9965.49</v>
      </c>
      <c r="N1165" s="38" t="s">
        <v>1141</v>
      </c>
      <c r="O1165" s="14">
        <f t="shared" si="105"/>
        <v>45918.800034722219</v>
      </c>
      <c r="P1165" s="19">
        <f t="shared" si="106"/>
        <v>45919.008368055554</v>
      </c>
      <c r="Q1165" s="20" t="str">
        <f t="shared" si="107"/>
        <v>19/09/2025</v>
      </c>
      <c r="R1165" s="13" t="str">
        <f t="shared" si="108"/>
        <v>00</v>
      </c>
      <c r="S1165" s="13" t="str">
        <f t="shared" si="109"/>
        <v>Fri</v>
      </c>
    </row>
    <row r="1166" spans="1:19" x14ac:dyDescent="0.25">
      <c r="A1166" s="60">
        <v>45918.800034722219</v>
      </c>
      <c r="B1166" s="61">
        <v>444315318</v>
      </c>
      <c r="C1166" s="37" t="s">
        <v>36</v>
      </c>
      <c r="D1166" s="37" t="s">
        <v>38</v>
      </c>
      <c r="E1166" s="37" t="s">
        <v>46</v>
      </c>
      <c r="F1166" s="37" t="s">
        <v>120</v>
      </c>
      <c r="G1166" s="36">
        <v>3644</v>
      </c>
      <c r="H1166" s="61">
        <v>443537887</v>
      </c>
      <c r="I1166" s="36">
        <v>0</v>
      </c>
      <c r="J1166" s="36">
        <v>0</v>
      </c>
      <c r="K1166" s="36">
        <v>0</v>
      </c>
      <c r="L1166" s="36">
        <v>1.45</v>
      </c>
      <c r="M1166" s="36">
        <v>9966.94</v>
      </c>
      <c r="N1166" s="37" t="s">
        <v>1141</v>
      </c>
      <c r="O1166" s="14">
        <f t="shared" si="105"/>
        <v>45918.800034722219</v>
      </c>
      <c r="P1166" s="19">
        <f t="shared" si="106"/>
        <v>45919.008368055554</v>
      </c>
      <c r="Q1166" s="20" t="str">
        <f t="shared" si="107"/>
        <v>19/09/2025</v>
      </c>
      <c r="R1166" s="13" t="str">
        <f t="shared" si="108"/>
        <v>00</v>
      </c>
      <c r="S1166" s="13" t="str">
        <f t="shared" si="109"/>
        <v>Fri</v>
      </c>
    </row>
    <row r="1167" spans="1:19" x14ac:dyDescent="0.25">
      <c r="A1167" s="58">
        <v>45918.800983796296</v>
      </c>
      <c r="B1167" s="59">
        <v>444315737</v>
      </c>
      <c r="C1167" s="38" t="s">
        <v>36</v>
      </c>
      <c r="D1167" s="38" t="s">
        <v>38</v>
      </c>
      <c r="E1167" s="38" t="s">
        <v>46</v>
      </c>
      <c r="F1167" s="38" t="s">
        <v>120</v>
      </c>
      <c r="G1167" s="35">
        <v>3642.96</v>
      </c>
      <c r="H1167" s="59">
        <v>443538296</v>
      </c>
      <c r="I1167" s="35">
        <v>0</v>
      </c>
      <c r="J1167" s="35">
        <v>0</v>
      </c>
      <c r="K1167" s="35">
        <v>0</v>
      </c>
      <c r="L1167" s="35">
        <v>0.45</v>
      </c>
      <c r="M1167" s="35">
        <v>9967.39</v>
      </c>
      <c r="N1167" s="38" t="s">
        <v>1142</v>
      </c>
      <c r="O1167" s="14">
        <f t="shared" si="105"/>
        <v>45918.800983796296</v>
      </c>
      <c r="P1167" s="19">
        <f t="shared" si="106"/>
        <v>45919.009317129632</v>
      </c>
      <c r="Q1167" s="20" t="str">
        <f t="shared" si="107"/>
        <v>19/09/2025</v>
      </c>
      <c r="R1167" s="13" t="str">
        <f t="shared" si="108"/>
        <v>00</v>
      </c>
      <c r="S1167" s="13" t="str">
        <f t="shared" si="109"/>
        <v>Fri</v>
      </c>
    </row>
    <row r="1168" spans="1:19" x14ac:dyDescent="0.25">
      <c r="A1168" s="60">
        <v>45918.800995370373</v>
      </c>
      <c r="B1168" s="61">
        <v>444315750</v>
      </c>
      <c r="C1168" s="37" t="s">
        <v>36</v>
      </c>
      <c r="D1168" s="37" t="s">
        <v>37</v>
      </c>
      <c r="E1168" s="37" t="s">
        <v>45</v>
      </c>
      <c r="F1168" s="37" t="s">
        <v>120</v>
      </c>
      <c r="G1168" s="36">
        <v>3643.35</v>
      </c>
      <c r="H1168" s="61">
        <v>443538309</v>
      </c>
      <c r="I1168" s="36">
        <v>0</v>
      </c>
      <c r="J1168" s="36">
        <v>0</v>
      </c>
      <c r="K1168" s="36">
        <v>0</v>
      </c>
      <c r="L1168" s="36">
        <v>0</v>
      </c>
      <c r="M1168" s="36">
        <v>9967.39</v>
      </c>
      <c r="N1168" s="37" t="s">
        <v>115</v>
      </c>
      <c r="O1168" s="14">
        <f t="shared" si="105"/>
        <v>45918.800995370373</v>
      </c>
      <c r="P1168" s="19">
        <f t="shared" si="106"/>
        <v>45919.009328703709</v>
      </c>
      <c r="Q1168" s="20" t="str">
        <f t="shared" si="107"/>
        <v>19/09/2025</v>
      </c>
      <c r="R1168" s="13" t="str">
        <f t="shared" si="108"/>
        <v>00</v>
      </c>
      <c r="S1168" s="13" t="str">
        <f t="shared" si="109"/>
        <v>Fri</v>
      </c>
    </row>
    <row r="1169" spans="1:19" x14ac:dyDescent="0.25">
      <c r="A1169" s="58">
        <v>45918.801921296297</v>
      </c>
      <c r="B1169" s="59">
        <v>444315978</v>
      </c>
      <c r="C1169" s="38" t="s">
        <v>36</v>
      </c>
      <c r="D1169" s="38" t="s">
        <v>37</v>
      </c>
      <c r="E1169" s="38" t="s">
        <v>45</v>
      </c>
      <c r="F1169" s="38" t="s">
        <v>120</v>
      </c>
      <c r="G1169" s="35">
        <v>3643.28</v>
      </c>
      <c r="H1169" s="59">
        <v>443538515</v>
      </c>
      <c r="I1169" s="35">
        <v>0</v>
      </c>
      <c r="J1169" s="35">
        <v>0</v>
      </c>
      <c r="K1169" s="35">
        <v>0</v>
      </c>
      <c r="L1169" s="35">
        <v>0</v>
      </c>
      <c r="M1169" s="35">
        <v>9967.39</v>
      </c>
      <c r="N1169" s="38" t="s">
        <v>108</v>
      </c>
      <c r="O1169" s="14">
        <f t="shared" si="105"/>
        <v>45918.801921296297</v>
      </c>
      <c r="P1169" s="19">
        <f t="shared" si="106"/>
        <v>45919.010254629633</v>
      </c>
      <c r="Q1169" s="20" t="str">
        <f t="shared" si="107"/>
        <v>19/09/2025</v>
      </c>
      <c r="R1169" s="13" t="str">
        <f t="shared" si="108"/>
        <v>00</v>
      </c>
      <c r="S1169" s="13" t="str">
        <f t="shared" si="109"/>
        <v>Fri</v>
      </c>
    </row>
    <row r="1170" spans="1:19" x14ac:dyDescent="0.25">
      <c r="A1170" s="60">
        <v>45918.801921296297</v>
      </c>
      <c r="B1170" s="61">
        <v>444315979</v>
      </c>
      <c r="C1170" s="37" t="s">
        <v>36</v>
      </c>
      <c r="D1170" s="37" t="s">
        <v>37</v>
      </c>
      <c r="E1170" s="37" t="s">
        <v>45</v>
      </c>
      <c r="F1170" s="37" t="s">
        <v>120</v>
      </c>
      <c r="G1170" s="36">
        <v>3643.28</v>
      </c>
      <c r="H1170" s="61">
        <v>443538516</v>
      </c>
      <c r="I1170" s="36">
        <v>0</v>
      </c>
      <c r="J1170" s="36">
        <v>0</v>
      </c>
      <c r="K1170" s="36">
        <v>0</v>
      </c>
      <c r="L1170" s="36">
        <v>0</v>
      </c>
      <c r="M1170" s="36">
        <v>9967.39</v>
      </c>
      <c r="N1170" s="37" t="s">
        <v>77</v>
      </c>
      <c r="O1170" s="14">
        <f t="shared" si="105"/>
        <v>45918.801921296297</v>
      </c>
      <c r="P1170" s="19">
        <f t="shared" si="106"/>
        <v>45919.010254629633</v>
      </c>
      <c r="Q1170" s="20" t="str">
        <f t="shared" si="107"/>
        <v>19/09/2025</v>
      </c>
      <c r="R1170" s="13" t="str">
        <f t="shared" si="108"/>
        <v>00</v>
      </c>
      <c r="S1170" s="13" t="str">
        <f t="shared" si="109"/>
        <v>Fri</v>
      </c>
    </row>
    <row r="1171" spans="1:19" x14ac:dyDescent="0.25">
      <c r="A1171" s="58">
        <v>45918.801932870374</v>
      </c>
      <c r="B1171" s="59">
        <v>444315980</v>
      </c>
      <c r="C1171" s="38" t="s">
        <v>36</v>
      </c>
      <c r="D1171" s="38" t="s">
        <v>37</v>
      </c>
      <c r="E1171" s="38" t="s">
        <v>45</v>
      </c>
      <c r="F1171" s="38" t="s">
        <v>120</v>
      </c>
      <c r="G1171" s="35">
        <v>3643.28</v>
      </c>
      <c r="H1171" s="59">
        <v>443538517</v>
      </c>
      <c r="I1171" s="35">
        <v>0</v>
      </c>
      <c r="J1171" s="35">
        <v>0</v>
      </c>
      <c r="K1171" s="35">
        <v>0</v>
      </c>
      <c r="L1171" s="35">
        <v>0</v>
      </c>
      <c r="M1171" s="35">
        <v>9967.39</v>
      </c>
      <c r="N1171" s="38" t="s">
        <v>114</v>
      </c>
      <c r="O1171" s="14">
        <f t="shared" si="105"/>
        <v>45918.801932870374</v>
      </c>
      <c r="P1171" s="19">
        <f t="shared" si="106"/>
        <v>45919.01026620371</v>
      </c>
      <c r="Q1171" s="20" t="str">
        <f t="shared" si="107"/>
        <v>19/09/2025</v>
      </c>
      <c r="R1171" s="13" t="str">
        <f t="shared" si="108"/>
        <v>00</v>
      </c>
      <c r="S1171" s="13" t="str">
        <f t="shared" si="109"/>
        <v>Fri</v>
      </c>
    </row>
    <row r="1172" spans="1:19" x14ac:dyDescent="0.25">
      <c r="A1172" s="60">
        <v>45918.801932870374</v>
      </c>
      <c r="B1172" s="61">
        <v>444315981</v>
      </c>
      <c r="C1172" s="37" t="s">
        <v>36</v>
      </c>
      <c r="D1172" s="37" t="s">
        <v>37</v>
      </c>
      <c r="E1172" s="37" t="s">
        <v>45</v>
      </c>
      <c r="F1172" s="37" t="s">
        <v>120</v>
      </c>
      <c r="G1172" s="36">
        <v>3643.28</v>
      </c>
      <c r="H1172" s="61">
        <v>443538518</v>
      </c>
      <c r="I1172" s="36">
        <v>0</v>
      </c>
      <c r="J1172" s="36">
        <v>0</v>
      </c>
      <c r="K1172" s="36">
        <v>0</v>
      </c>
      <c r="L1172" s="36">
        <v>0</v>
      </c>
      <c r="M1172" s="36">
        <v>9967.39</v>
      </c>
      <c r="N1172" s="37" t="s">
        <v>109</v>
      </c>
      <c r="O1172" s="14">
        <f t="shared" si="105"/>
        <v>45918.801932870374</v>
      </c>
      <c r="P1172" s="19">
        <f t="shared" si="106"/>
        <v>45919.01026620371</v>
      </c>
      <c r="Q1172" s="20" t="str">
        <f t="shared" si="107"/>
        <v>19/09/2025</v>
      </c>
      <c r="R1172" s="13" t="str">
        <f t="shared" si="108"/>
        <v>00</v>
      </c>
      <c r="S1172" s="13" t="str">
        <f t="shared" si="109"/>
        <v>Fri</v>
      </c>
    </row>
    <row r="1173" spans="1:19" x14ac:dyDescent="0.25">
      <c r="A1173" s="58">
        <v>45918.802662037036</v>
      </c>
      <c r="B1173" s="59">
        <v>444316236</v>
      </c>
      <c r="C1173" s="38" t="s">
        <v>36</v>
      </c>
      <c r="D1173" s="38" t="s">
        <v>38</v>
      </c>
      <c r="E1173" s="38" t="s">
        <v>46</v>
      </c>
      <c r="F1173" s="38" t="s">
        <v>120</v>
      </c>
      <c r="G1173" s="35">
        <v>3644.78</v>
      </c>
      <c r="H1173" s="59">
        <v>443538760</v>
      </c>
      <c r="I1173" s="35">
        <v>0</v>
      </c>
      <c r="J1173" s="35">
        <v>0</v>
      </c>
      <c r="K1173" s="35">
        <v>0</v>
      </c>
      <c r="L1173" s="35">
        <v>1.5</v>
      </c>
      <c r="M1173" s="35">
        <v>9968.89</v>
      </c>
      <c r="N1173" s="38" t="s">
        <v>1143</v>
      </c>
      <c r="O1173" s="14">
        <f t="shared" si="105"/>
        <v>45918.802662037036</v>
      </c>
      <c r="P1173" s="19">
        <f t="shared" si="106"/>
        <v>45919.010995370372</v>
      </c>
      <c r="Q1173" s="20" t="str">
        <f t="shared" si="107"/>
        <v>19/09/2025</v>
      </c>
      <c r="R1173" s="13" t="str">
        <f t="shared" si="108"/>
        <v>00</v>
      </c>
      <c r="S1173" s="13" t="str">
        <f t="shared" si="109"/>
        <v>Fri</v>
      </c>
    </row>
    <row r="1174" spans="1:19" x14ac:dyDescent="0.25">
      <c r="A1174" s="60">
        <v>45918.802662037036</v>
      </c>
      <c r="B1174" s="61">
        <v>444316237</v>
      </c>
      <c r="C1174" s="37" t="s">
        <v>36</v>
      </c>
      <c r="D1174" s="37" t="s">
        <v>38</v>
      </c>
      <c r="E1174" s="37" t="s">
        <v>46</v>
      </c>
      <c r="F1174" s="37" t="s">
        <v>120</v>
      </c>
      <c r="G1174" s="36">
        <v>3644.78</v>
      </c>
      <c r="H1174" s="61">
        <v>443538761</v>
      </c>
      <c r="I1174" s="36">
        <v>0</v>
      </c>
      <c r="J1174" s="36">
        <v>0</v>
      </c>
      <c r="K1174" s="36">
        <v>0</v>
      </c>
      <c r="L1174" s="36">
        <v>1.5</v>
      </c>
      <c r="M1174" s="36">
        <v>9970.39</v>
      </c>
      <c r="N1174" s="37" t="s">
        <v>1143</v>
      </c>
      <c r="O1174" s="14">
        <f t="shared" si="105"/>
        <v>45918.802662037036</v>
      </c>
      <c r="P1174" s="19">
        <f t="shared" si="106"/>
        <v>45919.010995370372</v>
      </c>
      <c r="Q1174" s="20" t="str">
        <f t="shared" si="107"/>
        <v>19/09/2025</v>
      </c>
      <c r="R1174" s="13" t="str">
        <f t="shared" si="108"/>
        <v>00</v>
      </c>
      <c r="S1174" s="13" t="str">
        <f t="shared" si="109"/>
        <v>Fri</v>
      </c>
    </row>
    <row r="1175" spans="1:19" x14ac:dyDescent="0.25">
      <c r="A1175" s="58">
        <v>45918.802662037036</v>
      </c>
      <c r="B1175" s="59">
        <v>444316238</v>
      </c>
      <c r="C1175" s="38" t="s">
        <v>36</v>
      </c>
      <c r="D1175" s="38" t="s">
        <v>38</v>
      </c>
      <c r="E1175" s="38" t="s">
        <v>46</v>
      </c>
      <c r="F1175" s="38" t="s">
        <v>120</v>
      </c>
      <c r="G1175" s="35">
        <v>3644.78</v>
      </c>
      <c r="H1175" s="59">
        <v>443538762</v>
      </c>
      <c r="I1175" s="35">
        <v>0</v>
      </c>
      <c r="J1175" s="35">
        <v>0</v>
      </c>
      <c r="K1175" s="35">
        <v>0</v>
      </c>
      <c r="L1175" s="35">
        <v>1.5</v>
      </c>
      <c r="M1175" s="35">
        <v>9971.89</v>
      </c>
      <c r="N1175" s="38" t="s">
        <v>1143</v>
      </c>
      <c r="O1175" s="14">
        <f t="shared" si="105"/>
        <v>45918.802662037036</v>
      </c>
      <c r="P1175" s="19">
        <f t="shared" si="106"/>
        <v>45919.010995370372</v>
      </c>
      <c r="Q1175" s="20" t="str">
        <f t="shared" si="107"/>
        <v>19/09/2025</v>
      </c>
      <c r="R1175" s="13" t="str">
        <f t="shared" si="108"/>
        <v>00</v>
      </c>
      <c r="S1175" s="13" t="str">
        <f t="shared" si="109"/>
        <v>Fri</v>
      </c>
    </row>
    <row r="1176" spans="1:19" x14ac:dyDescent="0.25">
      <c r="A1176" s="60">
        <v>45918.802708333336</v>
      </c>
      <c r="B1176" s="61">
        <v>444316340</v>
      </c>
      <c r="C1176" s="37" t="s">
        <v>36</v>
      </c>
      <c r="D1176" s="37" t="s">
        <v>38</v>
      </c>
      <c r="E1176" s="37" t="s">
        <v>46</v>
      </c>
      <c r="F1176" s="37" t="s">
        <v>120</v>
      </c>
      <c r="G1176" s="36">
        <v>3644.96</v>
      </c>
      <c r="H1176" s="61">
        <v>443538864</v>
      </c>
      <c r="I1176" s="36">
        <v>0</v>
      </c>
      <c r="J1176" s="36">
        <v>0</v>
      </c>
      <c r="K1176" s="36">
        <v>0</v>
      </c>
      <c r="L1176" s="36">
        <v>2.96</v>
      </c>
      <c r="M1176" s="36">
        <v>9974.85</v>
      </c>
      <c r="N1176" s="37" t="s">
        <v>1144</v>
      </c>
      <c r="O1176" s="14">
        <f t="shared" si="105"/>
        <v>45918.802708333336</v>
      </c>
      <c r="P1176" s="19">
        <f t="shared" si="106"/>
        <v>45919.011041666672</v>
      </c>
      <c r="Q1176" s="20" t="str">
        <f t="shared" si="107"/>
        <v>19/09/2025</v>
      </c>
      <c r="R1176" s="13" t="str">
        <f t="shared" si="108"/>
        <v>00</v>
      </c>
      <c r="S1176" s="13" t="str">
        <f t="shared" si="109"/>
        <v>Fri</v>
      </c>
    </row>
    <row r="1177" spans="1:19" x14ac:dyDescent="0.25">
      <c r="A1177" s="58">
        <v>45918.802719907406</v>
      </c>
      <c r="B1177" s="59">
        <v>444316363</v>
      </c>
      <c r="C1177" s="38" t="s">
        <v>36</v>
      </c>
      <c r="D1177" s="38" t="s">
        <v>38</v>
      </c>
      <c r="E1177" s="38" t="s">
        <v>46</v>
      </c>
      <c r="F1177" s="38" t="s">
        <v>120</v>
      </c>
      <c r="G1177" s="35">
        <v>3645.13</v>
      </c>
      <c r="H1177" s="59">
        <v>443538885</v>
      </c>
      <c r="I1177" s="35">
        <v>0</v>
      </c>
      <c r="J1177" s="35">
        <v>0</v>
      </c>
      <c r="K1177" s="35">
        <v>0</v>
      </c>
      <c r="L1177" s="35">
        <v>3.18</v>
      </c>
      <c r="M1177" s="35">
        <v>9978.0300000000007</v>
      </c>
      <c r="N1177" s="38" t="s">
        <v>1145</v>
      </c>
      <c r="O1177" s="14">
        <f t="shared" si="105"/>
        <v>45918.802719907406</v>
      </c>
      <c r="P1177" s="19">
        <f t="shared" si="106"/>
        <v>45919.011053240742</v>
      </c>
      <c r="Q1177" s="20" t="str">
        <f t="shared" si="107"/>
        <v>19/09/2025</v>
      </c>
      <c r="R1177" s="13" t="str">
        <f t="shared" si="108"/>
        <v>00</v>
      </c>
      <c r="S1177" s="13" t="str">
        <f t="shared" si="109"/>
        <v>Fri</v>
      </c>
    </row>
    <row r="1178" spans="1:19" x14ac:dyDescent="0.25">
      <c r="A1178" s="60">
        <v>45918.804143518515</v>
      </c>
      <c r="B1178" s="61">
        <v>444317494</v>
      </c>
      <c r="C1178" s="37" t="s">
        <v>36</v>
      </c>
      <c r="D1178" s="37" t="s">
        <v>38</v>
      </c>
      <c r="E1178" s="37" t="s">
        <v>46</v>
      </c>
      <c r="F1178" s="37" t="s">
        <v>120</v>
      </c>
      <c r="G1178" s="36">
        <v>3645.45</v>
      </c>
      <c r="H1178" s="61">
        <v>443540020</v>
      </c>
      <c r="I1178" s="36">
        <v>0</v>
      </c>
      <c r="J1178" s="36">
        <v>0</v>
      </c>
      <c r="K1178" s="36">
        <v>0</v>
      </c>
      <c r="L1178" s="36">
        <v>3.45</v>
      </c>
      <c r="M1178" s="36">
        <v>9981.48</v>
      </c>
      <c r="N1178" s="37" t="s">
        <v>1146</v>
      </c>
      <c r="O1178" s="14">
        <f t="shared" si="105"/>
        <v>45918.804143518515</v>
      </c>
      <c r="P1178" s="19">
        <f t="shared" si="106"/>
        <v>45919.012476851851</v>
      </c>
      <c r="Q1178" s="20" t="str">
        <f t="shared" si="107"/>
        <v>19/09/2025</v>
      </c>
      <c r="R1178" s="13" t="str">
        <f t="shared" si="108"/>
        <v>00</v>
      </c>
      <c r="S1178" s="13" t="str">
        <f t="shared" si="109"/>
        <v>Fri</v>
      </c>
    </row>
    <row r="1179" spans="1:19" x14ac:dyDescent="0.25">
      <c r="A1179" s="58">
        <v>45918.805023148147</v>
      </c>
      <c r="B1179" s="59">
        <v>444317961</v>
      </c>
      <c r="C1179" s="38" t="s">
        <v>36</v>
      </c>
      <c r="D1179" s="38" t="s">
        <v>38</v>
      </c>
      <c r="E1179" s="38" t="s">
        <v>46</v>
      </c>
      <c r="F1179" s="38" t="s">
        <v>120</v>
      </c>
      <c r="G1179" s="35">
        <v>3644.99</v>
      </c>
      <c r="H1179" s="59">
        <v>443540480</v>
      </c>
      <c r="I1179" s="35">
        <v>0</v>
      </c>
      <c r="J1179" s="35">
        <v>0</v>
      </c>
      <c r="K1179" s="35">
        <v>0</v>
      </c>
      <c r="L1179" s="35">
        <v>2.2200000000000002</v>
      </c>
      <c r="M1179" s="35">
        <v>9983.7000000000007</v>
      </c>
      <c r="N1179" s="38" t="s">
        <v>1147</v>
      </c>
      <c r="O1179" s="14">
        <f t="shared" si="105"/>
        <v>45918.805023148147</v>
      </c>
      <c r="P1179" s="19">
        <f t="shared" si="106"/>
        <v>45919.013356481482</v>
      </c>
      <c r="Q1179" s="20" t="str">
        <f t="shared" si="107"/>
        <v>19/09/2025</v>
      </c>
      <c r="R1179" s="13" t="str">
        <f t="shared" si="108"/>
        <v>00</v>
      </c>
      <c r="S1179" s="13" t="str">
        <f t="shared" si="109"/>
        <v>Fri</v>
      </c>
    </row>
    <row r="1180" spans="1:19" x14ac:dyDescent="0.25">
      <c r="A1180" s="60">
        <v>45918.805023148147</v>
      </c>
      <c r="B1180" s="61">
        <v>444317962</v>
      </c>
      <c r="C1180" s="37" t="s">
        <v>36</v>
      </c>
      <c r="D1180" s="37" t="s">
        <v>38</v>
      </c>
      <c r="E1180" s="37" t="s">
        <v>46</v>
      </c>
      <c r="F1180" s="37" t="s">
        <v>120</v>
      </c>
      <c r="G1180" s="36">
        <v>3644.99</v>
      </c>
      <c r="H1180" s="61">
        <v>443540481</v>
      </c>
      <c r="I1180" s="36">
        <v>0</v>
      </c>
      <c r="J1180" s="36">
        <v>0</v>
      </c>
      <c r="K1180" s="36">
        <v>0</v>
      </c>
      <c r="L1180" s="36">
        <v>1.64</v>
      </c>
      <c r="M1180" s="36">
        <v>9985.34</v>
      </c>
      <c r="N1180" s="37" t="s">
        <v>1148</v>
      </c>
      <c r="O1180" s="14">
        <f t="shared" si="105"/>
        <v>45918.805023148147</v>
      </c>
      <c r="P1180" s="19">
        <f t="shared" si="106"/>
        <v>45919.013356481482</v>
      </c>
      <c r="Q1180" s="20" t="str">
        <f t="shared" si="107"/>
        <v>19/09/2025</v>
      </c>
      <c r="R1180" s="13" t="str">
        <f t="shared" si="108"/>
        <v>00</v>
      </c>
      <c r="S1180" s="13" t="str">
        <f t="shared" si="109"/>
        <v>Fri</v>
      </c>
    </row>
    <row r="1181" spans="1:19" x14ac:dyDescent="0.25">
      <c r="A1181" s="58">
        <v>45918.805046296293</v>
      </c>
      <c r="B1181" s="59">
        <v>444317977</v>
      </c>
      <c r="C1181" s="38" t="s">
        <v>36</v>
      </c>
      <c r="D1181" s="38" t="s">
        <v>37</v>
      </c>
      <c r="E1181" s="38" t="s">
        <v>45</v>
      </c>
      <c r="F1181" s="38" t="s">
        <v>120</v>
      </c>
      <c r="G1181" s="35">
        <v>3645.17</v>
      </c>
      <c r="H1181" s="59">
        <v>443540497</v>
      </c>
      <c r="I1181" s="35">
        <v>0</v>
      </c>
      <c r="J1181" s="35">
        <v>0</v>
      </c>
      <c r="K1181" s="35">
        <v>0</v>
      </c>
      <c r="L1181" s="35">
        <v>0</v>
      </c>
      <c r="M1181" s="35">
        <v>9985.34</v>
      </c>
      <c r="N1181" s="38" t="s">
        <v>115</v>
      </c>
      <c r="O1181" s="14">
        <f t="shared" si="105"/>
        <v>45918.805046296293</v>
      </c>
      <c r="P1181" s="19">
        <f t="shared" si="106"/>
        <v>45919.013379629629</v>
      </c>
      <c r="Q1181" s="20" t="str">
        <f t="shared" si="107"/>
        <v>19/09/2025</v>
      </c>
      <c r="R1181" s="13" t="str">
        <f t="shared" si="108"/>
        <v>00</v>
      </c>
      <c r="S1181" s="13" t="str">
        <f t="shared" si="109"/>
        <v>Fri</v>
      </c>
    </row>
    <row r="1182" spans="1:19" x14ac:dyDescent="0.25">
      <c r="A1182" s="60">
        <v>45918.805046296293</v>
      </c>
      <c r="B1182" s="61">
        <v>444317983</v>
      </c>
      <c r="C1182" s="37" t="s">
        <v>36</v>
      </c>
      <c r="D1182" s="37" t="s">
        <v>37</v>
      </c>
      <c r="E1182" s="37" t="s">
        <v>45</v>
      </c>
      <c r="F1182" s="37" t="s">
        <v>120</v>
      </c>
      <c r="G1182" s="36">
        <v>3645.17</v>
      </c>
      <c r="H1182" s="61">
        <v>443540503</v>
      </c>
      <c r="I1182" s="36">
        <v>0</v>
      </c>
      <c r="J1182" s="36">
        <v>0</v>
      </c>
      <c r="K1182" s="36">
        <v>0</v>
      </c>
      <c r="L1182" s="36">
        <v>0</v>
      </c>
      <c r="M1182" s="36">
        <v>9985.34</v>
      </c>
      <c r="N1182" s="37" t="s">
        <v>116</v>
      </c>
      <c r="O1182" s="14">
        <f t="shared" si="105"/>
        <v>45918.805046296293</v>
      </c>
      <c r="P1182" s="19">
        <f t="shared" si="106"/>
        <v>45919.013379629629</v>
      </c>
      <c r="Q1182" s="20" t="str">
        <f t="shared" si="107"/>
        <v>19/09/2025</v>
      </c>
      <c r="R1182" s="13" t="str">
        <f t="shared" si="108"/>
        <v>00</v>
      </c>
      <c r="S1182" s="13" t="str">
        <f t="shared" si="109"/>
        <v>Fri</v>
      </c>
    </row>
    <row r="1183" spans="1:19" x14ac:dyDescent="0.25">
      <c r="A1183" s="58">
        <v>45918.805127314816</v>
      </c>
      <c r="B1183" s="59">
        <v>444318029</v>
      </c>
      <c r="C1183" s="38" t="s">
        <v>36</v>
      </c>
      <c r="D1183" s="38" t="s">
        <v>38</v>
      </c>
      <c r="E1183" s="38" t="s">
        <v>46</v>
      </c>
      <c r="F1183" s="38" t="s">
        <v>120</v>
      </c>
      <c r="G1183" s="35">
        <v>3644.34</v>
      </c>
      <c r="H1183" s="59">
        <v>443540546</v>
      </c>
      <c r="I1183" s="35">
        <v>0</v>
      </c>
      <c r="J1183" s="35">
        <v>0</v>
      </c>
      <c r="K1183" s="35">
        <v>0</v>
      </c>
      <c r="L1183" s="35">
        <v>1.06</v>
      </c>
      <c r="M1183" s="35">
        <v>9986.4</v>
      </c>
      <c r="N1183" s="38" t="s">
        <v>1149</v>
      </c>
      <c r="O1183" s="14">
        <f t="shared" si="105"/>
        <v>45918.805127314816</v>
      </c>
      <c r="P1183" s="19">
        <f t="shared" si="106"/>
        <v>45919.013460648152</v>
      </c>
      <c r="Q1183" s="20" t="str">
        <f t="shared" si="107"/>
        <v>19/09/2025</v>
      </c>
      <c r="R1183" s="13" t="str">
        <f t="shared" si="108"/>
        <v>00</v>
      </c>
      <c r="S1183" s="13" t="str">
        <f t="shared" si="109"/>
        <v>Fri</v>
      </c>
    </row>
    <row r="1184" spans="1:19" x14ac:dyDescent="0.25">
      <c r="A1184" s="60">
        <v>45918.805162037039</v>
      </c>
      <c r="B1184" s="61">
        <v>444318043</v>
      </c>
      <c r="C1184" s="37" t="s">
        <v>36</v>
      </c>
      <c r="D1184" s="37" t="s">
        <v>37</v>
      </c>
      <c r="E1184" s="37" t="s">
        <v>45</v>
      </c>
      <c r="F1184" s="37" t="s">
        <v>120</v>
      </c>
      <c r="G1184" s="36">
        <v>3644.7</v>
      </c>
      <c r="H1184" s="61">
        <v>443540561</v>
      </c>
      <c r="I1184" s="36">
        <v>0</v>
      </c>
      <c r="J1184" s="36">
        <v>0</v>
      </c>
      <c r="K1184" s="36">
        <v>0</v>
      </c>
      <c r="L1184" s="36">
        <v>0</v>
      </c>
      <c r="M1184" s="36">
        <v>9986.4</v>
      </c>
      <c r="N1184" s="37" t="s">
        <v>108</v>
      </c>
      <c r="O1184" s="14">
        <f t="shared" si="105"/>
        <v>45918.805162037039</v>
      </c>
      <c r="P1184" s="19">
        <f t="shared" si="106"/>
        <v>45919.013495370375</v>
      </c>
      <c r="Q1184" s="20" t="str">
        <f t="shared" si="107"/>
        <v>19/09/2025</v>
      </c>
      <c r="R1184" s="13" t="str">
        <f t="shared" si="108"/>
        <v>00</v>
      </c>
      <c r="S1184" s="13" t="str">
        <f t="shared" si="109"/>
        <v>Fri</v>
      </c>
    </row>
    <row r="1185" spans="1:19" x14ac:dyDescent="0.25">
      <c r="A1185" s="58">
        <v>45918.805162037039</v>
      </c>
      <c r="B1185" s="59">
        <v>444318046</v>
      </c>
      <c r="C1185" s="38" t="s">
        <v>36</v>
      </c>
      <c r="D1185" s="38" t="s">
        <v>37</v>
      </c>
      <c r="E1185" s="38" t="s">
        <v>45</v>
      </c>
      <c r="F1185" s="38" t="s">
        <v>120</v>
      </c>
      <c r="G1185" s="35">
        <v>3644.7</v>
      </c>
      <c r="H1185" s="59">
        <v>443540564</v>
      </c>
      <c r="I1185" s="35">
        <v>0</v>
      </c>
      <c r="J1185" s="35">
        <v>0</v>
      </c>
      <c r="K1185" s="35">
        <v>0</v>
      </c>
      <c r="L1185" s="35">
        <v>0</v>
      </c>
      <c r="M1185" s="35">
        <v>9986.4</v>
      </c>
      <c r="N1185" s="38" t="s">
        <v>77</v>
      </c>
      <c r="O1185" s="14">
        <f t="shared" si="105"/>
        <v>45918.805162037039</v>
      </c>
      <c r="P1185" s="19">
        <f t="shared" si="106"/>
        <v>45919.013495370375</v>
      </c>
      <c r="Q1185" s="20" t="str">
        <f t="shared" si="107"/>
        <v>19/09/2025</v>
      </c>
      <c r="R1185" s="13" t="str">
        <f t="shared" si="108"/>
        <v>00</v>
      </c>
      <c r="S1185" s="13" t="str">
        <f t="shared" si="109"/>
        <v>Fri</v>
      </c>
    </row>
    <row r="1186" spans="1:19" x14ac:dyDescent="0.25">
      <c r="A1186" s="60">
        <v>45918.805173611108</v>
      </c>
      <c r="B1186" s="61">
        <v>444318048</v>
      </c>
      <c r="C1186" s="37" t="s">
        <v>36</v>
      </c>
      <c r="D1186" s="37" t="s">
        <v>37</v>
      </c>
      <c r="E1186" s="37" t="s">
        <v>45</v>
      </c>
      <c r="F1186" s="37" t="s">
        <v>120</v>
      </c>
      <c r="G1186" s="36">
        <v>3644.73</v>
      </c>
      <c r="H1186" s="61">
        <v>443540566</v>
      </c>
      <c r="I1186" s="36">
        <v>0</v>
      </c>
      <c r="J1186" s="36">
        <v>0</v>
      </c>
      <c r="K1186" s="36">
        <v>0</v>
      </c>
      <c r="L1186" s="36">
        <v>0</v>
      </c>
      <c r="M1186" s="36">
        <v>9986.4</v>
      </c>
      <c r="N1186" s="37" t="s">
        <v>109</v>
      </c>
      <c r="O1186" s="14">
        <f t="shared" si="105"/>
        <v>45918.805173611108</v>
      </c>
      <c r="P1186" s="19">
        <f t="shared" si="106"/>
        <v>45919.013506944444</v>
      </c>
      <c r="Q1186" s="20" t="str">
        <f t="shared" si="107"/>
        <v>19/09/2025</v>
      </c>
      <c r="R1186" s="13" t="str">
        <f t="shared" si="108"/>
        <v>00</v>
      </c>
      <c r="S1186" s="13" t="str">
        <f t="shared" si="109"/>
        <v>Fri</v>
      </c>
    </row>
    <row r="1187" spans="1:19" x14ac:dyDescent="0.25">
      <c r="A1187" s="58">
        <v>45918.805173611108</v>
      </c>
      <c r="B1187" s="59">
        <v>444318051</v>
      </c>
      <c r="C1187" s="38" t="s">
        <v>36</v>
      </c>
      <c r="D1187" s="38" t="s">
        <v>37</v>
      </c>
      <c r="E1187" s="38" t="s">
        <v>45</v>
      </c>
      <c r="F1187" s="38" t="s">
        <v>120</v>
      </c>
      <c r="G1187" s="35">
        <v>3644.73</v>
      </c>
      <c r="H1187" s="59">
        <v>443540569</v>
      </c>
      <c r="I1187" s="35">
        <v>0</v>
      </c>
      <c r="J1187" s="35">
        <v>0</v>
      </c>
      <c r="K1187" s="35">
        <v>0</v>
      </c>
      <c r="L1187" s="35">
        <v>0</v>
      </c>
      <c r="M1187" s="35">
        <v>9986.4</v>
      </c>
      <c r="N1187" s="38" t="s">
        <v>114</v>
      </c>
      <c r="O1187" s="14">
        <f t="shared" si="105"/>
        <v>45918.805173611108</v>
      </c>
      <c r="P1187" s="19">
        <f t="shared" si="106"/>
        <v>45919.013506944444</v>
      </c>
      <c r="Q1187" s="20" t="str">
        <f t="shared" si="107"/>
        <v>19/09/2025</v>
      </c>
      <c r="R1187" s="13" t="str">
        <f t="shared" si="108"/>
        <v>00</v>
      </c>
      <c r="S1187" s="13" t="str">
        <f t="shared" si="109"/>
        <v>Fri</v>
      </c>
    </row>
    <row r="1188" spans="1:19" x14ac:dyDescent="0.25">
      <c r="A1188" s="60">
        <v>45918.805173611108</v>
      </c>
      <c r="B1188" s="61">
        <v>444318053</v>
      </c>
      <c r="C1188" s="37" t="s">
        <v>36</v>
      </c>
      <c r="D1188" s="37" t="s">
        <v>37</v>
      </c>
      <c r="E1188" s="37" t="s">
        <v>45</v>
      </c>
      <c r="F1188" s="37" t="s">
        <v>120</v>
      </c>
      <c r="G1188" s="36">
        <v>3644.73</v>
      </c>
      <c r="H1188" s="61">
        <v>443540571</v>
      </c>
      <c r="I1188" s="36">
        <v>0</v>
      </c>
      <c r="J1188" s="36">
        <v>0</v>
      </c>
      <c r="K1188" s="36">
        <v>0</v>
      </c>
      <c r="L1188" s="36">
        <v>0</v>
      </c>
      <c r="M1188" s="36">
        <v>9986.4</v>
      </c>
      <c r="N1188" s="37" t="s">
        <v>47</v>
      </c>
      <c r="O1188" s="14">
        <f t="shared" si="105"/>
        <v>45918.805173611108</v>
      </c>
      <c r="P1188" s="19">
        <f t="shared" si="106"/>
        <v>45919.013506944444</v>
      </c>
      <c r="Q1188" s="20" t="str">
        <f t="shared" si="107"/>
        <v>19/09/2025</v>
      </c>
      <c r="R1188" s="13" t="str">
        <f t="shared" si="108"/>
        <v>00</v>
      </c>
      <c r="S1188" s="13" t="str">
        <f t="shared" si="109"/>
        <v>Fri</v>
      </c>
    </row>
    <row r="1189" spans="1:19" x14ac:dyDescent="0.25">
      <c r="A1189" s="58">
        <v>45918.805173611108</v>
      </c>
      <c r="B1189" s="59">
        <v>444318054</v>
      </c>
      <c r="C1189" s="38" t="s">
        <v>36</v>
      </c>
      <c r="D1189" s="38" t="s">
        <v>37</v>
      </c>
      <c r="E1189" s="38" t="s">
        <v>45</v>
      </c>
      <c r="F1189" s="38" t="s">
        <v>120</v>
      </c>
      <c r="G1189" s="35">
        <v>3644.75</v>
      </c>
      <c r="H1189" s="59">
        <v>443540572</v>
      </c>
      <c r="I1189" s="35">
        <v>0</v>
      </c>
      <c r="J1189" s="35">
        <v>0</v>
      </c>
      <c r="K1189" s="35">
        <v>0</v>
      </c>
      <c r="L1189" s="35">
        <v>0</v>
      </c>
      <c r="M1189" s="35">
        <v>9986.4</v>
      </c>
      <c r="N1189" s="38" t="s">
        <v>52</v>
      </c>
      <c r="O1189" s="14">
        <f t="shared" si="105"/>
        <v>45918.805173611108</v>
      </c>
      <c r="P1189" s="19">
        <f t="shared" si="106"/>
        <v>45919.013506944444</v>
      </c>
      <c r="Q1189" s="20" t="str">
        <f t="shared" si="107"/>
        <v>19/09/2025</v>
      </c>
      <c r="R1189" s="13" t="str">
        <f t="shared" si="108"/>
        <v>00</v>
      </c>
      <c r="S1189" s="13" t="str">
        <f t="shared" si="109"/>
        <v>Fri</v>
      </c>
    </row>
    <row r="1190" spans="1:19" x14ac:dyDescent="0.25">
      <c r="A1190" s="60">
        <v>45918.805185185185</v>
      </c>
      <c r="B1190" s="61">
        <v>444318063</v>
      </c>
      <c r="C1190" s="37" t="s">
        <v>36</v>
      </c>
      <c r="D1190" s="37" t="s">
        <v>37</v>
      </c>
      <c r="E1190" s="37" t="s">
        <v>45</v>
      </c>
      <c r="F1190" s="37" t="s">
        <v>120</v>
      </c>
      <c r="G1190" s="36">
        <v>3644.75</v>
      </c>
      <c r="H1190" s="61">
        <v>443540582</v>
      </c>
      <c r="I1190" s="36">
        <v>0</v>
      </c>
      <c r="J1190" s="36">
        <v>0</v>
      </c>
      <c r="K1190" s="36">
        <v>0</v>
      </c>
      <c r="L1190" s="36">
        <v>0</v>
      </c>
      <c r="M1190" s="36">
        <v>9986.4</v>
      </c>
      <c r="N1190" s="37" t="s">
        <v>48</v>
      </c>
      <c r="O1190" s="14">
        <f t="shared" si="105"/>
        <v>45918.805185185185</v>
      </c>
      <c r="P1190" s="19">
        <f t="shared" si="106"/>
        <v>45919.013518518521</v>
      </c>
      <c r="Q1190" s="20" t="str">
        <f t="shared" si="107"/>
        <v>19/09/2025</v>
      </c>
      <c r="R1190" s="13" t="str">
        <f t="shared" si="108"/>
        <v>00</v>
      </c>
      <c r="S1190" s="13" t="str">
        <f t="shared" si="109"/>
        <v>Fri</v>
      </c>
    </row>
    <row r="1191" spans="1:19" x14ac:dyDescent="0.25">
      <c r="A1191" s="58">
        <v>45918.809791666667</v>
      </c>
      <c r="B1191" s="59">
        <v>444319539</v>
      </c>
      <c r="C1191" s="38" t="s">
        <v>36</v>
      </c>
      <c r="D1191" s="38" t="s">
        <v>37</v>
      </c>
      <c r="E1191" s="38" t="s">
        <v>45</v>
      </c>
      <c r="F1191" s="38" t="s">
        <v>120</v>
      </c>
      <c r="G1191" s="35">
        <v>3644.5</v>
      </c>
      <c r="H1191" s="59">
        <v>443542073</v>
      </c>
      <c r="I1191" s="35">
        <v>0</v>
      </c>
      <c r="J1191" s="35">
        <v>0</v>
      </c>
      <c r="K1191" s="35">
        <v>0</v>
      </c>
      <c r="L1191" s="35">
        <v>0</v>
      </c>
      <c r="M1191" s="35">
        <v>9986.4</v>
      </c>
      <c r="N1191" s="38" t="s">
        <v>81</v>
      </c>
      <c r="O1191" s="14">
        <f t="shared" ref="O1191:O1254" si="110">A1191</f>
        <v>45918.809791666667</v>
      </c>
      <c r="P1191" s="19">
        <f t="shared" ref="P1191:P1254" si="111">O1191+(5/24)</f>
        <v>45919.018125000002</v>
      </c>
      <c r="Q1191" s="20" t="str">
        <f t="shared" ref="Q1191:Q1254" si="112">TEXT(P1191,"dd/mm/yyyy")</f>
        <v>19/09/2025</v>
      </c>
      <c r="R1191" s="13" t="str">
        <f t="shared" ref="R1191:R1254" si="113">TEXT(P1191,"hh")</f>
        <v>00</v>
      </c>
      <c r="S1191" s="13" t="str">
        <f t="shared" ref="S1191:S1254" si="114">TEXT(P1191,"ddd")</f>
        <v>Fri</v>
      </c>
    </row>
    <row r="1192" spans="1:19" x14ac:dyDescent="0.25">
      <c r="A1192" s="60">
        <v>45918.829224537039</v>
      </c>
      <c r="B1192" s="61">
        <v>444324826</v>
      </c>
      <c r="C1192" s="37" t="s">
        <v>36</v>
      </c>
      <c r="D1192" s="37" t="s">
        <v>38</v>
      </c>
      <c r="E1192" s="37" t="s">
        <v>46</v>
      </c>
      <c r="F1192" s="37" t="s">
        <v>120</v>
      </c>
      <c r="G1192" s="36">
        <v>3646.28</v>
      </c>
      <c r="H1192" s="61">
        <v>443547239</v>
      </c>
      <c r="I1192" s="36">
        <v>0</v>
      </c>
      <c r="J1192" s="36">
        <v>0</v>
      </c>
      <c r="K1192" s="36">
        <v>0</v>
      </c>
      <c r="L1192" s="36">
        <v>1.58</v>
      </c>
      <c r="M1192" s="36">
        <v>9987.98</v>
      </c>
      <c r="N1192" s="37" t="s">
        <v>1150</v>
      </c>
      <c r="O1192" s="14">
        <f t="shared" si="110"/>
        <v>45918.829224537039</v>
      </c>
      <c r="P1192" s="19">
        <f t="shared" si="111"/>
        <v>45919.037557870375</v>
      </c>
      <c r="Q1192" s="20" t="str">
        <f t="shared" si="112"/>
        <v>19/09/2025</v>
      </c>
      <c r="R1192" s="13" t="str">
        <f t="shared" si="113"/>
        <v>00</v>
      </c>
      <c r="S1192" s="13" t="str">
        <f t="shared" si="114"/>
        <v>Fri</v>
      </c>
    </row>
    <row r="1193" spans="1:19" x14ac:dyDescent="0.25">
      <c r="A1193" s="58">
        <v>45918.829224537039</v>
      </c>
      <c r="B1193" s="59">
        <v>444324827</v>
      </c>
      <c r="C1193" s="38" t="s">
        <v>36</v>
      </c>
      <c r="D1193" s="38" t="s">
        <v>38</v>
      </c>
      <c r="E1193" s="38" t="s">
        <v>46</v>
      </c>
      <c r="F1193" s="38" t="s">
        <v>120</v>
      </c>
      <c r="G1193" s="35">
        <v>3646.28</v>
      </c>
      <c r="H1193" s="59">
        <v>443547240</v>
      </c>
      <c r="I1193" s="35">
        <v>0</v>
      </c>
      <c r="J1193" s="35">
        <v>0</v>
      </c>
      <c r="K1193" s="35">
        <v>0</v>
      </c>
      <c r="L1193" s="35">
        <v>1.58</v>
      </c>
      <c r="M1193" s="35">
        <v>9989.56</v>
      </c>
      <c r="N1193" s="38" t="s">
        <v>1150</v>
      </c>
      <c r="O1193" s="14">
        <f t="shared" si="110"/>
        <v>45918.829224537039</v>
      </c>
      <c r="P1193" s="19">
        <f t="shared" si="111"/>
        <v>45919.037557870375</v>
      </c>
      <c r="Q1193" s="20" t="str">
        <f t="shared" si="112"/>
        <v>19/09/2025</v>
      </c>
      <c r="R1193" s="13" t="str">
        <f t="shared" si="113"/>
        <v>00</v>
      </c>
      <c r="S1193" s="13" t="str">
        <f t="shared" si="114"/>
        <v>Fri</v>
      </c>
    </row>
    <row r="1194" spans="1:19" x14ac:dyDescent="0.25">
      <c r="A1194" s="60">
        <v>45918.829224537039</v>
      </c>
      <c r="B1194" s="61">
        <v>444324828</v>
      </c>
      <c r="C1194" s="37" t="s">
        <v>36</v>
      </c>
      <c r="D1194" s="37" t="s">
        <v>38</v>
      </c>
      <c r="E1194" s="37" t="s">
        <v>46</v>
      </c>
      <c r="F1194" s="37" t="s">
        <v>120</v>
      </c>
      <c r="G1194" s="36">
        <v>3646.28</v>
      </c>
      <c r="H1194" s="61">
        <v>443547241</v>
      </c>
      <c r="I1194" s="36">
        <v>0</v>
      </c>
      <c r="J1194" s="36">
        <v>0</v>
      </c>
      <c r="K1194" s="36">
        <v>0</v>
      </c>
      <c r="L1194" s="36">
        <v>1.55</v>
      </c>
      <c r="M1194" s="36">
        <v>9991.11</v>
      </c>
      <c r="N1194" s="37" t="s">
        <v>1150</v>
      </c>
      <c r="O1194" s="14">
        <f t="shared" si="110"/>
        <v>45918.829224537039</v>
      </c>
      <c r="P1194" s="19">
        <f t="shared" si="111"/>
        <v>45919.037557870375</v>
      </c>
      <c r="Q1194" s="20" t="str">
        <f t="shared" si="112"/>
        <v>19/09/2025</v>
      </c>
      <c r="R1194" s="13" t="str">
        <f t="shared" si="113"/>
        <v>00</v>
      </c>
      <c r="S1194" s="13" t="str">
        <f t="shared" si="114"/>
        <v>Fri</v>
      </c>
    </row>
    <row r="1195" spans="1:19" x14ac:dyDescent="0.25">
      <c r="A1195" s="58">
        <v>45918.830625000002</v>
      </c>
      <c r="B1195" s="59">
        <v>444325653</v>
      </c>
      <c r="C1195" s="38" t="s">
        <v>36</v>
      </c>
      <c r="D1195" s="38" t="s">
        <v>37</v>
      </c>
      <c r="E1195" s="38" t="s">
        <v>45</v>
      </c>
      <c r="F1195" s="38" t="s">
        <v>120</v>
      </c>
      <c r="G1195" s="35">
        <v>3647.07</v>
      </c>
      <c r="H1195" s="59">
        <v>443548024</v>
      </c>
      <c r="I1195" s="35">
        <v>0</v>
      </c>
      <c r="J1195" s="35">
        <v>0</v>
      </c>
      <c r="K1195" s="35">
        <v>0</v>
      </c>
      <c r="L1195" s="35">
        <v>0</v>
      </c>
      <c r="M1195" s="35">
        <v>9991.11</v>
      </c>
      <c r="N1195" s="38" t="s">
        <v>119</v>
      </c>
      <c r="O1195" s="14">
        <f t="shared" si="110"/>
        <v>45918.830625000002</v>
      </c>
      <c r="P1195" s="19">
        <f t="shared" si="111"/>
        <v>45919.038958333338</v>
      </c>
      <c r="Q1195" s="20" t="str">
        <f t="shared" si="112"/>
        <v>19/09/2025</v>
      </c>
      <c r="R1195" s="13" t="str">
        <f t="shared" si="113"/>
        <v>00</v>
      </c>
      <c r="S1195" s="13" t="str">
        <f t="shared" si="114"/>
        <v>Fri</v>
      </c>
    </row>
    <row r="1196" spans="1:19" x14ac:dyDescent="0.25">
      <c r="A1196" s="60">
        <v>45918.831111111111</v>
      </c>
      <c r="B1196" s="61">
        <v>444326026</v>
      </c>
      <c r="C1196" s="37" t="s">
        <v>36</v>
      </c>
      <c r="D1196" s="37" t="s">
        <v>38</v>
      </c>
      <c r="E1196" s="37" t="s">
        <v>46</v>
      </c>
      <c r="F1196" s="37" t="s">
        <v>120</v>
      </c>
      <c r="G1196" s="36">
        <v>3646.33</v>
      </c>
      <c r="H1196" s="61">
        <v>443548396</v>
      </c>
      <c r="I1196" s="36">
        <v>0</v>
      </c>
      <c r="J1196" s="36">
        <v>0</v>
      </c>
      <c r="K1196" s="36">
        <v>0</v>
      </c>
      <c r="L1196" s="36">
        <v>1.1599999999999999</v>
      </c>
      <c r="M1196" s="36">
        <v>9992.27</v>
      </c>
      <c r="N1196" s="37" t="s">
        <v>1151</v>
      </c>
      <c r="O1196" s="14">
        <f t="shared" si="110"/>
        <v>45918.831111111111</v>
      </c>
      <c r="P1196" s="19">
        <f t="shared" si="111"/>
        <v>45919.039444444446</v>
      </c>
      <c r="Q1196" s="20" t="str">
        <f t="shared" si="112"/>
        <v>19/09/2025</v>
      </c>
      <c r="R1196" s="13" t="str">
        <f t="shared" si="113"/>
        <v>00</v>
      </c>
      <c r="S1196" s="13" t="str">
        <f t="shared" si="114"/>
        <v>Fri</v>
      </c>
    </row>
    <row r="1197" spans="1:19" x14ac:dyDescent="0.25">
      <c r="A1197" s="58">
        <v>45918.831203703703</v>
      </c>
      <c r="B1197" s="59">
        <v>444326045</v>
      </c>
      <c r="C1197" s="38" t="s">
        <v>36</v>
      </c>
      <c r="D1197" s="38" t="s">
        <v>37</v>
      </c>
      <c r="E1197" s="38" t="s">
        <v>45</v>
      </c>
      <c r="F1197" s="38" t="s">
        <v>120</v>
      </c>
      <c r="G1197" s="35">
        <v>3646.38</v>
      </c>
      <c r="H1197" s="59">
        <v>443548414</v>
      </c>
      <c r="I1197" s="35">
        <v>0</v>
      </c>
      <c r="J1197" s="35">
        <v>0</v>
      </c>
      <c r="K1197" s="35">
        <v>0</v>
      </c>
      <c r="L1197" s="35">
        <v>0</v>
      </c>
      <c r="M1197" s="35">
        <v>9992.27</v>
      </c>
      <c r="N1197" s="38" t="s">
        <v>116</v>
      </c>
      <c r="O1197" s="14">
        <f t="shared" si="110"/>
        <v>45918.831203703703</v>
      </c>
      <c r="P1197" s="19">
        <f t="shared" si="111"/>
        <v>45919.039537037039</v>
      </c>
      <c r="Q1197" s="20" t="str">
        <f t="shared" si="112"/>
        <v>19/09/2025</v>
      </c>
      <c r="R1197" s="13" t="str">
        <f t="shared" si="113"/>
        <v>00</v>
      </c>
      <c r="S1197" s="13" t="str">
        <f t="shared" si="114"/>
        <v>Fri</v>
      </c>
    </row>
    <row r="1198" spans="1:19" x14ac:dyDescent="0.25">
      <c r="A1198" s="60">
        <v>45918.831319444442</v>
      </c>
      <c r="B1198" s="61">
        <v>444326066</v>
      </c>
      <c r="C1198" s="37" t="s">
        <v>36</v>
      </c>
      <c r="D1198" s="37" t="s">
        <v>37</v>
      </c>
      <c r="E1198" s="37" t="s">
        <v>45</v>
      </c>
      <c r="F1198" s="37" t="s">
        <v>120</v>
      </c>
      <c r="G1198" s="36">
        <v>3646.33</v>
      </c>
      <c r="H1198" s="61">
        <v>443548436</v>
      </c>
      <c r="I1198" s="36">
        <v>0</v>
      </c>
      <c r="J1198" s="36">
        <v>0</v>
      </c>
      <c r="K1198" s="36">
        <v>0</v>
      </c>
      <c r="L1198" s="36">
        <v>0</v>
      </c>
      <c r="M1198" s="36">
        <v>9992.27</v>
      </c>
      <c r="N1198" s="37" t="s">
        <v>77</v>
      </c>
      <c r="O1198" s="14">
        <f t="shared" si="110"/>
        <v>45918.831319444442</v>
      </c>
      <c r="P1198" s="19">
        <f t="shared" si="111"/>
        <v>45919.039652777778</v>
      </c>
      <c r="Q1198" s="20" t="str">
        <f t="shared" si="112"/>
        <v>19/09/2025</v>
      </c>
      <c r="R1198" s="13" t="str">
        <f t="shared" si="113"/>
        <v>00</v>
      </c>
      <c r="S1198" s="13" t="str">
        <f t="shared" si="114"/>
        <v>Fri</v>
      </c>
    </row>
    <row r="1199" spans="1:19" x14ac:dyDescent="0.25">
      <c r="A1199" s="58">
        <v>45918.831319444442</v>
      </c>
      <c r="B1199" s="59">
        <v>444326068</v>
      </c>
      <c r="C1199" s="38" t="s">
        <v>36</v>
      </c>
      <c r="D1199" s="38" t="s">
        <v>37</v>
      </c>
      <c r="E1199" s="38" t="s">
        <v>45</v>
      </c>
      <c r="F1199" s="38" t="s">
        <v>120</v>
      </c>
      <c r="G1199" s="35">
        <v>3646.39</v>
      </c>
      <c r="H1199" s="59">
        <v>443548438</v>
      </c>
      <c r="I1199" s="35">
        <v>0</v>
      </c>
      <c r="J1199" s="35">
        <v>0</v>
      </c>
      <c r="K1199" s="35">
        <v>0</v>
      </c>
      <c r="L1199" s="35">
        <v>0</v>
      </c>
      <c r="M1199" s="35">
        <v>9992.27</v>
      </c>
      <c r="N1199" s="38" t="s">
        <v>108</v>
      </c>
      <c r="O1199" s="14">
        <f t="shared" si="110"/>
        <v>45918.831319444442</v>
      </c>
      <c r="P1199" s="19">
        <f t="shared" si="111"/>
        <v>45919.039652777778</v>
      </c>
      <c r="Q1199" s="20" t="str">
        <f t="shared" si="112"/>
        <v>19/09/2025</v>
      </c>
      <c r="R1199" s="13" t="str">
        <f t="shared" si="113"/>
        <v>00</v>
      </c>
      <c r="S1199" s="13" t="str">
        <f t="shared" si="114"/>
        <v>Fri</v>
      </c>
    </row>
    <row r="1200" spans="1:19" x14ac:dyDescent="0.25">
      <c r="A1200" s="60">
        <v>45918.831331018519</v>
      </c>
      <c r="B1200" s="61">
        <v>444326069</v>
      </c>
      <c r="C1200" s="37" t="s">
        <v>36</v>
      </c>
      <c r="D1200" s="37" t="s">
        <v>37</v>
      </c>
      <c r="E1200" s="37" t="s">
        <v>45</v>
      </c>
      <c r="F1200" s="37" t="s">
        <v>120</v>
      </c>
      <c r="G1200" s="36">
        <v>3646.43</v>
      </c>
      <c r="H1200" s="61">
        <v>443548439</v>
      </c>
      <c r="I1200" s="36">
        <v>0</v>
      </c>
      <c r="J1200" s="36">
        <v>0</v>
      </c>
      <c r="K1200" s="36">
        <v>0</v>
      </c>
      <c r="L1200" s="36">
        <v>0</v>
      </c>
      <c r="M1200" s="36">
        <v>9992.27</v>
      </c>
      <c r="N1200" s="37" t="s">
        <v>109</v>
      </c>
      <c r="O1200" s="14">
        <f t="shared" si="110"/>
        <v>45918.831331018519</v>
      </c>
      <c r="P1200" s="19">
        <f t="shared" si="111"/>
        <v>45919.039664351854</v>
      </c>
      <c r="Q1200" s="20" t="str">
        <f t="shared" si="112"/>
        <v>19/09/2025</v>
      </c>
      <c r="R1200" s="13" t="str">
        <f t="shared" si="113"/>
        <v>00</v>
      </c>
      <c r="S1200" s="13" t="str">
        <f t="shared" si="114"/>
        <v>Fri</v>
      </c>
    </row>
    <row r="1201" spans="1:19" x14ac:dyDescent="0.25">
      <c r="A1201" s="58">
        <v>45918.832766203705</v>
      </c>
      <c r="B1201" s="59">
        <v>444326745</v>
      </c>
      <c r="C1201" s="38" t="s">
        <v>36</v>
      </c>
      <c r="D1201" s="38" t="s">
        <v>38</v>
      </c>
      <c r="E1201" s="38" t="s">
        <v>46</v>
      </c>
      <c r="F1201" s="38" t="s">
        <v>120</v>
      </c>
      <c r="G1201" s="35">
        <v>3645.71</v>
      </c>
      <c r="H1201" s="59">
        <v>443549104</v>
      </c>
      <c r="I1201" s="35">
        <v>0</v>
      </c>
      <c r="J1201" s="35">
        <v>0</v>
      </c>
      <c r="K1201" s="35">
        <v>0</v>
      </c>
      <c r="L1201" s="35">
        <v>0.98</v>
      </c>
      <c r="M1201" s="35">
        <v>9993.25</v>
      </c>
      <c r="N1201" s="38" t="s">
        <v>1152</v>
      </c>
      <c r="O1201" s="14">
        <f t="shared" si="110"/>
        <v>45918.832766203705</v>
      </c>
      <c r="P1201" s="19">
        <f t="shared" si="111"/>
        <v>45919.04109953704</v>
      </c>
      <c r="Q1201" s="20" t="str">
        <f t="shared" si="112"/>
        <v>19/09/2025</v>
      </c>
      <c r="R1201" s="13" t="str">
        <f t="shared" si="113"/>
        <v>00</v>
      </c>
      <c r="S1201" s="13" t="str">
        <f t="shared" si="114"/>
        <v>Fri</v>
      </c>
    </row>
    <row r="1202" spans="1:19" x14ac:dyDescent="0.25">
      <c r="A1202" s="60">
        <v>45918.832766203705</v>
      </c>
      <c r="B1202" s="61">
        <v>444326746</v>
      </c>
      <c r="C1202" s="37" t="s">
        <v>36</v>
      </c>
      <c r="D1202" s="37" t="s">
        <v>38</v>
      </c>
      <c r="E1202" s="37" t="s">
        <v>46</v>
      </c>
      <c r="F1202" s="37" t="s">
        <v>120</v>
      </c>
      <c r="G1202" s="36">
        <v>3645.71</v>
      </c>
      <c r="H1202" s="61">
        <v>443549105</v>
      </c>
      <c r="I1202" s="36">
        <v>0</v>
      </c>
      <c r="J1202" s="36">
        <v>0</v>
      </c>
      <c r="K1202" s="36">
        <v>0</v>
      </c>
      <c r="L1202" s="36">
        <v>0.96</v>
      </c>
      <c r="M1202" s="36">
        <v>9994.2099999999991</v>
      </c>
      <c r="N1202" s="37" t="s">
        <v>1153</v>
      </c>
      <c r="O1202" s="14">
        <f t="shared" si="110"/>
        <v>45918.832766203705</v>
      </c>
      <c r="P1202" s="19">
        <f t="shared" si="111"/>
        <v>45919.04109953704</v>
      </c>
      <c r="Q1202" s="20" t="str">
        <f t="shared" si="112"/>
        <v>19/09/2025</v>
      </c>
      <c r="R1202" s="13" t="str">
        <f t="shared" si="113"/>
        <v>00</v>
      </c>
      <c r="S1202" s="13" t="str">
        <f t="shared" si="114"/>
        <v>Fri</v>
      </c>
    </row>
    <row r="1203" spans="1:19" x14ac:dyDescent="0.25">
      <c r="A1203" s="58">
        <v>45918.832766203705</v>
      </c>
      <c r="B1203" s="59">
        <v>444326747</v>
      </c>
      <c r="C1203" s="38" t="s">
        <v>36</v>
      </c>
      <c r="D1203" s="38" t="s">
        <v>38</v>
      </c>
      <c r="E1203" s="38" t="s">
        <v>46</v>
      </c>
      <c r="F1203" s="38" t="s">
        <v>120</v>
      </c>
      <c r="G1203" s="35">
        <v>3645.71</v>
      </c>
      <c r="H1203" s="59">
        <v>443549106</v>
      </c>
      <c r="I1203" s="35">
        <v>0</v>
      </c>
      <c r="J1203" s="35">
        <v>0</v>
      </c>
      <c r="K1203" s="35">
        <v>0</v>
      </c>
      <c r="L1203" s="35">
        <v>0.96</v>
      </c>
      <c r="M1203" s="35">
        <v>9995.17</v>
      </c>
      <c r="N1203" s="38" t="s">
        <v>1153</v>
      </c>
      <c r="O1203" s="14">
        <f t="shared" si="110"/>
        <v>45918.832766203705</v>
      </c>
      <c r="P1203" s="19">
        <f t="shared" si="111"/>
        <v>45919.04109953704</v>
      </c>
      <c r="Q1203" s="20" t="str">
        <f t="shared" si="112"/>
        <v>19/09/2025</v>
      </c>
      <c r="R1203" s="13" t="str">
        <f t="shared" si="113"/>
        <v>00</v>
      </c>
      <c r="S1203" s="13" t="str">
        <f t="shared" si="114"/>
        <v>Fri</v>
      </c>
    </row>
    <row r="1204" spans="1:19" x14ac:dyDescent="0.25">
      <c r="A1204" s="60">
        <v>45918.832939814813</v>
      </c>
      <c r="B1204" s="61">
        <v>444326783</v>
      </c>
      <c r="C1204" s="37" t="s">
        <v>36</v>
      </c>
      <c r="D1204" s="37" t="s">
        <v>37</v>
      </c>
      <c r="E1204" s="37" t="s">
        <v>45</v>
      </c>
      <c r="F1204" s="37" t="s">
        <v>120</v>
      </c>
      <c r="G1204" s="36">
        <v>3646.09</v>
      </c>
      <c r="H1204" s="61">
        <v>443549142</v>
      </c>
      <c r="I1204" s="36">
        <v>0</v>
      </c>
      <c r="J1204" s="36">
        <v>0</v>
      </c>
      <c r="K1204" s="36">
        <v>0</v>
      </c>
      <c r="L1204" s="36">
        <v>0</v>
      </c>
      <c r="M1204" s="36">
        <v>9995.17</v>
      </c>
      <c r="N1204" s="37" t="s">
        <v>48</v>
      </c>
      <c r="O1204" s="14">
        <f t="shared" si="110"/>
        <v>45918.832939814813</v>
      </c>
      <c r="P1204" s="19">
        <f t="shared" si="111"/>
        <v>45919.041273148148</v>
      </c>
      <c r="Q1204" s="20" t="str">
        <f t="shared" si="112"/>
        <v>19/09/2025</v>
      </c>
      <c r="R1204" s="13" t="str">
        <f t="shared" si="113"/>
        <v>00</v>
      </c>
      <c r="S1204" s="13" t="str">
        <f t="shared" si="114"/>
        <v>Fri</v>
      </c>
    </row>
    <row r="1205" spans="1:19" x14ac:dyDescent="0.25">
      <c r="A1205" s="58">
        <v>45918.832939814813</v>
      </c>
      <c r="B1205" s="59">
        <v>444326785</v>
      </c>
      <c r="C1205" s="38" t="s">
        <v>36</v>
      </c>
      <c r="D1205" s="38" t="s">
        <v>37</v>
      </c>
      <c r="E1205" s="38" t="s">
        <v>45</v>
      </c>
      <c r="F1205" s="38" t="s">
        <v>120</v>
      </c>
      <c r="G1205" s="35">
        <v>3646.09</v>
      </c>
      <c r="H1205" s="59">
        <v>443549144</v>
      </c>
      <c r="I1205" s="35">
        <v>0</v>
      </c>
      <c r="J1205" s="35">
        <v>0</v>
      </c>
      <c r="K1205" s="35">
        <v>0</v>
      </c>
      <c r="L1205" s="35">
        <v>0</v>
      </c>
      <c r="M1205" s="35">
        <v>9995.17</v>
      </c>
      <c r="N1205" s="38" t="s">
        <v>47</v>
      </c>
      <c r="O1205" s="14">
        <f t="shared" si="110"/>
        <v>45918.832939814813</v>
      </c>
      <c r="P1205" s="19">
        <f t="shared" si="111"/>
        <v>45919.041273148148</v>
      </c>
      <c r="Q1205" s="20" t="str">
        <f t="shared" si="112"/>
        <v>19/09/2025</v>
      </c>
      <c r="R1205" s="13" t="str">
        <f t="shared" si="113"/>
        <v>00</v>
      </c>
      <c r="S1205" s="13" t="str">
        <f t="shared" si="114"/>
        <v>Fri</v>
      </c>
    </row>
    <row r="1206" spans="1:19" x14ac:dyDescent="0.25">
      <c r="A1206" s="60">
        <v>45918.832951388889</v>
      </c>
      <c r="B1206" s="61">
        <v>444326786</v>
      </c>
      <c r="C1206" s="37" t="s">
        <v>36</v>
      </c>
      <c r="D1206" s="37" t="s">
        <v>37</v>
      </c>
      <c r="E1206" s="37" t="s">
        <v>45</v>
      </c>
      <c r="F1206" s="37" t="s">
        <v>120</v>
      </c>
      <c r="G1206" s="36">
        <v>3646.09</v>
      </c>
      <c r="H1206" s="61">
        <v>443549145</v>
      </c>
      <c r="I1206" s="36">
        <v>0</v>
      </c>
      <c r="J1206" s="36">
        <v>0</v>
      </c>
      <c r="K1206" s="36">
        <v>0</v>
      </c>
      <c r="L1206" s="36">
        <v>0</v>
      </c>
      <c r="M1206" s="36">
        <v>9995.17</v>
      </c>
      <c r="N1206" s="37" t="s">
        <v>52</v>
      </c>
      <c r="O1206" s="14">
        <f t="shared" si="110"/>
        <v>45918.832951388889</v>
      </c>
      <c r="P1206" s="19">
        <f t="shared" si="111"/>
        <v>45919.041284722225</v>
      </c>
      <c r="Q1206" s="20" t="str">
        <f t="shared" si="112"/>
        <v>19/09/2025</v>
      </c>
      <c r="R1206" s="13" t="str">
        <f t="shared" si="113"/>
        <v>00</v>
      </c>
      <c r="S1206" s="13" t="str">
        <f t="shared" si="114"/>
        <v>Fri</v>
      </c>
    </row>
    <row r="1207" spans="1:19" x14ac:dyDescent="0.25">
      <c r="A1207" s="58">
        <v>45918.833518518521</v>
      </c>
      <c r="B1207" s="59">
        <v>444327050</v>
      </c>
      <c r="C1207" s="38" t="s">
        <v>36</v>
      </c>
      <c r="D1207" s="38" t="s">
        <v>37</v>
      </c>
      <c r="E1207" s="38" t="s">
        <v>45</v>
      </c>
      <c r="F1207" s="38" t="s">
        <v>120</v>
      </c>
      <c r="G1207" s="35">
        <v>3645.98</v>
      </c>
      <c r="H1207" s="59">
        <v>443549430</v>
      </c>
      <c r="I1207" s="35">
        <v>0</v>
      </c>
      <c r="J1207" s="35">
        <v>0</v>
      </c>
      <c r="K1207" s="35">
        <v>0</v>
      </c>
      <c r="L1207" s="35">
        <v>0</v>
      </c>
      <c r="M1207" s="35">
        <v>9995.17</v>
      </c>
      <c r="N1207" s="38" t="s">
        <v>93</v>
      </c>
      <c r="O1207" s="14">
        <f t="shared" si="110"/>
        <v>45918.833518518521</v>
      </c>
      <c r="P1207" s="19">
        <f t="shared" si="111"/>
        <v>45919.041851851856</v>
      </c>
      <c r="Q1207" s="20" t="str">
        <f t="shared" si="112"/>
        <v>19/09/2025</v>
      </c>
      <c r="R1207" s="13" t="str">
        <f t="shared" si="113"/>
        <v>01</v>
      </c>
      <c r="S1207" s="13" t="str">
        <f t="shared" si="114"/>
        <v>Fri</v>
      </c>
    </row>
    <row r="1208" spans="1:19" x14ac:dyDescent="0.25">
      <c r="A1208" s="60">
        <v>45918.83630787037</v>
      </c>
      <c r="B1208" s="61">
        <v>444327783</v>
      </c>
      <c r="C1208" s="37" t="s">
        <v>36</v>
      </c>
      <c r="D1208" s="37" t="s">
        <v>38</v>
      </c>
      <c r="E1208" s="37" t="s">
        <v>46</v>
      </c>
      <c r="F1208" s="37" t="s">
        <v>120</v>
      </c>
      <c r="G1208" s="36">
        <v>3644.83</v>
      </c>
      <c r="H1208" s="61">
        <v>443550168</v>
      </c>
      <c r="I1208" s="36">
        <v>0</v>
      </c>
      <c r="J1208" s="36">
        <v>0</v>
      </c>
      <c r="K1208" s="36">
        <v>0</v>
      </c>
      <c r="L1208" s="36">
        <v>-1.6</v>
      </c>
      <c r="M1208" s="36">
        <v>9993.57</v>
      </c>
      <c r="N1208" s="37" t="s">
        <v>1154</v>
      </c>
      <c r="O1208" s="14">
        <f t="shared" si="110"/>
        <v>45918.83630787037</v>
      </c>
      <c r="P1208" s="19">
        <f t="shared" si="111"/>
        <v>45919.044641203705</v>
      </c>
      <c r="Q1208" s="20" t="str">
        <f t="shared" si="112"/>
        <v>19/09/2025</v>
      </c>
      <c r="R1208" s="13" t="str">
        <f t="shared" si="113"/>
        <v>01</v>
      </c>
      <c r="S1208" s="13" t="str">
        <f t="shared" si="114"/>
        <v>Fri</v>
      </c>
    </row>
    <row r="1209" spans="1:19" x14ac:dyDescent="0.25">
      <c r="A1209" s="58">
        <v>45918.840231481481</v>
      </c>
      <c r="B1209" s="59">
        <v>444329172</v>
      </c>
      <c r="C1209" s="38" t="s">
        <v>36</v>
      </c>
      <c r="D1209" s="38" t="s">
        <v>38</v>
      </c>
      <c r="E1209" s="38" t="s">
        <v>45</v>
      </c>
      <c r="F1209" s="38" t="s">
        <v>120</v>
      </c>
      <c r="G1209" s="35">
        <v>3644.82</v>
      </c>
      <c r="H1209" s="59">
        <v>443551536</v>
      </c>
      <c r="I1209" s="35">
        <v>0</v>
      </c>
      <c r="J1209" s="35">
        <v>0</v>
      </c>
      <c r="K1209" s="35">
        <v>0</v>
      </c>
      <c r="L1209" s="35">
        <v>0</v>
      </c>
      <c r="M1209" s="35">
        <v>9993.57</v>
      </c>
      <c r="N1209" s="38" t="s">
        <v>76</v>
      </c>
      <c r="O1209" s="14">
        <f t="shared" si="110"/>
        <v>45918.840231481481</v>
      </c>
      <c r="P1209" s="19">
        <f t="shared" si="111"/>
        <v>45919.048564814817</v>
      </c>
      <c r="Q1209" s="20" t="str">
        <f t="shared" si="112"/>
        <v>19/09/2025</v>
      </c>
      <c r="R1209" s="13" t="str">
        <f t="shared" si="113"/>
        <v>01</v>
      </c>
      <c r="S1209" s="13" t="str">
        <f t="shared" si="114"/>
        <v>Fri</v>
      </c>
    </row>
    <row r="1210" spans="1:19" x14ac:dyDescent="0.25">
      <c r="A1210" s="60">
        <v>45918.840231481481</v>
      </c>
      <c r="B1210" s="61">
        <v>444329174</v>
      </c>
      <c r="C1210" s="37" t="s">
        <v>36</v>
      </c>
      <c r="D1210" s="37" t="s">
        <v>38</v>
      </c>
      <c r="E1210" s="37" t="s">
        <v>45</v>
      </c>
      <c r="F1210" s="37" t="s">
        <v>120</v>
      </c>
      <c r="G1210" s="36">
        <v>3644.78</v>
      </c>
      <c r="H1210" s="61">
        <v>443551538</v>
      </c>
      <c r="I1210" s="36">
        <v>0</v>
      </c>
      <c r="J1210" s="36">
        <v>0</v>
      </c>
      <c r="K1210" s="36">
        <v>0</v>
      </c>
      <c r="L1210" s="36">
        <v>0</v>
      </c>
      <c r="M1210" s="36">
        <v>9993.57</v>
      </c>
      <c r="N1210" s="37" t="s">
        <v>74</v>
      </c>
      <c r="O1210" s="14">
        <f t="shared" si="110"/>
        <v>45918.840231481481</v>
      </c>
      <c r="P1210" s="19">
        <f t="shared" si="111"/>
        <v>45919.048564814817</v>
      </c>
      <c r="Q1210" s="20" t="str">
        <f t="shared" si="112"/>
        <v>19/09/2025</v>
      </c>
      <c r="R1210" s="13" t="str">
        <f t="shared" si="113"/>
        <v>01</v>
      </c>
      <c r="S1210" s="13" t="str">
        <f t="shared" si="114"/>
        <v>Fri</v>
      </c>
    </row>
    <row r="1211" spans="1:19" x14ac:dyDescent="0.25">
      <c r="A1211" s="58">
        <v>45918.840243055558</v>
      </c>
      <c r="B1211" s="59">
        <v>444329175</v>
      </c>
      <c r="C1211" s="38" t="s">
        <v>36</v>
      </c>
      <c r="D1211" s="38" t="s">
        <v>38</v>
      </c>
      <c r="E1211" s="38" t="s">
        <v>45</v>
      </c>
      <c r="F1211" s="38" t="s">
        <v>120</v>
      </c>
      <c r="G1211" s="35">
        <v>3644.69</v>
      </c>
      <c r="H1211" s="59">
        <v>443551539</v>
      </c>
      <c r="I1211" s="35">
        <v>0</v>
      </c>
      <c r="J1211" s="35">
        <v>0</v>
      </c>
      <c r="K1211" s="35">
        <v>0</v>
      </c>
      <c r="L1211" s="35">
        <v>0</v>
      </c>
      <c r="M1211" s="35">
        <v>9993.57</v>
      </c>
      <c r="N1211" s="38" t="s">
        <v>75</v>
      </c>
      <c r="O1211" s="14">
        <f t="shared" si="110"/>
        <v>45918.840243055558</v>
      </c>
      <c r="P1211" s="19">
        <f t="shared" si="111"/>
        <v>45919.048576388894</v>
      </c>
      <c r="Q1211" s="20" t="str">
        <f t="shared" si="112"/>
        <v>19/09/2025</v>
      </c>
      <c r="R1211" s="13" t="str">
        <f t="shared" si="113"/>
        <v>01</v>
      </c>
      <c r="S1211" s="13" t="str">
        <f t="shared" si="114"/>
        <v>Fri</v>
      </c>
    </row>
    <row r="1212" spans="1:19" x14ac:dyDescent="0.25">
      <c r="A1212" s="60">
        <v>45918.840914351851</v>
      </c>
      <c r="B1212" s="61">
        <v>444329261</v>
      </c>
      <c r="C1212" s="37" t="s">
        <v>36</v>
      </c>
      <c r="D1212" s="37" t="s">
        <v>38</v>
      </c>
      <c r="E1212" s="37" t="s">
        <v>46</v>
      </c>
      <c r="F1212" s="37" t="s">
        <v>120</v>
      </c>
      <c r="G1212" s="36">
        <v>3644.08</v>
      </c>
      <c r="H1212" s="61">
        <v>443551631</v>
      </c>
      <c r="I1212" s="36">
        <v>0</v>
      </c>
      <c r="J1212" s="36">
        <v>0</v>
      </c>
      <c r="K1212" s="36">
        <v>0</v>
      </c>
      <c r="L1212" s="36">
        <v>-2.99</v>
      </c>
      <c r="M1212" s="36">
        <v>9990.58</v>
      </c>
      <c r="N1212" s="37" t="s">
        <v>1155</v>
      </c>
      <c r="O1212" s="14">
        <f t="shared" si="110"/>
        <v>45918.840914351851</v>
      </c>
      <c r="P1212" s="19">
        <f t="shared" si="111"/>
        <v>45919.049247685187</v>
      </c>
      <c r="Q1212" s="20" t="str">
        <f t="shared" si="112"/>
        <v>19/09/2025</v>
      </c>
      <c r="R1212" s="13" t="str">
        <f t="shared" si="113"/>
        <v>01</v>
      </c>
      <c r="S1212" s="13" t="str">
        <f t="shared" si="114"/>
        <v>Fri</v>
      </c>
    </row>
    <row r="1213" spans="1:19" x14ac:dyDescent="0.25">
      <c r="A1213" s="58">
        <v>45918.841157407405</v>
      </c>
      <c r="B1213" s="59">
        <v>444329357</v>
      </c>
      <c r="C1213" s="38" t="s">
        <v>36</v>
      </c>
      <c r="D1213" s="38" t="s">
        <v>38</v>
      </c>
      <c r="E1213" s="38" t="s">
        <v>45</v>
      </c>
      <c r="F1213" s="38" t="s">
        <v>120</v>
      </c>
      <c r="G1213" s="35">
        <v>3644.1</v>
      </c>
      <c r="H1213" s="59">
        <v>443551726</v>
      </c>
      <c r="I1213" s="35">
        <v>0</v>
      </c>
      <c r="J1213" s="35">
        <v>0</v>
      </c>
      <c r="K1213" s="35">
        <v>0</v>
      </c>
      <c r="L1213" s="35">
        <v>0</v>
      </c>
      <c r="M1213" s="35">
        <v>9990.58</v>
      </c>
      <c r="N1213" s="38" t="s">
        <v>119</v>
      </c>
      <c r="O1213" s="14">
        <f t="shared" si="110"/>
        <v>45918.841157407405</v>
      </c>
      <c r="P1213" s="19">
        <f t="shared" si="111"/>
        <v>45919.049490740741</v>
      </c>
      <c r="Q1213" s="20" t="str">
        <f t="shared" si="112"/>
        <v>19/09/2025</v>
      </c>
      <c r="R1213" s="13" t="str">
        <f t="shared" si="113"/>
        <v>01</v>
      </c>
      <c r="S1213" s="13" t="str">
        <f t="shared" si="114"/>
        <v>Fri</v>
      </c>
    </row>
    <row r="1214" spans="1:19" x14ac:dyDescent="0.25">
      <c r="A1214" s="60">
        <v>45918.846018518518</v>
      </c>
      <c r="B1214" s="61">
        <v>444331424</v>
      </c>
      <c r="C1214" s="37" t="s">
        <v>36</v>
      </c>
      <c r="D1214" s="37" t="s">
        <v>38</v>
      </c>
      <c r="E1214" s="37" t="s">
        <v>45</v>
      </c>
      <c r="F1214" s="37" t="s">
        <v>120</v>
      </c>
      <c r="G1214" s="36">
        <v>3644.19</v>
      </c>
      <c r="H1214" s="61">
        <v>443553743</v>
      </c>
      <c r="I1214" s="36">
        <v>0</v>
      </c>
      <c r="J1214" s="36">
        <v>0</v>
      </c>
      <c r="K1214" s="36">
        <v>0</v>
      </c>
      <c r="L1214" s="36">
        <v>0</v>
      </c>
      <c r="M1214" s="36">
        <v>9990.58</v>
      </c>
      <c r="N1214" s="37" t="s">
        <v>109</v>
      </c>
      <c r="O1214" s="14">
        <f t="shared" si="110"/>
        <v>45918.846018518518</v>
      </c>
      <c r="P1214" s="19">
        <f t="shared" si="111"/>
        <v>45919.054351851853</v>
      </c>
      <c r="Q1214" s="20" t="str">
        <f t="shared" si="112"/>
        <v>19/09/2025</v>
      </c>
      <c r="R1214" s="13" t="str">
        <f t="shared" si="113"/>
        <v>01</v>
      </c>
      <c r="S1214" s="13" t="str">
        <f t="shared" si="114"/>
        <v>Fri</v>
      </c>
    </row>
    <row r="1215" spans="1:19" x14ac:dyDescent="0.25">
      <c r="A1215" s="58">
        <v>45918.846620370372</v>
      </c>
      <c r="B1215" s="59">
        <v>444331556</v>
      </c>
      <c r="C1215" s="38" t="s">
        <v>36</v>
      </c>
      <c r="D1215" s="38" t="s">
        <v>38</v>
      </c>
      <c r="E1215" s="38" t="s">
        <v>46</v>
      </c>
      <c r="F1215" s="38" t="s">
        <v>120</v>
      </c>
      <c r="G1215" s="35">
        <v>3643.59</v>
      </c>
      <c r="H1215" s="59">
        <v>443553873</v>
      </c>
      <c r="I1215" s="35">
        <v>0</v>
      </c>
      <c r="J1215" s="35">
        <v>0</v>
      </c>
      <c r="K1215" s="35">
        <v>0</v>
      </c>
      <c r="L1215" s="35">
        <v>-2.5</v>
      </c>
      <c r="M1215" s="35">
        <v>9988.08</v>
      </c>
      <c r="N1215" s="38" t="s">
        <v>1156</v>
      </c>
      <c r="O1215" s="14">
        <f t="shared" si="110"/>
        <v>45918.846620370372</v>
      </c>
      <c r="P1215" s="19">
        <f t="shared" si="111"/>
        <v>45919.054953703708</v>
      </c>
      <c r="Q1215" s="20" t="str">
        <f t="shared" si="112"/>
        <v>19/09/2025</v>
      </c>
      <c r="R1215" s="13" t="str">
        <f t="shared" si="113"/>
        <v>01</v>
      </c>
      <c r="S1215" s="13" t="str">
        <f t="shared" si="114"/>
        <v>Fri</v>
      </c>
    </row>
    <row r="1216" spans="1:19" x14ac:dyDescent="0.25">
      <c r="A1216" s="60">
        <v>45918.847060185188</v>
      </c>
      <c r="B1216" s="61">
        <v>444331743</v>
      </c>
      <c r="C1216" s="37" t="s">
        <v>36</v>
      </c>
      <c r="D1216" s="37" t="s">
        <v>38</v>
      </c>
      <c r="E1216" s="37" t="s">
        <v>45</v>
      </c>
      <c r="F1216" s="37" t="s">
        <v>120</v>
      </c>
      <c r="G1216" s="36">
        <v>3644.02</v>
      </c>
      <c r="H1216" s="61">
        <v>443554057</v>
      </c>
      <c r="I1216" s="36">
        <v>0</v>
      </c>
      <c r="J1216" s="36">
        <v>0</v>
      </c>
      <c r="K1216" s="36">
        <v>0</v>
      </c>
      <c r="L1216" s="36">
        <v>0</v>
      </c>
      <c r="M1216" s="36">
        <v>9988.08</v>
      </c>
      <c r="N1216" s="37" t="s">
        <v>48</v>
      </c>
      <c r="O1216" s="14">
        <f t="shared" si="110"/>
        <v>45918.847060185188</v>
      </c>
      <c r="P1216" s="19">
        <f t="shared" si="111"/>
        <v>45919.055393518523</v>
      </c>
      <c r="Q1216" s="20" t="str">
        <f t="shared" si="112"/>
        <v>19/09/2025</v>
      </c>
      <c r="R1216" s="13" t="str">
        <f t="shared" si="113"/>
        <v>01</v>
      </c>
      <c r="S1216" s="13" t="str">
        <f t="shared" si="114"/>
        <v>Fri</v>
      </c>
    </row>
    <row r="1217" spans="1:19" x14ac:dyDescent="0.25">
      <c r="A1217" s="58">
        <v>45918.852777777778</v>
      </c>
      <c r="B1217" s="59">
        <v>444333052</v>
      </c>
      <c r="C1217" s="38" t="s">
        <v>36</v>
      </c>
      <c r="D1217" s="38" t="s">
        <v>37</v>
      </c>
      <c r="E1217" s="38" t="s">
        <v>46</v>
      </c>
      <c r="F1217" s="38" t="s">
        <v>120</v>
      </c>
      <c r="G1217" s="35">
        <v>3645.76</v>
      </c>
      <c r="H1217" s="59">
        <v>443555344</v>
      </c>
      <c r="I1217" s="35">
        <v>0</v>
      </c>
      <c r="J1217" s="35">
        <v>0</v>
      </c>
      <c r="K1217" s="35">
        <v>0</v>
      </c>
      <c r="L1217" s="35">
        <v>-1.57</v>
      </c>
      <c r="M1217" s="35">
        <v>9986.51</v>
      </c>
      <c r="N1217" s="38" t="s">
        <v>1157</v>
      </c>
      <c r="O1217" s="14">
        <f t="shared" si="110"/>
        <v>45918.852777777778</v>
      </c>
      <c r="P1217" s="19">
        <f t="shared" si="111"/>
        <v>45919.061111111114</v>
      </c>
      <c r="Q1217" s="20" t="str">
        <f t="shared" si="112"/>
        <v>19/09/2025</v>
      </c>
      <c r="R1217" s="13" t="str">
        <f t="shared" si="113"/>
        <v>01</v>
      </c>
      <c r="S1217" s="13" t="str">
        <f t="shared" si="114"/>
        <v>Fri</v>
      </c>
    </row>
    <row r="1218" spans="1:19" x14ac:dyDescent="0.25">
      <c r="A1218" s="60">
        <v>45918.869513888887</v>
      </c>
      <c r="B1218" s="61">
        <v>444337459</v>
      </c>
      <c r="C1218" s="37" t="s">
        <v>36</v>
      </c>
      <c r="D1218" s="37" t="s">
        <v>38</v>
      </c>
      <c r="E1218" s="37" t="s">
        <v>45</v>
      </c>
      <c r="F1218" s="37" t="s">
        <v>120</v>
      </c>
      <c r="G1218" s="36">
        <v>3643.79</v>
      </c>
      <c r="H1218" s="61">
        <v>443559678</v>
      </c>
      <c r="I1218" s="36">
        <v>0</v>
      </c>
      <c r="J1218" s="36">
        <v>0</v>
      </c>
      <c r="K1218" s="36">
        <v>0</v>
      </c>
      <c r="L1218" s="36">
        <v>0</v>
      </c>
      <c r="M1218" s="36">
        <v>9986.51</v>
      </c>
      <c r="N1218" s="37" t="s">
        <v>107</v>
      </c>
      <c r="O1218" s="14">
        <f t="shared" si="110"/>
        <v>45918.869513888887</v>
      </c>
      <c r="P1218" s="19">
        <f t="shared" si="111"/>
        <v>45919.077847222223</v>
      </c>
      <c r="Q1218" s="20" t="str">
        <f t="shared" si="112"/>
        <v>19/09/2025</v>
      </c>
      <c r="R1218" s="13" t="str">
        <f t="shared" si="113"/>
        <v>01</v>
      </c>
      <c r="S1218" s="13" t="str">
        <f t="shared" si="114"/>
        <v>Fri</v>
      </c>
    </row>
    <row r="1219" spans="1:19" x14ac:dyDescent="0.25">
      <c r="A1219" s="58">
        <v>45918.872604166667</v>
      </c>
      <c r="B1219" s="59">
        <v>444338044</v>
      </c>
      <c r="C1219" s="38" t="s">
        <v>36</v>
      </c>
      <c r="D1219" s="38" t="s">
        <v>38</v>
      </c>
      <c r="E1219" s="38" t="s">
        <v>46</v>
      </c>
      <c r="F1219" s="38" t="s">
        <v>120</v>
      </c>
      <c r="G1219" s="35">
        <v>3643.38</v>
      </c>
      <c r="H1219" s="59">
        <v>443560243</v>
      </c>
      <c r="I1219" s="35">
        <v>0</v>
      </c>
      <c r="J1219" s="35">
        <v>0</v>
      </c>
      <c r="K1219" s="35">
        <v>0</v>
      </c>
      <c r="L1219" s="35">
        <v>-3</v>
      </c>
      <c r="M1219" s="35">
        <v>9983.51</v>
      </c>
      <c r="N1219" s="38" t="s">
        <v>1158</v>
      </c>
      <c r="O1219" s="14">
        <f t="shared" si="110"/>
        <v>45918.872604166667</v>
      </c>
      <c r="P1219" s="19">
        <f t="shared" si="111"/>
        <v>45919.080937500003</v>
      </c>
      <c r="Q1219" s="20" t="str">
        <f t="shared" si="112"/>
        <v>19/09/2025</v>
      </c>
      <c r="R1219" s="13" t="str">
        <f t="shared" si="113"/>
        <v>01</v>
      </c>
      <c r="S1219" s="13" t="str">
        <f t="shared" si="114"/>
        <v>Fri</v>
      </c>
    </row>
    <row r="1220" spans="1:19" x14ac:dyDescent="0.25">
      <c r="A1220" s="60">
        <v>45918.872893518521</v>
      </c>
      <c r="B1220" s="61">
        <v>444338075</v>
      </c>
      <c r="C1220" s="37" t="s">
        <v>36</v>
      </c>
      <c r="D1220" s="37" t="s">
        <v>38</v>
      </c>
      <c r="E1220" s="37" t="s">
        <v>46</v>
      </c>
      <c r="F1220" s="37" t="s">
        <v>120</v>
      </c>
      <c r="G1220" s="36">
        <v>3643.34</v>
      </c>
      <c r="H1220" s="61">
        <v>443560270</v>
      </c>
      <c r="I1220" s="36">
        <v>0</v>
      </c>
      <c r="J1220" s="36">
        <v>0</v>
      </c>
      <c r="K1220" s="36">
        <v>0</v>
      </c>
      <c r="L1220" s="36">
        <v>-2.99</v>
      </c>
      <c r="M1220" s="36">
        <v>9980.52</v>
      </c>
      <c r="N1220" s="37" t="s">
        <v>1159</v>
      </c>
      <c r="O1220" s="14">
        <f t="shared" si="110"/>
        <v>45918.872893518521</v>
      </c>
      <c r="P1220" s="19">
        <f t="shared" si="111"/>
        <v>45919.081226851857</v>
      </c>
      <c r="Q1220" s="20" t="str">
        <f t="shared" si="112"/>
        <v>19/09/2025</v>
      </c>
      <c r="R1220" s="13" t="str">
        <f t="shared" si="113"/>
        <v>01</v>
      </c>
      <c r="S1220" s="13" t="str">
        <f t="shared" si="114"/>
        <v>Fri</v>
      </c>
    </row>
    <row r="1221" spans="1:19" x14ac:dyDescent="0.25">
      <c r="A1221" s="58">
        <v>45918.872893518521</v>
      </c>
      <c r="B1221" s="59">
        <v>444338078</v>
      </c>
      <c r="C1221" s="38" t="s">
        <v>36</v>
      </c>
      <c r="D1221" s="38" t="s">
        <v>38</v>
      </c>
      <c r="E1221" s="38" t="s">
        <v>46</v>
      </c>
      <c r="F1221" s="38" t="s">
        <v>120</v>
      </c>
      <c r="G1221" s="35">
        <v>3643.3</v>
      </c>
      <c r="H1221" s="59">
        <v>443560273</v>
      </c>
      <c r="I1221" s="35">
        <v>0</v>
      </c>
      <c r="J1221" s="35">
        <v>0</v>
      </c>
      <c r="K1221" s="35">
        <v>0</v>
      </c>
      <c r="L1221" s="35">
        <v>-3.09</v>
      </c>
      <c r="M1221" s="35">
        <v>9977.43</v>
      </c>
      <c r="N1221" s="38" t="s">
        <v>1160</v>
      </c>
      <c r="O1221" s="14">
        <f t="shared" si="110"/>
        <v>45918.872893518521</v>
      </c>
      <c r="P1221" s="19">
        <f t="shared" si="111"/>
        <v>45919.081226851857</v>
      </c>
      <c r="Q1221" s="20" t="str">
        <f t="shared" si="112"/>
        <v>19/09/2025</v>
      </c>
      <c r="R1221" s="13" t="str">
        <f t="shared" si="113"/>
        <v>01</v>
      </c>
      <c r="S1221" s="13" t="str">
        <f t="shared" si="114"/>
        <v>Fri</v>
      </c>
    </row>
    <row r="1222" spans="1:19" x14ac:dyDescent="0.25">
      <c r="A1222" s="60">
        <v>45918.872986111113</v>
      </c>
      <c r="B1222" s="61">
        <v>444338094</v>
      </c>
      <c r="C1222" s="37" t="s">
        <v>36</v>
      </c>
      <c r="D1222" s="37" t="s">
        <v>38</v>
      </c>
      <c r="E1222" s="37" t="s">
        <v>45</v>
      </c>
      <c r="F1222" s="37" t="s">
        <v>120</v>
      </c>
      <c r="G1222" s="36">
        <v>3643.49</v>
      </c>
      <c r="H1222" s="61">
        <v>443560288</v>
      </c>
      <c r="I1222" s="36">
        <v>0</v>
      </c>
      <c r="J1222" s="36">
        <v>0</v>
      </c>
      <c r="K1222" s="36">
        <v>0</v>
      </c>
      <c r="L1222" s="36">
        <v>0</v>
      </c>
      <c r="M1222" s="36">
        <v>9977.43</v>
      </c>
      <c r="N1222" s="37" t="s">
        <v>116</v>
      </c>
      <c r="O1222" s="14">
        <f t="shared" si="110"/>
        <v>45918.872986111113</v>
      </c>
      <c r="P1222" s="19">
        <f t="shared" si="111"/>
        <v>45919.081319444449</v>
      </c>
      <c r="Q1222" s="20" t="str">
        <f t="shared" si="112"/>
        <v>19/09/2025</v>
      </c>
      <c r="R1222" s="13" t="str">
        <f t="shared" si="113"/>
        <v>01</v>
      </c>
      <c r="S1222" s="13" t="str">
        <f t="shared" si="114"/>
        <v>Fri</v>
      </c>
    </row>
    <row r="1223" spans="1:19" x14ac:dyDescent="0.25">
      <c r="A1223" s="58">
        <v>45918.873680555553</v>
      </c>
      <c r="B1223" s="59">
        <v>444338523</v>
      </c>
      <c r="C1223" s="38" t="s">
        <v>36</v>
      </c>
      <c r="D1223" s="38" t="s">
        <v>38</v>
      </c>
      <c r="E1223" s="38" t="s">
        <v>45</v>
      </c>
      <c r="F1223" s="38" t="s">
        <v>120</v>
      </c>
      <c r="G1223" s="35">
        <v>3643.63</v>
      </c>
      <c r="H1223" s="59">
        <v>443560717</v>
      </c>
      <c r="I1223" s="35">
        <v>0</v>
      </c>
      <c r="J1223" s="35">
        <v>0</v>
      </c>
      <c r="K1223" s="35">
        <v>0</v>
      </c>
      <c r="L1223" s="35">
        <v>0</v>
      </c>
      <c r="M1223" s="35">
        <v>9977.43</v>
      </c>
      <c r="N1223" s="38" t="s">
        <v>77</v>
      </c>
      <c r="O1223" s="14">
        <f t="shared" si="110"/>
        <v>45918.873680555553</v>
      </c>
      <c r="P1223" s="19">
        <f t="shared" si="111"/>
        <v>45919.082013888888</v>
      </c>
      <c r="Q1223" s="20" t="str">
        <f t="shared" si="112"/>
        <v>19/09/2025</v>
      </c>
      <c r="R1223" s="13" t="str">
        <f t="shared" si="113"/>
        <v>01</v>
      </c>
      <c r="S1223" s="13" t="str">
        <f t="shared" si="114"/>
        <v>Fri</v>
      </c>
    </row>
    <row r="1224" spans="1:19" x14ac:dyDescent="0.25">
      <c r="A1224" s="60">
        <v>45918.875914351855</v>
      </c>
      <c r="B1224" s="61">
        <v>444338976</v>
      </c>
      <c r="C1224" s="37" t="s">
        <v>36</v>
      </c>
      <c r="D1224" s="37" t="s">
        <v>38</v>
      </c>
      <c r="E1224" s="37" t="s">
        <v>46</v>
      </c>
      <c r="F1224" s="37" t="s">
        <v>120</v>
      </c>
      <c r="G1224" s="36">
        <v>3643.08</v>
      </c>
      <c r="H1224" s="61">
        <v>443561163</v>
      </c>
      <c r="I1224" s="36">
        <v>0</v>
      </c>
      <c r="J1224" s="36">
        <v>0</v>
      </c>
      <c r="K1224" s="36">
        <v>0</v>
      </c>
      <c r="L1224" s="36">
        <v>-3.01</v>
      </c>
      <c r="M1224" s="36">
        <v>9974.42</v>
      </c>
      <c r="N1224" s="37" t="s">
        <v>1161</v>
      </c>
      <c r="O1224" s="14">
        <f t="shared" si="110"/>
        <v>45918.875914351855</v>
      </c>
      <c r="P1224" s="19">
        <f t="shared" si="111"/>
        <v>45919.08424768519</v>
      </c>
      <c r="Q1224" s="20" t="str">
        <f t="shared" si="112"/>
        <v>19/09/2025</v>
      </c>
      <c r="R1224" s="13" t="str">
        <f t="shared" si="113"/>
        <v>02</v>
      </c>
      <c r="S1224" s="13" t="str">
        <f t="shared" si="114"/>
        <v>Fri</v>
      </c>
    </row>
    <row r="1225" spans="1:19" x14ac:dyDescent="0.25">
      <c r="A1225" s="58">
        <v>45918.875914351855</v>
      </c>
      <c r="B1225" s="59">
        <v>444338978</v>
      </c>
      <c r="C1225" s="38" t="s">
        <v>36</v>
      </c>
      <c r="D1225" s="38" t="s">
        <v>38</v>
      </c>
      <c r="E1225" s="38" t="s">
        <v>46</v>
      </c>
      <c r="F1225" s="38" t="s">
        <v>120</v>
      </c>
      <c r="G1225" s="35">
        <v>3643.08</v>
      </c>
      <c r="H1225" s="59">
        <v>443561164</v>
      </c>
      <c r="I1225" s="35">
        <v>0</v>
      </c>
      <c r="J1225" s="35">
        <v>0</v>
      </c>
      <c r="K1225" s="35">
        <v>0</v>
      </c>
      <c r="L1225" s="35">
        <v>-3.01</v>
      </c>
      <c r="M1225" s="35">
        <v>9971.41</v>
      </c>
      <c r="N1225" s="38" t="s">
        <v>1161</v>
      </c>
      <c r="O1225" s="14">
        <f t="shared" si="110"/>
        <v>45918.875914351855</v>
      </c>
      <c r="P1225" s="19">
        <f t="shared" si="111"/>
        <v>45919.08424768519</v>
      </c>
      <c r="Q1225" s="20" t="str">
        <f t="shared" si="112"/>
        <v>19/09/2025</v>
      </c>
      <c r="R1225" s="13" t="str">
        <f t="shared" si="113"/>
        <v>02</v>
      </c>
      <c r="S1225" s="13" t="str">
        <f t="shared" si="114"/>
        <v>Fri</v>
      </c>
    </row>
    <row r="1226" spans="1:19" x14ac:dyDescent="0.25">
      <c r="A1226" s="60">
        <v>45918.876099537039</v>
      </c>
      <c r="B1226" s="61">
        <v>444339020</v>
      </c>
      <c r="C1226" s="37" t="s">
        <v>36</v>
      </c>
      <c r="D1226" s="37" t="s">
        <v>38</v>
      </c>
      <c r="E1226" s="37" t="s">
        <v>46</v>
      </c>
      <c r="F1226" s="37" t="s">
        <v>120</v>
      </c>
      <c r="G1226" s="36">
        <v>3643</v>
      </c>
      <c r="H1226" s="61">
        <v>443561204</v>
      </c>
      <c r="I1226" s="36">
        <v>0</v>
      </c>
      <c r="J1226" s="36">
        <v>0</v>
      </c>
      <c r="K1226" s="36">
        <v>0</v>
      </c>
      <c r="L1226" s="36">
        <v>-2.98</v>
      </c>
      <c r="M1226" s="36">
        <v>9968.43</v>
      </c>
      <c r="N1226" s="37" t="s">
        <v>1162</v>
      </c>
      <c r="O1226" s="14">
        <f t="shared" si="110"/>
        <v>45918.876099537039</v>
      </c>
      <c r="P1226" s="19">
        <f t="shared" si="111"/>
        <v>45919.084432870375</v>
      </c>
      <c r="Q1226" s="20" t="str">
        <f t="shared" si="112"/>
        <v>19/09/2025</v>
      </c>
      <c r="R1226" s="13" t="str">
        <f t="shared" si="113"/>
        <v>02</v>
      </c>
      <c r="S1226" s="13" t="str">
        <f t="shared" si="114"/>
        <v>Fri</v>
      </c>
    </row>
    <row r="1227" spans="1:19" x14ac:dyDescent="0.25">
      <c r="A1227" s="58">
        <v>45918.876238425924</v>
      </c>
      <c r="B1227" s="59">
        <v>444339145</v>
      </c>
      <c r="C1227" s="38" t="s">
        <v>36</v>
      </c>
      <c r="D1227" s="38" t="s">
        <v>38</v>
      </c>
      <c r="E1227" s="38" t="s">
        <v>46</v>
      </c>
      <c r="F1227" s="38" t="s">
        <v>120</v>
      </c>
      <c r="G1227" s="35">
        <v>3642.2</v>
      </c>
      <c r="H1227" s="59">
        <v>443561325</v>
      </c>
      <c r="I1227" s="35">
        <v>0</v>
      </c>
      <c r="J1227" s="35">
        <v>0</v>
      </c>
      <c r="K1227" s="35">
        <v>0</v>
      </c>
      <c r="L1227" s="35">
        <v>-2.97</v>
      </c>
      <c r="M1227" s="35">
        <v>9965.4599999999991</v>
      </c>
      <c r="N1227" s="38" t="s">
        <v>1163</v>
      </c>
      <c r="O1227" s="14">
        <f t="shared" si="110"/>
        <v>45918.876238425924</v>
      </c>
      <c r="P1227" s="19">
        <f t="shared" si="111"/>
        <v>45919.08457175926</v>
      </c>
      <c r="Q1227" s="20" t="str">
        <f t="shared" si="112"/>
        <v>19/09/2025</v>
      </c>
      <c r="R1227" s="13" t="str">
        <f t="shared" si="113"/>
        <v>02</v>
      </c>
      <c r="S1227" s="13" t="str">
        <f t="shared" si="114"/>
        <v>Fri</v>
      </c>
    </row>
    <row r="1228" spans="1:19" x14ac:dyDescent="0.25">
      <c r="A1228" s="60">
        <v>45918.876261574071</v>
      </c>
      <c r="B1228" s="61">
        <v>444339187</v>
      </c>
      <c r="C1228" s="37" t="s">
        <v>36</v>
      </c>
      <c r="D1228" s="37" t="s">
        <v>37</v>
      </c>
      <c r="E1228" s="37" t="s">
        <v>46</v>
      </c>
      <c r="F1228" s="37" t="s">
        <v>120</v>
      </c>
      <c r="G1228" s="36">
        <v>3642.13</v>
      </c>
      <c r="H1228" s="61">
        <v>443561365</v>
      </c>
      <c r="I1228" s="36">
        <v>0</v>
      </c>
      <c r="J1228" s="36">
        <v>0</v>
      </c>
      <c r="K1228" s="36">
        <v>0</v>
      </c>
      <c r="L1228" s="36">
        <v>1.5</v>
      </c>
      <c r="M1228" s="36">
        <v>9966.9599999999991</v>
      </c>
      <c r="N1228" s="37" t="s">
        <v>1164</v>
      </c>
      <c r="O1228" s="14">
        <f t="shared" si="110"/>
        <v>45918.876261574071</v>
      </c>
      <c r="P1228" s="19">
        <f t="shared" si="111"/>
        <v>45919.084594907406</v>
      </c>
      <c r="Q1228" s="20" t="str">
        <f t="shared" si="112"/>
        <v>19/09/2025</v>
      </c>
      <c r="R1228" s="13" t="str">
        <f t="shared" si="113"/>
        <v>02</v>
      </c>
      <c r="S1228" s="13" t="str">
        <f t="shared" si="114"/>
        <v>Fri</v>
      </c>
    </row>
    <row r="1229" spans="1:19" x14ac:dyDescent="0.25">
      <c r="A1229" s="58">
        <v>45918.876273148147</v>
      </c>
      <c r="B1229" s="59">
        <v>444339222</v>
      </c>
      <c r="C1229" s="38" t="s">
        <v>36</v>
      </c>
      <c r="D1229" s="38" t="s">
        <v>38</v>
      </c>
      <c r="E1229" s="38" t="s">
        <v>46</v>
      </c>
      <c r="F1229" s="38" t="s">
        <v>120</v>
      </c>
      <c r="G1229" s="35">
        <v>3641.44</v>
      </c>
      <c r="H1229" s="59">
        <v>443561399</v>
      </c>
      <c r="I1229" s="35">
        <v>0</v>
      </c>
      <c r="J1229" s="35">
        <v>0</v>
      </c>
      <c r="K1229" s="35">
        <v>0</v>
      </c>
      <c r="L1229" s="35">
        <v>-3.29</v>
      </c>
      <c r="M1229" s="35">
        <v>9963.67</v>
      </c>
      <c r="N1229" s="38" t="s">
        <v>1133</v>
      </c>
      <c r="O1229" s="14">
        <f t="shared" si="110"/>
        <v>45918.876273148147</v>
      </c>
      <c r="P1229" s="19">
        <f t="shared" si="111"/>
        <v>45919.084606481483</v>
      </c>
      <c r="Q1229" s="20" t="str">
        <f t="shared" si="112"/>
        <v>19/09/2025</v>
      </c>
      <c r="R1229" s="13" t="str">
        <f t="shared" si="113"/>
        <v>02</v>
      </c>
      <c r="S1229" s="13" t="str">
        <f t="shared" si="114"/>
        <v>Fri</v>
      </c>
    </row>
    <row r="1230" spans="1:19" x14ac:dyDescent="0.25">
      <c r="A1230" s="60">
        <v>45918.876284722224</v>
      </c>
      <c r="B1230" s="61">
        <v>444339270</v>
      </c>
      <c r="C1230" s="37" t="s">
        <v>36</v>
      </c>
      <c r="D1230" s="37" t="s">
        <v>38</v>
      </c>
      <c r="E1230" s="37" t="s">
        <v>46</v>
      </c>
      <c r="F1230" s="37" t="s">
        <v>120</v>
      </c>
      <c r="G1230" s="36">
        <v>3640.88</v>
      </c>
      <c r="H1230" s="61">
        <v>443561441</v>
      </c>
      <c r="I1230" s="36">
        <v>0</v>
      </c>
      <c r="J1230" s="36">
        <v>0</v>
      </c>
      <c r="K1230" s="36">
        <v>0</v>
      </c>
      <c r="L1230" s="36">
        <v>-3.62</v>
      </c>
      <c r="M1230" s="36">
        <v>9960.0499999999993</v>
      </c>
      <c r="N1230" s="37" t="s">
        <v>1165</v>
      </c>
      <c r="O1230" s="14">
        <f t="shared" si="110"/>
        <v>45918.876284722224</v>
      </c>
      <c r="P1230" s="19">
        <f t="shared" si="111"/>
        <v>45919.08461805556</v>
      </c>
      <c r="Q1230" s="20" t="str">
        <f t="shared" si="112"/>
        <v>19/09/2025</v>
      </c>
      <c r="R1230" s="13" t="str">
        <f t="shared" si="113"/>
        <v>02</v>
      </c>
      <c r="S1230" s="13" t="str">
        <f t="shared" si="114"/>
        <v>Fri</v>
      </c>
    </row>
    <row r="1231" spans="1:19" x14ac:dyDescent="0.25">
      <c r="A1231" s="58">
        <v>45918.876284722224</v>
      </c>
      <c r="B1231" s="59">
        <v>444339330</v>
      </c>
      <c r="C1231" s="38" t="s">
        <v>36</v>
      </c>
      <c r="D1231" s="38" t="s">
        <v>37</v>
      </c>
      <c r="E1231" s="38" t="s">
        <v>46</v>
      </c>
      <c r="F1231" s="38" t="s">
        <v>120</v>
      </c>
      <c r="G1231" s="35">
        <v>3640.82</v>
      </c>
      <c r="H1231" s="59">
        <v>443561504</v>
      </c>
      <c r="I1231" s="35">
        <v>0</v>
      </c>
      <c r="J1231" s="35">
        <v>0</v>
      </c>
      <c r="K1231" s="35">
        <v>0</v>
      </c>
      <c r="L1231" s="35">
        <v>3.2</v>
      </c>
      <c r="M1231" s="35">
        <v>9963.25</v>
      </c>
      <c r="N1231" s="38" t="s">
        <v>1166</v>
      </c>
      <c r="O1231" s="14">
        <f t="shared" si="110"/>
        <v>45918.876284722224</v>
      </c>
      <c r="P1231" s="19">
        <f t="shared" si="111"/>
        <v>45919.08461805556</v>
      </c>
      <c r="Q1231" s="20" t="str">
        <f t="shared" si="112"/>
        <v>19/09/2025</v>
      </c>
      <c r="R1231" s="13" t="str">
        <f t="shared" si="113"/>
        <v>02</v>
      </c>
      <c r="S1231" s="13" t="str">
        <f t="shared" si="114"/>
        <v>Fri</v>
      </c>
    </row>
    <row r="1232" spans="1:19" x14ac:dyDescent="0.25">
      <c r="A1232" s="60">
        <v>45918.877152777779</v>
      </c>
      <c r="B1232" s="61">
        <v>444339687</v>
      </c>
      <c r="C1232" s="37" t="s">
        <v>36</v>
      </c>
      <c r="D1232" s="37" t="s">
        <v>38</v>
      </c>
      <c r="E1232" s="37" t="s">
        <v>45</v>
      </c>
      <c r="F1232" s="37" t="s">
        <v>120</v>
      </c>
      <c r="G1232" s="36">
        <v>3641.82</v>
      </c>
      <c r="H1232" s="61">
        <v>443561856</v>
      </c>
      <c r="I1232" s="36">
        <v>0</v>
      </c>
      <c r="J1232" s="36">
        <v>0</v>
      </c>
      <c r="K1232" s="36">
        <v>0</v>
      </c>
      <c r="L1232" s="36">
        <v>0</v>
      </c>
      <c r="M1232" s="36">
        <v>9963.25</v>
      </c>
      <c r="N1232" s="37" t="s">
        <v>115</v>
      </c>
      <c r="O1232" s="14">
        <f t="shared" si="110"/>
        <v>45918.877152777779</v>
      </c>
      <c r="P1232" s="19">
        <f t="shared" si="111"/>
        <v>45919.085486111115</v>
      </c>
      <c r="Q1232" s="20" t="str">
        <f t="shared" si="112"/>
        <v>19/09/2025</v>
      </c>
      <c r="R1232" s="13" t="str">
        <f t="shared" si="113"/>
        <v>02</v>
      </c>
      <c r="S1232" s="13" t="str">
        <f t="shared" si="114"/>
        <v>Fri</v>
      </c>
    </row>
    <row r="1233" spans="1:19" x14ac:dyDescent="0.25">
      <c r="A1233" s="58">
        <v>45918.879236111112</v>
      </c>
      <c r="B1233" s="59">
        <v>444340169</v>
      </c>
      <c r="C1233" s="38" t="s">
        <v>36</v>
      </c>
      <c r="D1233" s="38" t="s">
        <v>37</v>
      </c>
      <c r="E1233" s="38" t="s">
        <v>46</v>
      </c>
      <c r="F1233" s="38" t="s">
        <v>120</v>
      </c>
      <c r="G1233" s="35">
        <v>3642.24</v>
      </c>
      <c r="H1233" s="59">
        <v>443562334</v>
      </c>
      <c r="I1233" s="35">
        <v>0</v>
      </c>
      <c r="J1233" s="35">
        <v>0</v>
      </c>
      <c r="K1233" s="35">
        <v>0</v>
      </c>
      <c r="L1233" s="35">
        <v>1.25</v>
      </c>
      <c r="M1233" s="35">
        <v>9964.5</v>
      </c>
      <c r="N1233" s="38" t="s">
        <v>1167</v>
      </c>
      <c r="O1233" s="14">
        <f t="shared" si="110"/>
        <v>45918.879236111112</v>
      </c>
      <c r="P1233" s="19">
        <f t="shared" si="111"/>
        <v>45919.087569444448</v>
      </c>
      <c r="Q1233" s="20" t="str">
        <f t="shared" si="112"/>
        <v>19/09/2025</v>
      </c>
      <c r="R1233" s="13" t="str">
        <f t="shared" si="113"/>
        <v>02</v>
      </c>
      <c r="S1233" s="13" t="str">
        <f t="shared" si="114"/>
        <v>Fri</v>
      </c>
    </row>
    <row r="1234" spans="1:19" x14ac:dyDescent="0.25">
      <c r="A1234" s="60">
        <v>45918.879351851851</v>
      </c>
      <c r="B1234" s="61">
        <v>444340185</v>
      </c>
      <c r="C1234" s="37" t="s">
        <v>36</v>
      </c>
      <c r="D1234" s="37" t="s">
        <v>38</v>
      </c>
      <c r="E1234" s="37" t="s">
        <v>45</v>
      </c>
      <c r="F1234" s="37" t="s">
        <v>120</v>
      </c>
      <c r="G1234" s="36">
        <v>3642</v>
      </c>
      <c r="H1234" s="61">
        <v>443562349</v>
      </c>
      <c r="I1234" s="36">
        <v>0</v>
      </c>
      <c r="J1234" s="36">
        <v>0</v>
      </c>
      <c r="K1234" s="36">
        <v>0</v>
      </c>
      <c r="L1234" s="36">
        <v>0</v>
      </c>
      <c r="M1234" s="36">
        <v>9964.5</v>
      </c>
      <c r="N1234" s="37" t="s">
        <v>77</v>
      </c>
      <c r="O1234" s="14">
        <f t="shared" si="110"/>
        <v>45918.879351851851</v>
      </c>
      <c r="P1234" s="19">
        <f t="shared" si="111"/>
        <v>45919.087685185186</v>
      </c>
      <c r="Q1234" s="20" t="str">
        <f t="shared" si="112"/>
        <v>19/09/2025</v>
      </c>
      <c r="R1234" s="13" t="str">
        <f t="shared" si="113"/>
        <v>02</v>
      </c>
      <c r="S1234" s="13" t="str">
        <f t="shared" si="114"/>
        <v>Fri</v>
      </c>
    </row>
    <row r="1235" spans="1:19" x14ac:dyDescent="0.25">
      <c r="A1235" s="58">
        <v>45918.879351851851</v>
      </c>
      <c r="B1235" s="59">
        <v>444340186</v>
      </c>
      <c r="C1235" s="38" t="s">
        <v>36</v>
      </c>
      <c r="D1235" s="38" t="s">
        <v>38</v>
      </c>
      <c r="E1235" s="38" t="s">
        <v>45</v>
      </c>
      <c r="F1235" s="38" t="s">
        <v>120</v>
      </c>
      <c r="G1235" s="35">
        <v>3642</v>
      </c>
      <c r="H1235" s="59">
        <v>443562350</v>
      </c>
      <c r="I1235" s="35">
        <v>0</v>
      </c>
      <c r="J1235" s="35">
        <v>0</v>
      </c>
      <c r="K1235" s="35">
        <v>0</v>
      </c>
      <c r="L1235" s="35">
        <v>0</v>
      </c>
      <c r="M1235" s="35">
        <v>9964.5</v>
      </c>
      <c r="N1235" s="38" t="s">
        <v>116</v>
      </c>
      <c r="O1235" s="14">
        <f t="shared" si="110"/>
        <v>45918.879351851851</v>
      </c>
      <c r="P1235" s="19">
        <f t="shared" si="111"/>
        <v>45919.087685185186</v>
      </c>
      <c r="Q1235" s="20" t="str">
        <f t="shared" si="112"/>
        <v>19/09/2025</v>
      </c>
      <c r="R1235" s="13" t="str">
        <f t="shared" si="113"/>
        <v>02</v>
      </c>
      <c r="S1235" s="13" t="str">
        <f t="shared" si="114"/>
        <v>Fri</v>
      </c>
    </row>
    <row r="1236" spans="1:19" x14ac:dyDescent="0.25">
      <c r="A1236" s="60">
        <v>45918.879351851851</v>
      </c>
      <c r="B1236" s="61">
        <v>444340187</v>
      </c>
      <c r="C1236" s="37" t="s">
        <v>36</v>
      </c>
      <c r="D1236" s="37" t="s">
        <v>38</v>
      </c>
      <c r="E1236" s="37" t="s">
        <v>45</v>
      </c>
      <c r="F1236" s="37" t="s">
        <v>120</v>
      </c>
      <c r="G1236" s="36">
        <v>3642.01</v>
      </c>
      <c r="H1236" s="61">
        <v>443562351</v>
      </c>
      <c r="I1236" s="36">
        <v>0</v>
      </c>
      <c r="J1236" s="36">
        <v>0</v>
      </c>
      <c r="K1236" s="36">
        <v>0</v>
      </c>
      <c r="L1236" s="36">
        <v>0</v>
      </c>
      <c r="M1236" s="36">
        <v>9964.5</v>
      </c>
      <c r="N1236" s="37" t="s">
        <v>109</v>
      </c>
      <c r="O1236" s="14">
        <f t="shared" si="110"/>
        <v>45918.879351851851</v>
      </c>
      <c r="P1236" s="19">
        <f t="shared" si="111"/>
        <v>45919.087685185186</v>
      </c>
      <c r="Q1236" s="20" t="str">
        <f t="shared" si="112"/>
        <v>19/09/2025</v>
      </c>
      <c r="R1236" s="13" t="str">
        <f t="shared" si="113"/>
        <v>02</v>
      </c>
      <c r="S1236" s="13" t="str">
        <f t="shared" si="114"/>
        <v>Fri</v>
      </c>
    </row>
    <row r="1237" spans="1:19" x14ac:dyDescent="0.25">
      <c r="A1237" s="58">
        <v>45918.879363425927</v>
      </c>
      <c r="B1237" s="59">
        <v>444340189</v>
      </c>
      <c r="C1237" s="38" t="s">
        <v>36</v>
      </c>
      <c r="D1237" s="38" t="s">
        <v>38</v>
      </c>
      <c r="E1237" s="38" t="s">
        <v>45</v>
      </c>
      <c r="F1237" s="38" t="s">
        <v>120</v>
      </c>
      <c r="G1237" s="35">
        <v>3642.01</v>
      </c>
      <c r="H1237" s="59">
        <v>443562353</v>
      </c>
      <c r="I1237" s="35">
        <v>0</v>
      </c>
      <c r="J1237" s="35">
        <v>0</v>
      </c>
      <c r="K1237" s="35">
        <v>0</v>
      </c>
      <c r="L1237" s="35">
        <v>0</v>
      </c>
      <c r="M1237" s="35">
        <v>9964.5</v>
      </c>
      <c r="N1237" s="38" t="s">
        <v>48</v>
      </c>
      <c r="O1237" s="14">
        <f t="shared" si="110"/>
        <v>45918.879363425927</v>
      </c>
      <c r="P1237" s="19">
        <f t="shared" si="111"/>
        <v>45919.087696759263</v>
      </c>
      <c r="Q1237" s="20" t="str">
        <f t="shared" si="112"/>
        <v>19/09/2025</v>
      </c>
      <c r="R1237" s="13" t="str">
        <f t="shared" si="113"/>
        <v>02</v>
      </c>
      <c r="S1237" s="13" t="str">
        <f t="shared" si="114"/>
        <v>Fri</v>
      </c>
    </row>
    <row r="1238" spans="1:19" x14ac:dyDescent="0.25">
      <c r="A1238" s="60">
        <v>45918.879363425927</v>
      </c>
      <c r="B1238" s="61">
        <v>444340191</v>
      </c>
      <c r="C1238" s="37" t="s">
        <v>36</v>
      </c>
      <c r="D1238" s="37" t="s">
        <v>38</v>
      </c>
      <c r="E1238" s="37" t="s">
        <v>45</v>
      </c>
      <c r="F1238" s="37" t="s">
        <v>120</v>
      </c>
      <c r="G1238" s="36">
        <v>3642.01</v>
      </c>
      <c r="H1238" s="61">
        <v>443562355</v>
      </c>
      <c r="I1238" s="36">
        <v>0</v>
      </c>
      <c r="J1238" s="36">
        <v>0</v>
      </c>
      <c r="K1238" s="36">
        <v>0</v>
      </c>
      <c r="L1238" s="36">
        <v>0</v>
      </c>
      <c r="M1238" s="36">
        <v>9964.5</v>
      </c>
      <c r="N1238" s="37" t="s">
        <v>114</v>
      </c>
      <c r="O1238" s="14">
        <f t="shared" si="110"/>
        <v>45918.879363425927</v>
      </c>
      <c r="P1238" s="19">
        <f t="shared" si="111"/>
        <v>45919.087696759263</v>
      </c>
      <c r="Q1238" s="20" t="str">
        <f t="shared" si="112"/>
        <v>19/09/2025</v>
      </c>
      <c r="R1238" s="13" t="str">
        <f t="shared" si="113"/>
        <v>02</v>
      </c>
      <c r="S1238" s="13" t="str">
        <f t="shared" si="114"/>
        <v>Fri</v>
      </c>
    </row>
    <row r="1239" spans="1:19" x14ac:dyDescent="0.25">
      <c r="A1239" s="58">
        <v>45918.879363425927</v>
      </c>
      <c r="B1239" s="59">
        <v>444340192</v>
      </c>
      <c r="C1239" s="38" t="s">
        <v>36</v>
      </c>
      <c r="D1239" s="38" t="s">
        <v>38</v>
      </c>
      <c r="E1239" s="38" t="s">
        <v>45</v>
      </c>
      <c r="F1239" s="38" t="s">
        <v>120</v>
      </c>
      <c r="G1239" s="35">
        <v>3642.01</v>
      </c>
      <c r="H1239" s="59">
        <v>443562356</v>
      </c>
      <c r="I1239" s="35">
        <v>0</v>
      </c>
      <c r="J1239" s="35">
        <v>0</v>
      </c>
      <c r="K1239" s="35">
        <v>0</v>
      </c>
      <c r="L1239" s="35">
        <v>0</v>
      </c>
      <c r="M1239" s="35">
        <v>9964.5</v>
      </c>
      <c r="N1239" s="38" t="s">
        <v>47</v>
      </c>
      <c r="O1239" s="14">
        <f t="shared" si="110"/>
        <v>45918.879363425927</v>
      </c>
      <c r="P1239" s="19">
        <f t="shared" si="111"/>
        <v>45919.087696759263</v>
      </c>
      <c r="Q1239" s="20" t="str">
        <f t="shared" si="112"/>
        <v>19/09/2025</v>
      </c>
      <c r="R1239" s="13" t="str">
        <f t="shared" si="113"/>
        <v>02</v>
      </c>
      <c r="S1239" s="13" t="str">
        <f t="shared" si="114"/>
        <v>Fri</v>
      </c>
    </row>
    <row r="1240" spans="1:19" x14ac:dyDescent="0.25">
      <c r="A1240" s="60">
        <v>45918.879363425927</v>
      </c>
      <c r="B1240" s="61">
        <v>444340193</v>
      </c>
      <c r="C1240" s="37" t="s">
        <v>36</v>
      </c>
      <c r="D1240" s="37" t="s">
        <v>38</v>
      </c>
      <c r="E1240" s="37" t="s">
        <v>45</v>
      </c>
      <c r="F1240" s="37" t="s">
        <v>120</v>
      </c>
      <c r="G1240" s="36">
        <v>3642.03</v>
      </c>
      <c r="H1240" s="61">
        <v>443562357</v>
      </c>
      <c r="I1240" s="36">
        <v>0</v>
      </c>
      <c r="J1240" s="36">
        <v>0</v>
      </c>
      <c r="K1240" s="36">
        <v>0</v>
      </c>
      <c r="L1240" s="36">
        <v>0</v>
      </c>
      <c r="M1240" s="36">
        <v>9964.5</v>
      </c>
      <c r="N1240" s="37" t="s">
        <v>108</v>
      </c>
      <c r="O1240" s="14">
        <f t="shared" si="110"/>
        <v>45918.879363425927</v>
      </c>
      <c r="P1240" s="19">
        <f t="shared" si="111"/>
        <v>45919.087696759263</v>
      </c>
      <c r="Q1240" s="20" t="str">
        <f t="shared" si="112"/>
        <v>19/09/2025</v>
      </c>
      <c r="R1240" s="13" t="str">
        <f t="shared" si="113"/>
        <v>02</v>
      </c>
      <c r="S1240" s="13" t="str">
        <f t="shared" si="114"/>
        <v>Fri</v>
      </c>
    </row>
    <row r="1241" spans="1:19" x14ac:dyDescent="0.25">
      <c r="A1241" s="58">
        <v>45918.879374999997</v>
      </c>
      <c r="B1241" s="59">
        <v>444340194</v>
      </c>
      <c r="C1241" s="38" t="s">
        <v>36</v>
      </c>
      <c r="D1241" s="38" t="s">
        <v>38</v>
      </c>
      <c r="E1241" s="38" t="s">
        <v>45</v>
      </c>
      <c r="F1241" s="38" t="s">
        <v>120</v>
      </c>
      <c r="G1241" s="35">
        <v>3642.03</v>
      </c>
      <c r="H1241" s="59">
        <v>443562358</v>
      </c>
      <c r="I1241" s="35">
        <v>0</v>
      </c>
      <c r="J1241" s="35">
        <v>0</v>
      </c>
      <c r="K1241" s="35">
        <v>0</v>
      </c>
      <c r="L1241" s="35">
        <v>0</v>
      </c>
      <c r="M1241" s="35">
        <v>9964.5</v>
      </c>
      <c r="N1241" s="38" t="s">
        <v>52</v>
      </c>
      <c r="O1241" s="14">
        <f t="shared" si="110"/>
        <v>45918.879374999997</v>
      </c>
      <c r="P1241" s="19">
        <f t="shared" si="111"/>
        <v>45919.087708333333</v>
      </c>
      <c r="Q1241" s="20" t="str">
        <f t="shared" si="112"/>
        <v>19/09/2025</v>
      </c>
      <c r="R1241" s="13" t="str">
        <f t="shared" si="113"/>
        <v>02</v>
      </c>
      <c r="S1241" s="13" t="str">
        <f t="shared" si="114"/>
        <v>Fri</v>
      </c>
    </row>
    <row r="1242" spans="1:19" x14ac:dyDescent="0.25">
      <c r="A1242" s="60">
        <v>45918.880810185183</v>
      </c>
      <c r="B1242" s="61">
        <v>444340549</v>
      </c>
      <c r="C1242" s="37" t="s">
        <v>36</v>
      </c>
      <c r="D1242" s="37" t="s">
        <v>37</v>
      </c>
      <c r="E1242" s="37" t="s">
        <v>46</v>
      </c>
      <c r="F1242" s="37" t="s">
        <v>120</v>
      </c>
      <c r="G1242" s="36">
        <v>3641.46</v>
      </c>
      <c r="H1242" s="61">
        <v>443562698</v>
      </c>
      <c r="I1242" s="36">
        <v>0</v>
      </c>
      <c r="J1242" s="36">
        <v>0</v>
      </c>
      <c r="K1242" s="36">
        <v>0</v>
      </c>
      <c r="L1242" s="36">
        <v>2.64</v>
      </c>
      <c r="M1242" s="36">
        <v>9967.14</v>
      </c>
      <c r="N1242" s="37" t="s">
        <v>1168</v>
      </c>
      <c r="O1242" s="14">
        <f t="shared" si="110"/>
        <v>45918.880810185183</v>
      </c>
      <c r="P1242" s="19">
        <f t="shared" si="111"/>
        <v>45919.089143518519</v>
      </c>
      <c r="Q1242" s="20" t="str">
        <f t="shared" si="112"/>
        <v>19/09/2025</v>
      </c>
      <c r="R1242" s="13" t="str">
        <f t="shared" si="113"/>
        <v>02</v>
      </c>
      <c r="S1242" s="13" t="str">
        <f t="shared" si="114"/>
        <v>Fri</v>
      </c>
    </row>
    <row r="1243" spans="1:19" x14ac:dyDescent="0.25">
      <c r="A1243" s="58">
        <v>45918.880856481483</v>
      </c>
      <c r="B1243" s="59">
        <v>444340557</v>
      </c>
      <c r="C1243" s="38" t="s">
        <v>36</v>
      </c>
      <c r="D1243" s="38" t="s">
        <v>38</v>
      </c>
      <c r="E1243" s="38" t="s">
        <v>45</v>
      </c>
      <c r="F1243" s="38" t="s">
        <v>120</v>
      </c>
      <c r="G1243" s="35">
        <v>3641.18</v>
      </c>
      <c r="H1243" s="59">
        <v>443562707</v>
      </c>
      <c r="I1243" s="35">
        <v>0</v>
      </c>
      <c r="J1243" s="35">
        <v>0</v>
      </c>
      <c r="K1243" s="35">
        <v>0</v>
      </c>
      <c r="L1243" s="35">
        <v>0</v>
      </c>
      <c r="M1243" s="35">
        <v>9967.14</v>
      </c>
      <c r="N1243" s="38" t="s">
        <v>119</v>
      </c>
      <c r="O1243" s="14">
        <f t="shared" si="110"/>
        <v>45918.880856481483</v>
      </c>
      <c r="P1243" s="19">
        <f t="shared" si="111"/>
        <v>45919.089189814818</v>
      </c>
      <c r="Q1243" s="20" t="str">
        <f t="shared" si="112"/>
        <v>19/09/2025</v>
      </c>
      <c r="R1243" s="13" t="str">
        <f t="shared" si="113"/>
        <v>02</v>
      </c>
      <c r="S1243" s="13" t="str">
        <f t="shared" si="114"/>
        <v>Fri</v>
      </c>
    </row>
    <row r="1244" spans="1:19" x14ac:dyDescent="0.25">
      <c r="A1244" s="60">
        <v>45918.884675925925</v>
      </c>
      <c r="B1244" s="61">
        <v>444341701</v>
      </c>
      <c r="C1244" s="37" t="s">
        <v>36</v>
      </c>
      <c r="D1244" s="37" t="s">
        <v>38</v>
      </c>
      <c r="E1244" s="37" t="s">
        <v>45</v>
      </c>
      <c r="F1244" s="37" t="s">
        <v>120</v>
      </c>
      <c r="G1244" s="36">
        <v>3641.59</v>
      </c>
      <c r="H1244" s="61">
        <v>443563814</v>
      </c>
      <c r="I1244" s="36">
        <v>0</v>
      </c>
      <c r="J1244" s="36">
        <v>0</v>
      </c>
      <c r="K1244" s="36">
        <v>0</v>
      </c>
      <c r="L1244" s="36">
        <v>0</v>
      </c>
      <c r="M1244" s="36">
        <v>9967.14</v>
      </c>
      <c r="N1244" s="37" t="s">
        <v>93</v>
      </c>
      <c r="O1244" s="14">
        <f t="shared" si="110"/>
        <v>45918.884675925925</v>
      </c>
      <c r="P1244" s="19">
        <f t="shared" si="111"/>
        <v>45919.093009259261</v>
      </c>
      <c r="Q1244" s="20" t="str">
        <f t="shared" si="112"/>
        <v>19/09/2025</v>
      </c>
      <c r="R1244" s="13" t="str">
        <f t="shared" si="113"/>
        <v>02</v>
      </c>
      <c r="S1244" s="13" t="str">
        <f t="shared" si="114"/>
        <v>Fri</v>
      </c>
    </row>
    <row r="1245" spans="1:19" x14ac:dyDescent="0.25">
      <c r="A1245" s="58">
        <v>45918.884675925925</v>
      </c>
      <c r="B1245" s="59">
        <v>444341702</v>
      </c>
      <c r="C1245" s="38" t="s">
        <v>36</v>
      </c>
      <c r="D1245" s="38" t="s">
        <v>38</v>
      </c>
      <c r="E1245" s="38" t="s">
        <v>45</v>
      </c>
      <c r="F1245" s="38" t="s">
        <v>120</v>
      </c>
      <c r="G1245" s="35">
        <v>3641.59</v>
      </c>
      <c r="H1245" s="59">
        <v>443563815</v>
      </c>
      <c r="I1245" s="35">
        <v>0</v>
      </c>
      <c r="J1245" s="35">
        <v>0</v>
      </c>
      <c r="K1245" s="35">
        <v>0</v>
      </c>
      <c r="L1245" s="35">
        <v>0</v>
      </c>
      <c r="M1245" s="35">
        <v>9967.14</v>
      </c>
      <c r="N1245" s="38" t="s">
        <v>81</v>
      </c>
      <c r="O1245" s="14">
        <f t="shared" si="110"/>
        <v>45918.884675925925</v>
      </c>
      <c r="P1245" s="19">
        <f t="shared" si="111"/>
        <v>45919.093009259261</v>
      </c>
      <c r="Q1245" s="20" t="str">
        <f t="shared" si="112"/>
        <v>19/09/2025</v>
      </c>
      <c r="R1245" s="13" t="str">
        <f t="shared" si="113"/>
        <v>02</v>
      </c>
      <c r="S1245" s="13" t="str">
        <f t="shared" si="114"/>
        <v>Fri</v>
      </c>
    </row>
    <row r="1246" spans="1:19" x14ac:dyDescent="0.25">
      <c r="A1246" s="60">
        <v>45918.885266203702</v>
      </c>
      <c r="B1246" s="61">
        <v>444341878</v>
      </c>
      <c r="C1246" s="37" t="s">
        <v>36</v>
      </c>
      <c r="D1246" s="37" t="s">
        <v>37</v>
      </c>
      <c r="E1246" s="37" t="s">
        <v>46</v>
      </c>
      <c r="F1246" s="37" t="s">
        <v>120</v>
      </c>
      <c r="G1246" s="36">
        <v>3642.05</v>
      </c>
      <c r="H1246" s="61">
        <v>443563986</v>
      </c>
      <c r="I1246" s="36">
        <v>0</v>
      </c>
      <c r="J1246" s="36">
        <v>0</v>
      </c>
      <c r="K1246" s="36">
        <v>0</v>
      </c>
      <c r="L1246" s="36">
        <v>2.77</v>
      </c>
      <c r="M1246" s="36">
        <v>9969.91</v>
      </c>
      <c r="N1246" s="37" t="s">
        <v>1169</v>
      </c>
      <c r="O1246" s="14">
        <f t="shared" si="110"/>
        <v>45918.885266203702</v>
      </c>
      <c r="P1246" s="19">
        <f t="shared" si="111"/>
        <v>45919.093599537038</v>
      </c>
      <c r="Q1246" s="20" t="str">
        <f t="shared" si="112"/>
        <v>19/09/2025</v>
      </c>
      <c r="R1246" s="13" t="str">
        <f t="shared" si="113"/>
        <v>02</v>
      </c>
      <c r="S1246" s="13" t="str">
        <f t="shared" si="114"/>
        <v>Fri</v>
      </c>
    </row>
    <row r="1247" spans="1:19" x14ac:dyDescent="0.25">
      <c r="A1247" s="58">
        <v>45918.885266203702</v>
      </c>
      <c r="B1247" s="59">
        <v>444341879</v>
      </c>
      <c r="C1247" s="38" t="s">
        <v>36</v>
      </c>
      <c r="D1247" s="38" t="s">
        <v>37</v>
      </c>
      <c r="E1247" s="38" t="s">
        <v>46</v>
      </c>
      <c r="F1247" s="38" t="s">
        <v>120</v>
      </c>
      <c r="G1247" s="35">
        <v>3642.05</v>
      </c>
      <c r="H1247" s="59">
        <v>443563987</v>
      </c>
      <c r="I1247" s="35">
        <v>0</v>
      </c>
      <c r="J1247" s="35">
        <v>0</v>
      </c>
      <c r="K1247" s="35">
        <v>0</v>
      </c>
      <c r="L1247" s="35">
        <v>2.73</v>
      </c>
      <c r="M1247" s="35">
        <v>9972.64</v>
      </c>
      <c r="N1247" s="38" t="s">
        <v>1169</v>
      </c>
      <c r="O1247" s="14">
        <f t="shared" si="110"/>
        <v>45918.885266203702</v>
      </c>
      <c r="P1247" s="19">
        <f t="shared" si="111"/>
        <v>45919.093599537038</v>
      </c>
      <c r="Q1247" s="20" t="str">
        <f t="shared" si="112"/>
        <v>19/09/2025</v>
      </c>
      <c r="R1247" s="13" t="str">
        <f t="shared" si="113"/>
        <v>02</v>
      </c>
      <c r="S1247" s="13" t="str">
        <f t="shared" si="114"/>
        <v>Fri</v>
      </c>
    </row>
    <row r="1248" spans="1:19" x14ac:dyDescent="0.25">
      <c r="A1248" s="60">
        <v>45918.885266203702</v>
      </c>
      <c r="B1248" s="61">
        <v>444341880</v>
      </c>
      <c r="C1248" s="37" t="s">
        <v>36</v>
      </c>
      <c r="D1248" s="37" t="s">
        <v>37</v>
      </c>
      <c r="E1248" s="37" t="s">
        <v>46</v>
      </c>
      <c r="F1248" s="37" t="s">
        <v>120</v>
      </c>
      <c r="G1248" s="36">
        <v>3642.05</v>
      </c>
      <c r="H1248" s="61">
        <v>443563988</v>
      </c>
      <c r="I1248" s="36">
        <v>0</v>
      </c>
      <c r="J1248" s="36">
        <v>0</v>
      </c>
      <c r="K1248" s="36">
        <v>0</v>
      </c>
      <c r="L1248" s="36">
        <v>2.64</v>
      </c>
      <c r="M1248" s="36">
        <v>9975.2800000000007</v>
      </c>
      <c r="N1248" s="37" t="s">
        <v>1169</v>
      </c>
      <c r="O1248" s="14">
        <f t="shared" si="110"/>
        <v>45918.885266203702</v>
      </c>
      <c r="P1248" s="19">
        <f t="shared" si="111"/>
        <v>45919.093599537038</v>
      </c>
      <c r="Q1248" s="20" t="str">
        <f t="shared" si="112"/>
        <v>19/09/2025</v>
      </c>
      <c r="R1248" s="13" t="str">
        <f t="shared" si="113"/>
        <v>02</v>
      </c>
      <c r="S1248" s="13" t="str">
        <f t="shared" si="114"/>
        <v>Fri</v>
      </c>
    </row>
    <row r="1249" spans="1:19" x14ac:dyDescent="0.25">
      <c r="A1249" s="58">
        <v>45918.885370370372</v>
      </c>
      <c r="B1249" s="59">
        <v>444341941</v>
      </c>
      <c r="C1249" s="38" t="s">
        <v>36</v>
      </c>
      <c r="D1249" s="38" t="s">
        <v>38</v>
      </c>
      <c r="E1249" s="38" t="s">
        <v>45</v>
      </c>
      <c r="F1249" s="38" t="s">
        <v>120</v>
      </c>
      <c r="G1249" s="35">
        <v>3641.67</v>
      </c>
      <c r="H1249" s="59">
        <v>443564050</v>
      </c>
      <c r="I1249" s="35">
        <v>0</v>
      </c>
      <c r="J1249" s="35">
        <v>0</v>
      </c>
      <c r="K1249" s="35">
        <v>0</v>
      </c>
      <c r="L1249" s="35">
        <v>0</v>
      </c>
      <c r="M1249" s="35">
        <v>9975.2800000000007</v>
      </c>
      <c r="N1249" s="38" t="s">
        <v>74</v>
      </c>
      <c r="O1249" s="14">
        <f t="shared" si="110"/>
        <v>45918.885370370372</v>
      </c>
      <c r="P1249" s="19">
        <f t="shared" si="111"/>
        <v>45919.093703703707</v>
      </c>
      <c r="Q1249" s="20" t="str">
        <f t="shared" si="112"/>
        <v>19/09/2025</v>
      </c>
      <c r="R1249" s="13" t="str">
        <f t="shared" si="113"/>
        <v>02</v>
      </c>
      <c r="S1249" s="13" t="str">
        <f t="shared" si="114"/>
        <v>Fri</v>
      </c>
    </row>
    <row r="1250" spans="1:19" x14ac:dyDescent="0.25">
      <c r="A1250" s="60">
        <v>45918.885555555556</v>
      </c>
      <c r="B1250" s="61">
        <v>444342028</v>
      </c>
      <c r="C1250" s="37" t="s">
        <v>36</v>
      </c>
      <c r="D1250" s="37" t="s">
        <v>37</v>
      </c>
      <c r="E1250" s="37" t="s">
        <v>46</v>
      </c>
      <c r="F1250" s="37" t="s">
        <v>120</v>
      </c>
      <c r="G1250" s="36">
        <v>3642.25</v>
      </c>
      <c r="H1250" s="61">
        <v>443564137</v>
      </c>
      <c r="I1250" s="36">
        <v>0</v>
      </c>
      <c r="J1250" s="36">
        <v>0</v>
      </c>
      <c r="K1250" s="36">
        <v>0</v>
      </c>
      <c r="L1250" s="36">
        <v>1.54</v>
      </c>
      <c r="M1250" s="36">
        <v>9976.82</v>
      </c>
      <c r="N1250" s="37" t="s">
        <v>1170</v>
      </c>
      <c r="O1250" s="14">
        <f t="shared" si="110"/>
        <v>45918.885555555556</v>
      </c>
      <c r="P1250" s="19">
        <f t="shared" si="111"/>
        <v>45919.093888888892</v>
      </c>
      <c r="Q1250" s="20" t="str">
        <f t="shared" si="112"/>
        <v>19/09/2025</v>
      </c>
      <c r="R1250" s="13" t="str">
        <f t="shared" si="113"/>
        <v>02</v>
      </c>
      <c r="S1250" s="13" t="str">
        <f t="shared" si="114"/>
        <v>Fri</v>
      </c>
    </row>
    <row r="1251" spans="1:19" x14ac:dyDescent="0.25">
      <c r="A1251" s="58">
        <v>45918.885833333334</v>
      </c>
      <c r="B1251" s="59">
        <v>444342306</v>
      </c>
      <c r="C1251" s="38" t="s">
        <v>36</v>
      </c>
      <c r="D1251" s="38" t="s">
        <v>38</v>
      </c>
      <c r="E1251" s="38" t="s">
        <v>45</v>
      </c>
      <c r="F1251" s="38" t="s">
        <v>120</v>
      </c>
      <c r="G1251" s="35">
        <v>3641.92</v>
      </c>
      <c r="H1251" s="59">
        <v>443564413</v>
      </c>
      <c r="I1251" s="35">
        <v>0</v>
      </c>
      <c r="J1251" s="35">
        <v>0</v>
      </c>
      <c r="K1251" s="35">
        <v>0</v>
      </c>
      <c r="L1251" s="35">
        <v>0</v>
      </c>
      <c r="M1251" s="35">
        <v>9976.82</v>
      </c>
      <c r="N1251" s="38" t="s">
        <v>107</v>
      </c>
      <c r="O1251" s="14">
        <f t="shared" si="110"/>
        <v>45918.885833333334</v>
      </c>
      <c r="P1251" s="19">
        <f t="shared" si="111"/>
        <v>45919.094166666669</v>
      </c>
      <c r="Q1251" s="20" t="str">
        <f t="shared" si="112"/>
        <v>19/09/2025</v>
      </c>
      <c r="R1251" s="13" t="str">
        <f t="shared" si="113"/>
        <v>02</v>
      </c>
      <c r="S1251" s="13" t="str">
        <f t="shared" si="114"/>
        <v>Fri</v>
      </c>
    </row>
    <row r="1252" spans="1:19" x14ac:dyDescent="0.25">
      <c r="A1252" s="60">
        <v>45918.886064814818</v>
      </c>
      <c r="B1252" s="61">
        <v>444342514</v>
      </c>
      <c r="C1252" s="37" t="s">
        <v>36</v>
      </c>
      <c r="D1252" s="37" t="s">
        <v>38</v>
      </c>
      <c r="E1252" s="37" t="s">
        <v>45</v>
      </c>
      <c r="F1252" s="37" t="s">
        <v>120</v>
      </c>
      <c r="G1252" s="36">
        <v>3641.7</v>
      </c>
      <c r="H1252" s="61">
        <v>443564622</v>
      </c>
      <c r="I1252" s="36">
        <v>0</v>
      </c>
      <c r="J1252" s="36">
        <v>0</v>
      </c>
      <c r="K1252" s="36">
        <v>0</v>
      </c>
      <c r="L1252" s="36">
        <v>0</v>
      </c>
      <c r="M1252" s="36">
        <v>9976.82</v>
      </c>
      <c r="N1252" s="37" t="s">
        <v>76</v>
      </c>
      <c r="O1252" s="14">
        <f t="shared" si="110"/>
        <v>45918.886064814818</v>
      </c>
      <c r="P1252" s="19">
        <f t="shared" si="111"/>
        <v>45919.094398148154</v>
      </c>
      <c r="Q1252" s="20" t="str">
        <f t="shared" si="112"/>
        <v>19/09/2025</v>
      </c>
      <c r="R1252" s="13" t="str">
        <f t="shared" si="113"/>
        <v>02</v>
      </c>
      <c r="S1252" s="13" t="str">
        <f t="shared" si="114"/>
        <v>Fri</v>
      </c>
    </row>
    <row r="1253" spans="1:19" x14ac:dyDescent="0.25">
      <c r="A1253" s="58">
        <v>45918.886064814818</v>
      </c>
      <c r="B1253" s="59">
        <v>444342515</v>
      </c>
      <c r="C1253" s="38" t="s">
        <v>36</v>
      </c>
      <c r="D1253" s="38" t="s">
        <v>38</v>
      </c>
      <c r="E1253" s="38" t="s">
        <v>45</v>
      </c>
      <c r="F1253" s="38" t="s">
        <v>120</v>
      </c>
      <c r="G1253" s="35">
        <v>3641.66</v>
      </c>
      <c r="H1253" s="59">
        <v>443564623</v>
      </c>
      <c r="I1253" s="35">
        <v>0</v>
      </c>
      <c r="J1253" s="35">
        <v>0</v>
      </c>
      <c r="K1253" s="35">
        <v>0</v>
      </c>
      <c r="L1253" s="35">
        <v>0</v>
      </c>
      <c r="M1253" s="35">
        <v>9976.82</v>
      </c>
      <c r="N1253" s="38" t="s">
        <v>75</v>
      </c>
      <c r="O1253" s="14">
        <f t="shared" si="110"/>
        <v>45918.886064814818</v>
      </c>
      <c r="P1253" s="19">
        <f t="shared" si="111"/>
        <v>45919.094398148154</v>
      </c>
      <c r="Q1253" s="20" t="str">
        <f t="shared" si="112"/>
        <v>19/09/2025</v>
      </c>
      <c r="R1253" s="13" t="str">
        <f t="shared" si="113"/>
        <v>02</v>
      </c>
      <c r="S1253" s="13" t="str">
        <f t="shared" si="114"/>
        <v>Fri</v>
      </c>
    </row>
    <row r="1254" spans="1:19" x14ac:dyDescent="0.25">
      <c r="A1254" s="60">
        <v>45918.930185185185</v>
      </c>
      <c r="B1254" s="61">
        <v>444348731</v>
      </c>
      <c r="C1254" s="37" t="s">
        <v>36</v>
      </c>
      <c r="D1254" s="37" t="s">
        <v>37</v>
      </c>
      <c r="E1254" s="37" t="s">
        <v>46</v>
      </c>
      <c r="F1254" s="37" t="s">
        <v>120</v>
      </c>
      <c r="G1254" s="36">
        <v>3643.53</v>
      </c>
      <c r="H1254" s="61">
        <v>443570613</v>
      </c>
      <c r="I1254" s="36">
        <v>0</v>
      </c>
      <c r="J1254" s="36">
        <v>0</v>
      </c>
      <c r="K1254" s="36">
        <v>0</v>
      </c>
      <c r="L1254" s="36">
        <v>-1.52</v>
      </c>
      <c r="M1254" s="36">
        <v>9975.2999999999993</v>
      </c>
      <c r="N1254" s="37" t="s">
        <v>1171</v>
      </c>
      <c r="O1254" s="14">
        <f t="shared" si="110"/>
        <v>45918.930185185185</v>
      </c>
      <c r="P1254" s="19">
        <f t="shared" si="111"/>
        <v>45919.138518518521</v>
      </c>
      <c r="Q1254" s="20" t="str">
        <f t="shared" si="112"/>
        <v>19/09/2025</v>
      </c>
      <c r="R1254" s="13" t="str">
        <f t="shared" si="113"/>
        <v>03</v>
      </c>
      <c r="S1254" s="13" t="str">
        <f t="shared" si="114"/>
        <v>Fri</v>
      </c>
    </row>
    <row r="1255" spans="1:19" x14ac:dyDescent="0.25">
      <c r="A1255" s="58">
        <v>45918.930671296293</v>
      </c>
      <c r="B1255" s="59">
        <v>444348824</v>
      </c>
      <c r="C1255" s="38" t="s">
        <v>36</v>
      </c>
      <c r="D1255" s="38" t="s">
        <v>37</v>
      </c>
      <c r="E1255" s="38" t="s">
        <v>45</v>
      </c>
      <c r="F1255" s="38" t="s">
        <v>120</v>
      </c>
      <c r="G1255" s="35">
        <v>3642.76</v>
      </c>
      <c r="H1255" s="59">
        <v>443570717</v>
      </c>
      <c r="I1255" s="35">
        <v>0</v>
      </c>
      <c r="J1255" s="35">
        <v>0</v>
      </c>
      <c r="K1255" s="35">
        <v>0</v>
      </c>
      <c r="L1255" s="35">
        <v>0</v>
      </c>
      <c r="M1255" s="35">
        <v>9975.2999999999993</v>
      </c>
      <c r="N1255" s="38" t="s">
        <v>109</v>
      </c>
      <c r="O1255" s="14">
        <f t="shared" ref="O1255:O1318" si="115">A1255</f>
        <v>45918.930671296293</v>
      </c>
      <c r="P1255" s="19">
        <f t="shared" ref="P1255:P1318" si="116">O1255+(5/24)</f>
        <v>45919.139004629629</v>
      </c>
      <c r="Q1255" s="20" t="str">
        <f t="shared" ref="Q1255:Q1318" si="117">TEXT(P1255,"dd/mm/yyyy")</f>
        <v>19/09/2025</v>
      </c>
      <c r="R1255" s="13" t="str">
        <f t="shared" ref="R1255:R1318" si="118">TEXT(P1255,"hh")</f>
        <v>03</v>
      </c>
      <c r="S1255" s="13" t="str">
        <f t="shared" ref="S1255:S1318" si="119">TEXT(P1255,"ddd")</f>
        <v>Fri</v>
      </c>
    </row>
    <row r="1256" spans="1:19" x14ac:dyDescent="0.25">
      <c r="A1256" s="60">
        <v>45918.933935185189</v>
      </c>
      <c r="B1256" s="61">
        <v>444349429</v>
      </c>
      <c r="C1256" s="37" t="s">
        <v>36</v>
      </c>
      <c r="D1256" s="37" t="s">
        <v>37</v>
      </c>
      <c r="E1256" s="37" t="s">
        <v>46</v>
      </c>
      <c r="F1256" s="37" t="s">
        <v>120</v>
      </c>
      <c r="G1256" s="36">
        <v>3644.14</v>
      </c>
      <c r="H1256" s="61">
        <v>443571341</v>
      </c>
      <c r="I1256" s="36">
        <v>0</v>
      </c>
      <c r="J1256" s="36">
        <v>0</v>
      </c>
      <c r="K1256" s="36">
        <v>0</v>
      </c>
      <c r="L1256" s="36">
        <v>-2.96</v>
      </c>
      <c r="M1256" s="36">
        <v>9972.34</v>
      </c>
      <c r="N1256" s="37" t="s">
        <v>1172</v>
      </c>
      <c r="O1256" s="14">
        <f t="shared" si="115"/>
        <v>45918.933935185189</v>
      </c>
      <c r="P1256" s="19">
        <f t="shared" si="116"/>
        <v>45919.142268518524</v>
      </c>
      <c r="Q1256" s="20" t="str">
        <f t="shared" si="117"/>
        <v>19/09/2025</v>
      </c>
      <c r="R1256" s="13" t="str">
        <f t="shared" si="118"/>
        <v>03</v>
      </c>
      <c r="S1256" s="13" t="str">
        <f t="shared" si="119"/>
        <v>Fri</v>
      </c>
    </row>
    <row r="1257" spans="1:19" x14ac:dyDescent="0.25">
      <c r="A1257" s="58">
        <v>45918.93414351852</v>
      </c>
      <c r="B1257" s="59">
        <v>444349488</v>
      </c>
      <c r="C1257" s="38" t="s">
        <v>36</v>
      </c>
      <c r="D1257" s="38" t="s">
        <v>37</v>
      </c>
      <c r="E1257" s="38" t="s">
        <v>45</v>
      </c>
      <c r="F1257" s="38" t="s">
        <v>120</v>
      </c>
      <c r="G1257" s="35">
        <v>3644.02</v>
      </c>
      <c r="H1257" s="59">
        <v>443571398</v>
      </c>
      <c r="I1257" s="35">
        <v>0</v>
      </c>
      <c r="J1257" s="35">
        <v>0</v>
      </c>
      <c r="K1257" s="35">
        <v>0</v>
      </c>
      <c r="L1257" s="35">
        <v>0</v>
      </c>
      <c r="M1257" s="35">
        <v>9972.34</v>
      </c>
      <c r="N1257" s="38" t="s">
        <v>119</v>
      </c>
      <c r="O1257" s="14">
        <f t="shared" si="115"/>
        <v>45918.93414351852</v>
      </c>
      <c r="P1257" s="19">
        <f t="shared" si="116"/>
        <v>45919.142476851855</v>
      </c>
      <c r="Q1257" s="20" t="str">
        <f t="shared" si="117"/>
        <v>19/09/2025</v>
      </c>
      <c r="R1257" s="13" t="str">
        <f t="shared" si="118"/>
        <v>03</v>
      </c>
      <c r="S1257" s="13" t="str">
        <f t="shared" si="119"/>
        <v>Fri</v>
      </c>
    </row>
    <row r="1258" spans="1:19" x14ac:dyDescent="0.25">
      <c r="A1258" s="60">
        <v>45918.951307870368</v>
      </c>
      <c r="B1258" s="61">
        <v>444352851</v>
      </c>
      <c r="C1258" s="37" t="s">
        <v>36</v>
      </c>
      <c r="D1258" s="37" t="s">
        <v>38</v>
      </c>
      <c r="E1258" s="37" t="s">
        <v>46</v>
      </c>
      <c r="F1258" s="37" t="s">
        <v>120</v>
      </c>
      <c r="G1258" s="36">
        <v>3644.28</v>
      </c>
      <c r="H1258" s="61">
        <v>443574671</v>
      </c>
      <c r="I1258" s="36">
        <v>0</v>
      </c>
      <c r="J1258" s="36">
        <v>0</v>
      </c>
      <c r="K1258" s="36">
        <v>0</v>
      </c>
      <c r="L1258" s="36">
        <v>1.52</v>
      </c>
      <c r="M1258" s="36">
        <v>9973.86</v>
      </c>
      <c r="N1258" s="37" t="s">
        <v>1173</v>
      </c>
      <c r="O1258" s="14">
        <f t="shared" si="115"/>
        <v>45918.951307870368</v>
      </c>
      <c r="P1258" s="19">
        <f t="shared" si="116"/>
        <v>45919.159641203703</v>
      </c>
      <c r="Q1258" s="20" t="str">
        <f t="shared" si="117"/>
        <v>19/09/2025</v>
      </c>
      <c r="R1258" s="13" t="str">
        <f t="shared" si="118"/>
        <v>03</v>
      </c>
      <c r="S1258" s="13" t="str">
        <f t="shared" si="119"/>
        <v>Fri</v>
      </c>
    </row>
    <row r="1259" spans="1:19" x14ac:dyDescent="0.25">
      <c r="A1259" s="58">
        <v>45918.951307870368</v>
      </c>
      <c r="B1259" s="59">
        <v>444352859</v>
      </c>
      <c r="C1259" s="38" t="s">
        <v>36</v>
      </c>
      <c r="D1259" s="38" t="s">
        <v>37</v>
      </c>
      <c r="E1259" s="38" t="s">
        <v>46</v>
      </c>
      <c r="F1259" s="38" t="s">
        <v>120</v>
      </c>
      <c r="G1259" s="35">
        <v>3644.53</v>
      </c>
      <c r="H1259" s="59">
        <v>443574679</v>
      </c>
      <c r="I1259" s="35">
        <v>0</v>
      </c>
      <c r="J1259" s="35">
        <v>0</v>
      </c>
      <c r="K1259" s="35">
        <v>0</v>
      </c>
      <c r="L1259" s="35">
        <v>-2.52</v>
      </c>
      <c r="M1259" s="35">
        <v>9971.34</v>
      </c>
      <c r="N1259" s="38" t="s">
        <v>1174</v>
      </c>
      <c r="O1259" s="14">
        <f t="shared" si="115"/>
        <v>45918.951307870368</v>
      </c>
      <c r="P1259" s="19">
        <f t="shared" si="116"/>
        <v>45919.159641203703</v>
      </c>
      <c r="Q1259" s="20" t="str">
        <f t="shared" si="117"/>
        <v>19/09/2025</v>
      </c>
      <c r="R1259" s="13" t="str">
        <f t="shared" si="118"/>
        <v>03</v>
      </c>
      <c r="S1259" s="13" t="str">
        <f t="shared" si="119"/>
        <v>Fri</v>
      </c>
    </row>
    <row r="1260" spans="1:19" x14ac:dyDescent="0.25">
      <c r="A1260" s="60">
        <v>45918.951388888891</v>
      </c>
      <c r="B1260" s="61">
        <v>444352875</v>
      </c>
      <c r="C1260" s="37" t="s">
        <v>36</v>
      </c>
      <c r="D1260" s="37" t="s">
        <v>37</v>
      </c>
      <c r="E1260" s="37" t="s">
        <v>46</v>
      </c>
      <c r="F1260" s="37" t="s">
        <v>120</v>
      </c>
      <c r="G1260" s="36">
        <v>3644.66</v>
      </c>
      <c r="H1260" s="61">
        <v>443574694</v>
      </c>
      <c r="I1260" s="36">
        <v>0</v>
      </c>
      <c r="J1260" s="36">
        <v>0</v>
      </c>
      <c r="K1260" s="36">
        <v>0</v>
      </c>
      <c r="L1260" s="36">
        <v>-3.07</v>
      </c>
      <c r="M1260" s="36">
        <v>9968.27</v>
      </c>
      <c r="N1260" s="37" t="s">
        <v>1175</v>
      </c>
      <c r="O1260" s="14">
        <f t="shared" si="115"/>
        <v>45918.951388888891</v>
      </c>
      <c r="P1260" s="19">
        <f t="shared" si="116"/>
        <v>45919.159722222226</v>
      </c>
      <c r="Q1260" s="20" t="str">
        <f t="shared" si="117"/>
        <v>19/09/2025</v>
      </c>
      <c r="R1260" s="13" t="str">
        <f t="shared" si="118"/>
        <v>03</v>
      </c>
      <c r="S1260" s="13" t="str">
        <f t="shared" si="119"/>
        <v>Fri</v>
      </c>
    </row>
    <row r="1261" spans="1:19" x14ac:dyDescent="0.25">
      <c r="A1261" s="58">
        <v>45918.951388888891</v>
      </c>
      <c r="B1261" s="59">
        <v>444352877</v>
      </c>
      <c r="C1261" s="38" t="s">
        <v>36</v>
      </c>
      <c r="D1261" s="38" t="s">
        <v>37</v>
      </c>
      <c r="E1261" s="38" t="s">
        <v>46</v>
      </c>
      <c r="F1261" s="38" t="s">
        <v>120</v>
      </c>
      <c r="G1261" s="35">
        <v>3644.66</v>
      </c>
      <c r="H1261" s="59">
        <v>443574695</v>
      </c>
      <c r="I1261" s="35">
        <v>0</v>
      </c>
      <c r="J1261" s="35">
        <v>0</v>
      </c>
      <c r="K1261" s="35">
        <v>0</v>
      </c>
      <c r="L1261" s="35">
        <v>-3.07</v>
      </c>
      <c r="M1261" s="35">
        <v>9965.2000000000007</v>
      </c>
      <c r="N1261" s="38" t="s">
        <v>1175</v>
      </c>
      <c r="O1261" s="14">
        <f t="shared" si="115"/>
        <v>45918.951388888891</v>
      </c>
      <c r="P1261" s="19">
        <f t="shared" si="116"/>
        <v>45919.159722222226</v>
      </c>
      <c r="Q1261" s="20" t="str">
        <f t="shared" si="117"/>
        <v>19/09/2025</v>
      </c>
      <c r="R1261" s="13" t="str">
        <f t="shared" si="118"/>
        <v>03</v>
      </c>
      <c r="S1261" s="13" t="str">
        <f t="shared" si="119"/>
        <v>Fri</v>
      </c>
    </row>
    <row r="1262" spans="1:19" x14ac:dyDescent="0.25">
      <c r="A1262" s="60">
        <v>45918.951388888891</v>
      </c>
      <c r="B1262" s="61">
        <v>444352879</v>
      </c>
      <c r="C1262" s="37" t="s">
        <v>36</v>
      </c>
      <c r="D1262" s="37" t="s">
        <v>37</v>
      </c>
      <c r="E1262" s="37" t="s">
        <v>46</v>
      </c>
      <c r="F1262" s="37" t="s">
        <v>120</v>
      </c>
      <c r="G1262" s="36">
        <v>3644.66</v>
      </c>
      <c r="H1262" s="61">
        <v>443574696</v>
      </c>
      <c r="I1262" s="36">
        <v>0</v>
      </c>
      <c r="J1262" s="36">
        <v>0</v>
      </c>
      <c r="K1262" s="36">
        <v>0</v>
      </c>
      <c r="L1262" s="36">
        <v>-3</v>
      </c>
      <c r="M1262" s="36">
        <v>9962.2000000000007</v>
      </c>
      <c r="N1262" s="37" t="s">
        <v>1176</v>
      </c>
      <c r="O1262" s="14">
        <f t="shared" si="115"/>
        <v>45918.951388888891</v>
      </c>
      <c r="P1262" s="19">
        <f t="shared" si="116"/>
        <v>45919.159722222226</v>
      </c>
      <c r="Q1262" s="20" t="str">
        <f t="shared" si="117"/>
        <v>19/09/2025</v>
      </c>
      <c r="R1262" s="13" t="str">
        <f t="shared" si="118"/>
        <v>03</v>
      </c>
      <c r="S1262" s="13" t="str">
        <f t="shared" si="119"/>
        <v>Fri</v>
      </c>
    </row>
    <row r="1263" spans="1:19" x14ac:dyDescent="0.25">
      <c r="A1263" s="58">
        <v>45918.951388888891</v>
      </c>
      <c r="B1263" s="59">
        <v>444352883</v>
      </c>
      <c r="C1263" s="38" t="s">
        <v>36</v>
      </c>
      <c r="D1263" s="38" t="s">
        <v>37</v>
      </c>
      <c r="E1263" s="38" t="s">
        <v>46</v>
      </c>
      <c r="F1263" s="38" t="s">
        <v>120</v>
      </c>
      <c r="G1263" s="35">
        <v>3644.68</v>
      </c>
      <c r="H1263" s="59">
        <v>443574702</v>
      </c>
      <c r="I1263" s="35">
        <v>0</v>
      </c>
      <c r="J1263" s="35">
        <v>0</v>
      </c>
      <c r="K1263" s="35">
        <v>0</v>
      </c>
      <c r="L1263" s="35">
        <v>-3.01</v>
      </c>
      <c r="M1263" s="35">
        <v>9959.19</v>
      </c>
      <c r="N1263" s="38" t="s">
        <v>1177</v>
      </c>
      <c r="O1263" s="14">
        <f t="shared" si="115"/>
        <v>45918.951388888891</v>
      </c>
      <c r="P1263" s="19">
        <f t="shared" si="116"/>
        <v>45919.159722222226</v>
      </c>
      <c r="Q1263" s="20" t="str">
        <f t="shared" si="117"/>
        <v>19/09/2025</v>
      </c>
      <c r="R1263" s="13" t="str">
        <f t="shared" si="118"/>
        <v>03</v>
      </c>
      <c r="S1263" s="13" t="str">
        <f t="shared" si="119"/>
        <v>Fri</v>
      </c>
    </row>
    <row r="1264" spans="1:19" x14ac:dyDescent="0.25">
      <c r="A1264" s="60">
        <v>45918.95140046296</v>
      </c>
      <c r="B1264" s="61">
        <v>444352888</v>
      </c>
      <c r="C1264" s="37" t="s">
        <v>36</v>
      </c>
      <c r="D1264" s="37" t="s">
        <v>37</v>
      </c>
      <c r="E1264" s="37" t="s">
        <v>46</v>
      </c>
      <c r="F1264" s="37" t="s">
        <v>120</v>
      </c>
      <c r="G1264" s="36">
        <v>3644.71</v>
      </c>
      <c r="H1264" s="61">
        <v>443574707</v>
      </c>
      <c r="I1264" s="36">
        <v>0</v>
      </c>
      <c r="J1264" s="36">
        <v>0</v>
      </c>
      <c r="K1264" s="36">
        <v>0</v>
      </c>
      <c r="L1264" s="36">
        <v>-3.01</v>
      </c>
      <c r="M1264" s="36">
        <v>9956.18</v>
      </c>
      <c r="N1264" s="37" t="s">
        <v>1178</v>
      </c>
      <c r="O1264" s="14">
        <f t="shared" si="115"/>
        <v>45918.95140046296</v>
      </c>
      <c r="P1264" s="19">
        <f t="shared" si="116"/>
        <v>45919.159733796296</v>
      </c>
      <c r="Q1264" s="20" t="str">
        <f t="shared" si="117"/>
        <v>19/09/2025</v>
      </c>
      <c r="R1264" s="13" t="str">
        <f t="shared" si="118"/>
        <v>03</v>
      </c>
      <c r="S1264" s="13" t="str">
        <f t="shared" si="119"/>
        <v>Fri</v>
      </c>
    </row>
    <row r="1265" spans="1:19" x14ac:dyDescent="0.25">
      <c r="A1265" s="58">
        <v>45918.951736111114</v>
      </c>
      <c r="B1265" s="59">
        <v>444352970</v>
      </c>
      <c r="C1265" s="38" t="s">
        <v>36</v>
      </c>
      <c r="D1265" s="38" t="s">
        <v>37</v>
      </c>
      <c r="E1265" s="38" t="s">
        <v>46</v>
      </c>
      <c r="F1265" s="38" t="s">
        <v>120</v>
      </c>
      <c r="G1265" s="35">
        <v>3644.83</v>
      </c>
      <c r="H1265" s="59">
        <v>443574788</v>
      </c>
      <c r="I1265" s="35">
        <v>0</v>
      </c>
      <c r="J1265" s="35">
        <v>0</v>
      </c>
      <c r="K1265" s="35">
        <v>0</v>
      </c>
      <c r="L1265" s="35">
        <v>-3.01</v>
      </c>
      <c r="M1265" s="35">
        <v>9953.17</v>
      </c>
      <c r="N1265" s="38" t="s">
        <v>1179</v>
      </c>
      <c r="O1265" s="14">
        <f t="shared" si="115"/>
        <v>45918.951736111114</v>
      </c>
      <c r="P1265" s="19">
        <f t="shared" si="116"/>
        <v>45919.16006944445</v>
      </c>
      <c r="Q1265" s="20" t="str">
        <f t="shared" si="117"/>
        <v>19/09/2025</v>
      </c>
      <c r="R1265" s="13" t="str">
        <f t="shared" si="118"/>
        <v>03</v>
      </c>
      <c r="S1265" s="13" t="str">
        <f t="shared" si="119"/>
        <v>Fri</v>
      </c>
    </row>
    <row r="1266" spans="1:19" x14ac:dyDescent="0.25">
      <c r="A1266" s="60">
        <v>45918.951793981483</v>
      </c>
      <c r="B1266" s="61">
        <v>444352983</v>
      </c>
      <c r="C1266" s="37" t="s">
        <v>36</v>
      </c>
      <c r="D1266" s="37" t="s">
        <v>37</v>
      </c>
      <c r="E1266" s="37" t="s">
        <v>46</v>
      </c>
      <c r="F1266" s="37" t="s">
        <v>120</v>
      </c>
      <c r="G1266" s="36">
        <v>3644.92</v>
      </c>
      <c r="H1266" s="61">
        <v>443574801</v>
      </c>
      <c r="I1266" s="36">
        <v>0</v>
      </c>
      <c r="J1266" s="36">
        <v>0</v>
      </c>
      <c r="K1266" s="36">
        <v>0</v>
      </c>
      <c r="L1266" s="36">
        <v>-3</v>
      </c>
      <c r="M1266" s="36">
        <v>9950.17</v>
      </c>
      <c r="N1266" s="37" t="s">
        <v>1180</v>
      </c>
      <c r="O1266" s="14">
        <f t="shared" si="115"/>
        <v>45918.951793981483</v>
      </c>
      <c r="P1266" s="19">
        <f t="shared" si="116"/>
        <v>45919.160127314819</v>
      </c>
      <c r="Q1266" s="20" t="str">
        <f t="shared" si="117"/>
        <v>19/09/2025</v>
      </c>
      <c r="R1266" s="13" t="str">
        <f t="shared" si="118"/>
        <v>03</v>
      </c>
      <c r="S1266" s="13" t="str">
        <f t="shared" si="119"/>
        <v>Fri</v>
      </c>
    </row>
    <row r="1267" spans="1:19" x14ac:dyDescent="0.25">
      <c r="A1267" s="58">
        <v>45918.951886574076</v>
      </c>
      <c r="B1267" s="59">
        <v>444352997</v>
      </c>
      <c r="C1267" s="38" t="s">
        <v>36</v>
      </c>
      <c r="D1267" s="38" t="s">
        <v>37</v>
      </c>
      <c r="E1267" s="38" t="s">
        <v>46</v>
      </c>
      <c r="F1267" s="38" t="s">
        <v>120</v>
      </c>
      <c r="G1267" s="35">
        <v>3645.08</v>
      </c>
      <c r="H1267" s="59">
        <v>443574815</v>
      </c>
      <c r="I1267" s="35">
        <v>0</v>
      </c>
      <c r="J1267" s="35">
        <v>0</v>
      </c>
      <c r="K1267" s="35">
        <v>0</v>
      </c>
      <c r="L1267" s="35">
        <v>-3.08</v>
      </c>
      <c r="M1267" s="35">
        <v>9947.09</v>
      </c>
      <c r="N1267" s="38" t="s">
        <v>1181</v>
      </c>
      <c r="O1267" s="14">
        <f t="shared" si="115"/>
        <v>45918.951886574076</v>
      </c>
      <c r="P1267" s="19">
        <f t="shared" si="116"/>
        <v>45919.160219907411</v>
      </c>
      <c r="Q1267" s="20" t="str">
        <f t="shared" si="117"/>
        <v>19/09/2025</v>
      </c>
      <c r="R1267" s="13" t="str">
        <f t="shared" si="118"/>
        <v>03</v>
      </c>
      <c r="S1267" s="13" t="str">
        <f t="shared" si="119"/>
        <v>Fri</v>
      </c>
    </row>
    <row r="1268" spans="1:19" x14ac:dyDescent="0.25">
      <c r="A1268" s="60">
        <v>45918.951886574076</v>
      </c>
      <c r="B1268" s="61">
        <v>444352999</v>
      </c>
      <c r="C1268" s="37" t="s">
        <v>36</v>
      </c>
      <c r="D1268" s="37" t="s">
        <v>37</v>
      </c>
      <c r="E1268" s="37" t="s">
        <v>46</v>
      </c>
      <c r="F1268" s="37" t="s">
        <v>120</v>
      </c>
      <c r="G1268" s="36">
        <v>3645.08</v>
      </c>
      <c r="H1268" s="61">
        <v>443574816</v>
      </c>
      <c r="I1268" s="36">
        <v>0</v>
      </c>
      <c r="J1268" s="36">
        <v>0</v>
      </c>
      <c r="K1268" s="36">
        <v>0</v>
      </c>
      <c r="L1268" s="36">
        <v>-3.08</v>
      </c>
      <c r="M1268" s="36">
        <v>9944.01</v>
      </c>
      <c r="N1268" s="37" t="s">
        <v>1181</v>
      </c>
      <c r="O1268" s="14">
        <f t="shared" si="115"/>
        <v>45918.951886574076</v>
      </c>
      <c r="P1268" s="19">
        <f t="shared" si="116"/>
        <v>45919.160219907411</v>
      </c>
      <c r="Q1268" s="20" t="str">
        <f t="shared" si="117"/>
        <v>19/09/2025</v>
      </c>
      <c r="R1268" s="13" t="str">
        <f t="shared" si="118"/>
        <v>03</v>
      </c>
      <c r="S1268" s="13" t="str">
        <f t="shared" si="119"/>
        <v>Fri</v>
      </c>
    </row>
    <row r="1269" spans="1:19" x14ac:dyDescent="0.25">
      <c r="A1269" s="58">
        <v>45918.951886574076</v>
      </c>
      <c r="B1269" s="59">
        <v>444353000</v>
      </c>
      <c r="C1269" s="38" t="s">
        <v>36</v>
      </c>
      <c r="D1269" s="38" t="s">
        <v>37</v>
      </c>
      <c r="E1269" s="38" t="s">
        <v>46</v>
      </c>
      <c r="F1269" s="38" t="s">
        <v>120</v>
      </c>
      <c r="G1269" s="35">
        <v>3645.08</v>
      </c>
      <c r="H1269" s="59">
        <v>443574817</v>
      </c>
      <c r="I1269" s="35">
        <v>0</v>
      </c>
      <c r="J1269" s="35">
        <v>0</v>
      </c>
      <c r="K1269" s="35">
        <v>0</v>
      </c>
      <c r="L1269" s="35">
        <v>-3.07</v>
      </c>
      <c r="M1269" s="35">
        <v>9940.94</v>
      </c>
      <c r="N1269" s="38" t="s">
        <v>1181</v>
      </c>
      <c r="O1269" s="14">
        <f t="shared" si="115"/>
        <v>45918.951886574076</v>
      </c>
      <c r="P1269" s="19">
        <f t="shared" si="116"/>
        <v>45919.160219907411</v>
      </c>
      <c r="Q1269" s="20" t="str">
        <f t="shared" si="117"/>
        <v>19/09/2025</v>
      </c>
      <c r="R1269" s="13" t="str">
        <f t="shared" si="118"/>
        <v>03</v>
      </c>
      <c r="S1269" s="13" t="str">
        <f t="shared" si="119"/>
        <v>Fri</v>
      </c>
    </row>
    <row r="1270" spans="1:19" x14ac:dyDescent="0.25">
      <c r="A1270" s="60">
        <v>45918.951886574076</v>
      </c>
      <c r="B1270" s="61">
        <v>444353001</v>
      </c>
      <c r="C1270" s="37" t="s">
        <v>36</v>
      </c>
      <c r="D1270" s="37" t="s">
        <v>37</v>
      </c>
      <c r="E1270" s="37" t="s">
        <v>46</v>
      </c>
      <c r="F1270" s="37" t="s">
        <v>120</v>
      </c>
      <c r="G1270" s="36">
        <v>3645.08</v>
      </c>
      <c r="H1270" s="61">
        <v>443574818</v>
      </c>
      <c r="I1270" s="36">
        <v>0</v>
      </c>
      <c r="J1270" s="36">
        <v>0</v>
      </c>
      <c r="K1270" s="36">
        <v>0</v>
      </c>
      <c r="L1270" s="36">
        <v>-3.07</v>
      </c>
      <c r="M1270" s="36">
        <v>9937.8700000000008</v>
      </c>
      <c r="N1270" s="37" t="s">
        <v>1181</v>
      </c>
      <c r="O1270" s="14">
        <f t="shared" si="115"/>
        <v>45918.951886574076</v>
      </c>
      <c r="P1270" s="19">
        <f t="shared" si="116"/>
        <v>45919.160219907411</v>
      </c>
      <c r="Q1270" s="20" t="str">
        <f t="shared" si="117"/>
        <v>19/09/2025</v>
      </c>
      <c r="R1270" s="13" t="str">
        <f t="shared" si="118"/>
        <v>03</v>
      </c>
      <c r="S1270" s="13" t="str">
        <f t="shared" si="119"/>
        <v>Fri</v>
      </c>
    </row>
    <row r="1271" spans="1:19" x14ac:dyDescent="0.25">
      <c r="A1271" s="58">
        <v>45918.951886574076</v>
      </c>
      <c r="B1271" s="59">
        <v>444353002</v>
      </c>
      <c r="C1271" s="38" t="s">
        <v>36</v>
      </c>
      <c r="D1271" s="38" t="s">
        <v>37</v>
      </c>
      <c r="E1271" s="38" t="s">
        <v>46</v>
      </c>
      <c r="F1271" s="38" t="s">
        <v>120</v>
      </c>
      <c r="G1271" s="35">
        <v>3645.08</v>
      </c>
      <c r="H1271" s="59">
        <v>443574819</v>
      </c>
      <c r="I1271" s="35">
        <v>0</v>
      </c>
      <c r="J1271" s="35">
        <v>0</v>
      </c>
      <c r="K1271" s="35">
        <v>0</v>
      </c>
      <c r="L1271" s="35">
        <v>-3.05</v>
      </c>
      <c r="M1271" s="35">
        <v>9934.82</v>
      </c>
      <c r="N1271" s="38" t="s">
        <v>1181</v>
      </c>
      <c r="O1271" s="14">
        <f t="shared" si="115"/>
        <v>45918.951886574076</v>
      </c>
      <c r="P1271" s="19">
        <f t="shared" si="116"/>
        <v>45919.160219907411</v>
      </c>
      <c r="Q1271" s="20" t="str">
        <f t="shared" si="117"/>
        <v>19/09/2025</v>
      </c>
      <c r="R1271" s="13" t="str">
        <f t="shared" si="118"/>
        <v>03</v>
      </c>
      <c r="S1271" s="13" t="str">
        <f t="shared" si="119"/>
        <v>Fri</v>
      </c>
    </row>
    <row r="1272" spans="1:19" x14ac:dyDescent="0.25">
      <c r="A1272" s="60">
        <v>45918.951886574076</v>
      </c>
      <c r="B1272" s="61">
        <v>444353003</v>
      </c>
      <c r="C1272" s="37" t="s">
        <v>36</v>
      </c>
      <c r="D1272" s="37" t="s">
        <v>37</v>
      </c>
      <c r="E1272" s="37" t="s">
        <v>46</v>
      </c>
      <c r="F1272" s="37" t="s">
        <v>120</v>
      </c>
      <c r="G1272" s="36">
        <v>3645.08</v>
      </c>
      <c r="H1272" s="61">
        <v>443574820</v>
      </c>
      <c r="I1272" s="36">
        <v>0</v>
      </c>
      <c r="J1272" s="36">
        <v>0</v>
      </c>
      <c r="K1272" s="36">
        <v>0</v>
      </c>
      <c r="L1272" s="36">
        <v>-3.05</v>
      </c>
      <c r="M1272" s="36">
        <v>9931.77</v>
      </c>
      <c r="N1272" s="37" t="s">
        <v>1181</v>
      </c>
      <c r="O1272" s="14">
        <f t="shared" si="115"/>
        <v>45918.951886574076</v>
      </c>
      <c r="P1272" s="19">
        <f t="shared" si="116"/>
        <v>45919.160219907411</v>
      </c>
      <c r="Q1272" s="20" t="str">
        <f t="shared" si="117"/>
        <v>19/09/2025</v>
      </c>
      <c r="R1272" s="13" t="str">
        <f t="shared" si="118"/>
        <v>03</v>
      </c>
      <c r="S1272" s="13" t="str">
        <f t="shared" si="119"/>
        <v>Fri</v>
      </c>
    </row>
    <row r="1273" spans="1:19" x14ac:dyDescent="0.25">
      <c r="A1273" s="58">
        <v>45918.952199074076</v>
      </c>
      <c r="B1273" s="59">
        <v>444353064</v>
      </c>
      <c r="C1273" s="38" t="s">
        <v>36</v>
      </c>
      <c r="D1273" s="38" t="s">
        <v>37</v>
      </c>
      <c r="E1273" s="38" t="s">
        <v>45</v>
      </c>
      <c r="F1273" s="38" t="s">
        <v>120</v>
      </c>
      <c r="G1273" s="35">
        <v>3644.96</v>
      </c>
      <c r="H1273" s="59">
        <v>443574881</v>
      </c>
      <c r="I1273" s="35">
        <v>0</v>
      </c>
      <c r="J1273" s="35">
        <v>0</v>
      </c>
      <c r="K1273" s="35">
        <v>0</v>
      </c>
      <c r="L1273" s="35">
        <v>0</v>
      </c>
      <c r="M1273" s="35">
        <v>9931.77</v>
      </c>
      <c r="N1273" s="38" t="s">
        <v>116</v>
      </c>
      <c r="O1273" s="14">
        <f t="shared" si="115"/>
        <v>45918.952199074076</v>
      </c>
      <c r="P1273" s="19">
        <f t="shared" si="116"/>
        <v>45919.160532407412</v>
      </c>
      <c r="Q1273" s="20" t="str">
        <f t="shared" si="117"/>
        <v>19/09/2025</v>
      </c>
      <c r="R1273" s="13" t="str">
        <f t="shared" si="118"/>
        <v>03</v>
      </c>
      <c r="S1273" s="13" t="str">
        <f t="shared" si="119"/>
        <v>Fri</v>
      </c>
    </row>
    <row r="1274" spans="1:19" x14ac:dyDescent="0.25">
      <c r="A1274" s="60">
        <v>45918.952199074076</v>
      </c>
      <c r="B1274" s="61">
        <v>444353065</v>
      </c>
      <c r="C1274" s="37" t="s">
        <v>36</v>
      </c>
      <c r="D1274" s="37" t="s">
        <v>37</v>
      </c>
      <c r="E1274" s="37" t="s">
        <v>45</v>
      </c>
      <c r="F1274" s="37" t="s">
        <v>120</v>
      </c>
      <c r="G1274" s="36">
        <v>3644.96</v>
      </c>
      <c r="H1274" s="61">
        <v>443574882</v>
      </c>
      <c r="I1274" s="36">
        <v>0</v>
      </c>
      <c r="J1274" s="36">
        <v>0</v>
      </c>
      <c r="K1274" s="36">
        <v>0</v>
      </c>
      <c r="L1274" s="36">
        <v>0</v>
      </c>
      <c r="M1274" s="36">
        <v>9931.77</v>
      </c>
      <c r="N1274" s="37" t="s">
        <v>115</v>
      </c>
      <c r="O1274" s="14">
        <f t="shared" si="115"/>
        <v>45918.952199074076</v>
      </c>
      <c r="P1274" s="19">
        <f t="shared" si="116"/>
        <v>45919.160532407412</v>
      </c>
      <c r="Q1274" s="20" t="str">
        <f t="shared" si="117"/>
        <v>19/09/2025</v>
      </c>
      <c r="R1274" s="13" t="str">
        <f t="shared" si="118"/>
        <v>03</v>
      </c>
      <c r="S1274" s="13" t="str">
        <f t="shared" si="119"/>
        <v>Fri</v>
      </c>
    </row>
    <row r="1275" spans="1:19" x14ac:dyDescent="0.25">
      <c r="A1275" s="58">
        <v>45918.952777777777</v>
      </c>
      <c r="B1275" s="59">
        <v>444353138</v>
      </c>
      <c r="C1275" s="38" t="s">
        <v>36</v>
      </c>
      <c r="D1275" s="38" t="s">
        <v>37</v>
      </c>
      <c r="E1275" s="38" t="s">
        <v>45</v>
      </c>
      <c r="F1275" s="38" t="s">
        <v>120</v>
      </c>
      <c r="G1275" s="35">
        <v>3644.4</v>
      </c>
      <c r="H1275" s="59">
        <v>443574956</v>
      </c>
      <c r="I1275" s="35">
        <v>0</v>
      </c>
      <c r="J1275" s="35">
        <v>0</v>
      </c>
      <c r="K1275" s="35">
        <v>0</v>
      </c>
      <c r="L1275" s="35">
        <v>0</v>
      </c>
      <c r="M1275" s="35">
        <v>9931.77</v>
      </c>
      <c r="N1275" s="38" t="s">
        <v>77</v>
      </c>
      <c r="O1275" s="14">
        <f t="shared" si="115"/>
        <v>45918.952777777777</v>
      </c>
      <c r="P1275" s="19">
        <f t="shared" si="116"/>
        <v>45919.161111111112</v>
      </c>
      <c r="Q1275" s="20" t="str">
        <f t="shared" si="117"/>
        <v>19/09/2025</v>
      </c>
      <c r="R1275" s="13" t="str">
        <f t="shared" si="118"/>
        <v>03</v>
      </c>
      <c r="S1275" s="13" t="str">
        <f t="shared" si="119"/>
        <v>Fri</v>
      </c>
    </row>
    <row r="1276" spans="1:19" x14ac:dyDescent="0.25">
      <c r="A1276" s="60">
        <v>45918.952777777777</v>
      </c>
      <c r="B1276" s="61">
        <v>444353139</v>
      </c>
      <c r="C1276" s="37" t="s">
        <v>36</v>
      </c>
      <c r="D1276" s="37" t="s">
        <v>37</v>
      </c>
      <c r="E1276" s="37" t="s">
        <v>45</v>
      </c>
      <c r="F1276" s="37" t="s">
        <v>120</v>
      </c>
      <c r="G1276" s="36">
        <v>3644.4</v>
      </c>
      <c r="H1276" s="61">
        <v>443574957</v>
      </c>
      <c r="I1276" s="36">
        <v>0</v>
      </c>
      <c r="J1276" s="36">
        <v>0</v>
      </c>
      <c r="K1276" s="36">
        <v>0</v>
      </c>
      <c r="L1276" s="36">
        <v>0</v>
      </c>
      <c r="M1276" s="36">
        <v>9931.77</v>
      </c>
      <c r="N1276" s="37" t="s">
        <v>52</v>
      </c>
      <c r="O1276" s="14">
        <f t="shared" si="115"/>
        <v>45918.952777777777</v>
      </c>
      <c r="P1276" s="19">
        <f t="shared" si="116"/>
        <v>45919.161111111112</v>
      </c>
      <c r="Q1276" s="20" t="str">
        <f t="shared" si="117"/>
        <v>19/09/2025</v>
      </c>
      <c r="R1276" s="13" t="str">
        <f t="shared" si="118"/>
        <v>03</v>
      </c>
      <c r="S1276" s="13" t="str">
        <f t="shared" si="119"/>
        <v>Fri</v>
      </c>
    </row>
    <row r="1277" spans="1:19" x14ac:dyDescent="0.25">
      <c r="A1277" s="58">
        <v>45918.952777777777</v>
      </c>
      <c r="B1277" s="59">
        <v>444353140</v>
      </c>
      <c r="C1277" s="38" t="s">
        <v>36</v>
      </c>
      <c r="D1277" s="38" t="s">
        <v>37</v>
      </c>
      <c r="E1277" s="38" t="s">
        <v>45</v>
      </c>
      <c r="F1277" s="38" t="s">
        <v>120</v>
      </c>
      <c r="G1277" s="35">
        <v>3644.4</v>
      </c>
      <c r="H1277" s="59">
        <v>443574958</v>
      </c>
      <c r="I1277" s="35">
        <v>0</v>
      </c>
      <c r="J1277" s="35">
        <v>0</v>
      </c>
      <c r="K1277" s="35">
        <v>0</v>
      </c>
      <c r="L1277" s="35">
        <v>0</v>
      </c>
      <c r="M1277" s="35">
        <v>9931.77</v>
      </c>
      <c r="N1277" s="38" t="s">
        <v>48</v>
      </c>
      <c r="O1277" s="14">
        <f t="shared" si="115"/>
        <v>45918.952777777777</v>
      </c>
      <c r="P1277" s="19">
        <f t="shared" si="116"/>
        <v>45919.161111111112</v>
      </c>
      <c r="Q1277" s="20" t="str">
        <f t="shared" si="117"/>
        <v>19/09/2025</v>
      </c>
      <c r="R1277" s="13" t="str">
        <f t="shared" si="118"/>
        <v>03</v>
      </c>
      <c r="S1277" s="13" t="str">
        <f t="shared" si="119"/>
        <v>Fri</v>
      </c>
    </row>
    <row r="1278" spans="1:19" x14ac:dyDescent="0.25">
      <c r="A1278" s="60">
        <v>45918.952777777777</v>
      </c>
      <c r="B1278" s="61">
        <v>444353141</v>
      </c>
      <c r="C1278" s="37" t="s">
        <v>36</v>
      </c>
      <c r="D1278" s="37" t="s">
        <v>37</v>
      </c>
      <c r="E1278" s="37" t="s">
        <v>45</v>
      </c>
      <c r="F1278" s="37" t="s">
        <v>120</v>
      </c>
      <c r="G1278" s="36">
        <v>3644.49</v>
      </c>
      <c r="H1278" s="61">
        <v>443574959</v>
      </c>
      <c r="I1278" s="36">
        <v>0</v>
      </c>
      <c r="J1278" s="36">
        <v>0</v>
      </c>
      <c r="K1278" s="36">
        <v>0</v>
      </c>
      <c r="L1278" s="36">
        <v>0</v>
      </c>
      <c r="M1278" s="36">
        <v>9931.77</v>
      </c>
      <c r="N1278" s="37" t="s">
        <v>47</v>
      </c>
      <c r="O1278" s="14">
        <f t="shared" si="115"/>
        <v>45918.952777777777</v>
      </c>
      <c r="P1278" s="19">
        <f t="shared" si="116"/>
        <v>45919.161111111112</v>
      </c>
      <c r="Q1278" s="20" t="str">
        <f t="shared" si="117"/>
        <v>19/09/2025</v>
      </c>
      <c r="R1278" s="13" t="str">
        <f t="shared" si="118"/>
        <v>03</v>
      </c>
      <c r="S1278" s="13" t="str">
        <f t="shared" si="119"/>
        <v>Fri</v>
      </c>
    </row>
    <row r="1279" spans="1:19" x14ac:dyDescent="0.25">
      <c r="A1279" s="58">
        <v>45918.955069444448</v>
      </c>
      <c r="B1279" s="59">
        <v>444353827</v>
      </c>
      <c r="C1279" s="38" t="s">
        <v>36</v>
      </c>
      <c r="D1279" s="38" t="s">
        <v>38</v>
      </c>
      <c r="E1279" s="38" t="s">
        <v>46</v>
      </c>
      <c r="F1279" s="38" t="s">
        <v>120</v>
      </c>
      <c r="G1279" s="35">
        <v>3645.9</v>
      </c>
      <c r="H1279" s="59">
        <v>443575626</v>
      </c>
      <c r="I1279" s="35">
        <v>0</v>
      </c>
      <c r="J1279" s="35">
        <v>0</v>
      </c>
      <c r="K1279" s="35">
        <v>0</v>
      </c>
      <c r="L1279" s="35">
        <v>1.5</v>
      </c>
      <c r="M1279" s="35">
        <v>9933.27</v>
      </c>
      <c r="N1279" s="38" t="s">
        <v>1182</v>
      </c>
      <c r="O1279" s="14">
        <f t="shared" si="115"/>
        <v>45918.955069444448</v>
      </c>
      <c r="P1279" s="19">
        <f t="shared" si="116"/>
        <v>45919.163402777784</v>
      </c>
      <c r="Q1279" s="20" t="str">
        <f t="shared" si="117"/>
        <v>19/09/2025</v>
      </c>
      <c r="R1279" s="13" t="str">
        <f t="shared" si="118"/>
        <v>03</v>
      </c>
      <c r="S1279" s="13" t="str">
        <f t="shared" si="119"/>
        <v>Fri</v>
      </c>
    </row>
    <row r="1280" spans="1:19" x14ac:dyDescent="0.25">
      <c r="A1280" s="60">
        <v>45918.957060185188</v>
      </c>
      <c r="B1280" s="61">
        <v>444354395</v>
      </c>
      <c r="C1280" s="37" t="s">
        <v>36</v>
      </c>
      <c r="D1280" s="37" t="s">
        <v>37</v>
      </c>
      <c r="E1280" s="37" t="s">
        <v>45</v>
      </c>
      <c r="F1280" s="37" t="s">
        <v>120</v>
      </c>
      <c r="G1280" s="36">
        <v>3645.89</v>
      </c>
      <c r="H1280" s="61">
        <v>443576083</v>
      </c>
      <c r="I1280" s="36">
        <v>0</v>
      </c>
      <c r="J1280" s="36">
        <v>0</v>
      </c>
      <c r="K1280" s="36">
        <v>0</v>
      </c>
      <c r="L1280" s="36">
        <v>0</v>
      </c>
      <c r="M1280" s="36">
        <v>9933.27</v>
      </c>
      <c r="N1280" s="37" t="s">
        <v>77</v>
      </c>
      <c r="O1280" s="14">
        <f t="shared" si="115"/>
        <v>45918.957060185188</v>
      </c>
      <c r="P1280" s="19">
        <f t="shared" si="116"/>
        <v>45919.165393518524</v>
      </c>
      <c r="Q1280" s="20" t="str">
        <f t="shared" si="117"/>
        <v>19/09/2025</v>
      </c>
      <c r="R1280" s="13" t="str">
        <f t="shared" si="118"/>
        <v>03</v>
      </c>
      <c r="S1280" s="13" t="str">
        <f t="shared" si="119"/>
        <v>Fri</v>
      </c>
    </row>
    <row r="1281" spans="1:19" x14ac:dyDescent="0.25">
      <c r="A1281" s="58">
        <v>45918.957060185188</v>
      </c>
      <c r="B1281" s="59">
        <v>444354403</v>
      </c>
      <c r="C1281" s="38" t="s">
        <v>36</v>
      </c>
      <c r="D1281" s="38" t="s">
        <v>37</v>
      </c>
      <c r="E1281" s="38" t="s">
        <v>45</v>
      </c>
      <c r="F1281" s="38" t="s">
        <v>120</v>
      </c>
      <c r="G1281" s="35">
        <v>3645.92</v>
      </c>
      <c r="H1281" s="59">
        <v>443576091</v>
      </c>
      <c r="I1281" s="35">
        <v>0</v>
      </c>
      <c r="J1281" s="35">
        <v>0</v>
      </c>
      <c r="K1281" s="35">
        <v>0</v>
      </c>
      <c r="L1281" s="35">
        <v>0</v>
      </c>
      <c r="M1281" s="35">
        <v>9933.27</v>
      </c>
      <c r="N1281" s="38" t="s">
        <v>114</v>
      </c>
      <c r="O1281" s="14">
        <f t="shared" si="115"/>
        <v>45918.957060185188</v>
      </c>
      <c r="P1281" s="19">
        <f t="shared" si="116"/>
        <v>45919.165393518524</v>
      </c>
      <c r="Q1281" s="20" t="str">
        <f t="shared" si="117"/>
        <v>19/09/2025</v>
      </c>
      <c r="R1281" s="13" t="str">
        <f t="shared" si="118"/>
        <v>03</v>
      </c>
      <c r="S1281" s="13" t="str">
        <f t="shared" si="119"/>
        <v>Fri</v>
      </c>
    </row>
    <row r="1282" spans="1:19" x14ac:dyDescent="0.25">
      <c r="A1282" s="60">
        <v>45918.957060185188</v>
      </c>
      <c r="B1282" s="61">
        <v>444354405</v>
      </c>
      <c r="C1282" s="37" t="s">
        <v>36</v>
      </c>
      <c r="D1282" s="37" t="s">
        <v>37</v>
      </c>
      <c r="E1282" s="37" t="s">
        <v>45</v>
      </c>
      <c r="F1282" s="37" t="s">
        <v>120</v>
      </c>
      <c r="G1282" s="36">
        <v>3645.94</v>
      </c>
      <c r="H1282" s="61">
        <v>443576092</v>
      </c>
      <c r="I1282" s="36">
        <v>0</v>
      </c>
      <c r="J1282" s="36">
        <v>0</v>
      </c>
      <c r="K1282" s="36">
        <v>0</v>
      </c>
      <c r="L1282" s="36">
        <v>0</v>
      </c>
      <c r="M1282" s="36">
        <v>9933.27</v>
      </c>
      <c r="N1282" s="37" t="s">
        <v>109</v>
      </c>
      <c r="O1282" s="14">
        <f t="shared" si="115"/>
        <v>45918.957060185188</v>
      </c>
      <c r="P1282" s="19">
        <f t="shared" si="116"/>
        <v>45919.165393518524</v>
      </c>
      <c r="Q1282" s="20" t="str">
        <f t="shared" si="117"/>
        <v>19/09/2025</v>
      </c>
      <c r="R1282" s="13" t="str">
        <f t="shared" si="118"/>
        <v>03</v>
      </c>
      <c r="S1282" s="13" t="str">
        <f t="shared" si="119"/>
        <v>Fri</v>
      </c>
    </row>
    <row r="1283" spans="1:19" x14ac:dyDescent="0.25">
      <c r="A1283" s="58">
        <v>45918.957060185188</v>
      </c>
      <c r="B1283" s="59">
        <v>444354406</v>
      </c>
      <c r="C1283" s="38" t="s">
        <v>36</v>
      </c>
      <c r="D1283" s="38" t="s">
        <v>37</v>
      </c>
      <c r="E1283" s="38" t="s">
        <v>45</v>
      </c>
      <c r="F1283" s="38" t="s">
        <v>120</v>
      </c>
      <c r="G1283" s="35">
        <v>3645.94</v>
      </c>
      <c r="H1283" s="59">
        <v>443576093</v>
      </c>
      <c r="I1283" s="35">
        <v>0</v>
      </c>
      <c r="J1283" s="35">
        <v>0</v>
      </c>
      <c r="K1283" s="35">
        <v>0</v>
      </c>
      <c r="L1283" s="35">
        <v>0</v>
      </c>
      <c r="M1283" s="35">
        <v>9933.27</v>
      </c>
      <c r="N1283" s="38" t="s">
        <v>108</v>
      </c>
      <c r="O1283" s="14">
        <f t="shared" si="115"/>
        <v>45918.957060185188</v>
      </c>
      <c r="P1283" s="19">
        <f t="shared" si="116"/>
        <v>45919.165393518524</v>
      </c>
      <c r="Q1283" s="20" t="str">
        <f t="shared" si="117"/>
        <v>19/09/2025</v>
      </c>
      <c r="R1283" s="13" t="str">
        <f t="shared" si="118"/>
        <v>03</v>
      </c>
      <c r="S1283" s="13" t="str">
        <f t="shared" si="119"/>
        <v>Fri</v>
      </c>
    </row>
    <row r="1284" spans="1:19" x14ac:dyDescent="0.25">
      <c r="A1284" s="60">
        <v>45918.958553240744</v>
      </c>
      <c r="B1284" s="61">
        <v>444354985</v>
      </c>
      <c r="C1284" s="37" t="s">
        <v>36</v>
      </c>
      <c r="D1284" s="37" t="s">
        <v>38</v>
      </c>
      <c r="E1284" s="37" t="s">
        <v>46</v>
      </c>
      <c r="F1284" s="37" t="s">
        <v>120</v>
      </c>
      <c r="G1284" s="36">
        <v>3646.28</v>
      </c>
      <c r="H1284" s="61">
        <v>443576660</v>
      </c>
      <c r="I1284" s="36">
        <v>0</v>
      </c>
      <c r="J1284" s="36">
        <v>0</v>
      </c>
      <c r="K1284" s="36">
        <v>0</v>
      </c>
      <c r="L1284" s="36">
        <v>2.2599999999999998</v>
      </c>
      <c r="M1284" s="36">
        <v>9935.5300000000007</v>
      </c>
      <c r="N1284" s="37" t="s">
        <v>1151</v>
      </c>
      <c r="O1284" s="14">
        <f t="shared" si="115"/>
        <v>45918.958553240744</v>
      </c>
      <c r="P1284" s="19">
        <f t="shared" si="116"/>
        <v>45919.166886574079</v>
      </c>
      <c r="Q1284" s="20" t="str">
        <f t="shared" si="117"/>
        <v>19/09/2025</v>
      </c>
      <c r="R1284" s="13" t="str">
        <f t="shared" si="118"/>
        <v>04</v>
      </c>
      <c r="S1284" s="13" t="str">
        <f t="shared" si="119"/>
        <v>Fri</v>
      </c>
    </row>
    <row r="1285" spans="1:19" x14ac:dyDescent="0.25">
      <c r="A1285" s="58">
        <v>45918.958553240744</v>
      </c>
      <c r="B1285" s="59">
        <v>444354987</v>
      </c>
      <c r="C1285" s="38" t="s">
        <v>36</v>
      </c>
      <c r="D1285" s="38" t="s">
        <v>38</v>
      </c>
      <c r="E1285" s="38" t="s">
        <v>46</v>
      </c>
      <c r="F1285" s="38" t="s">
        <v>120</v>
      </c>
      <c r="G1285" s="35">
        <v>3646.23</v>
      </c>
      <c r="H1285" s="59">
        <v>443576662</v>
      </c>
      <c r="I1285" s="35">
        <v>0</v>
      </c>
      <c r="J1285" s="35">
        <v>0</v>
      </c>
      <c r="K1285" s="35">
        <v>0</v>
      </c>
      <c r="L1285" s="35">
        <v>1.27</v>
      </c>
      <c r="M1285" s="35">
        <v>9936.7999999999993</v>
      </c>
      <c r="N1285" s="38" t="s">
        <v>1183</v>
      </c>
      <c r="O1285" s="14">
        <f t="shared" si="115"/>
        <v>45918.958553240744</v>
      </c>
      <c r="P1285" s="19">
        <f t="shared" si="116"/>
        <v>45919.166886574079</v>
      </c>
      <c r="Q1285" s="20" t="str">
        <f t="shared" si="117"/>
        <v>19/09/2025</v>
      </c>
      <c r="R1285" s="13" t="str">
        <f t="shared" si="118"/>
        <v>04</v>
      </c>
      <c r="S1285" s="13" t="str">
        <f t="shared" si="119"/>
        <v>Fri</v>
      </c>
    </row>
    <row r="1286" spans="1:19" x14ac:dyDescent="0.25">
      <c r="A1286" s="60">
        <v>45918.958553240744</v>
      </c>
      <c r="B1286" s="61">
        <v>444354991</v>
      </c>
      <c r="C1286" s="37" t="s">
        <v>36</v>
      </c>
      <c r="D1286" s="37" t="s">
        <v>37</v>
      </c>
      <c r="E1286" s="37" t="s">
        <v>45</v>
      </c>
      <c r="F1286" s="37" t="s">
        <v>120</v>
      </c>
      <c r="G1286" s="36">
        <v>3646.44</v>
      </c>
      <c r="H1286" s="61">
        <v>443576666</v>
      </c>
      <c r="I1286" s="36">
        <v>0</v>
      </c>
      <c r="J1286" s="36">
        <v>0</v>
      </c>
      <c r="K1286" s="36">
        <v>0</v>
      </c>
      <c r="L1286" s="36">
        <v>0</v>
      </c>
      <c r="M1286" s="36">
        <v>9936.7999999999993</v>
      </c>
      <c r="N1286" s="37" t="s">
        <v>116</v>
      </c>
      <c r="O1286" s="14">
        <f t="shared" si="115"/>
        <v>45918.958553240744</v>
      </c>
      <c r="P1286" s="19">
        <f t="shared" si="116"/>
        <v>45919.166886574079</v>
      </c>
      <c r="Q1286" s="20" t="str">
        <f t="shared" si="117"/>
        <v>19/09/2025</v>
      </c>
      <c r="R1286" s="13" t="str">
        <f t="shared" si="118"/>
        <v>04</v>
      </c>
      <c r="S1286" s="13" t="str">
        <f t="shared" si="119"/>
        <v>Fri</v>
      </c>
    </row>
    <row r="1287" spans="1:19" x14ac:dyDescent="0.25">
      <c r="A1287" s="58">
        <v>45918.958564814813</v>
      </c>
      <c r="B1287" s="59">
        <v>444354993</v>
      </c>
      <c r="C1287" s="38" t="s">
        <v>36</v>
      </c>
      <c r="D1287" s="38" t="s">
        <v>37</v>
      </c>
      <c r="E1287" s="38" t="s">
        <v>45</v>
      </c>
      <c r="F1287" s="38" t="s">
        <v>120</v>
      </c>
      <c r="G1287" s="35">
        <v>3646.42</v>
      </c>
      <c r="H1287" s="59">
        <v>443576667</v>
      </c>
      <c r="I1287" s="35">
        <v>0</v>
      </c>
      <c r="J1287" s="35">
        <v>0</v>
      </c>
      <c r="K1287" s="35">
        <v>0</v>
      </c>
      <c r="L1287" s="35">
        <v>0</v>
      </c>
      <c r="M1287" s="35">
        <v>9936.7999999999993</v>
      </c>
      <c r="N1287" s="38" t="s">
        <v>119</v>
      </c>
      <c r="O1287" s="14">
        <f t="shared" si="115"/>
        <v>45918.958564814813</v>
      </c>
      <c r="P1287" s="19">
        <f t="shared" si="116"/>
        <v>45919.166898148149</v>
      </c>
      <c r="Q1287" s="20" t="str">
        <f t="shared" si="117"/>
        <v>19/09/2025</v>
      </c>
      <c r="R1287" s="13" t="str">
        <f t="shared" si="118"/>
        <v>04</v>
      </c>
      <c r="S1287" s="13" t="str">
        <f t="shared" si="119"/>
        <v>Fri</v>
      </c>
    </row>
    <row r="1288" spans="1:19" x14ac:dyDescent="0.25">
      <c r="A1288" s="60">
        <v>45918.958773148152</v>
      </c>
      <c r="B1288" s="61">
        <v>444355049</v>
      </c>
      <c r="C1288" s="37" t="s">
        <v>36</v>
      </c>
      <c r="D1288" s="37" t="s">
        <v>38</v>
      </c>
      <c r="E1288" s="37" t="s">
        <v>46</v>
      </c>
      <c r="F1288" s="37" t="s">
        <v>120</v>
      </c>
      <c r="G1288" s="36">
        <v>3645.74</v>
      </c>
      <c r="H1288" s="61">
        <v>443576721</v>
      </c>
      <c r="I1288" s="36">
        <v>0</v>
      </c>
      <c r="J1288" s="36">
        <v>0</v>
      </c>
      <c r="K1288" s="36">
        <v>0</v>
      </c>
      <c r="L1288" s="36">
        <v>1.34</v>
      </c>
      <c r="M1288" s="36">
        <v>9938.14</v>
      </c>
      <c r="N1288" s="37" t="s">
        <v>1184</v>
      </c>
      <c r="O1288" s="14">
        <f t="shared" si="115"/>
        <v>45918.958773148152</v>
      </c>
      <c r="P1288" s="19">
        <f t="shared" si="116"/>
        <v>45919.167106481487</v>
      </c>
      <c r="Q1288" s="20" t="str">
        <f t="shared" si="117"/>
        <v>19/09/2025</v>
      </c>
      <c r="R1288" s="13" t="str">
        <f t="shared" si="118"/>
        <v>04</v>
      </c>
      <c r="S1288" s="13" t="str">
        <f t="shared" si="119"/>
        <v>Fri</v>
      </c>
    </row>
    <row r="1289" spans="1:19" x14ac:dyDescent="0.25">
      <c r="A1289" s="58">
        <v>45918.958773148152</v>
      </c>
      <c r="B1289" s="59">
        <v>444355050</v>
      </c>
      <c r="C1289" s="38" t="s">
        <v>36</v>
      </c>
      <c r="D1289" s="38" t="s">
        <v>38</v>
      </c>
      <c r="E1289" s="38" t="s">
        <v>46</v>
      </c>
      <c r="F1289" s="38" t="s">
        <v>120</v>
      </c>
      <c r="G1289" s="35">
        <v>3645.74</v>
      </c>
      <c r="H1289" s="59">
        <v>443576722</v>
      </c>
      <c r="I1289" s="35">
        <v>0</v>
      </c>
      <c r="J1289" s="35">
        <v>0</v>
      </c>
      <c r="K1289" s="35">
        <v>0</v>
      </c>
      <c r="L1289" s="35">
        <v>1.34</v>
      </c>
      <c r="M1289" s="35">
        <v>9939.48</v>
      </c>
      <c r="N1289" s="38" t="s">
        <v>1185</v>
      </c>
      <c r="O1289" s="14">
        <f t="shared" si="115"/>
        <v>45918.958773148152</v>
      </c>
      <c r="P1289" s="19">
        <f t="shared" si="116"/>
        <v>45919.167106481487</v>
      </c>
      <c r="Q1289" s="20" t="str">
        <f t="shared" si="117"/>
        <v>19/09/2025</v>
      </c>
      <c r="R1289" s="13" t="str">
        <f t="shared" si="118"/>
        <v>04</v>
      </c>
      <c r="S1289" s="13" t="str">
        <f t="shared" si="119"/>
        <v>Fri</v>
      </c>
    </row>
    <row r="1290" spans="1:19" x14ac:dyDescent="0.25">
      <c r="A1290" s="60">
        <v>45918.958773148152</v>
      </c>
      <c r="B1290" s="61">
        <v>444355051</v>
      </c>
      <c r="C1290" s="37" t="s">
        <v>36</v>
      </c>
      <c r="D1290" s="37" t="s">
        <v>38</v>
      </c>
      <c r="E1290" s="37" t="s">
        <v>46</v>
      </c>
      <c r="F1290" s="37" t="s">
        <v>120</v>
      </c>
      <c r="G1290" s="36">
        <v>3645.74</v>
      </c>
      <c r="H1290" s="61">
        <v>443576723</v>
      </c>
      <c r="I1290" s="36">
        <v>0</v>
      </c>
      <c r="J1290" s="36">
        <v>0</v>
      </c>
      <c r="K1290" s="36">
        <v>0</v>
      </c>
      <c r="L1290" s="36">
        <v>1.25</v>
      </c>
      <c r="M1290" s="36">
        <v>9940.73</v>
      </c>
      <c r="N1290" s="37" t="s">
        <v>1184</v>
      </c>
      <c r="O1290" s="14">
        <f t="shared" si="115"/>
        <v>45918.958773148152</v>
      </c>
      <c r="P1290" s="19">
        <f t="shared" si="116"/>
        <v>45919.167106481487</v>
      </c>
      <c r="Q1290" s="20" t="str">
        <f t="shared" si="117"/>
        <v>19/09/2025</v>
      </c>
      <c r="R1290" s="13" t="str">
        <f t="shared" si="118"/>
        <v>04</v>
      </c>
      <c r="S1290" s="13" t="str">
        <f t="shared" si="119"/>
        <v>Fri</v>
      </c>
    </row>
    <row r="1291" spans="1:19" x14ac:dyDescent="0.25">
      <c r="A1291" s="58">
        <v>45918.958784722221</v>
      </c>
      <c r="B1291" s="59">
        <v>444355053</v>
      </c>
      <c r="C1291" s="38" t="s">
        <v>36</v>
      </c>
      <c r="D1291" s="38" t="s">
        <v>37</v>
      </c>
      <c r="E1291" s="38" t="s">
        <v>45</v>
      </c>
      <c r="F1291" s="38" t="s">
        <v>120</v>
      </c>
      <c r="G1291" s="35">
        <v>3645.79</v>
      </c>
      <c r="H1291" s="59">
        <v>443576725</v>
      </c>
      <c r="I1291" s="35">
        <v>0</v>
      </c>
      <c r="J1291" s="35">
        <v>0</v>
      </c>
      <c r="K1291" s="35">
        <v>0</v>
      </c>
      <c r="L1291" s="35">
        <v>0</v>
      </c>
      <c r="M1291" s="35">
        <v>9940.73</v>
      </c>
      <c r="N1291" s="38" t="s">
        <v>93</v>
      </c>
      <c r="O1291" s="14">
        <f t="shared" si="115"/>
        <v>45918.958784722221</v>
      </c>
      <c r="P1291" s="19">
        <f t="shared" si="116"/>
        <v>45919.167118055557</v>
      </c>
      <c r="Q1291" s="20" t="str">
        <f t="shared" si="117"/>
        <v>19/09/2025</v>
      </c>
      <c r="R1291" s="13" t="str">
        <f t="shared" si="118"/>
        <v>04</v>
      </c>
      <c r="S1291" s="13" t="str">
        <f t="shared" si="119"/>
        <v>Fri</v>
      </c>
    </row>
    <row r="1292" spans="1:19" x14ac:dyDescent="0.25">
      <c r="A1292" s="60">
        <v>45918.958796296298</v>
      </c>
      <c r="B1292" s="61">
        <v>444355054</v>
      </c>
      <c r="C1292" s="37" t="s">
        <v>36</v>
      </c>
      <c r="D1292" s="37" t="s">
        <v>37</v>
      </c>
      <c r="E1292" s="37" t="s">
        <v>45</v>
      </c>
      <c r="F1292" s="37" t="s">
        <v>120</v>
      </c>
      <c r="G1292" s="36">
        <v>3645.79</v>
      </c>
      <c r="H1292" s="61">
        <v>443576726</v>
      </c>
      <c r="I1292" s="36">
        <v>0</v>
      </c>
      <c r="J1292" s="36">
        <v>0</v>
      </c>
      <c r="K1292" s="36">
        <v>0</v>
      </c>
      <c r="L1292" s="36">
        <v>0</v>
      </c>
      <c r="M1292" s="36">
        <v>9940.73</v>
      </c>
      <c r="N1292" s="37" t="s">
        <v>81</v>
      </c>
      <c r="O1292" s="14">
        <f t="shared" si="115"/>
        <v>45918.958796296298</v>
      </c>
      <c r="P1292" s="19">
        <f t="shared" si="116"/>
        <v>45919.167129629634</v>
      </c>
      <c r="Q1292" s="20" t="str">
        <f t="shared" si="117"/>
        <v>19/09/2025</v>
      </c>
      <c r="R1292" s="13" t="str">
        <f t="shared" si="118"/>
        <v>04</v>
      </c>
      <c r="S1292" s="13" t="str">
        <f t="shared" si="119"/>
        <v>Fri</v>
      </c>
    </row>
    <row r="1293" spans="1:19" x14ac:dyDescent="0.25">
      <c r="A1293" s="58">
        <v>45918.959131944444</v>
      </c>
      <c r="B1293" s="59">
        <v>444355119</v>
      </c>
      <c r="C1293" s="38" t="s">
        <v>36</v>
      </c>
      <c r="D1293" s="38" t="s">
        <v>37</v>
      </c>
      <c r="E1293" s="38" t="s">
        <v>45</v>
      </c>
      <c r="F1293" s="38" t="s">
        <v>120</v>
      </c>
      <c r="G1293" s="35">
        <v>3645.94</v>
      </c>
      <c r="H1293" s="59">
        <v>443576778</v>
      </c>
      <c r="I1293" s="35">
        <v>0</v>
      </c>
      <c r="J1293" s="35">
        <v>0</v>
      </c>
      <c r="K1293" s="35">
        <v>0</v>
      </c>
      <c r="L1293" s="35">
        <v>0</v>
      </c>
      <c r="M1293" s="35">
        <v>9940.73</v>
      </c>
      <c r="N1293" s="38" t="s">
        <v>48</v>
      </c>
      <c r="O1293" s="14">
        <f t="shared" si="115"/>
        <v>45918.959131944444</v>
      </c>
      <c r="P1293" s="19">
        <f t="shared" si="116"/>
        <v>45919.16746527778</v>
      </c>
      <c r="Q1293" s="20" t="str">
        <f t="shared" si="117"/>
        <v>19/09/2025</v>
      </c>
      <c r="R1293" s="13" t="str">
        <f t="shared" si="118"/>
        <v>04</v>
      </c>
      <c r="S1293" s="13" t="str">
        <f t="shared" si="119"/>
        <v>Fri</v>
      </c>
    </row>
    <row r="1294" spans="1:19" x14ac:dyDescent="0.25">
      <c r="A1294" s="60">
        <v>45918.959143518521</v>
      </c>
      <c r="B1294" s="61">
        <v>444355120</v>
      </c>
      <c r="C1294" s="37" t="s">
        <v>36</v>
      </c>
      <c r="D1294" s="37" t="s">
        <v>37</v>
      </c>
      <c r="E1294" s="37" t="s">
        <v>45</v>
      </c>
      <c r="F1294" s="37" t="s">
        <v>120</v>
      </c>
      <c r="G1294" s="36">
        <v>3645.95</v>
      </c>
      <c r="H1294" s="61">
        <v>443576779</v>
      </c>
      <c r="I1294" s="36">
        <v>0</v>
      </c>
      <c r="J1294" s="36">
        <v>0</v>
      </c>
      <c r="K1294" s="36">
        <v>0</v>
      </c>
      <c r="L1294" s="36">
        <v>0</v>
      </c>
      <c r="M1294" s="36">
        <v>9940.73</v>
      </c>
      <c r="N1294" s="37" t="s">
        <v>47</v>
      </c>
      <c r="O1294" s="14">
        <f t="shared" si="115"/>
        <v>45918.959143518521</v>
      </c>
      <c r="P1294" s="19">
        <f t="shared" si="116"/>
        <v>45919.167476851857</v>
      </c>
      <c r="Q1294" s="20" t="str">
        <f t="shared" si="117"/>
        <v>19/09/2025</v>
      </c>
      <c r="R1294" s="13" t="str">
        <f t="shared" si="118"/>
        <v>04</v>
      </c>
      <c r="S1294" s="13" t="str">
        <f t="shared" si="119"/>
        <v>Fri</v>
      </c>
    </row>
    <row r="1295" spans="1:19" x14ac:dyDescent="0.25">
      <c r="A1295" s="58">
        <v>45918.959143518521</v>
      </c>
      <c r="B1295" s="59">
        <v>444355122</v>
      </c>
      <c r="C1295" s="38" t="s">
        <v>36</v>
      </c>
      <c r="D1295" s="38" t="s">
        <v>37</v>
      </c>
      <c r="E1295" s="38" t="s">
        <v>45</v>
      </c>
      <c r="F1295" s="38" t="s">
        <v>120</v>
      </c>
      <c r="G1295" s="35">
        <v>3645.97</v>
      </c>
      <c r="H1295" s="59">
        <v>443576781</v>
      </c>
      <c r="I1295" s="35">
        <v>0</v>
      </c>
      <c r="J1295" s="35">
        <v>0</v>
      </c>
      <c r="K1295" s="35">
        <v>0</v>
      </c>
      <c r="L1295" s="35">
        <v>0</v>
      </c>
      <c r="M1295" s="35">
        <v>9940.73</v>
      </c>
      <c r="N1295" s="38" t="s">
        <v>52</v>
      </c>
      <c r="O1295" s="14">
        <f t="shared" si="115"/>
        <v>45918.959143518521</v>
      </c>
      <c r="P1295" s="19">
        <f t="shared" si="116"/>
        <v>45919.167476851857</v>
      </c>
      <c r="Q1295" s="20" t="str">
        <f t="shared" si="117"/>
        <v>19/09/2025</v>
      </c>
      <c r="R1295" s="13" t="str">
        <f t="shared" si="118"/>
        <v>04</v>
      </c>
      <c r="S1295" s="13" t="str">
        <f t="shared" si="119"/>
        <v>Fri</v>
      </c>
    </row>
    <row r="1296" spans="1:19" x14ac:dyDescent="0.25">
      <c r="A1296" s="60">
        <v>45918.963159722225</v>
      </c>
      <c r="B1296" s="61">
        <v>444356206</v>
      </c>
      <c r="C1296" s="37" t="s">
        <v>36</v>
      </c>
      <c r="D1296" s="37" t="s">
        <v>37</v>
      </c>
      <c r="E1296" s="37" t="s">
        <v>45</v>
      </c>
      <c r="F1296" s="37" t="s">
        <v>120</v>
      </c>
      <c r="G1296" s="36">
        <v>3645.81</v>
      </c>
      <c r="H1296" s="61">
        <v>443577840</v>
      </c>
      <c r="I1296" s="36">
        <v>0</v>
      </c>
      <c r="J1296" s="36">
        <v>0</v>
      </c>
      <c r="K1296" s="36">
        <v>0</v>
      </c>
      <c r="L1296" s="36">
        <v>0</v>
      </c>
      <c r="M1296" s="36">
        <v>9940.73</v>
      </c>
      <c r="N1296" s="37" t="s">
        <v>74</v>
      </c>
      <c r="O1296" s="14">
        <f t="shared" si="115"/>
        <v>45918.963159722225</v>
      </c>
      <c r="P1296" s="19">
        <f t="shared" si="116"/>
        <v>45919.171493055561</v>
      </c>
      <c r="Q1296" s="20" t="str">
        <f t="shared" si="117"/>
        <v>19/09/2025</v>
      </c>
      <c r="R1296" s="13" t="str">
        <f t="shared" si="118"/>
        <v>04</v>
      </c>
      <c r="S1296" s="13" t="str">
        <f t="shared" si="119"/>
        <v>Fri</v>
      </c>
    </row>
    <row r="1297" spans="1:19" x14ac:dyDescent="0.25">
      <c r="A1297" s="58">
        <v>45918.982719907406</v>
      </c>
      <c r="B1297" s="59">
        <v>444358940</v>
      </c>
      <c r="C1297" s="38" t="s">
        <v>36</v>
      </c>
      <c r="D1297" s="38" t="s">
        <v>38</v>
      </c>
      <c r="E1297" s="38" t="s">
        <v>46</v>
      </c>
      <c r="F1297" s="38" t="s">
        <v>120</v>
      </c>
      <c r="G1297" s="35">
        <v>3644.37</v>
      </c>
      <c r="H1297" s="59">
        <v>443580450</v>
      </c>
      <c r="I1297" s="35">
        <v>0</v>
      </c>
      <c r="J1297" s="35">
        <v>0</v>
      </c>
      <c r="K1297" s="35">
        <v>0</v>
      </c>
      <c r="L1297" s="35">
        <v>-1.57</v>
      </c>
      <c r="M1297" s="35">
        <v>9939.16</v>
      </c>
      <c r="N1297" s="38" t="s">
        <v>1186</v>
      </c>
      <c r="O1297" s="14">
        <f t="shared" si="115"/>
        <v>45918.982719907406</v>
      </c>
      <c r="P1297" s="19">
        <f t="shared" si="116"/>
        <v>45919.191053240742</v>
      </c>
      <c r="Q1297" s="20" t="str">
        <f t="shared" si="117"/>
        <v>19/09/2025</v>
      </c>
      <c r="R1297" s="13" t="str">
        <f t="shared" si="118"/>
        <v>04</v>
      </c>
      <c r="S1297" s="13" t="str">
        <f t="shared" si="119"/>
        <v>Fri</v>
      </c>
    </row>
    <row r="1298" spans="1:19" x14ac:dyDescent="0.25">
      <c r="A1298" s="60">
        <v>45918.984826388885</v>
      </c>
      <c r="B1298" s="61">
        <v>444359397</v>
      </c>
      <c r="C1298" s="37" t="s">
        <v>36</v>
      </c>
      <c r="D1298" s="37" t="s">
        <v>38</v>
      </c>
      <c r="E1298" s="37" t="s">
        <v>45</v>
      </c>
      <c r="F1298" s="37" t="s">
        <v>120</v>
      </c>
      <c r="G1298" s="36">
        <v>3644.32</v>
      </c>
      <c r="H1298" s="61">
        <v>443580901</v>
      </c>
      <c r="I1298" s="36">
        <v>0</v>
      </c>
      <c r="J1298" s="36">
        <v>0</v>
      </c>
      <c r="K1298" s="36">
        <v>0</v>
      </c>
      <c r="L1298" s="36">
        <v>0</v>
      </c>
      <c r="M1298" s="36">
        <v>9939.16</v>
      </c>
      <c r="N1298" s="37" t="s">
        <v>109</v>
      </c>
      <c r="O1298" s="14">
        <f t="shared" si="115"/>
        <v>45918.984826388885</v>
      </c>
      <c r="P1298" s="19">
        <f t="shared" si="116"/>
        <v>45919.193159722221</v>
      </c>
      <c r="Q1298" s="20" t="str">
        <f t="shared" si="117"/>
        <v>19/09/2025</v>
      </c>
      <c r="R1298" s="13" t="str">
        <f t="shared" si="118"/>
        <v>04</v>
      </c>
      <c r="S1298" s="13" t="str">
        <f t="shared" si="119"/>
        <v>Fri</v>
      </c>
    </row>
    <row r="1299" spans="1:19" x14ac:dyDescent="0.25">
      <c r="A1299" s="58">
        <v>45918.995937500003</v>
      </c>
      <c r="B1299" s="59">
        <v>444361114</v>
      </c>
      <c r="C1299" s="38" t="s">
        <v>36</v>
      </c>
      <c r="D1299" s="38" t="s">
        <v>38</v>
      </c>
      <c r="E1299" s="38" t="s">
        <v>45</v>
      </c>
      <c r="F1299" s="38" t="s">
        <v>120</v>
      </c>
      <c r="G1299" s="35">
        <v>3644.38</v>
      </c>
      <c r="H1299" s="59">
        <v>443582505</v>
      </c>
      <c r="I1299" s="35">
        <v>0</v>
      </c>
      <c r="J1299" s="35">
        <v>0</v>
      </c>
      <c r="K1299" s="35">
        <v>0</v>
      </c>
      <c r="L1299" s="35">
        <v>0</v>
      </c>
      <c r="M1299" s="35">
        <v>9939.16</v>
      </c>
      <c r="N1299" s="38" t="s">
        <v>107</v>
      </c>
      <c r="O1299" s="14">
        <f t="shared" si="115"/>
        <v>45918.995937500003</v>
      </c>
      <c r="P1299" s="19">
        <f t="shared" si="116"/>
        <v>45919.204270833339</v>
      </c>
      <c r="Q1299" s="20" t="str">
        <f t="shared" si="117"/>
        <v>19/09/2025</v>
      </c>
      <c r="R1299" s="13" t="str">
        <f t="shared" si="118"/>
        <v>04</v>
      </c>
      <c r="S1299" s="13" t="str">
        <f t="shared" si="119"/>
        <v>Fri</v>
      </c>
    </row>
    <row r="1300" spans="1:19" x14ac:dyDescent="0.25">
      <c r="A1300" s="60">
        <v>45919.045138888891</v>
      </c>
      <c r="B1300" s="61">
        <v>444365096</v>
      </c>
      <c r="C1300" s="37" t="s">
        <v>36</v>
      </c>
      <c r="D1300" s="37" t="s">
        <v>38</v>
      </c>
      <c r="E1300" s="37" t="s">
        <v>46</v>
      </c>
      <c r="F1300" s="37" t="s">
        <v>120</v>
      </c>
      <c r="G1300" s="36">
        <v>3643.05</v>
      </c>
      <c r="H1300" s="61">
        <v>443584156</v>
      </c>
      <c r="I1300" s="36">
        <v>0</v>
      </c>
      <c r="J1300" s="36">
        <v>0</v>
      </c>
      <c r="K1300" s="36">
        <v>0</v>
      </c>
      <c r="L1300" s="36">
        <v>-3.39</v>
      </c>
      <c r="M1300" s="36">
        <v>9935.77</v>
      </c>
      <c r="N1300" s="37" t="s">
        <v>1187</v>
      </c>
      <c r="O1300" s="14">
        <f t="shared" si="115"/>
        <v>45919.045138888891</v>
      </c>
      <c r="P1300" s="19">
        <f t="shared" si="116"/>
        <v>45919.253472222226</v>
      </c>
      <c r="Q1300" s="20" t="str">
        <f t="shared" si="117"/>
        <v>19/09/2025</v>
      </c>
      <c r="R1300" s="13" t="str">
        <f t="shared" si="118"/>
        <v>06</v>
      </c>
      <c r="S1300" s="13" t="str">
        <f t="shared" si="119"/>
        <v>Fri</v>
      </c>
    </row>
    <row r="1301" spans="1:19" x14ac:dyDescent="0.25">
      <c r="A1301" s="58">
        <v>45919.045138888891</v>
      </c>
      <c r="B1301" s="59">
        <v>444365098</v>
      </c>
      <c r="C1301" s="38" t="s">
        <v>36</v>
      </c>
      <c r="D1301" s="38" t="s">
        <v>38</v>
      </c>
      <c r="E1301" s="38" t="s">
        <v>46</v>
      </c>
      <c r="F1301" s="38" t="s">
        <v>120</v>
      </c>
      <c r="G1301" s="35">
        <v>3643.05</v>
      </c>
      <c r="H1301" s="59">
        <v>443584158</v>
      </c>
      <c r="I1301" s="35">
        <v>0</v>
      </c>
      <c r="J1301" s="35">
        <v>0</v>
      </c>
      <c r="K1301" s="35">
        <v>0</v>
      </c>
      <c r="L1301" s="35">
        <v>-3.37</v>
      </c>
      <c r="M1301" s="35">
        <v>9932.4</v>
      </c>
      <c r="N1301" s="38" t="s">
        <v>1188</v>
      </c>
      <c r="O1301" s="14">
        <f t="shared" si="115"/>
        <v>45919.045138888891</v>
      </c>
      <c r="P1301" s="19">
        <f t="shared" si="116"/>
        <v>45919.253472222226</v>
      </c>
      <c r="Q1301" s="20" t="str">
        <f t="shared" si="117"/>
        <v>19/09/2025</v>
      </c>
      <c r="R1301" s="13" t="str">
        <f t="shared" si="118"/>
        <v>06</v>
      </c>
      <c r="S1301" s="13" t="str">
        <f t="shared" si="119"/>
        <v>Fri</v>
      </c>
    </row>
    <row r="1302" spans="1:19" x14ac:dyDescent="0.25">
      <c r="A1302" s="60">
        <v>45919.045138888891</v>
      </c>
      <c r="B1302" s="61">
        <v>444365100</v>
      </c>
      <c r="C1302" s="37" t="s">
        <v>36</v>
      </c>
      <c r="D1302" s="37" t="s">
        <v>38</v>
      </c>
      <c r="E1302" s="37" t="s">
        <v>46</v>
      </c>
      <c r="F1302" s="37" t="s">
        <v>120</v>
      </c>
      <c r="G1302" s="36">
        <v>3643.05</v>
      </c>
      <c r="H1302" s="61">
        <v>443584160</v>
      </c>
      <c r="I1302" s="36">
        <v>0</v>
      </c>
      <c r="J1302" s="36">
        <v>0</v>
      </c>
      <c r="K1302" s="36">
        <v>0</v>
      </c>
      <c r="L1302" s="36">
        <v>-2.89</v>
      </c>
      <c r="M1302" s="36">
        <v>9929.51</v>
      </c>
      <c r="N1302" s="37" t="s">
        <v>1188</v>
      </c>
      <c r="O1302" s="14">
        <f t="shared" si="115"/>
        <v>45919.045138888891</v>
      </c>
      <c r="P1302" s="19">
        <f t="shared" si="116"/>
        <v>45919.253472222226</v>
      </c>
      <c r="Q1302" s="20" t="str">
        <f t="shared" si="117"/>
        <v>19/09/2025</v>
      </c>
      <c r="R1302" s="13" t="str">
        <f t="shared" si="118"/>
        <v>06</v>
      </c>
      <c r="S1302" s="13" t="str">
        <f t="shared" si="119"/>
        <v>Fri</v>
      </c>
    </row>
    <row r="1303" spans="1:19" x14ac:dyDescent="0.25">
      <c r="A1303" s="58">
        <v>45919.045243055552</v>
      </c>
      <c r="B1303" s="59">
        <v>444365229</v>
      </c>
      <c r="C1303" s="38" t="s">
        <v>36</v>
      </c>
      <c r="D1303" s="38" t="s">
        <v>38</v>
      </c>
      <c r="E1303" s="38" t="s">
        <v>45</v>
      </c>
      <c r="F1303" s="38" t="s">
        <v>120</v>
      </c>
      <c r="G1303" s="35">
        <v>3643.05</v>
      </c>
      <c r="H1303" s="59">
        <v>443584292</v>
      </c>
      <c r="I1303" s="35">
        <v>0</v>
      </c>
      <c r="J1303" s="35">
        <v>0</v>
      </c>
      <c r="K1303" s="35">
        <v>0</v>
      </c>
      <c r="L1303" s="35">
        <v>0</v>
      </c>
      <c r="M1303" s="35">
        <v>9929.51</v>
      </c>
      <c r="N1303" s="38" t="s">
        <v>119</v>
      </c>
      <c r="O1303" s="14">
        <f t="shared" si="115"/>
        <v>45919.045243055552</v>
      </c>
      <c r="P1303" s="19">
        <f t="shared" si="116"/>
        <v>45919.253576388888</v>
      </c>
      <c r="Q1303" s="20" t="str">
        <f t="shared" si="117"/>
        <v>19/09/2025</v>
      </c>
      <c r="R1303" s="13" t="str">
        <f t="shared" si="118"/>
        <v>06</v>
      </c>
      <c r="S1303" s="13" t="str">
        <f t="shared" si="119"/>
        <v>Fri</v>
      </c>
    </row>
    <row r="1304" spans="1:19" x14ac:dyDescent="0.25">
      <c r="A1304" s="60">
        <v>45919.045243055552</v>
      </c>
      <c r="B1304" s="61">
        <v>444365230</v>
      </c>
      <c r="C1304" s="37" t="s">
        <v>36</v>
      </c>
      <c r="D1304" s="37" t="s">
        <v>38</v>
      </c>
      <c r="E1304" s="37" t="s">
        <v>45</v>
      </c>
      <c r="F1304" s="37" t="s">
        <v>120</v>
      </c>
      <c r="G1304" s="36">
        <v>3643.03</v>
      </c>
      <c r="H1304" s="61">
        <v>443584293</v>
      </c>
      <c r="I1304" s="36">
        <v>0</v>
      </c>
      <c r="J1304" s="36">
        <v>0</v>
      </c>
      <c r="K1304" s="36">
        <v>0</v>
      </c>
      <c r="L1304" s="36">
        <v>0</v>
      </c>
      <c r="M1304" s="36">
        <v>9929.51</v>
      </c>
      <c r="N1304" s="37" t="s">
        <v>116</v>
      </c>
      <c r="O1304" s="14">
        <f t="shared" si="115"/>
        <v>45919.045243055552</v>
      </c>
      <c r="P1304" s="19">
        <f t="shared" si="116"/>
        <v>45919.253576388888</v>
      </c>
      <c r="Q1304" s="20" t="str">
        <f t="shared" si="117"/>
        <v>19/09/2025</v>
      </c>
      <c r="R1304" s="13" t="str">
        <f t="shared" si="118"/>
        <v>06</v>
      </c>
      <c r="S1304" s="13" t="str">
        <f t="shared" si="119"/>
        <v>Fri</v>
      </c>
    </row>
    <row r="1305" spans="1:19" x14ac:dyDescent="0.25">
      <c r="A1305" s="58">
        <v>45919.046481481484</v>
      </c>
      <c r="B1305" s="59">
        <v>444365405</v>
      </c>
      <c r="C1305" s="38" t="s">
        <v>36</v>
      </c>
      <c r="D1305" s="38" t="s">
        <v>38</v>
      </c>
      <c r="E1305" s="38" t="s">
        <v>46</v>
      </c>
      <c r="F1305" s="38" t="s">
        <v>120</v>
      </c>
      <c r="G1305" s="35">
        <v>3642.94</v>
      </c>
      <c r="H1305" s="59">
        <v>443584465</v>
      </c>
      <c r="I1305" s="35">
        <v>0</v>
      </c>
      <c r="J1305" s="35">
        <v>0</v>
      </c>
      <c r="K1305" s="35">
        <v>0</v>
      </c>
      <c r="L1305" s="35">
        <v>-3.01</v>
      </c>
      <c r="M1305" s="35">
        <v>9926.5</v>
      </c>
      <c r="N1305" s="38" t="s">
        <v>1189</v>
      </c>
      <c r="O1305" s="14">
        <f t="shared" si="115"/>
        <v>45919.046481481484</v>
      </c>
      <c r="P1305" s="19">
        <f t="shared" si="116"/>
        <v>45919.25481481482</v>
      </c>
      <c r="Q1305" s="20" t="str">
        <f t="shared" si="117"/>
        <v>19/09/2025</v>
      </c>
      <c r="R1305" s="13" t="str">
        <f t="shared" si="118"/>
        <v>06</v>
      </c>
      <c r="S1305" s="13" t="str">
        <f t="shared" si="119"/>
        <v>Fri</v>
      </c>
    </row>
    <row r="1306" spans="1:19" x14ac:dyDescent="0.25">
      <c r="A1306" s="60">
        <v>45919.046481481484</v>
      </c>
      <c r="B1306" s="61">
        <v>444365406</v>
      </c>
      <c r="C1306" s="37" t="s">
        <v>36</v>
      </c>
      <c r="D1306" s="37" t="s">
        <v>38</v>
      </c>
      <c r="E1306" s="37" t="s">
        <v>46</v>
      </c>
      <c r="F1306" s="37" t="s">
        <v>120</v>
      </c>
      <c r="G1306" s="36">
        <v>3642.94</v>
      </c>
      <c r="H1306" s="61">
        <v>443584466</v>
      </c>
      <c r="I1306" s="36">
        <v>0</v>
      </c>
      <c r="J1306" s="36">
        <v>0</v>
      </c>
      <c r="K1306" s="36">
        <v>0</v>
      </c>
      <c r="L1306" s="36">
        <v>-3.03</v>
      </c>
      <c r="M1306" s="36">
        <v>9923.4699999999993</v>
      </c>
      <c r="N1306" s="37" t="s">
        <v>1189</v>
      </c>
      <c r="O1306" s="14">
        <f t="shared" si="115"/>
        <v>45919.046481481484</v>
      </c>
      <c r="P1306" s="19">
        <f t="shared" si="116"/>
        <v>45919.25481481482</v>
      </c>
      <c r="Q1306" s="20" t="str">
        <f t="shared" si="117"/>
        <v>19/09/2025</v>
      </c>
      <c r="R1306" s="13" t="str">
        <f t="shared" si="118"/>
        <v>06</v>
      </c>
      <c r="S1306" s="13" t="str">
        <f t="shared" si="119"/>
        <v>Fri</v>
      </c>
    </row>
    <row r="1307" spans="1:19" x14ac:dyDescent="0.25">
      <c r="A1307" s="58">
        <v>45919.046574074076</v>
      </c>
      <c r="B1307" s="59">
        <v>444365414</v>
      </c>
      <c r="C1307" s="38" t="s">
        <v>36</v>
      </c>
      <c r="D1307" s="38" t="s">
        <v>38</v>
      </c>
      <c r="E1307" s="38" t="s">
        <v>46</v>
      </c>
      <c r="F1307" s="38" t="s">
        <v>120</v>
      </c>
      <c r="G1307" s="35">
        <v>3642.79</v>
      </c>
      <c r="H1307" s="59">
        <v>443584474</v>
      </c>
      <c r="I1307" s="35">
        <v>0</v>
      </c>
      <c r="J1307" s="35">
        <v>0</v>
      </c>
      <c r="K1307" s="35">
        <v>0</v>
      </c>
      <c r="L1307" s="35">
        <v>-3.1</v>
      </c>
      <c r="M1307" s="35">
        <v>9920.3700000000008</v>
      </c>
      <c r="N1307" s="38" t="s">
        <v>1190</v>
      </c>
      <c r="O1307" s="14">
        <f t="shared" si="115"/>
        <v>45919.046574074076</v>
      </c>
      <c r="P1307" s="19">
        <f t="shared" si="116"/>
        <v>45919.254907407412</v>
      </c>
      <c r="Q1307" s="20" t="str">
        <f t="shared" si="117"/>
        <v>19/09/2025</v>
      </c>
      <c r="R1307" s="13" t="str">
        <f t="shared" si="118"/>
        <v>06</v>
      </c>
      <c r="S1307" s="13" t="str">
        <f t="shared" si="119"/>
        <v>Fri</v>
      </c>
    </row>
    <row r="1308" spans="1:19" x14ac:dyDescent="0.25">
      <c r="A1308" s="60">
        <v>45919.046574074076</v>
      </c>
      <c r="B1308" s="61">
        <v>444365416</v>
      </c>
      <c r="C1308" s="37" t="s">
        <v>36</v>
      </c>
      <c r="D1308" s="37" t="s">
        <v>38</v>
      </c>
      <c r="E1308" s="37" t="s">
        <v>46</v>
      </c>
      <c r="F1308" s="37" t="s">
        <v>120</v>
      </c>
      <c r="G1308" s="36">
        <v>3642.79</v>
      </c>
      <c r="H1308" s="61">
        <v>443584475</v>
      </c>
      <c r="I1308" s="36">
        <v>0</v>
      </c>
      <c r="J1308" s="36">
        <v>0</v>
      </c>
      <c r="K1308" s="36">
        <v>0</v>
      </c>
      <c r="L1308" s="36">
        <v>-3.13</v>
      </c>
      <c r="M1308" s="36">
        <v>9917.24</v>
      </c>
      <c r="N1308" s="37" t="s">
        <v>1190</v>
      </c>
      <c r="O1308" s="14">
        <f t="shared" si="115"/>
        <v>45919.046574074076</v>
      </c>
      <c r="P1308" s="19">
        <f t="shared" si="116"/>
        <v>45919.254907407412</v>
      </c>
      <c r="Q1308" s="20" t="str">
        <f t="shared" si="117"/>
        <v>19/09/2025</v>
      </c>
      <c r="R1308" s="13" t="str">
        <f t="shared" si="118"/>
        <v>06</v>
      </c>
      <c r="S1308" s="13" t="str">
        <f t="shared" si="119"/>
        <v>Fri</v>
      </c>
    </row>
    <row r="1309" spans="1:19" x14ac:dyDescent="0.25">
      <c r="A1309" s="58">
        <v>45919.046574074076</v>
      </c>
      <c r="B1309" s="59">
        <v>444365419</v>
      </c>
      <c r="C1309" s="38" t="s">
        <v>36</v>
      </c>
      <c r="D1309" s="38" t="s">
        <v>38</v>
      </c>
      <c r="E1309" s="38" t="s">
        <v>46</v>
      </c>
      <c r="F1309" s="38" t="s">
        <v>120</v>
      </c>
      <c r="G1309" s="35">
        <v>3642.79</v>
      </c>
      <c r="H1309" s="59">
        <v>443584476</v>
      </c>
      <c r="I1309" s="35">
        <v>0</v>
      </c>
      <c r="J1309" s="35">
        <v>0</v>
      </c>
      <c r="K1309" s="35">
        <v>0</v>
      </c>
      <c r="L1309" s="35">
        <v>-3.15</v>
      </c>
      <c r="M1309" s="35">
        <v>9914.09</v>
      </c>
      <c r="N1309" s="38" t="s">
        <v>1190</v>
      </c>
      <c r="O1309" s="14">
        <f t="shared" si="115"/>
        <v>45919.046574074076</v>
      </c>
      <c r="P1309" s="19">
        <f t="shared" si="116"/>
        <v>45919.254907407412</v>
      </c>
      <c r="Q1309" s="20" t="str">
        <f t="shared" si="117"/>
        <v>19/09/2025</v>
      </c>
      <c r="R1309" s="13" t="str">
        <f t="shared" si="118"/>
        <v>06</v>
      </c>
      <c r="S1309" s="13" t="str">
        <f t="shared" si="119"/>
        <v>Fri</v>
      </c>
    </row>
    <row r="1310" spans="1:19" x14ac:dyDescent="0.25">
      <c r="A1310" s="60">
        <v>45919.046574074076</v>
      </c>
      <c r="B1310" s="61">
        <v>444365421</v>
      </c>
      <c r="C1310" s="37" t="s">
        <v>36</v>
      </c>
      <c r="D1310" s="37" t="s">
        <v>38</v>
      </c>
      <c r="E1310" s="37" t="s">
        <v>46</v>
      </c>
      <c r="F1310" s="37" t="s">
        <v>120</v>
      </c>
      <c r="G1310" s="36">
        <v>3642.79</v>
      </c>
      <c r="H1310" s="61">
        <v>443584477</v>
      </c>
      <c r="I1310" s="36">
        <v>0</v>
      </c>
      <c r="J1310" s="36">
        <v>0</v>
      </c>
      <c r="K1310" s="36">
        <v>0</v>
      </c>
      <c r="L1310" s="36">
        <v>-3</v>
      </c>
      <c r="M1310" s="36">
        <v>9911.09</v>
      </c>
      <c r="N1310" s="37" t="s">
        <v>1191</v>
      </c>
      <c r="O1310" s="14">
        <f t="shared" si="115"/>
        <v>45919.046574074076</v>
      </c>
      <c r="P1310" s="19">
        <f t="shared" si="116"/>
        <v>45919.254907407412</v>
      </c>
      <c r="Q1310" s="20" t="str">
        <f t="shared" si="117"/>
        <v>19/09/2025</v>
      </c>
      <c r="R1310" s="13" t="str">
        <f t="shared" si="118"/>
        <v>06</v>
      </c>
      <c r="S1310" s="13" t="str">
        <f t="shared" si="119"/>
        <v>Fri</v>
      </c>
    </row>
    <row r="1311" spans="1:19" x14ac:dyDescent="0.25">
      <c r="A1311" s="58">
        <v>45919.046574074076</v>
      </c>
      <c r="B1311" s="59">
        <v>444365422</v>
      </c>
      <c r="C1311" s="38" t="s">
        <v>36</v>
      </c>
      <c r="D1311" s="38" t="s">
        <v>38</v>
      </c>
      <c r="E1311" s="38" t="s">
        <v>46</v>
      </c>
      <c r="F1311" s="38" t="s">
        <v>120</v>
      </c>
      <c r="G1311" s="35">
        <v>3642.79</v>
      </c>
      <c r="H1311" s="59">
        <v>443584478</v>
      </c>
      <c r="I1311" s="35">
        <v>0</v>
      </c>
      <c r="J1311" s="35">
        <v>0</v>
      </c>
      <c r="K1311" s="35">
        <v>0</v>
      </c>
      <c r="L1311" s="35">
        <v>-3.02</v>
      </c>
      <c r="M1311" s="35">
        <v>9908.07</v>
      </c>
      <c r="N1311" s="38" t="s">
        <v>1192</v>
      </c>
      <c r="O1311" s="14">
        <f t="shared" si="115"/>
        <v>45919.046574074076</v>
      </c>
      <c r="P1311" s="19">
        <f t="shared" si="116"/>
        <v>45919.254907407412</v>
      </c>
      <c r="Q1311" s="20" t="str">
        <f t="shared" si="117"/>
        <v>19/09/2025</v>
      </c>
      <c r="R1311" s="13" t="str">
        <f t="shared" si="118"/>
        <v>06</v>
      </c>
      <c r="S1311" s="13" t="str">
        <f t="shared" si="119"/>
        <v>Fri</v>
      </c>
    </row>
    <row r="1312" spans="1:19" x14ac:dyDescent="0.25">
      <c r="A1312" s="60">
        <v>45919.046620370369</v>
      </c>
      <c r="B1312" s="61">
        <v>444365427</v>
      </c>
      <c r="C1312" s="37" t="s">
        <v>36</v>
      </c>
      <c r="D1312" s="37" t="s">
        <v>38</v>
      </c>
      <c r="E1312" s="37" t="s">
        <v>46</v>
      </c>
      <c r="F1312" s="37" t="s">
        <v>120</v>
      </c>
      <c r="G1312" s="36">
        <v>3642.72</v>
      </c>
      <c r="H1312" s="61">
        <v>443584487</v>
      </c>
      <c r="I1312" s="36">
        <v>0</v>
      </c>
      <c r="J1312" s="36">
        <v>0</v>
      </c>
      <c r="K1312" s="36">
        <v>0</v>
      </c>
      <c r="L1312" s="36">
        <v>-3.07</v>
      </c>
      <c r="M1312" s="36">
        <v>9905</v>
      </c>
      <c r="N1312" s="37" t="s">
        <v>1193</v>
      </c>
      <c r="O1312" s="14">
        <f t="shared" si="115"/>
        <v>45919.046620370369</v>
      </c>
      <c r="P1312" s="19">
        <f t="shared" si="116"/>
        <v>45919.254953703705</v>
      </c>
      <c r="Q1312" s="20" t="str">
        <f t="shared" si="117"/>
        <v>19/09/2025</v>
      </c>
      <c r="R1312" s="13" t="str">
        <f t="shared" si="118"/>
        <v>06</v>
      </c>
      <c r="S1312" s="13" t="str">
        <f t="shared" si="119"/>
        <v>Fri</v>
      </c>
    </row>
    <row r="1313" spans="1:19" x14ac:dyDescent="0.25">
      <c r="A1313" s="58">
        <v>45919.046620370369</v>
      </c>
      <c r="B1313" s="59">
        <v>444365436</v>
      </c>
      <c r="C1313" s="38" t="s">
        <v>36</v>
      </c>
      <c r="D1313" s="38" t="s">
        <v>37</v>
      </c>
      <c r="E1313" s="38" t="s">
        <v>46</v>
      </c>
      <c r="F1313" s="38" t="s">
        <v>120</v>
      </c>
      <c r="G1313" s="35">
        <v>3642.74</v>
      </c>
      <c r="H1313" s="59">
        <v>443584499</v>
      </c>
      <c r="I1313" s="35">
        <v>0</v>
      </c>
      <c r="J1313" s="35">
        <v>0</v>
      </c>
      <c r="K1313" s="35">
        <v>0</v>
      </c>
      <c r="L1313" s="35">
        <v>1.58</v>
      </c>
      <c r="M1313" s="35">
        <v>9906.58</v>
      </c>
      <c r="N1313" s="38" t="s">
        <v>1194</v>
      </c>
      <c r="O1313" s="14">
        <f t="shared" si="115"/>
        <v>45919.046620370369</v>
      </c>
      <c r="P1313" s="19">
        <f t="shared" si="116"/>
        <v>45919.254953703705</v>
      </c>
      <c r="Q1313" s="20" t="str">
        <f t="shared" si="117"/>
        <v>19/09/2025</v>
      </c>
      <c r="R1313" s="13" t="str">
        <f t="shared" si="118"/>
        <v>06</v>
      </c>
      <c r="S1313" s="13" t="str">
        <f t="shared" si="119"/>
        <v>Fri</v>
      </c>
    </row>
    <row r="1314" spans="1:19" x14ac:dyDescent="0.25">
      <c r="A1314" s="60">
        <v>45919.048715277779</v>
      </c>
      <c r="B1314" s="61">
        <v>444365581</v>
      </c>
      <c r="C1314" s="37" t="s">
        <v>36</v>
      </c>
      <c r="D1314" s="37" t="s">
        <v>38</v>
      </c>
      <c r="E1314" s="37" t="s">
        <v>45</v>
      </c>
      <c r="F1314" s="37" t="s">
        <v>120</v>
      </c>
      <c r="G1314" s="36">
        <v>3642.65</v>
      </c>
      <c r="H1314" s="61">
        <v>443584629</v>
      </c>
      <c r="I1314" s="36">
        <v>0</v>
      </c>
      <c r="J1314" s="36">
        <v>0</v>
      </c>
      <c r="K1314" s="36">
        <v>0</v>
      </c>
      <c r="L1314" s="36">
        <v>0</v>
      </c>
      <c r="M1314" s="36">
        <v>9906.58</v>
      </c>
      <c r="N1314" s="37" t="s">
        <v>109</v>
      </c>
      <c r="O1314" s="14">
        <f t="shared" si="115"/>
        <v>45919.048715277779</v>
      </c>
      <c r="P1314" s="19">
        <f t="shared" si="116"/>
        <v>45919.257048611114</v>
      </c>
      <c r="Q1314" s="20" t="str">
        <f t="shared" si="117"/>
        <v>19/09/2025</v>
      </c>
      <c r="R1314" s="13" t="str">
        <f t="shared" si="118"/>
        <v>06</v>
      </c>
      <c r="S1314" s="13" t="str">
        <f t="shared" si="119"/>
        <v>Fri</v>
      </c>
    </row>
    <row r="1315" spans="1:19" x14ac:dyDescent="0.25">
      <c r="A1315" s="58">
        <v>45919.048715277779</v>
      </c>
      <c r="B1315" s="59">
        <v>444365582</v>
      </c>
      <c r="C1315" s="38" t="s">
        <v>36</v>
      </c>
      <c r="D1315" s="38" t="s">
        <v>38</v>
      </c>
      <c r="E1315" s="38" t="s">
        <v>45</v>
      </c>
      <c r="F1315" s="38" t="s">
        <v>120</v>
      </c>
      <c r="G1315" s="35">
        <v>3642.65</v>
      </c>
      <c r="H1315" s="59">
        <v>443584630</v>
      </c>
      <c r="I1315" s="35">
        <v>0</v>
      </c>
      <c r="J1315" s="35">
        <v>0</v>
      </c>
      <c r="K1315" s="35">
        <v>0</v>
      </c>
      <c r="L1315" s="35">
        <v>0</v>
      </c>
      <c r="M1315" s="35">
        <v>9906.58</v>
      </c>
      <c r="N1315" s="38" t="s">
        <v>77</v>
      </c>
      <c r="O1315" s="14">
        <f t="shared" si="115"/>
        <v>45919.048715277779</v>
      </c>
      <c r="P1315" s="19">
        <f t="shared" si="116"/>
        <v>45919.257048611114</v>
      </c>
      <c r="Q1315" s="20" t="str">
        <f t="shared" si="117"/>
        <v>19/09/2025</v>
      </c>
      <c r="R1315" s="13" t="str">
        <f t="shared" si="118"/>
        <v>06</v>
      </c>
      <c r="S1315" s="13" t="str">
        <f t="shared" si="119"/>
        <v>Fri</v>
      </c>
    </row>
    <row r="1316" spans="1:19" x14ac:dyDescent="0.25">
      <c r="A1316" s="60">
        <v>45919.048726851855</v>
      </c>
      <c r="B1316" s="61">
        <v>444365583</v>
      </c>
      <c r="C1316" s="37" t="s">
        <v>36</v>
      </c>
      <c r="D1316" s="37" t="s">
        <v>38</v>
      </c>
      <c r="E1316" s="37" t="s">
        <v>45</v>
      </c>
      <c r="F1316" s="37" t="s">
        <v>120</v>
      </c>
      <c r="G1316" s="36">
        <v>3642.65</v>
      </c>
      <c r="H1316" s="61">
        <v>443584631</v>
      </c>
      <c r="I1316" s="36">
        <v>0</v>
      </c>
      <c r="J1316" s="36">
        <v>0</v>
      </c>
      <c r="K1316" s="36">
        <v>0</v>
      </c>
      <c r="L1316" s="36">
        <v>0</v>
      </c>
      <c r="M1316" s="36">
        <v>9906.58</v>
      </c>
      <c r="N1316" s="37" t="s">
        <v>114</v>
      </c>
      <c r="O1316" s="14">
        <f t="shared" si="115"/>
        <v>45919.048726851855</v>
      </c>
      <c r="P1316" s="19">
        <f t="shared" si="116"/>
        <v>45919.257060185191</v>
      </c>
      <c r="Q1316" s="20" t="str">
        <f t="shared" si="117"/>
        <v>19/09/2025</v>
      </c>
      <c r="R1316" s="13" t="str">
        <f t="shared" si="118"/>
        <v>06</v>
      </c>
      <c r="S1316" s="13" t="str">
        <f t="shared" si="119"/>
        <v>Fri</v>
      </c>
    </row>
    <row r="1317" spans="1:19" x14ac:dyDescent="0.25">
      <c r="A1317" s="58">
        <v>45919.048726851855</v>
      </c>
      <c r="B1317" s="59">
        <v>444365584</v>
      </c>
      <c r="C1317" s="38" t="s">
        <v>36</v>
      </c>
      <c r="D1317" s="38" t="s">
        <v>38</v>
      </c>
      <c r="E1317" s="38" t="s">
        <v>45</v>
      </c>
      <c r="F1317" s="38" t="s">
        <v>120</v>
      </c>
      <c r="G1317" s="35">
        <v>3642.65</v>
      </c>
      <c r="H1317" s="59">
        <v>443584632</v>
      </c>
      <c r="I1317" s="35">
        <v>0</v>
      </c>
      <c r="J1317" s="35">
        <v>0</v>
      </c>
      <c r="K1317" s="35">
        <v>0</v>
      </c>
      <c r="L1317" s="35">
        <v>0</v>
      </c>
      <c r="M1317" s="35">
        <v>9906.58</v>
      </c>
      <c r="N1317" s="38" t="s">
        <v>108</v>
      </c>
      <c r="O1317" s="14">
        <f t="shared" si="115"/>
        <v>45919.048726851855</v>
      </c>
      <c r="P1317" s="19">
        <f t="shared" si="116"/>
        <v>45919.257060185191</v>
      </c>
      <c r="Q1317" s="20" t="str">
        <f t="shared" si="117"/>
        <v>19/09/2025</v>
      </c>
      <c r="R1317" s="13" t="str">
        <f t="shared" si="118"/>
        <v>06</v>
      </c>
      <c r="S1317" s="13" t="str">
        <f t="shared" si="119"/>
        <v>Fri</v>
      </c>
    </row>
    <row r="1318" spans="1:19" x14ac:dyDescent="0.25">
      <c r="A1318" s="60">
        <v>45919.048726851855</v>
      </c>
      <c r="B1318" s="61">
        <v>444365585</v>
      </c>
      <c r="C1318" s="37" t="s">
        <v>36</v>
      </c>
      <c r="D1318" s="37" t="s">
        <v>38</v>
      </c>
      <c r="E1318" s="37" t="s">
        <v>45</v>
      </c>
      <c r="F1318" s="37" t="s">
        <v>120</v>
      </c>
      <c r="G1318" s="36">
        <v>3642.65</v>
      </c>
      <c r="H1318" s="61">
        <v>443584633</v>
      </c>
      <c r="I1318" s="36">
        <v>0</v>
      </c>
      <c r="J1318" s="36">
        <v>0</v>
      </c>
      <c r="K1318" s="36">
        <v>0</v>
      </c>
      <c r="L1318" s="36">
        <v>0</v>
      </c>
      <c r="M1318" s="36">
        <v>9906.58</v>
      </c>
      <c r="N1318" s="37" t="s">
        <v>52</v>
      </c>
      <c r="O1318" s="14">
        <f t="shared" si="115"/>
        <v>45919.048726851855</v>
      </c>
      <c r="P1318" s="19">
        <f t="shared" si="116"/>
        <v>45919.257060185191</v>
      </c>
      <c r="Q1318" s="20" t="str">
        <f t="shared" si="117"/>
        <v>19/09/2025</v>
      </c>
      <c r="R1318" s="13" t="str">
        <f t="shared" si="118"/>
        <v>06</v>
      </c>
      <c r="S1318" s="13" t="str">
        <f t="shared" si="119"/>
        <v>Fri</v>
      </c>
    </row>
    <row r="1319" spans="1:19" x14ac:dyDescent="0.25">
      <c r="A1319" s="58">
        <v>45919.048726851855</v>
      </c>
      <c r="B1319" s="59">
        <v>444365586</v>
      </c>
      <c r="C1319" s="38" t="s">
        <v>36</v>
      </c>
      <c r="D1319" s="38" t="s">
        <v>38</v>
      </c>
      <c r="E1319" s="38" t="s">
        <v>45</v>
      </c>
      <c r="F1319" s="38" t="s">
        <v>120</v>
      </c>
      <c r="G1319" s="35">
        <v>3642.65</v>
      </c>
      <c r="H1319" s="59">
        <v>443584634</v>
      </c>
      <c r="I1319" s="35">
        <v>0</v>
      </c>
      <c r="J1319" s="35">
        <v>0</v>
      </c>
      <c r="K1319" s="35">
        <v>0</v>
      </c>
      <c r="L1319" s="35">
        <v>0</v>
      </c>
      <c r="M1319" s="35">
        <v>9906.58</v>
      </c>
      <c r="N1319" s="38" t="s">
        <v>47</v>
      </c>
      <c r="O1319" s="14">
        <f t="shared" ref="O1319:O1382" si="120">A1319</f>
        <v>45919.048726851855</v>
      </c>
      <c r="P1319" s="19">
        <f t="shared" ref="P1319:P1382" si="121">O1319+(5/24)</f>
        <v>45919.257060185191</v>
      </c>
      <c r="Q1319" s="20" t="str">
        <f t="shared" ref="Q1319:Q1382" si="122">TEXT(P1319,"dd/mm/yyyy")</f>
        <v>19/09/2025</v>
      </c>
      <c r="R1319" s="13" t="str">
        <f t="shared" ref="R1319:R1382" si="123">TEXT(P1319,"hh")</f>
        <v>06</v>
      </c>
      <c r="S1319" s="13" t="str">
        <f t="shared" ref="S1319:S1382" si="124">TEXT(P1319,"ddd")</f>
        <v>Fri</v>
      </c>
    </row>
    <row r="1320" spans="1:19" x14ac:dyDescent="0.25">
      <c r="A1320" s="60">
        <v>45919.048738425925</v>
      </c>
      <c r="B1320" s="61">
        <v>444365587</v>
      </c>
      <c r="C1320" s="37" t="s">
        <v>36</v>
      </c>
      <c r="D1320" s="37" t="s">
        <v>38</v>
      </c>
      <c r="E1320" s="37" t="s">
        <v>45</v>
      </c>
      <c r="F1320" s="37" t="s">
        <v>120</v>
      </c>
      <c r="G1320" s="36">
        <v>3642.65</v>
      </c>
      <c r="H1320" s="61">
        <v>443584635</v>
      </c>
      <c r="I1320" s="36">
        <v>0</v>
      </c>
      <c r="J1320" s="36">
        <v>0</v>
      </c>
      <c r="K1320" s="36">
        <v>0</v>
      </c>
      <c r="L1320" s="36">
        <v>0</v>
      </c>
      <c r="M1320" s="36">
        <v>9906.58</v>
      </c>
      <c r="N1320" s="37" t="s">
        <v>48</v>
      </c>
      <c r="O1320" s="14">
        <f t="shared" si="120"/>
        <v>45919.048738425925</v>
      </c>
      <c r="P1320" s="19">
        <f t="shared" si="121"/>
        <v>45919.257071759261</v>
      </c>
      <c r="Q1320" s="20" t="str">
        <f t="shared" si="122"/>
        <v>19/09/2025</v>
      </c>
      <c r="R1320" s="13" t="str">
        <f t="shared" si="123"/>
        <v>06</v>
      </c>
      <c r="S1320" s="13" t="str">
        <f t="shared" si="124"/>
        <v>Fri</v>
      </c>
    </row>
    <row r="1321" spans="1:19" x14ac:dyDescent="0.25">
      <c r="A1321" s="58">
        <v>45919.05195601852</v>
      </c>
      <c r="B1321" s="59">
        <v>444365783</v>
      </c>
      <c r="C1321" s="38" t="s">
        <v>36</v>
      </c>
      <c r="D1321" s="38" t="s">
        <v>38</v>
      </c>
      <c r="E1321" s="38" t="s">
        <v>45</v>
      </c>
      <c r="F1321" s="38" t="s">
        <v>120</v>
      </c>
      <c r="G1321" s="35">
        <v>3642.54</v>
      </c>
      <c r="H1321" s="59">
        <v>443584810</v>
      </c>
      <c r="I1321" s="35">
        <v>0</v>
      </c>
      <c r="J1321" s="35">
        <v>0</v>
      </c>
      <c r="K1321" s="35">
        <v>0</v>
      </c>
      <c r="L1321" s="35">
        <v>0</v>
      </c>
      <c r="M1321" s="35">
        <v>9906.58</v>
      </c>
      <c r="N1321" s="38" t="s">
        <v>81</v>
      </c>
      <c r="O1321" s="14">
        <f t="shared" si="120"/>
        <v>45919.05195601852</v>
      </c>
      <c r="P1321" s="19">
        <f t="shared" si="121"/>
        <v>45919.260289351856</v>
      </c>
      <c r="Q1321" s="20" t="str">
        <f t="shared" si="122"/>
        <v>19/09/2025</v>
      </c>
      <c r="R1321" s="13" t="str">
        <f t="shared" si="123"/>
        <v>06</v>
      </c>
      <c r="S1321" s="13" t="str">
        <f t="shared" si="124"/>
        <v>Fri</v>
      </c>
    </row>
    <row r="1322" spans="1:19" x14ac:dyDescent="0.25">
      <c r="A1322" s="60">
        <v>45919.05195601852</v>
      </c>
      <c r="B1322" s="61">
        <v>444365784</v>
      </c>
      <c r="C1322" s="37" t="s">
        <v>36</v>
      </c>
      <c r="D1322" s="37" t="s">
        <v>38</v>
      </c>
      <c r="E1322" s="37" t="s">
        <v>45</v>
      </c>
      <c r="F1322" s="37" t="s">
        <v>120</v>
      </c>
      <c r="G1322" s="36">
        <v>3642.54</v>
      </c>
      <c r="H1322" s="61">
        <v>443584811</v>
      </c>
      <c r="I1322" s="36">
        <v>0</v>
      </c>
      <c r="J1322" s="36">
        <v>0</v>
      </c>
      <c r="K1322" s="36">
        <v>0</v>
      </c>
      <c r="L1322" s="36">
        <v>0</v>
      </c>
      <c r="M1322" s="36">
        <v>9906.58</v>
      </c>
      <c r="N1322" s="37" t="s">
        <v>93</v>
      </c>
      <c r="O1322" s="14">
        <f t="shared" si="120"/>
        <v>45919.05195601852</v>
      </c>
      <c r="P1322" s="19">
        <f t="shared" si="121"/>
        <v>45919.260289351856</v>
      </c>
      <c r="Q1322" s="20" t="str">
        <f t="shared" si="122"/>
        <v>19/09/2025</v>
      </c>
      <c r="R1322" s="13" t="str">
        <f t="shared" si="123"/>
        <v>06</v>
      </c>
      <c r="S1322" s="13" t="str">
        <f t="shared" si="124"/>
        <v>Fri</v>
      </c>
    </row>
    <row r="1323" spans="1:19" x14ac:dyDescent="0.25">
      <c r="A1323" s="58">
        <v>45919.059710648151</v>
      </c>
      <c r="B1323" s="59">
        <v>444366615</v>
      </c>
      <c r="C1323" s="38" t="s">
        <v>36</v>
      </c>
      <c r="D1323" s="38" t="s">
        <v>38</v>
      </c>
      <c r="E1323" s="38" t="s">
        <v>45</v>
      </c>
      <c r="F1323" s="38" t="s">
        <v>120</v>
      </c>
      <c r="G1323" s="35">
        <v>3642</v>
      </c>
      <c r="H1323" s="59">
        <v>443585631</v>
      </c>
      <c r="I1323" s="35">
        <v>0</v>
      </c>
      <c r="J1323" s="35">
        <v>0</v>
      </c>
      <c r="K1323" s="35">
        <v>0</v>
      </c>
      <c r="L1323" s="35">
        <v>0</v>
      </c>
      <c r="M1323" s="35">
        <v>9906.58</v>
      </c>
      <c r="N1323" s="38" t="s">
        <v>76</v>
      </c>
      <c r="O1323" s="14">
        <f t="shared" si="120"/>
        <v>45919.059710648151</v>
      </c>
      <c r="P1323" s="19">
        <f t="shared" si="121"/>
        <v>45919.268043981487</v>
      </c>
      <c r="Q1323" s="20" t="str">
        <f t="shared" si="122"/>
        <v>19/09/2025</v>
      </c>
      <c r="R1323" s="13" t="str">
        <f t="shared" si="123"/>
        <v>06</v>
      </c>
      <c r="S1323" s="13" t="str">
        <f t="shared" si="124"/>
        <v>Fri</v>
      </c>
    </row>
    <row r="1324" spans="1:19" x14ac:dyDescent="0.25">
      <c r="A1324" s="60">
        <v>45919.059710648151</v>
      </c>
      <c r="B1324" s="61">
        <v>444366616</v>
      </c>
      <c r="C1324" s="37" t="s">
        <v>36</v>
      </c>
      <c r="D1324" s="37" t="s">
        <v>38</v>
      </c>
      <c r="E1324" s="37" t="s">
        <v>45</v>
      </c>
      <c r="F1324" s="37" t="s">
        <v>120</v>
      </c>
      <c r="G1324" s="36">
        <v>3642</v>
      </c>
      <c r="H1324" s="61">
        <v>443585632</v>
      </c>
      <c r="I1324" s="36">
        <v>0</v>
      </c>
      <c r="J1324" s="36">
        <v>0</v>
      </c>
      <c r="K1324" s="36">
        <v>0</v>
      </c>
      <c r="L1324" s="36">
        <v>0</v>
      </c>
      <c r="M1324" s="36">
        <v>9906.58</v>
      </c>
      <c r="N1324" s="37" t="s">
        <v>75</v>
      </c>
      <c r="O1324" s="14">
        <f t="shared" si="120"/>
        <v>45919.059710648151</v>
      </c>
      <c r="P1324" s="19">
        <f t="shared" si="121"/>
        <v>45919.268043981487</v>
      </c>
      <c r="Q1324" s="20" t="str">
        <f t="shared" si="122"/>
        <v>19/09/2025</v>
      </c>
      <c r="R1324" s="13" t="str">
        <f t="shared" si="123"/>
        <v>06</v>
      </c>
      <c r="S1324" s="13" t="str">
        <f t="shared" si="124"/>
        <v>Fri</v>
      </c>
    </row>
    <row r="1325" spans="1:19" x14ac:dyDescent="0.25">
      <c r="A1325" s="58">
        <v>45919.059733796297</v>
      </c>
      <c r="B1325" s="59">
        <v>444366622</v>
      </c>
      <c r="C1325" s="38" t="s">
        <v>36</v>
      </c>
      <c r="D1325" s="38" t="s">
        <v>38</v>
      </c>
      <c r="E1325" s="38" t="s">
        <v>46</v>
      </c>
      <c r="F1325" s="38" t="s">
        <v>120</v>
      </c>
      <c r="G1325" s="35">
        <v>3641.91</v>
      </c>
      <c r="H1325" s="59">
        <v>443585637</v>
      </c>
      <c r="I1325" s="35">
        <v>0</v>
      </c>
      <c r="J1325" s="35">
        <v>0</v>
      </c>
      <c r="K1325" s="35">
        <v>0</v>
      </c>
      <c r="L1325" s="35">
        <v>-3.05</v>
      </c>
      <c r="M1325" s="35">
        <v>9903.5300000000007</v>
      </c>
      <c r="N1325" s="38" t="s">
        <v>1195</v>
      </c>
      <c r="O1325" s="14">
        <f t="shared" si="120"/>
        <v>45919.059733796297</v>
      </c>
      <c r="P1325" s="19">
        <f t="shared" si="121"/>
        <v>45919.268067129633</v>
      </c>
      <c r="Q1325" s="20" t="str">
        <f t="shared" si="122"/>
        <v>19/09/2025</v>
      </c>
      <c r="R1325" s="13" t="str">
        <f t="shared" si="123"/>
        <v>06</v>
      </c>
      <c r="S1325" s="13" t="str">
        <f t="shared" si="124"/>
        <v>Fri</v>
      </c>
    </row>
    <row r="1326" spans="1:19" x14ac:dyDescent="0.25">
      <c r="A1326" s="60">
        <v>45919.05982638889</v>
      </c>
      <c r="B1326" s="61">
        <v>444366636</v>
      </c>
      <c r="C1326" s="37" t="s">
        <v>36</v>
      </c>
      <c r="D1326" s="37" t="s">
        <v>38</v>
      </c>
      <c r="E1326" s="37" t="s">
        <v>45</v>
      </c>
      <c r="F1326" s="37" t="s">
        <v>120</v>
      </c>
      <c r="G1326" s="36">
        <v>3641.88</v>
      </c>
      <c r="H1326" s="61">
        <v>443585651</v>
      </c>
      <c r="I1326" s="36">
        <v>0</v>
      </c>
      <c r="J1326" s="36">
        <v>0</v>
      </c>
      <c r="K1326" s="36">
        <v>0</v>
      </c>
      <c r="L1326" s="36">
        <v>0</v>
      </c>
      <c r="M1326" s="36">
        <v>9903.5300000000007</v>
      </c>
      <c r="N1326" s="37" t="s">
        <v>115</v>
      </c>
      <c r="O1326" s="14">
        <f t="shared" si="120"/>
        <v>45919.05982638889</v>
      </c>
      <c r="P1326" s="19">
        <f t="shared" si="121"/>
        <v>45919.268159722225</v>
      </c>
      <c r="Q1326" s="20" t="str">
        <f t="shared" si="122"/>
        <v>19/09/2025</v>
      </c>
      <c r="R1326" s="13" t="str">
        <f t="shared" si="123"/>
        <v>06</v>
      </c>
      <c r="S1326" s="13" t="str">
        <f t="shared" si="124"/>
        <v>Fri</v>
      </c>
    </row>
    <row r="1327" spans="1:19" x14ac:dyDescent="0.25">
      <c r="A1327" s="58">
        <v>45919.063240740739</v>
      </c>
      <c r="B1327" s="59">
        <v>444366969</v>
      </c>
      <c r="C1327" s="38" t="s">
        <v>36</v>
      </c>
      <c r="D1327" s="38" t="s">
        <v>37</v>
      </c>
      <c r="E1327" s="38" t="s">
        <v>46</v>
      </c>
      <c r="F1327" s="38" t="s">
        <v>120</v>
      </c>
      <c r="G1327" s="35">
        <v>3642.26</v>
      </c>
      <c r="H1327" s="59">
        <v>443585996</v>
      </c>
      <c r="I1327" s="35">
        <v>0</v>
      </c>
      <c r="J1327" s="35">
        <v>0</v>
      </c>
      <c r="K1327" s="35">
        <v>0</v>
      </c>
      <c r="L1327" s="35">
        <v>0.77</v>
      </c>
      <c r="M1327" s="35">
        <v>9904.2999999999993</v>
      </c>
      <c r="N1327" s="38" t="s">
        <v>1196</v>
      </c>
      <c r="O1327" s="14">
        <f t="shared" si="120"/>
        <v>45919.063240740739</v>
      </c>
      <c r="P1327" s="19">
        <f t="shared" si="121"/>
        <v>45919.271574074075</v>
      </c>
      <c r="Q1327" s="20" t="str">
        <f t="shared" si="122"/>
        <v>19/09/2025</v>
      </c>
      <c r="R1327" s="13" t="str">
        <f t="shared" si="123"/>
        <v>06</v>
      </c>
      <c r="S1327" s="13" t="str">
        <f t="shared" si="124"/>
        <v>Fri</v>
      </c>
    </row>
    <row r="1328" spans="1:19" x14ac:dyDescent="0.25">
      <c r="A1328" s="60">
        <v>45919.067465277774</v>
      </c>
      <c r="B1328" s="61">
        <v>444367155</v>
      </c>
      <c r="C1328" s="37" t="s">
        <v>36</v>
      </c>
      <c r="D1328" s="37" t="s">
        <v>37</v>
      </c>
      <c r="E1328" s="37" t="s">
        <v>45</v>
      </c>
      <c r="F1328" s="37" t="s">
        <v>120</v>
      </c>
      <c r="G1328" s="36">
        <v>3642.5</v>
      </c>
      <c r="H1328" s="61">
        <v>443586208</v>
      </c>
      <c r="I1328" s="36">
        <v>0</v>
      </c>
      <c r="J1328" s="36">
        <v>0</v>
      </c>
      <c r="K1328" s="36">
        <v>0</v>
      </c>
      <c r="L1328" s="36">
        <v>0</v>
      </c>
      <c r="M1328" s="36">
        <v>9904.2999999999993</v>
      </c>
      <c r="N1328" s="37" t="s">
        <v>116</v>
      </c>
      <c r="O1328" s="14">
        <f t="shared" si="120"/>
        <v>45919.067465277774</v>
      </c>
      <c r="P1328" s="19">
        <f t="shared" si="121"/>
        <v>45919.27579861111</v>
      </c>
      <c r="Q1328" s="20" t="str">
        <f t="shared" si="122"/>
        <v>19/09/2025</v>
      </c>
      <c r="R1328" s="13" t="str">
        <f t="shared" si="123"/>
        <v>06</v>
      </c>
      <c r="S1328" s="13" t="str">
        <f t="shared" si="124"/>
        <v>Fri</v>
      </c>
    </row>
    <row r="1329" spans="1:19" x14ac:dyDescent="0.25">
      <c r="A1329" s="58">
        <v>45919.078148148146</v>
      </c>
      <c r="B1329" s="59">
        <v>444367985</v>
      </c>
      <c r="C1329" s="38" t="s">
        <v>36</v>
      </c>
      <c r="D1329" s="38" t="s">
        <v>37</v>
      </c>
      <c r="E1329" s="38" t="s">
        <v>46</v>
      </c>
      <c r="F1329" s="38" t="s">
        <v>120</v>
      </c>
      <c r="G1329" s="35">
        <v>3641.09</v>
      </c>
      <c r="H1329" s="59">
        <v>443587039</v>
      </c>
      <c r="I1329" s="35">
        <v>0</v>
      </c>
      <c r="J1329" s="35">
        <v>0</v>
      </c>
      <c r="K1329" s="35">
        <v>0</v>
      </c>
      <c r="L1329" s="35">
        <v>1.56</v>
      </c>
      <c r="M1329" s="35">
        <v>9905.86</v>
      </c>
      <c r="N1329" s="38" t="s">
        <v>1197</v>
      </c>
      <c r="O1329" s="14">
        <f t="shared" si="120"/>
        <v>45919.078148148146</v>
      </c>
      <c r="P1329" s="19">
        <f t="shared" si="121"/>
        <v>45919.286481481482</v>
      </c>
      <c r="Q1329" s="20" t="str">
        <f t="shared" si="122"/>
        <v>19/09/2025</v>
      </c>
      <c r="R1329" s="13" t="str">
        <f t="shared" si="123"/>
        <v>06</v>
      </c>
      <c r="S1329" s="13" t="str">
        <f t="shared" si="124"/>
        <v>Fri</v>
      </c>
    </row>
    <row r="1330" spans="1:19" x14ac:dyDescent="0.25">
      <c r="A1330" s="60">
        <v>45919.078148148146</v>
      </c>
      <c r="B1330" s="61">
        <v>444367986</v>
      </c>
      <c r="C1330" s="37" t="s">
        <v>36</v>
      </c>
      <c r="D1330" s="37" t="s">
        <v>37</v>
      </c>
      <c r="E1330" s="37" t="s">
        <v>46</v>
      </c>
      <c r="F1330" s="37" t="s">
        <v>120</v>
      </c>
      <c r="G1330" s="36">
        <v>3641.09</v>
      </c>
      <c r="H1330" s="61">
        <v>443587040</v>
      </c>
      <c r="I1330" s="36">
        <v>0</v>
      </c>
      <c r="J1330" s="36">
        <v>0</v>
      </c>
      <c r="K1330" s="36">
        <v>0</v>
      </c>
      <c r="L1330" s="36">
        <v>1.56</v>
      </c>
      <c r="M1330" s="36">
        <v>9907.42</v>
      </c>
      <c r="N1330" s="37" t="s">
        <v>1197</v>
      </c>
      <c r="O1330" s="14">
        <f t="shared" si="120"/>
        <v>45919.078148148146</v>
      </c>
      <c r="P1330" s="19">
        <f t="shared" si="121"/>
        <v>45919.286481481482</v>
      </c>
      <c r="Q1330" s="20" t="str">
        <f t="shared" si="122"/>
        <v>19/09/2025</v>
      </c>
      <c r="R1330" s="13" t="str">
        <f t="shared" si="123"/>
        <v>06</v>
      </c>
      <c r="S1330" s="13" t="str">
        <f t="shared" si="124"/>
        <v>Fri</v>
      </c>
    </row>
    <row r="1331" spans="1:19" x14ac:dyDescent="0.25">
      <c r="A1331" s="58">
        <v>45919.078148148146</v>
      </c>
      <c r="B1331" s="59">
        <v>444367987</v>
      </c>
      <c r="C1331" s="38" t="s">
        <v>36</v>
      </c>
      <c r="D1331" s="38" t="s">
        <v>37</v>
      </c>
      <c r="E1331" s="38" t="s">
        <v>46</v>
      </c>
      <c r="F1331" s="38" t="s">
        <v>120</v>
      </c>
      <c r="G1331" s="35">
        <v>3641.09</v>
      </c>
      <c r="H1331" s="59">
        <v>443587041</v>
      </c>
      <c r="I1331" s="35">
        <v>0</v>
      </c>
      <c r="J1331" s="35">
        <v>0</v>
      </c>
      <c r="K1331" s="35">
        <v>0</v>
      </c>
      <c r="L1331" s="35">
        <v>1.56</v>
      </c>
      <c r="M1331" s="35">
        <v>9908.98</v>
      </c>
      <c r="N1331" s="38" t="s">
        <v>1197</v>
      </c>
      <c r="O1331" s="14">
        <f t="shared" si="120"/>
        <v>45919.078148148146</v>
      </c>
      <c r="P1331" s="19">
        <f t="shared" si="121"/>
        <v>45919.286481481482</v>
      </c>
      <c r="Q1331" s="20" t="str">
        <f t="shared" si="122"/>
        <v>19/09/2025</v>
      </c>
      <c r="R1331" s="13" t="str">
        <f t="shared" si="123"/>
        <v>06</v>
      </c>
      <c r="S1331" s="13" t="str">
        <f t="shared" si="124"/>
        <v>Fri</v>
      </c>
    </row>
    <row r="1332" spans="1:19" x14ac:dyDescent="0.25">
      <c r="A1332" s="60">
        <v>45919.080034722225</v>
      </c>
      <c r="B1332" s="61">
        <v>444368176</v>
      </c>
      <c r="C1332" s="37" t="s">
        <v>36</v>
      </c>
      <c r="D1332" s="37" t="s">
        <v>37</v>
      </c>
      <c r="E1332" s="37" t="s">
        <v>46</v>
      </c>
      <c r="F1332" s="37" t="s">
        <v>120</v>
      </c>
      <c r="G1332" s="36">
        <v>3640.85</v>
      </c>
      <c r="H1332" s="61">
        <v>443587218</v>
      </c>
      <c r="I1332" s="36">
        <v>0</v>
      </c>
      <c r="J1332" s="36">
        <v>0</v>
      </c>
      <c r="K1332" s="36">
        <v>0</v>
      </c>
      <c r="L1332" s="36">
        <v>3.53</v>
      </c>
      <c r="M1332" s="36">
        <v>9912.51</v>
      </c>
      <c r="N1332" s="37" t="s">
        <v>1198</v>
      </c>
      <c r="O1332" s="14">
        <f t="shared" si="120"/>
        <v>45919.080034722225</v>
      </c>
      <c r="P1332" s="19">
        <f t="shared" si="121"/>
        <v>45919.288368055561</v>
      </c>
      <c r="Q1332" s="20" t="str">
        <f t="shared" si="122"/>
        <v>19/09/2025</v>
      </c>
      <c r="R1332" s="13" t="str">
        <f t="shared" si="123"/>
        <v>06</v>
      </c>
      <c r="S1332" s="13" t="str">
        <f t="shared" si="124"/>
        <v>Fri</v>
      </c>
    </row>
    <row r="1333" spans="1:19" x14ac:dyDescent="0.25">
      <c r="A1333" s="58">
        <v>45919.081574074073</v>
      </c>
      <c r="B1333" s="59">
        <v>444368525</v>
      </c>
      <c r="C1333" s="38" t="s">
        <v>36</v>
      </c>
      <c r="D1333" s="38" t="s">
        <v>38</v>
      </c>
      <c r="E1333" s="38" t="s">
        <v>46</v>
      </c>
      <c r="F1333" s="38" t="s">
        <v>120</v>
      </c>
      <c r="G1333" s="35">
        <v>3639.46</v>
      </c>
      <c r="H1333" s="59">
        <v>443587533</v>
      </c>
      <c r="I1333" s="35">
        <v>0</v>
      </c>
      <c r="J1333" s="35">
        <v>0</v>
      </c>
      <c r="K1333" s="35">
        <v>0</v>
      </c>
      <c r="L1333" s="35">
        <v>-3.04</v>
      </c>
      <c r="M1333" s="35">
        <v>9909.4699999999993</v>
      </c>
      <c r="N1333" s="38" t="s">
        <v>1199</v>
      </c>
      <c r="O1333" s="14">
        <f t="shared" si="120"/>
        <v>45919.081574074073</v>
      </c>
      <c r="P1333" s="19">
        <f t="shared" si="121"/>
        <v>45919.289907407408</v>
      </c>
      <c r="Q1333" s="20" t="str">
        <f t="shared" si="122"/>
        <v>19/09/2025</v>
      </c>
      <c r="R1333" s="13" t="str">
        <f t="shared" si="123"/>
        <v>06</v>
      </c>
      <c r="S1333" s="13" t="str">
        <f t="shared" si="124"/>
        <v>Fri</v>
      </c>
    </row>
    <row r="1334" spans="1:19" x14ac:dyDescent="0.25">
      <c r="A1334" s="60">
        <v>45919.081967592596</v>
      </c>
      <c r="B1334" s="61">
        <v>444368833</v>
      </c>
      <c r="C1334" s="37" t="s">
        <v>36</v>
      </c>
      <c r="D1334" s="37" t="s">
        <v>37</v>
      </c>
      <c r="E1334" s="37" t="s">
        <v>46</v>
      </c>
      <c r="F1334" s="37" t="s">
        <v>120</v>
      </c>
      <c r="G1334" s="36">
        <v>3640.32</v>
      </c>
      <c r="H1334" s="61">
        <v>443587840</v>
      </c>
      <c r="I1334" s="36">
        <v>0</v>
      </c>
      <c r="J1334" s="36">
        <v>0</v>
      </c>
      <c r="K1334" s="36">
        <v>0</v>
      </c>
      <c r="L1334" s="36">
        <v>2.73</v>
      </c>
      <c r="M1334" s="36">
        <v>9912.2000000000007</v>
      </c>
      <c r="N1334" s="37" t="s">
        <v>1200</v>
      </c>
      <c r="O1334" s="14">
        <f t="shared" si="120"/>
        <v>45919.081967592596</v>
      </c>
      <c r="P1334" s="19">
        <f t="shared" si="121"/>
        <v>45919.290300925932</v>
      </c>
      <c r="Q1334" s="20" t="str">
        <f t="shared" si="122"/>
        <v>19/09/2025</v>
      </c>
      <c r="R1334" s="13" t="str">
        <f t="shared" si="123"/>
        <v>06</v>
      </c>
      <c r="S1334" s="13" t="str">
        <f t="shared" si="124"/>
        <v>Fri</v>
      </c>
    </row>
    <row r="1335" spans="1:19" x14ac:dyDescent="0.25">
      <c r="A1335" s="58">
        <v>45919.082048611112</v>
      </c>
      <c r="B1335" s="59">
        <v>444368888</v>
      </c>
      <c r="C1335" s="38" t="s">
        <v>36</v>
      </c>
      <c r="D1335" s="38" t="s">
        <v>38</v>
      </c>
      <c r="E1335" s="38" t="s">
        <v>45</v>
      </c>
      <c r="F1335" s="38" t="s">
        <v>120</v>
      </c>
      <c r="G1335" s="35">
        <v>3639.85</v>
      </c>
      <c r="H1335" s="59">
        <v>443587895</v>
      </c>
      <c r="I1335" s="35">
        <v>0</v>
      </c>
      <c r="J1335" s="35">
        <v>0</v>
      </c>
      <c r="K1335" s="35">
        <v>0</v>
      </c>
      <c r="L1335" s="35">
        <v>0</v>
      </c>
      <c r="M1335" s="35">
        <v>9912.2000000000007</v>
      </c>
      <c r="N1335" s="38" t="s">
        <v>116</v>
      </c>
      <c r="O1335" s="14">
        <f t="shared" si="120"/>
        <v>45919.082048611112</v>
      </c>
      <c r="P1335" s="19">
        <f t="shared" si="121"/>
        <v>45919.290381944447</v>
      </c>
      <c r="Q1335" s="20" t="str">
        <f t="shared" si="122"/>
        <v>19/09/2025</v>
      </c>
      <c r="R1335" s="13" t="str">
        <f t="shared" si="123"/>
        <v>06</v>
      </c>
      <c r="S1335" s="13" t="str">
        <f t="shared" si="124"/>
        <v>Fri</v>
      </c>
    </row>
    <row r="1336" spans="1:19" x14ac:dyDescent="0.25">
      <c r="A1336" s="60">
        <v>45919.082048611112</v>
      </c>
      <c r="B1336" s="61">
        <v>444368889</v>
      </c>
      <c r="C1336" s="37" t="s">
        <v>36</v>
      </c>
      <c r="D1336" s="37" t="s">
        <v>38</v>
      </c>
      <c r="E1336" s="37" t="s">
        <v>45</v>
      </c>
      <c r="F1336" s="37" t="s">
        <v>120</v>
      </c>
      <c r="G1336" s="36">
        <v>3639.85</v>
      </c>
      <c r="H1336" s="61">
        <v>443587896</v>
      </c>
      <c r="I1336" s="36">
        <v>0</v>
      </c>
      <c r="J1336" s="36">
        <v>0</v>
      </c>
      <c r="K1336" s="36">
        <v>0</v>
      </c>
      <c r="L1336" s="36">
        <v>0</v>
      </c>
      <c r="M1336" s="36">
        <v>9912.2000000000007</v>
      </c>
      <c r="N1336" s="37" t="s">
        <v>119</v>
      </c>
      <c r="O1336" s="14">
        <f t="shared" si="120"/>
        <v>45919.082048611112</v>
      </c>
      <c r="P1336" s="19">
        <f t="shared" si="121"/>
        <v>45919.290381944447</v>
      </c>
      <c r="Q1336" s="20" t="str">
        <f t="shared" si="122"/>
        <v>19/09/2025</v>
      </c>
      <c r="R1336" s="13" t="str">
        <f t="shared" si="123"/>
        <v>06</v>
      </c>
      <c r="S1336" s="13" t="str">
        <f t="shared" si="124"/>
        <v>Fri</v>
      </c>
    </row>
    <row r="1337" spans="1:19" x14ac:dyDescent="0.25">
      <c r="A1337" s="58">
        <v>45919.083321759259</v>
      </c>
      <c r="B1337" s="59">
        <v>444368957</v>
      </c>
      <c r="C1337" s="38" t="s">
        <v>36</v>
      </c>
      <c r="D1337" s="38" t="s">
        <v>38</v>
      </c>
      <c r="E1337" s="38" t="s">
        <v>45</v>
      </c>
      <c r="F1337" s="38" t="s">
        <v>120</v>
      </c>
      <c r="G1337" s="35">
        <v>3640.21</v>
      </c>
      <c r="H1337" s="59">
        <v>443587961</v>
      </c>
      <c r="I1337" s="35">
        <v>0</v>
      </c>
      <c r="J1337" s="35">
        <v>0</v>
      </c>
      <c r="K1337" s="35">
        <v>0</v>
      </c>
      <c r="L1337" s="35">
        <v>0</v>
      </c>
      <c r="M1337" s="35">
        <v>9912.2000000000007</v>
      </c>
      <c r="N1337" s="38" t="s">
        <v>77</v>
      </c>
      <c r="O1337" s="14">
        <f t="shared" si="120"/>
        <v>45919.083321759259</v>
      </c>
      <c r="P1337" s="19">
        <f t="shared" si="121"/>
        <v>45919.291655092595</v>
      </c>
      <c r="Q1337" s="20" t="str">
        <f t="shared" si="122"/>
        <v>19/09/2025</v>
      </c>
      <c r="R1337" s="13" t="str">
        <f t="shared" si="123"/>
        <v>06</v>
      </c>
      <c r="S1337" s="13" t="str">
        <f t="shared" si="124"/>
        <v>Fri</v>
      </c>
    </row>
    <row r="1338" spans="1:19" x14ac:dyDescent="0.25">
      <c r="A1338" s="60">
        <v>45919.083321759259</v>
      </c>
      <c r="B1338" s="61">
        <v>444368958</v>
      </c>
      <c r="C1338" s="37" t="s">
        <v>36</v>
      </c>
      <c r="D1338" s="37" t="s">
        <v>38</v>
      </c>
      <c r="E1338" s="37" t="s">
        <v>45</v>
      </c>
      <c r="F1338" s="37" t="s">
        <v>120</v>
      </c>
      <c r="G1338" s="36">
        <v>3640.21</v>
      </c>
      <c r="H1338" s="61">
        <v>443587962</v>
      </c>
      <c r="I1338" s="36">
        <v>0</v>
      </c>
      <c r="J1338" s="36">
        <v>0</v>
      </c>
      <c r="K1338" s="36">
        <v>0</v>
      </c>
      <c r="L1338" s="36">
        <v>0</v>
      </c>
      <c r="M1338" s="36">
        <v>9912.2000000000007</v>
      </c>
      <c r="N1338" s="37" t="s">
        <v>108</v>
      </c>
      <c r="O1338" s="14">
        <f t="shared" si="120"/>
        <v>45919.083321759259</v>
      </c>
      <c r="P1338" s="19">
        <f t="shared" si="121"/>
        <v>45919.291655092595</v>
      </c>
      <c r="Q1338" s="20" t="str">
        <f t="shared" si="122"/>
        <v>19/09/2025</v>
      </c>
      <c r="R1338" s="13" t="str">
        <f t="shared" si="123"/>
        <v>06</v>
      </c>
      <c r="S1338" s="13" t="str">
        <f t="shared" si="124"/>
        <v>Fri</v>
      </c>
    </row>
    <row r="1339" spans="1:19" x14ac:dyDescent="0.25">
      <c r="A1339" s="58">
        <v>45919.083321759259</v>
      </c>
      <c r="B1339" s="59">
        <v>444368959</v>
      </c>
      <c r="C1339" s="38" t="s">
        <v>36</v>
      </c>
      <c r="D1339" s="38" t="s">
        <v>38</v>
      </c>
      <c r="E1339" s="38" t="s">
        <v>45</v>
      </c>
      <c r="F1339" s="38" t="s">
        <v>120</v>
      </c>
      <c r="G1339" s="35">
        <v>3640.21</v>
      </c>
      <c r="H1339" s="59">
        <v>443587964</v>
      </c>
      <c r="I1339" s="35">
        <v>0</v>
      </c>
      <c r="J1339" s="35">
        <v>0</v>
      </c>
      <c r="K1339" s="35">
        <v>0</v>
      </c>
      <c r="L1339" s="35">
        <v>0</v>
      </c>
      <c r="M1339" s="35">
        <v>9912.2000000000007</v>
      </c>
      <c r="N1339" s="38" t="s">
        <v>109</v>
      </c>
      <c r="O1339" s="14">
        <f t="shared" si="120"/>
        <v>45919.083321759259</v>
      </c>
      <c r="P1339" s="19">
        <f t="shared" si="121"/>
        <v>45919.291655092595</v>
      </c>
      <c r="Q1339" s="20" t="str">
        <f t="shared" si="122"/>
        <v>19/09/2025</v>
      </c>
      <c r="R1339" s="13" t="str">
        <f t="shared" si="123"/>
        <v>06</v>
      </c>
      <c r="S1339" s="13" t="str">
        <f t="shared" si="124"/>
        <v>Fri</v>
      </c>
    </row>
    <row r="1340" spans="1:19" x14ac:dyDescent="0.25">
      <c r="A1340" s="60">
        <v>45919.083645833336</v>
      </c>
      <c r="B1340" s="61">
        <v>444369013</v>
      </c>
      <c r="C1340" s="37" t="s">
        <v>36</v>
      </c>
      <c r="D1340" s="37" t="s">
        <v>37</v>
      </c>
      <c r="E1340" s="37" t="s">
        <v>46</v>
      </c>
      <c r="F1340" s="37" t="s">
        <v>120</v>
      </c>
      <c r="G1340" s="36">
        <v>3640.51</v>
      </c>
      <c r="H1340" s="61">
        <v>443588032</v>
      </c>
      <c r="I1340" s="36">
        <v>0</v>
      </c>
      <c r="J1340" s="36">
        <v>0</v>
      </c>
      <c r="K1340" s="36">
        <v>0</v>
      </c>
      <c r="L1340" s="36">
        <v>2.14</v>
      </c>
      <c r="M1340" s="36">
        <v>9914.34</v>
      </c>
      <c r="N1340" s="37" t="s">
        <v>1201</v>
      </c>
      <c r="O1340" s="14">
        <f t="shared" si="120"/>
        <v>45919.083645833336</v>
      </c>
      <c r="P1340" s="19">
        <f t="shared" si="121"/>
        <v>45919.291979166672</v>
      </c>
      <c r="Q1340" s="20" t="str">
        <f t="shared" si="122"/>
        <v>19/09/2025</v>
      </c>
      <c r="R1340" s="13" t="str">
        <f t="shared" si="123"/>
        <v>07</v>
      </c>
      <c r="S1340" s="13" t="str">
        <f t="shared" si="124"/>
        <v>Fri</v>
      </c>
    </row>
    <row r="1341" spans="1:19" x14ac:dyDescent="0.25">
      <c r="A1341" s="58">
        <v>45919.083645833336</v>
      </c>
      <c r="B1341" s="59">
        <v>444369014</v>
      </c>
      <c r="C1341" s="38" t="s">
        <v>36</v>
      </c>
      <c r="D1341" s="38" t="s">
        <v>37</v>
      </c>
      <c r="E1341" s="38" t="s">
        <v>46</v>
      </c>
      <c r="F1341" s="38" t="s">
        <v>120</v>
      </c>
      <c r="G1341" s="35">
        <v>3640.51</v>
      </c>
      <c r="H1341" s="59">
        <v>443588033</v>
      </c>
      <c r="I1341" s="35">
        <v>0</v>
      </c>
      <c r="J1341" s="35">
        <v>0</v>
      </c>
      <c r="K1341" s="35">
        <v>0</v>
      </c>
      <c r="L1341" s="35">
        <v>2.14</v>
      </c>
      <c r="M1341" s="35">
        <v>9916.48</v>
      </c>
      <c r="N1341" s="38" t="s">
        <v>1091</v>
      </c>
      <c r="O1341" s="14">
        <f t="shared" si="120"/>
        <v>45919.083645833336</v>
      </c>
      <c r="P1341" s="19">
        <f t="shared" si="121"/>
        <v>45919.291979166672</v>
      </c>
      <c r="Q1341" s="20" t="str">
        <f t="shared" si="122"/>
        <v>19/09/2025</v>
      </c>
      <c r="R1341" s="13" t="str">
        <f t="shared" si="123"/>
        <v>07</v>
      </c>
      <c r="S1341" s="13" t="str">
        <f t="shared" si="124"/>
        <v>Fri</v>
      </c>
    </row>
    <row r="1342" spans="1:19" x14ac:dyDescent="0.25">
      <c r="A1342" s="60">
        <v>45919.083645833336</v>
      </c>
      <c r="B1342" s="61">
        <v>444369015</v>
      </c>
      <c r="C1342" s="37" t="s">
        <v>36</v>
      </c>
      <c r="D1342" s="37" t="s">
        <v>37</v>
      </c>
      <c r="E1342" s="37" t="s">
        <v>46</v>
      </c>
      <c r="F1342" s="37" t="s">
        <v>120</v>
      </c>
      <c r="G1342" s="36">
        <v>3640.51</v>
      </c>
      <c r="H1342" s="61">
        <v>443588034</v>
      </c>
      <c r="I1342" s="36">
        <v>0</v>
      </c>
      <c r="J1342" s="36">
        <v>0</v>
      </c>
      <c r="K1342" s="36">
        <v>0</v>
      </c>
      <c r="L1342" s="36">
        <v>2.14</v>
      </c>
      <c r="M1342" s="36">
        <v>9918.6200000000008</v>
      </c>
      <c r="N1342" s="37" t="s">
        <v>1201</v>
      </c>
      <c r="O1342" s="14">
        <f t="shared" si="120"/>
        <v>45919.083645833336</v>
      </c>
      <c r="P1342" s="19">
        <f t="shared" si="121"/>
        <v>45919.291979166672</v>
      </c>
      <c r="Q1342" s="20" t="str">
        <f t="shared" si="122"/>
        <v>19/09/2025</v>
      </c>
      <c r="R1342" s="13" t="str">
        <f t="shared" si="123"/>
        <v>07</v>
      </c>
      <c r="S1342" s="13" t="str">
        <f t="shared" si="124"/>
        <v>Fri</v>
      </c>
    </row>
    <row r="1343" spans="1:19" x14ac:dyDescent="0.25">
      <c r="A1343" s="58">
        <v>45919.083668981482</v>
      </c>
      <c r="B1343" s="59">
        <v>444369016</v>
      </c>
      <c r="C1343" s="38" t="s">
        <v>36</v>
      </c>
      <c r="D1343" s="38" t="s">
        <v>38</v>
      </c>
      <c r="E1343" s="38" t="s">
        <v>45</v>
      </c>
      <c r="F1343" s="38" t="s">
        <v>120</v>
      </c>
      <c r="G1343" s="35">
        <v>3640.27</v>
      </c>
      <c r="H1343" s="59">
        <v>443588035</v>
      </c>
      <c r="I1343" s="35">
        <v>0</v>
      </c>
      <c r="J1343" s="35">
        <v>0</v>
      </c>
      <c r="K1343" s="35">
        <v>0</v>
      </c>
      <c r="L1343" s="35">
        <v>0</v>
      </c>
      <c r="M1343" s="35">
        <v>9918.6200000000008</v>
      </c>
      <c r="N1343" s="38" t="s">
        <v>52</v>
      </c>
      <c r="O1343" s="14">
        <f t="shared" si="120"/>
        <v>45919.083668981482</v>
      </c>
      <c r="P1343" s="19">
        <f t="shared" si="121"/>
        <v>45919.292002314818</v>
      </c>
      <c r="Q1343" s="20" t="str">
        <f t="shared" si="122"/>
        <v>19/09/2025</v>
      </c>
      <c r="R1343" s="13" t="str">
        <f t="shared" si="123"/>
        <v>07</v>
      </c>
      <c r="S1343" s="13" t="str">
        <f t="shared" si="124"/>
        <v>Fri</v>
      </c>
    </row>
    <row r="1344" spans="1:19" x14ac:dyDescent="0.25">
      <c r="A1344" s="60">
        <v>45919.083668981482</v>
      </c>
      <c r="B1344" s="61">
        <v>444369017</v>
      </c>
      <c r="C1344" s="37" t="s">
        <v>36</v>
      </c>
      <c r="D1344" s="37" t="s">
        <v>38</v>
      </c>
      <c r="E1344" s="37" t="s">
        <v>45</v>
      </c>
      <c r="F1344" s="37" t="s">
        <v>120</v>
      </c>
      <c r="G1344" s="36">
        <v>3640.27</v>
      </c>
      <c r="H1344" s="61">
        <v>443588036</v>
      </c>
      <c r="I1344" s="36">
        <v>0</v>
      </c>
      <c r="J1344" s="36">
        <v>0</v>
      </c>
      <c r="K1344" s="36">
        <v>0</v>
      </c>
      <c r="L1344" s="36">
        <v>0</v>
      </c>
      <c r="M1344" s="36">
        <v>9918.6200000000008</v>
      </c>
      <c r="N1344" s="37" t="s">
        <v>47</v>
      </c>
      <c r="O1344" s="14">
        <f t="shared" si="120"/>
        <v>45919.083668981482</v>
      </c>
      <c r="P1344" s="19">
        <f t="shared" si="121"/>
        <v>45919.292002314818</v>
      </c>
      <c r="Q1344" s="20" t="str">
        <f t="shared" si="122"/>
        <v>19/09/2025</v>
      </c>
      <c r="R1344" s="13" t="str">
        <f t="shared" si="123"/>
        <v>07</v>
      </c>
      <c r="S1344" s="13" t="str">
        <f t="shared" si="124"/>
        <v>Fri</v>
      </c>
    </row>
    <row r="1345" spans="1:19" x14ac:dyDescent="0.25">
      <c r="A1345" s="58">
        <v>45919.083668981482</v>
      </c>
      <c r="B1345" s="59">
        <v>444369018</v>
      </c>
      <c r="C1345" s="38" t="s">
        <v>36</v>
      </c>
      <c r="D1345" s="38" t="s">
        <v>38</v>
      </c>
      <c r="E1345" s="38" t="s">
        <v>45</v>
      </c>
      <c r="F1345" s="38" t="s">
        <v>120</v>
      </c>
      <c r="G1345" s="35">
        <v>3640.27</v>
      </c>
      <c r="H1345" s="59">
        <v>443588037</v>
      </c>
      <c r="I1345" s="35">
        <v>0</v>
      </c>
      <c r="J1345" s="35">
        <v>0</v>
      </c>
      <c r="K1345" s="35">
        <v>0</v>
      </c>
      <c r="L1345" s="35">
        <v>0</v>
      </c>
      <c r="M1345" s="35">
        <v>9918.6200000000008</v>
      </c>
      <c r="N1345" s="38" t="s">
        <v>48</v>
      </c>
      <c r="O1345" s="14">
        <f t="shared" si="120"/>
        <v>45919.083668981482</v>
      </c>
      <c r="P1345" s="19">
        <f t="shared" si="121"/>
        <v>45919.292002314818</v>
      </c>
      <c r="Q1345" s="20" t="str">
        <f t="shared" si="122"/>
        <v>19/09/2025</v>
      </c>
      <c r="R1345" s="13" t="str">
        <f t="shared" si="123"/>
        <v>07</v>
      </c>
      <c r="S1345" s="13" t="str">
        <f t="shared" si="124"/>
        <v>Fri</v>
      </c>
    </row>
    <row r="1346" spans="1:19" x14ac:dyDescent="0.25">
      <c r="A1346" s="60">
        <v>45919.083784722221</v>
      </c>
      <c r="B1346" s="61">
        <v>444369034</v>
      </c>
      <c r="C1346" s="37" t="s">
        <v>36</v>
      </c>
      <c r="D1346" s="37" t="s">
        <v>38</v>
      </c>
      <c r="E1346" s="37" t="s">
        <v>45</v>
      </c>
      <c r="F1346" s="37" t="s">
        <v>120</v>
      </c>
      <c r="G1346" s="36">
        <v>3640.63</v>
      </c>
      <c r="H1346" s="61">
        <v>443588049</v>
      </c>
      <c r="I1346" s="36">
        <v>0</v>
      </c>
      <c r="J1346" s="36">
        <v>0</v>
      </c>
      <c r="K1346" s="36">
        <v>0</v>
      </c>
      <c r="L1346" s="36">
        <v>0</v>
      </c>
      <c r="M1346" s="36">
        <v>9918.6200000000008</v>
      </c>
      <c r="N1346" s="37" t="s">
        <v>107</v>
      </c>
      <c r="O1346" s="14">
        <f t="shared" si="120"/>
        <v>45919.083784722221</v>
      </c>
      <c r="P1346" s="19">
        <f t="shared" si="121"/>
        <v>45919.292118055557</v>
      </c>
      <c r="Q1346" s="20" t="str">
        <f t="shared" si="122"/>
        <v>19/09/2025</v>
      </c>
      <c r="R1346" s="13" t="str">
        <f t="shared" si="123"/>
        <v>07</v>
      </c>
      <c r="S1346" s="13" t="str">
        <f t="shared" si="124"/>
        <v>Fri</v>
      </c>
    </row>
    <row r="1347" spans="1:19" x14ac:dyDescent="0.25">
      <c r="A1347" s="58">
        <v>45919.08390046296</v>
      </c>
      <c r="B1347" s="59">
        <v>444369151</v>
      </c>
      <c r="C1347" s="38" t="s">
        <v>36</v>
      </c>
      <c r="D1347" s="38" t="s">
        <v>37</v>
      </c>
      <c r="E1347" s="38" t="s">
        <v>46</v>
      </c>
      <c r="F1347" s="38" t="s">
        <v>120</v>
      </c>
      <c r="G1347" s="35">
        <v>3641.13</v>
      </c>
      <c r="H1347" s="59">
        <v>443588157</v>
      </c>
      <c r="I1347" s="35">
        <v>0</v>
      </c>
      <c r="J1347" s="35">
        <v>0</v>
      </c>
      <c r="K1347" s="35">
        <v>0</v>
      </c>
      <c r="L1347" s="35">
        <v>1.41</v>
      </c>
      <c r="M1347" s="35">
        <v>9920.0300000000007</v>
      </c>
      <c r="N1347" s="38" t="s">
        <v>1082</v>
      </c>
      <c r="O1347" s="14">
        <f t="shared" si="120"/>
        <v>45919.08390046296</v>
      </c>
      <c r="P1347" s="19">
        <f t="shared" si="121"/>
        <v>45919.292233796295</v>
      </c>
      <c r="Q1347" s="20" t="str">
        <f t="shared" si="122"/>
        <v>19/09/2025</v>
      </c>
      <c r="R1347" s="13" t="str">
        <f t="shared" si="123"/>
        <v>07</v>
      </c>
      <c r="S1347" s="13" t="str">
        <f t="shared" si="124"/>
        <v>Fri</v>
      </c>
    </row>
    <row r="1348" spans="1:19" x14ac:dyDescent="0.25">
      <c r="A1348" s="60">
        <v>45919.08390046296</v>
      </c>
      <c r="B1348" s="61">
        <v>444369152</v>
      </c>
      <c r="C1348" s="37" t="s">
        <v>36</v>
      </c>
      <c r="D1348" s="37" t="s">
        <v>37</v>
      </c>
      <c r="E1348" s="37" t="s">
        <v>46</v>
      </c>
      <c r="F1348" s="37" t="s">
        <v>120</v>
      </c>
      <c r="G1348" s="36">
        <v>3641.13</v>
      </c>
      <c r="H1348" s="61">
        <v>443588158</v>
      </c>
      <c r="I1348" s="36">
        <v>0</v>
      </c>
      <c r="J1348" s="36">
        <v>0</v>
      </c>
      <c r="K1348" s="36">
        <v>0</v>
      </c>
      <c r="L1348" s="36">
        <v>1.41</v>
      </c>
      <c r="M1348" s="36">
        <v>9921.44</v>
      </c>
      <c r="N1348" s="37" t="s">
        <v>1082</v>
      </c>
      <c r="O1348" s="14">
        <f t="shared" si="120"/>
        <v>45919.08390046296</v>
      </c>
      <c r="P1348" s="19">
        <f t="shared" si="121"/>
        <v>45919.292233796295</v>
      </c>
      <c r="Q1348" s="20" t="str">
        <f t="shared" si="122"/>
        <v>19/09/2025</v>
      </c>
      <c r="R1348" s="13" t="str">
        <f t="shared" si="123"/>
        <v>07</v>
      </c>
      <c r="S1348" s="13" t="str">
        <f t="shared" si="124"/>
        <v>Fri</v>
      </c>
    </row>
    <row r="1349" spans="1:19" x14ac:dyDescent="0.25">
      <c r="A1349" s="58">
        <v>45919.084699074076</v>
      </c>
      <c r="B1349" s="59">
        <v>444369318</v>
      </c>
      <c r="C1349" s="38" t="s">
        <v>36</v>
      </c>
      <c r="D1349" s="38" t="s">
        <v>37</v>
      </c>
      <c r="E1349" s="38" t="s">
        <v>46</v>
      </c>
      <c r="F1349" s="38" t="s">
        <v>120</v>
      </c>
      <c r="G1349" s="35">
        <v>3641.87</v>
      </c>
      <c r="H1349" s="59">
        <v>443588325</v>
      </c>
      <c r="I1349" s="35">
        <v>0</v>
      </c>
      <c r="J1349" s="35">
        <v>0</v>
      </c>
      <c r="K1349" s="35">
        <v>0</v>
      </c>
      <c r="L1349" s="35">
        <v>-1.66</v>
      </c>
      <c r="M1349" s="35">
        <v>9919.7800000000007</v>
      </c>
      <c r="N1349" s="38" t="s">
        <v>1202</v>
      </c>
      <c r="O1349" s="14">
        <f t="shared" si="120"/>
        <v>45919.084699074076</v>
      </c>
      <c r="P1349" s="19">
        <f t="shared" si="121"/>
        <v>45919.293032407411</v>
      </c>
      <c r="Q1349" s="20" t="str">
        <f t="shared" si="122"/>
        <v>19/09/2025</v>
      </c>
      <c r="R1349" s="13" t="str">
        <f t="shared" si="123"/>
        <v>07</v>
      </c>
      <c r="S1349" s="13" t="str">
        <f t="shared" si="124"/>
        <v>Fri</v>
      </c>
    </row>
    <row r="1350" spans="1:19" x14ac:dyDescent="0.25">
      <c r="A1350" s="60">
        <v>45919.086215277777</v>
      </c>
      <c r="B1350" s="61">
        <v>444369514</v>
      </c>
      <c r="C1350" s="37" t="s">
        <v>36</v>
      </c>
      <c r="D1350" s="37" t="s">
        <v>38</v>
      </c>
      <c r="E1350" s="37" t="s">
        <v>45</v>
      </c>
      <c r="F1350" s="37" t="s">
        <v>120</v>
      </c>
      <c r="G1350" s="36">
        <v>3641.24</v>
      </c>
      <c r="H1350" s="61">
        <v>443588519</v>
      </c>
      <c r="I1350" s="36">
        <v>0</v>
      </c>
      <c r="J1350" s="36">
        <v>0</v>
      </c>
      <c r="K1350" s="36">
        <v>0</v>
      </c>
      <c r="L1350" s="36">
        <v>0</v>
      </c>
      <c r="M1350" s="36">
        <v>9919.7800000000007</v>
      </c>
      <c r="N1350" s="37" t="s">
        <v>93</v>
      </c>
      <c r="O1350" s="14">
        <f t="shared" si="120"/>
        <v>45919.086215277777</v>
      </c>
      <c r="P1350" s="19">
        <f t="shared" si="121"/>
        <v>45919.294548611113</v>
      </c>
      <c r="Q1350" s="20" t="str">
        <f t="shared" si="122"/>
        <v>19/09/2025</v>
      </c>
      <c r="R1350" s="13" t="str">
        <f t="shared" si="123"/>
        <v>07</v>
      </c>
      <c r="S1350" s="13" t="str">
        <f t="shared" si="124"/>
        <v>Fri</v>
      </c>
    </row>
    <row r="1351" spans="1:19" x14ac:dyDescent="0.25">
      <c r="A1351" s="58">
        <v>45919.086215277777</v>
      </c>
      <c r="B1351" s="59">
        <v>444369515</v>
      </c>
      <c r="C1351" s="38" t="s">
        <v>36</v>
      </c>
      <c r="D1351" s="38" t="s">
        <v>38</v>
      </c>
      <c r="E1351" s="38" t="s">
        <v>45</v>
      </c>
      <c r="F1351" s="38" t="s">
        <v>120</v>
      </c>
      <c r="G1351" s="35">
        <v>3641.24</v>
      </c>
      <c r="H1351" s="59">
        <v>443588520</v>
      </c>
      <c r="I1351" s="35">
        <v>0</v>
      </c>
      <c r="J1351" s="35">
        <v>0</v>
      </c>
      <c r="K1351" s="35">
        <v>0</v>
      </c>
      <c r="L1351" s="35">
        <v>0</v>
      </c>
      <c r="M1351" s="35">
        <v>9919.7800000000007</v>
      </c>
      <c r="N1351" s="38" t="s">
        <v>81</v>
      </c>
      <c r="O1351" s="14">
        <f t="shared" si="120"/>
        <v>45919.086215277777</v>
      </c>
      <c r="P1351" s="19">
        <f t="shared" si="121"/>
        <v>45919.294548611113</v>
      </c>
      <c r="Q1351" s="20" t="str">
        <f t="shared" si="122"/>
        <v>19/09/2025</v>
      </c>
      <c r="R1351" s="13" t="str">
        <f t="shared" si="123"/>
        <v>07</v>
      </c>
      <c r="S1351" s="13" t="str">
        <f t="shared" si="124"/>
        <v>Fri</v>
      </c>
    </row>
    <row r="1352" spans="1:19" x14ac:dyDescent="0.25">
      <c r="A1352" s="60">
        <v>45919.095243055555</v>
      </c>
      <c r="B1352" s="61">
        <v>444370559</v>
      </c>
      <c r="C1352" s="37" t="s">
        <v>36</v>
      </c>
      <c r="D1352" s="37" t="s">
        <v>38</v>
      </c>
      <c r="E1352" s="37" t="s">
        <v>45</v>
      </c>
      <c r="F1352" s="37" t="s">
        <v>120</v>
      </c>
      <c r="G1352" s="36">
        <v>3640.44</v>
      </c>
      <c r="H1352" s="61">
        <v>443589545</v>
      </c>
      <c r="I1352" s="36">
        <v>0</v>
      </c>
      <c r="J1352" s="36">
        <v>0</v>
      </c>
      <c r="K1352" s="36">
        <v>0</v>
      </c>
      <c r="L1352" s="36">
        <v>0</v>
      </c>
      <c r="M1352" s="36">
        <v>9919.7800000000007</v>
      </c>
      <c r="N1352" s="37" t="s">
        <v>109</v>
      </c>
      <c r="O1352" s="14">
        <f t="shared" si="120"/>
        <v>45919.095243055555</v>
      </c>
      <c r="P1352" s="19">
        <f t="shared" si="121"/>
        <v>45919.303576388891</v>
      </c>
      <c r="Q1352" s="20" t="str">
        <f t="shared" si="122"/>
        <v>19/09/2025</v>
      </c>
      <c r="R1352" s="13" t="str">
        <f t="shared" si="123"/>
        <v>07</v>
      </c>
      <c r="S1352" s="13" t="str">
        <f t="shared" si="124"/>
        <v>Fri</v>
      </c>
    </row>
    <row r="1353" spans="1:19" x14ac:dyDescent="0.25">
      <c r="A1353" s="58">
        <v>45919.096539351849</v>
      </c>
      <c r="B1353" s="59">
        <v>444371065</v>
      </c>
      <c r="C1353" s="38" t="s">
        <v>36</v>
      </c>
      <c r="D1353" s="38" t="s">
        <v>38</v>
      </c>
      <c r="E1353" s="38" t="s">
        <v>45</v>
      </c>
      <c r="F1353" s="38" t="s">
        <v>120</v>
      </c>
      <c r="G1353" s="35">
        <v>3639.85</v>
      </c>
      <c r="H1353" s="59">
        <v>443590046</v>
      </c>
      <c r="I1353" s="35">
        <v>0</v>
      </c>
      <c r="J1353" s="35">
        <v>0</v>
      </c>
      <c r="K1353" s="35">
        <v>0</v>
      </c>
      <c r="L1353" s="35">
        <v>0</v>
      </c>
      <c r="M1353" s="35">
        <v>9919.7800000000007</v>
      </c>
      <c r="N1353" s="38" t="s">
        <v>74</v>
      </c>
      <c r="O1353" s="14">
        <f t="shared" si="120"/>
        <v>45919.096539351849</v>
      </c>
      <c r="P1353" s="19">
        <f t="shared" si="121"/>
        <v>45919.304872685185</v>
      </c>
      <c r="Q1353" s="20" t="str">
        <f t="shared" si="122"/>
        <v>19/09/2025</v>
      </c>
      <c r="R1353" s="13" t="str">
        <f t="shared" si="123"/>
        <v>07</v>
      </c>
      <c r="S1353" s="13" t="str">
        <f t="shared" si="124"/>
        <v>Fri</v>
      </c>
    </row>
    <row r="1354" spans="1:19" x14ac:dyDescent="0.25">
      <c r="A1354" s="60">
        <v>45919.101574074077</v>
      </c>
      <c r="B1354" s="61">
        <v>444371705</v>
      </c>
      <c r="C1354" s="37" t="s">
        <v>36</v>
      </c>
      <c r="D1354" s="37" t="s">
        <v>37</v>
      </c>
      <c r="E1354" s="37" t="s">
        <v>46</v>
      </c>
      <c r="F1354" s="37" t="s">
        <v>120</v>
      </c>
      <c r="G1354" s="36">
        <v>3639.06</v>
      </c>
      <c r="H1354" s="61">
        <v>443590662</v>
      </c>
      <c r="I1354" s="36">
        <v>0</v>
      </c>
      <c r="J1354" s="36">
        <v>0</v>
      </c>
      <c r="K1354" s="36">
        <v>0</v>
      </c>
      <c r="L1354" s="36">
        <v>3.59</v>
      </c>
      <c r="M1354" s="36">
        <v>9923.3700000000008</v>
      </c>
      <c r="N1354" s="37" t="s">
        <v>1203</v>
      </c>
      <c r="O1354" s="14">
        <f t="shared" si="120"/>
        <v>45919.101574074077</v>
      </c>
      <c r="P1354" s="19">
        <f t="shared" si="121"/>
        <v>45919.309907407413</v>
      </c>
      <c r="Q1354" s="20" t="str">
        <f t="shared" si="122"/>
        <v>19/09/2025</v>
      </c>
      <c r="R1354" s="13" t="str">
        <f t="shared" si="123"/>
        <v>07</v>
      </c>
      <c r="S1354" s="13" t="str">
        <f t="shared" si="124"/>
        <v>Fri</v>
      </c>
    </row>
    <row r="1355" spans="1:19" x14ac:dyDescent="0.25">
      <c r="A1355" s="58">
        <v>45919.101840277777</v>
      </c>
      <c r="B1355" s="59">
        <v>444371794</v>
      </c>
      <c r="C1355" s="38" t="s">
        <v>36</v>
      </c>
      <c r="D1355" s="38" t="s">
        <v>38</v>
      </c>
      <c r="E1355" s="38" t="s">
        <v>45</v>
      </c>
      <c r="F1355" s="38" t="s">
        <v>120</v>
      </c>
      <c r="G1355" s="35">
        <v>3639.43</v>
      </c>
      <c r="H1355" s="59">
        <v>443590747</v>
      </c>
      <c r="I1355" s="35">
        <v>0</v>
      </c>
      <c r="J1355" s="35">
        <v>0</v>
      </c>
      <c r="K1355" s="35">
        <v>0</v>
      </c>
      <c r="L1355" s="35">
        <v>0</v>
      </c>
      <c r="M1355" s="35">
        <v>9923.3700000000008</v>
      </c>
      <c r="N1355" s="38" t="s">
        <v>114</v>
      </c>
      <c r="O1355" s="14">
        <f t="shared" si="120"/>
        <v>45919.101840277777</v>
      </c>
      <c r="P1355" s="19">
        <f t="shared" si="121"/>
        <v>45919.310173611113</v>
      </c>
      <c r="Q1355" s="20" t="str">
        <f t="shared" si="122"/>
        <v>19/09/2025</v>
      </c>
      <c r="R1355" s="13" t="str">
        <f t="shared" si="123"/>
        <v>07</v>
      </c>
      <c r="S1355" s="13" t="str">
        <f t="shared" si="124"/>
        <v>Fri</v>
      </c>
    </row>
    <row r="1356" spans="1:19" x14ac:dyDescent="0.25">
      <c r="A1356" s="60">
        <v>45919.101875</v>
      </c>
      <c r="B1356" s="61">
        <v>444371807</v>
      </c>
      <c r="C1356" s="37" t="s">
        <v>36</v>
      </c>
      <c r="D1356" s="37" t="s">
        <v>37</v>
      </c>
      <c r="E1356" s="37" t="s">
        <v>46</v>
      </c>
      <c r="F1356" s="37" t="s">
        <v>120</v>
      </c>
      <c r="G1356" s="36">
        <v>3639.83</v>
      </c>
      <c r="H1356" s="61">
        <v>443590758</v>
      </c>
      <c r="I1356" s="36">
        <v>0</v>
      </c>
      <c r="J1356" s="36">
        <v>0</v>
      </c>
      <c r="K1356" s="36">
        <v>0</v>
      </c>
      <c r="L1356" s="36">
        <v>0.61</v>
      </c>
      <c r="M1356" s="36">
        <v>9923.98</v>
      </c>
      <c r="N1356" s="37" t="s">
        <v>1204</v>
      </c>
      <c r="O1356" s="14">
        <f t="shared" si="120"/>
        <v>45919.101875</v>
      </c>
      <c r="P1356" s="19">
        <f t="shared" si="121"/>
        <v>45919.310208333336</v>
      </c>
      <c r="Q1356" s="20" t="str">
        <f t="shared" si="122"/>
        <v>19/09/2025</v>
      </c>
      <c r="R1356" s="13" t="str">
        <f t="shared" si="123"/>
        <v>07</v>
      </c>
      <c r="S1356" s="13" t="str">
        <f t="shared" si="124"/>
        <v>Fri</v>
      </c>
    </row>
    <row r="1357" spans="1:19" x14ac:dyDescent="0.25">
      <c r="A1357" s="58">
        <v>45919.101956018516</v>
      </c>
      <c r="B1357" s="59">
        <v>444371808</v>
      </c>
      <c r="C1357" s="38" t="s">
        <v>36</v>
      </c>
      <c r="D1357" s="38" t="s">
        <v>38</v>
      </c>
      <c r="E1357" s="38" t="s">
        <v>45</v>
      </c>
      <c r="F1357" s="38" t="s">
        <v>120</v>
      </c>
      <c r="G1357" s="35">
        <v>3639.62</v>
      </c>
      <c r="H1357" s="59">
        <v>443590759</v>
      </c>
      <c r="I1357" s="35">
        <v>0</v>
      </c>
      <c r="J1357" s="35">
        <v>0</v>
      </c>
      <c r="K1357" s="35">
        <v>0</v>
      </c>
      <c r="L1357" s="35">
        <v>0</v>
      </c>
      <c r="M1357" s="35">
        <v>9923.98</v>
      </c>
      <c r="N1357" s="38" t="s">
        <v>109</v>
      </c>
      <c r="O1357" s="14">
        <f t="shared" si="120"/>
        <v>45919.101956018516</v>
      </c>
      <c r="P1357" s="19">
        <f t="shared" si="121"/>
        <v>45919.310289351852</v>
      </c>
      <c r="Q1357" s="20" t="str">
        <f t="shared" si="122"/>
        <v>19/09/2025</v>
      </c>
      <c r="R1357" s="13" t="str">
        <f t="shared" si="123"/>
        <v>07</v>
      </c>
      <c r="S1357" s="13" t="str">
        <f t="shared" si="124"/>
        <v>Fri</v>
      </c>
    </row>
    <row r="1358" spans="1:19" x14ac:dyDescent="0.25">
      <c r="A1358" s="60">
        <v>45919.105821759258</v>
      </c>
      <c r="B1358" s="61">
        <v>444372317</v>
      </c>
      <c r="C1358" s="37" t="s">
        <v>36</v>
      </c>
      <c r="D1358" s="37" t="s">
        <v>37</v>
      </c>
      <c r="E1358" s="37" t="s">
        <v>46</v>
      </c>
      <c r="F1358" s="37" t="s">
        <v>120</v>
      </c>
      <c r="G1358" s="36">
        <v>3638.53</v>
      </c>
      <c r="H1358" s="61">
        <v>443591257</v>
      </c>
      <c r="I1358" s="36">
        <v>0</v>
      </c>
      <c r="J1358" s="36">
        <v>0</v>
      </c>
      <c r="K1358" s="36">
        <v>0</v>
      </c>
      <c r="L1358" s="36">
        <v>1.68</v>
      </c>
      <c r="M1358" s="36">
        <v>9925.66</v>
      </c>
      <c r="N1358" s="37" t="s">
        <v>1205</v>
      </c>
      <c r="O1358" s="14">
        <f t="shared" si="120"/>
        <v>45919.105821759258</v>
      </c>
      <c r="P1358" s="19">
        <f t="shared" si="121"/>
        <v>45919.314155092594</v>
      </c>
      <c r="Q1358" s="20" t="str">
        <f t="shared" si="122"/>
        <v>19/09/2025</v>
      </c>
      <c r="R1358" s="13" t="str">
        <f t="shared" si="123"/>
        <v>07</v>
      </c>
      <c r="S1358" s="13" t="str">
        <f t="shared" si="124"/>
        <v>Fri</v>
      </c>
    </row>
    <row r="1359" spans="1:19" x14ac:dyDescent="0.25">
      <c r="A1359" s="58">
        <v>45919.105821759258</v>
      </c>
      <c r="B1359" s="59">
        <v>444372322</v>
      </c>
      <c r="C1359" s="38" t="s">
        <v>36</v>
      </c>
      <c r="D1359" s="38" t="s">
        <v>37</v>
      </c>
      <c r="E1359" s="38" t="s">
        <v>46</v>
      </c>
      <c r="F1359" s="38" t="s">
        <v>120</v>
      </c>
      <c r="G1359" s="35">
        <v>3638.53</v>
      </c>
      <c r="H1359" s="59">
        <v>443591260</v>
      </c>
      <c r="I1359" s="35">
        <v>0</v>
      </c>
      <c r="J1359" s="35">
        <v>0</v>
      </c>
      <c r="K1359" s="35">
        <v>0</v>
      </c>
      <c r="L1359" s="35">
        <v>1.68</v>
      </c>
      <c r="M1359" s="35">
        <v>9927.34</v>
      </c>
      <c r="N1359" s="38" t="s">
        <v>1205</v>
      </c>
      <c r="O1359" s="14">
        <f t="shared" si="120"/>
        <v>45919.105821759258</v>
      </c>
      <c r="P1359" s="19">
        <f t="shared" si="121"/>
        <v>45919.314155092594</v>
      </c>
      <c r="Q1359" s="20" t="str">
        <f t="shared" si="122"/>
        <v>19/09/2025</v>
      </c>
      <c r="R1359" s="13" t="str">
        <f t="shared" si="123"/>
        <v>07</v>
      </c>
      <c r="S1359" s="13" t="str">
        <f t="shared" si="124"/>
        <v>Fri</v>
      </c>
    </row>
    <row r="1360" spans="1:19" x14ac:dyDescent="0.25">
      <c r="A1360" s="60">
        <v>45919.105833333335</v>
      </c>
      <c r="B1360" s="61">
        <v>444372394</v>
      </c>
      <c r="C1360" s="37" t="s">
        <v>36</v>
      </c>
      <c r="D1360" s="37" t="s">
        <v>37</v>
      </c>
      <c r="E1360" s="37" t="s">
        <v>46</v>
      </c>
      <c r="F1360" s="37" t="s">
        <v>120</v>
      </c>
      <c r="G1360" s="36">
        <v>3638.37</v>
      </c>
      <c r="H1360" s="61">
        <v>443591330</v>
      </c>
      <c r="I1360" s="36">
        <v>0</v>
      </c>
      <c r="J1360" s="36">
        <v>0</v>
      </c>
      <c r="K1360" s="36">
        <v>0</v>
      </c>
      <c r="L1360" s="36">
        <v>3.51</v>
      </c>
      <c r="M1360" s="36">
        <v>9930.85</v>
      </c>
      <c r="N1360" s="37" t="s">
        <v>1206</v>
      </c>
      <c r="O1360" s="14">
        <f t="shared" si="120"/>
        <v>45919.105833333335</v>
      </c>
      <c r="P1360" s="19">
        <f t="shared" si="121"/>
        <v>45919.314166666671</v>
      </c>
      <c r="Q1360" s="20" t="str">
        <f t="shared" si="122"/>
        <v>19/09/2025</v>
      </c>
      <c r="R1360" s="13" t="str">
        <f t="shared" si="123"/>
        <v>07</v>
      </c>
      <c r="S1360" s="13" t="str">
        <f t="shared" si="124"/>
        <v>Fri</v>
      </c>
    </row>
    <row r="1361" spans="1:19" x14ac:dyDescent="0.25">
      <c r="A1361" s="58">
        <v>45919.106030092589</v>
      </c>
      <c r="B1361" s="59">
        <v>444372467</v>
      </c>
      <c r="C1361" s="38" t="s">
        <v>36</v>
      </c>
      <c r="D1361" s="38" t="s">
        <v>37</v>
      </c>
      <c r="E1361" s="38" t="s">
        <v>46</v>
      </c>
      <c r="F1361" s="38" t="s">
        <v>120</v>
      </c>
      <c r="G1361" s="35">
        <v>3638.11</v>
      </c>
      <c r="H1361" s="59">
        <v>443591401</v>
      </c>
      <c r="I1361" s="35">
        <v>0</v>
      </c>
      <c r="J1361" s="35">
        <v>0</v>
      </c>
      <c r="K1361" s="35">
        <v>0</v>
      </c>
      <c r="L1361" s="35">
        <v>1.51</v>
      </c>
      <c r="M1361" s="35">
        <v>9932.36</v>
      </c>
      <c r="N1361" s="38" t="s">
        <v>1207</v>
      </c>
      <c r="O1361" s="14">
        <f t="shared" si="120"/>
        <v>45919.106030092589</v>
      </c>
      <c r="P1361" s="19">
        <f t="shared" si="121"/>
        <v>45919.314363425925</v>
      </c>
      <c r="Q1361" s="20" t="str">
        <f t="shared" si="122"/>
        <v>19/09/2025</v>
      </c>
      <c r="R1361" s="13" t="str">
        <f t="shared" si="123"/>
        <v>07</v>
      </c>
      <c r="S1361" s="13" t="str">
        <f t="shared" si="124"/>
        <v>Fri</v>
      </c>
    </row>
    <row r="1362" spans="1:19" x14ac:dyDescent="0.25">
      <c r="A1362" s="60">
        <v>45919.10628472222</v>
      </c>
      <c r="B1362" s="61">
        <v>444372501</v>
      </c>
      <c r="C1362" s="37" t="s">
        <v>36</v>
      </c>
      <c r="D1362" s="37" t="s">
        <v>37</v>
      </c>
      <c r="E1362" s="37" t="s">
        <v>46</v>
      </c>
      <c r="F1362" s="37" t="s">
        <v>120</v>
      </c>
      <c r="G1362" s="36">
        <v>3638.9</v>
      </c>
      <c r="H1362" s="61">
        <v>443591435</v>
      </c>
      <c r="I1362" s="36">
        <v>0</v>
      </c>
      <c r="J1362" s="36">
        <v>0</v>
      </c>
      <c r="K1362" s="36">
        <v>0</v>
      </c>
      <c r="L1362" s="36">
        <v>0.95</v>
      </c>
      <c r="M1362" s="36">
        <v>9933.31</v>
      </c>
      <c r="N1362" s="37" t="s">
        <v>1208</v>
      </c>
      <c r="O1362" s="14">
        <f t="shared" si="120"/>
        <v>45919.10628472222</v>
      </c>
      <c r="P1362" s="19">
        <f t="shared" si="121"/>
        <v>45919.314618055556</v>
      </c>
      <c r="Q1362" s="20" t="str">
        <f t="shared" si="122"/>
        <v>19/09/2025</v>
      </c>
      <c r="R1362" s="13" t="str">
        <f t="shared" si="123"/>
        <v>07</v>
      </c>
      <c r="S1362" s="13" t="str">
        <f t="shared" si="124"/>
        <v>Fri</v>
      </c>
    </row>
    <row r="1363" spans="1:19" x14ac:dyDescent="0.25">
      <c r="A1363" s="58">
        <v>45919.106354166666</v>
      </c>
      <c r="B1363" s="59">
        <v>444372509</v>
      </c>
      <c r="C1363" s="38" t="s">
        <v>36</v>
      </c>
      <c r="D1363" s="38" t="s">
        <v>38</v>
      </c>
      <c r="E1363" s="38" t="s">
        <v>45</v>
      </c>
      <c r="F1363" s="38" t="s">
        <v>120</v>
      </c>
      <c r="G1363" s="35">
        <v>3638.56</v>
      </c>
      <c r="H1363" s="59">
        <v>443591443</v>
      </c>
      <c r="I1363" s="35">
        <v>0</v>
      </c>
      <c r="J1363" s="35">
        <v>0</v>
      </c>
      <c r="K1363" s="35">
        <v>0</v>
      </c>
      <c r="L1363" s="35">
        <v>0</v>
      </c>
      <c r="M1363" s="35">
        <v>9933.31</v>
      </c>
      <c r="N1363" s="38" t="s">
        <v>116</v>
      </c>
      <c r="O1363" s="14">
        <f t="shared" si="120"/>
        <v>45919.106354166666</v>
      </c>
      <c r="P1363" s="19">
        <f t="shared" si="121"/>
        <v>45919.314687500002</v>
      </c>
      <c r="Q1363" s="20" t="str">
        <f t="shared" si="122"/>
        <v>19/09/2025</v>
      </c>
      <c r="R1363" s="13" t="str">
        <f t="shared" si="123"/>
        <v>07</v>
      </c>
      <c r="S1363" s="13" t="str">
        <f t="shared" si="124"/>
        <v>Fri</v>
      </c>
    </row>
    <row r="1364" spans="1:19" x14ac:dyDescent="0.25">
      <c r="A1364" s="60">
        <v>45919.106354166666</v>
      </c>
      <c r="B1364" s="61">
        <v>444372510</v>
      </c>
      <c r="C1364" s="37" t="s">
        <v>36</v>
      </c>
      <c r="D1364" s="37" t="s">
        <v>38</v>
      </c>
      <c r="E1364" s="37" t="s">
        <v>45</v>
      </c>
      <c r="F1364" s="37" t="s">
        <v>120</v>
      </c>
      <c r="G1364" s="36">
        <v>3638.56</v>
      </c>
      <c r="H1364" s="61">
        <v>443591444</v>
      </c>
      <c r="I1364" s="36">
        <v>0</v>
      </c>
      <c r="J1364" s="36">
        <v>0</v>
      </c>
      <c r="K1364" s="36">
        <v>0</v>
      </c>
      <c r="L1364" s="36">
        <v>0</v>
      </c>
      <c r="M1364" s="36">
        <v>9933.31</v>
      </c>
      <c r="N1364" s="37" t="s">
        <v>115</v>
      </c>
      <c r="O1364" s="14">
        <f t="shared" si="120"/>
        <v>45919.106354166666</v>
      </c>
      <c r="P1364" s="19">
        <f t="shared" si="121"/>
        <v>45919.314687500002</v>
      </c>
      <c r="Q1364" s="20" t="str">
        <f t="shared" si="122"/>
        <v>19/09/2025</v>
      </c>
      <c r="R1364" s="13" t="str">
        <f t="shared" si="123"/>
        <v>07</v>
      </c>
      <c r="S1364" s="13" t="str">
        <f t="shared" si="124"/>
        <v>Fri</v>
      </c>
    </row>
    <row r="1365" spans="1:19" x14ac:dyDescent="0.25">
      <c r="A1365" s="58">
        <v>45919.106469907405</v>
      </c>
      <c r="B1365" s="59">
        <v>444372514</v>
      </c>
      <c r="C1365" s="38" t="s">
        <v>36</v>
      </c>
      <c r="D1365" s="38" t="s">
        <v>38</v>
      </c>
      <c r="E1365" s="38" t="s">
        <v>45</v>
      </c>
      <c r="F1365" s="38" t="s">
        <v>120</v>
      </c>
      <c r="G1365" s="35">
        <v>3638.78</v>
      </c>
      <c r="H1365" s="59">
        <v>443591448</v>
      </c>
      <c r="I1365" s="35">
        <v>0</v>
      </c>
      <c r="J1365" s="35">
        <v>0</v>
      </c>
      <c r="K1365" s="35">
        <v>0</v>
      </c>
      <c r="L1365" s="35">
        <v>0</v>
      </c>
      <c r="M1365" s="35">
        <v>9933.31</v>
      </c>
      <c r="N1365" s="38" t="s">
        <v>77</v>
      </c>
      <c r="O1365" s="14">
        <f t="shared" si="120"/>
        <v>45919.106469907405</v>
      </c>
      <c r="P1365" s="19">
        <f t="shared" si="121"/>
        <v>45919.314803240741</v>
      </c>
      <c r="Q1365" s="20" t="str">
        <f t="shared" si="122"/>
        <v>19/09/2025</v>
      </c>
      <c r="R1365" s="13" t="str">
        <f t="shared" si="123"/>
        <v>07</v>
      </c>
      <c r="S1365" s="13" t="str">
        <f t="shared" si="124"/>
        <v>Fri</v>
      </c>
    </row>
    <row r="1366" spans="1:19" x14ac:dyDescent="0.25">
      <c r="A1366" s="60">
        <v>45919.106469907405</v>
      </c>
      <c r="B1366" s="61">
        <v>444372516</v>
      </c>
      <c r="C1366" s="37" t="s">
        <v>36</v>
      </c>
      <c r="D1366" s="37" t="s">
        <v>38</v>
      </c>
      <c r="E1366" s="37" t="s">
        <v>45</v>
      </c>
      <c r="F1366" s="37" t="s">
        <v>120</v>
      </c>
      <c r="G1366" s="36">
        <v>3638.82</v>
      </c>
      <c r="H1366" s="61">
        <v>443591450</v>
      </c>
      <c r="I1366" s="36">
        <v>0</v>
      </c>
      <c r="J1366" s="36">
        <v>0</v>
      </c>
      <c r="K1366" s="36">
        <v>0</v>
      </c>
      <c r="L1366" s="36">
        <v>0</v>
      </c>
      <c r="M1366" s="36">
        <v>9933.31</v>
      </c>
      <c r="N1366" s="37" t="s">
        <v>108</v>
      </c>
      <c r="O1366" s="14">
        <f t="shared" si="120"/>
        <v>45919.106469907405</v>
      </c>
      <c r="P1366" s="19">
        <f t="shared" si="121"/>
        <v>45919.314803240741</v>
      </c>
      <c r="Q1366" s="20" t="str">
        <f t="shared" si="122"/>
        <v>19/09/2025</v>
      </c>
      <c r="R1366" s="13" t="str">
        <f t="shared" si="123"/>
        <v>07</v>
      </c>
      <c r="S1366" s="13" t="str">
        <f t="shared" si="124"/>
        <v>Fri</v>
      </c>
    </row>
    <row r="1367" spans="1:19" x14ac:dyDescent="0.25">
      <c r="A1367" s="58">
        <v>45919.106469907405</v>
      </c>
      <c r="B1367" s="59">
        <v>444372517</v>
      </c>
      <c r="C1367" s="38" t="s">
        <v>36</v>
      </c>
      <c r="D1367" s="38" t="s">
        <v>38</v>
      </c>
      <c r="E1367" s="38" t="s">
        <v>45</v>
      </c>
      <c r="F1367" s="38" t="s">
        <v>120</v>
      </c>
      <c r="G1367" s="35">
        <v>3638.82</v>
      </c>
      <c r="H1367" s="59">
        <v>443591451</v>
      </c>
      <c r="I1367" s="35">
        <v>0</v>
      </c>
      <c r="J1367" s="35">
        <v>0</v>
      </c>
      <c r="K1367" s="35">
        <v>0</v>
      </c>
      <c r="L1367" s="35">
        <v>0</v>
      </c>
      <c r="M1367" s="35">
        <v>9933.31</v>
      </c>
      <c r="N1367" s="38" t="s">
        <v>109</v>
      </c>
      <c r="O1367" s="14">
        <f t="shared" si="120"/>
        <v>45919.106469907405</v>
      </c>
      <c r="P1367" s="19">
        <f t="shared" si="121"/>
        <v>45919.314803240741</v>
      </c>
      <c r="Q1367" s="20" t="str">
        <f t="shared" si="122"/>
        <v>19/09/2025</v>
      </c>
      <c r="R1367" s="13" t="str">
        <f t="shared" si="123"/>
        <v>07</v>
      </c>
      <c r="S1367" s="13" t="str">
        <f t="shared" si="124"/>
        <v>Fri</v>
      </c>
    </row>
    <row r="1368" spans="1:19" x14ac:dyDescent="0.25">
      <c r="A1368" s="60">
        <v>45919.106504629628</v>
      </c>
      <c r="B1368" s="61">
        <v>444372519</v>
      </c>
      <c r="C1368" s="37" t="s">
        <v>36</v>
      </c>
      <c r="D1368" s="37" t="s">
        <v>37</v>
      </c>
      <c r="E1368" s="37" t="s">
        <v>46</v>
      </c>
      <c r="F1368" s="37" t="s">
        <v>120</v>
      </c>
      <c r="G1368" s="36">
        <v>3639.22</v>
      </c>
      <c r="H1368" s="61">
        <v>443591453</v>
      </c>
      <c r="I1368" s="36">
        <v>0</v>
      </c>
      <c r="J1368" s="36">
        <v>0</v>
      </c>
      <c r="K1368" s="36">
        <v>0</v>
      </c>
      <c r="L1368" s="36">
        <v>1.05</v>
      </c>
      <c r="M1368" s="36">
        <v>9934.36</v>
      </c>
      <c r="N1368" s="37" t="s">
        <v>1209</v>
      </c>
      <c r="O1368" s="14">
        <f t="shared" si="120"/>
        <v>45919.106504629628</v>
      </c>
      <c r="P1368" s="19">
        <f t="shared" si="121"/>
        <v>45919.314837962964</v>
      </c>
      <c r="Q1368" s="20" t="str">
        <f t="shared" si="122"/>
        <v>19/09/2025</v>
      </c>
      <c r="R1368" s="13" t="str">
        <f t="shared" si="123"/>
        <v>07</v>
      </c>
      <c r="S1368" s="13" t="str">
        <f t="shared" si="124"/>
        <v>Fri</v>
      </c>
    </row>
    <row r="1369" spans="1:19" x14ac:dyDescent="0.25">
      <c r="A1369" s="58">
        <v>45919.106504629628</v>
      </c>
      <c r="B1369" s="59">
        <v>444372520</v>
      </c>
      <c r="C1369" s="38" t="s">
        <v>36</v>
      </c>
      <c r="D1369" s="38" t="s">
        <v>37</v>
      </c>
      <c r="E1369" s="38" t="s">
        <v>46</v>
      </c>
      <c r="F1369" s="38" t="s">
        <v>120</v>
      </c>
      <c r="G1369" s="35">
        <v>3639.22</v>
      </c>
      <c r="H1369" s="59">
        <v>443591454</v>
      </c>
      <c r="I1369" s="35">
        <v>0</v>
      </c>
      <c r="J1369" s="35">
        <v>0</v>
      </c>
      <c r="K1369" s="35">
        <v>0</v>
      </c>
      <c r="L1369" s="35">
        <v>1.05</v>
      </c>
      <c r="M1369" s="35">
        <v>9935.41</v>
      </c>
      <c r="N1369" s="38" t="s">
        <v>1209</v>
      </c>
      <c r="O1369" s="14">
        <f t="shared" si="120"/>
        <v>45919.106504629628</v>
      </c>
      <c r="P1369" s="19">
        <f t="shared" si="121"/>
        <v>45919.314837962964</v>
      </c>
      <c r="Q1369" s="20" t="str">
        <f t="shared" si="122"/>
        <v>19/09/2025</v>
      </c>
      <c r="R1369" s="13" t="str">
        <f t="shared" si="123"/>
        <v>07</v>
      </c>
      <c r="S1369" s="13" t="str">
        <f t="shared" si="124"/>
        <v>Fri</v>
      </c>
    </row>
    <row r="1370" spans="1:19" x14ac:dyDescent="0.25">
      <c r="A1370" s="60">
        <v>45919.106504629628</v>
      </c>
      <c r="B1370" s="61">
        <v>444372521</v>
      </c>
      <c r="C1370" s="37" t="s">
        <v>36</v>
      </c>
      <c r="D1370" s="37" t="s">
        <v>37</v>
      </c>
      <c r="E1370" s="37" t="s">
        <v>46</v>
      </c>
      <c r="F1370" s="37" t="s">
        <v>120</v>
      </c>
      <c r="G1370" s="36">
        <v>3639.22</v>
      </c>
      <c r="H1370" s="61">
        <v>443591455</v>
      </c>
      <c r="I1370" s="36">
        <v>0</v>
      </c>
      <c r="J1370" s="36">
        <v>0</v>
      </c>
      <c r="K1370" s="36">
        <v>0</v>
      </c>
      <c r="L1370" s="36">
        <v>1.05</v>
      </c>
      <c r="M1370" s="36">
        <v>9936.4599999999991</v>
      </c>
      <c r="N1370" s="37" t="s">
        <v>1209</v>
      </c>
      <c r="O1370" s="14">
        <f t="shared" si="120"/>
        <v>45919.106504629628</v>
      </c>
      <c r="P1370" s="19">
        <f t="shared" si="121"/>
        <v>45919.314837962964</v>
      </c>
      <c r="Q1370" s="20" t="str">
        <f t="shared" si="122"/>
        <v>19/09/2025</v>
      </c>
      <c r="R1370" s="13" t="str">
        <f t="shared" si="123"/>
        <v>07</v>
      </c>
      <c r="S1370" s="13" t="str">
        <f t="shared" si="124"/>
        <v>Fri</v>
      </c>
    </row>
    <row r="1371" spans="1:19" x14ac:dyDescent="0.25">
      <c r="A1371" s="58">
        <v>45919.106585648151</v>
      </c>
      <c r="B1371" s="59">
        <v>444372529</v>
      </c>
      <c r="C1371" s="38" t="s">
        <v>36</v>
      </c>
      <c r="D1371" s="38" t="s">
        <v>38</v>
      </c>
      <c r="E1371" s="38" t="s">
        <v>45</v>
      </c>
      <c r="F1371" s="38" t="s">
        <v>120</v>
      </c>
      <c r="G1371" s="35">
        <v>3639</v>
      </c>
      <c r="H1371" s="59">
        <v>443591463</v>
      </c>
      <c r="I1371" s="35">
        <v>0</v>
      </c>
      <c r="J1371" s="35">
        <v>0</v>
      </c>
      <c r="K1371" s="35">
        <v>0</v>
      </c>
      <c r="L1371" s="35">
        <v>0</v>
      </c>
      <c r="M1371" s="35">
        <v>9936.4599999999991</v>
      </c>
      <c r="N1371" s="38" t="s">
        <v>52</v>
      </c>
      <c r="O1371" s="14">
        <f t="shared" si="120"/>
        <v>45919.106585648151</v>
      </c>
      <c r="P1371" s="19">
        <f t="shared" si="121"/>
        <v>45919.314918981487</v>
      </c>
      <c r="Q1371" s="20" t="str">
        <f t="shared" si="122"/>
        <v>19/09/2025</v>
      </c>
      <c r="R1371" s="13" t="str">
        <f t="shared" si="123"/>
        <v>07</v>
      </c>
      <c r="S1371" s="13" t="str">
        <f t="shared" si="124"/>
        <v>Fri</v>
      </c>
    </row>
    <row r="1372" spans="1:19" x14ac:dyDescent="0.25">
      <c r="A1372" s="60">
        <v>45919.106585648151</v>
      </c>
      <c r="B1372" s="61">
        <v>444372530</v>
      </c>
      <c r="C1372" s="37" t="s">
        <v>36</v>
      </c>
      <c r="D1372" s="37" t="s">
        <v>38</v>
      </c>
      <c r="E1372" s="37" t="s">
        <v>45</v>
      </c>
      <c r="F1372" s="37" t="s">
        <v>120</v>
      </c>
      <c r="G1372" s="36">
        <v>3639</v>
      </c>
      <c r="H1372" s="61">
        <v>443591464</v>
      </c>
      <c r="I1372" s="36">
        <v>0</v>
      </c>
      <c r="J1372" s="36">
        <v>0</v>
      </c>
      <c r="K1372" s="36">
        <v>0</v>
      </c>
      <c r="L1372" s="36">
        <v>0</v>
      </c>
      <c r="M1372" s="36">
        <v>9936.4599999999991</v>
      </c>
      <c r="N1372" s="37" t="s">
        <v>47</v>
      </c>
      <c r="O1372" s="14">
        <f t="shared" si="120"/>
        <v>45919.106585648151</v>
      </c>
      <c r="P1372" s="19">
        <f t="shared" si="121"/>
        <v>45919.314918981487</v>
      </c>
      <c r="Q1372" s="20" t="str">
        <f t="shared" si="122"/>
        <v>19/09/2025</v>
      </c>
      <c r="R1372" s="13" t="str">
        <f t="shared" si="123"/>
        <v>07</v>
      </c>
      <c r="S1372" s="13" t="str">
        <f t="shared" si="124"/>
        <v>Fri</v>
      </c>
    </row>
    <row r="1373" spans="1:19" x14ac:dyDescent="0.25">
      <c r="A1373" s="58">
        <v>45919.106585648151</v>
      </c>
      <c r="B1373" s="59">
        <v>444372532</v>
      </c>
      <c r="C1373" s="38" t="s">
        <v>36</v>
      </c>
      <c r="D1373" s="38" t="s">
        <v>38</v>
      </c>
      <c r="E1373" s="38" t="s">
        <v>45</v>
      </c>
      <c r="F1373" s="38" t="s">
        <v>120</v>
      </c>
      <c r="G1373" s="35">
        <v>3639</v>
      </c>
      <c r="H1373" s="59">
        <v>443591466</v>
      </c>
      <c r="I1373" s="35">
        <v>0</v>
      </c>
      <c r="J1373" s="35">
        <v>0</v>
      </c>
      <c r="K1373" s="35">
        <v>0</v>
      </c>
      <c r="L1373" s="35">
        <v>0</v>
      </c>
      <c r="M1373" s="35">
        <v>9936.4599999999991</v>
      </c>
      <c r="N1373" s="38" t="s">
        <v>48</v>
      </c>
      <c r="O1373" s="14">
        <f t="shared" si="120"/>
        <v>45919.106585648151</v>
      </c>
      <c r="P1373" s="19">
        <f t="shared" si="121"/>
        <v>45919.314918981487</v>
      </c>
      <c r="Q1373" s="20" t="str">
        <f t="shared" si="122"/>
        <v>19/09/2025</v>
      </c>
      <c r="R1373" s="13" t="str">
        <f t="shared" si="123"/>
        <v>07</v>
      </c>
      <c r="S1373" s="13" t="str">
        <f t="shared" si="124"/>
        <v>Fri</v>
      </c>
    </row>
    <row r="1374" spans="1:19" x14ac:dyDescent="0.25">
      <c r="A1374" s="60">
        <v>45919.106747685182</v>
      </c>
      <c r="B1374" s="61">
        <v>444372563</v>
      </c>
      <c r="C1374" s="37" t="s">
        <v>36</v>
      </c>
      <c r="D1374" s="37" t="s">
        <v>37</v>
      </c>
      <c r="E1374" s="37" t="s">
        <v>46</v>
      </c>
      <c r="F1374" s="37" t="s">
        <v>120</v>
      </c>
      <c r="G1374" s="36">
        <v>3639.55</v>
      </c>
      <c r="H1374" s="61">
        <v>443591497</v>
      </c>
      <c r="I1374" s="36">
        <v>0</v>
      </c>
      <c r="J1374" s="36">
        <v>0</v>
      </c>
      <c r="K1374" s="36">
        <v>0</v>
      </c>
      <c r="L1374" s="36">
        <v>2.4500000000000002</v>
      </c>
      <c r="M1374" s="36">
        <v>9938.91</v>
      </c>
      <c r="N1374" s="37" t="s">
        <v>1210</v>
      </c>
      <c r="O1374" s="14">
        <f t="shared" si="120"/>
        <v>45919.106747685182</v>
      </c>
      <c r="P1374" s="19">
        <f t="shared" si="121"/>
        <v>45919.315081018518</v>
      </c>
      <c r="Q1374" s="20" t="str">
        <f t="shared" si="122"/>
        <v>19/09/2025</v>
      </c>
      <c r="R1374" s="13" t="str">
        <f t="shared" si="123"/>
        <v>07</v>
      </c>
      <c r="S1374" s="13" t="str">
        <f t="shared" si="124"/>
        <v>Fri</v>
      </c>
    </row>
    <row r="1375" spans="1:19" x14ac:dyDescent="0.25">
      <c r="A1375" s="58">
        <v>45919.106747685182</v>
      </c>
      <c r="B1375" s="59">
        <v>444372564</v>
      </c>
      <c r="C1375" s="38" t="s">
        <v>36</v>
      </c>
      <c r="D1375" s="38" t="s">
        <v>37</v>
      </c>
      <c r="E1375" s="38" t="s">
        <v>46</v>
      </c>
      <c r="F1375" s="38" t="s">
        <v>120</v>
      </c>
      <c r="G1375" s="35">
        <v>3639.55</v>
      </c>
      <c r="H1375" s="59">
        <v>443591498</v>
      </c>
      <c r="I1375" s="35">
        <v>0</v>
      </c>
      <c r="J1375" s="35">
        <v>0</v>
      </c>
      <c r="K1375" s="35">
        <v>0</v>
      </c>
      <c r="L1375" s="35">
        <v>2.4500000000000002</v>
      </c>
      <c r="M1375" s="35">
        <v>9941.36</v>
      </c>
      <c r="N1375" s="38" t="s">
        <v>1211</v>
      </c>
      <c r="O1375" s="14">
        <f t="shared" si="120"/>
        <v>45919.106747685182</v>
      </c>
      <c r="P1375" s="19">
        <f t="shared" si="121"/>
        <v>45919.315081018518</v>
      </c>
      <c r="Q1375" s="20" t="str">
        <f t="shared" si="122"/>
        <v>19/09/2025</v>
      </c>
      <c r="R1375" s="13" t="str">
        <f t="shared" si="123"/>
        <v>07</v>
      </c>
      <c r="S1375" s="13" t="str">
        <f t="shared" si="124"/>
        <v>Fri</v>
      </c>
    </row>
    <row r="1376" spans="1:19" x14ac:dyDescent="0.25">
      <c r="A1376" s="60">
        <v>45919.106747685182</v>
      </c>
      <c r="B1376" s="61">
        <v>444372565</v>
      </c>
      <c r="C1376" s="37" t="s">
        <v>36</v>
      </c>
      <c r="D1376" s="37" t="s">
        <v>37</v>
      </c>
      <c r="E1376" s="37" t="s">
        <v>46</v>
      </c>
      <c r="F1376" s="37" t="s">
        <v>120</v>
      </c>
      <c r="G1376" s="36">
        <v>3639.55</v>
      </c>
      <c r="H1376" s="61">
        <v>443591499</v>
      </c>
      <c r="I1376" s="36">
        <v>0</v>
      </c>
      <c r="J1376" s="36">
        <v>0</v>
      </c>
      <c r="K1376" s="36">
        <v>0</v>
      </c>
      <c r="L1376" s="36">
        <v>1.69</v>
      </c>
      <c r="M1376" s="36">
        <v>9943.0499999999993</v>
      </c>
      <c r="N1376" s="37" t="s">
        <v>1210</v>
      </c>
      <c r="O1376" s="14">
        <f t="shared" si="120"/>
        <v>45919.106747685182</v>
      </c>
      <c r="P1376" s="19">
        <f t="shared" si="121"/>
        <v>45919.315081018518</v>
      </c>
      <c r="Q1376" s="20" t="str">
        <f t="shared" si="122"/>
        <v>19/09/2025</v>
      </c>
      <c r="R1376" s="13" t="str">
        <f t="shared" si="123"/>
        <v>07</v>
      </c>
      <c r="S1376" s="13" t="str">
        <f t="shared" si="124"/>
        <v>Fri</v>
      </c>
    </row>
    <row r="1377" spans="1:19" x14ac:dyDescent="0.25">
      <c r="A1377" s="58">
        <v>45919.106747685182</v>
      </c>
      <c r="B1377" s="59">
        <v>444372566</v>
      </c>
      <c r="C1377" s="38" t="s">
        <v>36</v>
      </c>
      <c r="D1377" s="38" t="s">
        <v>37</v>
      </c>
      <c r="E1377" s="38" t="s">
        <v>46</v>
      </c>
      <c r="F1377" s="38" t="s">
        <v>120</v>
      </c>
      <c r="G1377" s="35">
        <v>3639.55</v>
      </c>
      <c r="H1377" s="59">
        <v>443591500</v>
      </c>
      <c r="I1377" s="35">
        <v>0</v>
      </c>
      <c r="J1377" s="35">
        <v>0</v>
      </c>
      <c r="K1377" s="35">
        <v>0</v>
      </c>
      <c r="L1377" s="35">
        <v>1.69</v>
      </c>
      <c r="M1377" s="35">
        <v>9944.74</v>
      </c>
      <c r="N1377" s="38" t="s">
        <v>1210</v>
      </c>
      <c r="O1377" s="14">
        <f t="shared" si="120"/>
        <v>45919.106747685182</v>
      </c>
      <c r="P1377" s="19">
        <f t="shared" si="121"/>
        <v>45919.315081018518</v>
      </c>
      <c r="Q1377" s="20" t="str">
        <f t="shared" si="122"/>
        <v>19/09/2025</v>
      </c>
      <c r="R1377" s="13" t="str">
        <f t="shared" si="123"/>
        <v>07</v>
      </c>
      <c r="S1377" s="13" t="str">
        <f t="shared" si="124"/>
        <v>Fri</v>
      </c>
    </row>
    <row r="1378" spans="1:19" x14ac:dyDescent="0.25">
      <c r="A1378" s="60">
        <v>45919.106817129628</v>
      </c>
      <c r="B1378" s="61">
        <v>444372577</v>
      </c>
      <c r="C1378" s="37" t="s">
        <v>36</v>
      </c>
      <c r="D1378" s="37" t="s">
        <v>38</v>
      </c>
      <c r="E1378" s="37" t="s">
        <v>45</v>
      </c>
      <c r="F1378" s="37" t="s">
        <v>120</v>
      </c>
      <c r="G1378" s="36">
        <v>3639.3</v>
      </c>
      <c r="H1378" s="61">
        <v>443591511</v>
      </c>
      <c r="I1378" s="36">
        <v>0</v>
      </c>
      <c r="J1378" s="36">
        <v>0</v>
      </c>
      <c r="K1378" s="36">
        <v>0</v>
      </c>
      <c r="L1378" s="36">
        <v>0</v>
      </c>
      <c r="M1378" s="36">
        <v>9944.74</v>
      </c>
      <c r="N1378" s="37" t="s">
        <v>81</v>
      </c>
      <c r="O1378" s="14">
        <f t="shared" si="120"/>
        <v>45919.106817129628</v>
      </c>
      <c r="P1378" s="19">
        <f t="shared" si="121"/>
        <v>45919.315150462964</v>
      </c>
      <c r="Q1378" s="20" t="str">
        <f t="shared" si="122"/>
        <v>19/09/2025</v>
      </c>
      <c r="R1378" s="13" t="str">
        <f t="shared" si="123"/>
        <v>07</v>
      </c>
      <c r="S1378" s="13" t="str">
        <f t="shared" si="124"/>
        <v>Fri</v>
      </c>
    </row>
    <row r="1379" spans="1:19" x14ac:dyDescent="0.25">
      <c r="A1379" s="58">
        <v>45919.106817129628</v>
      </c>
      <c r="B1379" s="59">
        <v>444372580</v>
      </c>
      <c r="C1379" s="38" t="s">
        <v>36</v>
      </c>
      <c r="D1379" s="38" t="s">
        <v>38</v>
      </c>
      <c r="E1379" s="38" t="s">
        <v>45</v>
      </c>
      <c r="F1379" s="38" t="s">
        <v>120</v>
      </c>
      <c r="G1379" s="35">
        <v>3639.3</v>
      </c>
      <c r="H1379" s="59">
        <v>443591514</v>
      </c>
      <c r="I1379" s="35">
        <v>0</v>
      </c>
      <c r="J1379" s="35">
        <v>0</v>
      </c>
      <c r="K1379" s="35">
        <v>0</v>
      </c>
      <c r="L1379" s="35">
        <v>0</v>
      </c>
      <c r="M1379" s="35">
        <v>9944.74</v>
      </c>
      <c r="N1379" s="38" t="s">
        <v>93</v>
      </c>
      <c r="O1379" s="14">
        <f t="shared" si="120"/>
        <v>45919.106817129628</v>
      </c>
      <c r="P1379" s="19">
        <f t="shared" si="121"/>
        <v>45919.315150462964</v>
      </c>
      <c r="Q1379" s="20" t="str">
        <f t="shared" si="122"/>
        <v>19/09/2025</v>
      </c>
      <c r="R1379" s="13" t="str">
        <f t="shared" si="123"/>
        <v>07</v>
      </c>
      <c r="S1379" s="13" t="str">
        <f t="shared" si="124"/>
        <v>Fri</v>
      </c>
    </row>
    <row r="1380" spans="1:19" x14ac:dyDescent="0.25">
      <c r="A1380" s="60">
        <v>45919.106932870367</v>
      </c>
      <c r="B1380" s="61">
        <v>444372607</v>
      </c>
      <c r="C1380" s="37" t="s">
        <v>36</v>
      </c>
      <c r="D1380" s="37" t="s">
        <v>38</v>
      </c>
      <c r="E1380" s="37" t="s">
        <v>45</v>
      </c>
      <c r="F1380" s="37" t="s">
        <v>120</v>
      </c>
      <c r="G1380" s="36">
        <v>3639.32</v>
      </c>
      <c r="H1380" s="61">
        <v>443591540</v>
      </c>
      <c r="I1380" s="36">
        <v>0</v>
      </c>
      <c r="J1380" s="36">
        <v>0</v>
      </c>
      <c r="K1380" s="36">
        <v>0</v>
      </c>
      <c r="L1380" s="36">
        <v>0</v>
      </c>
      <c r="M1380" s="36">
        <v>9944.74</v>
      </c>
      <c r="N1380" s="37" t="s">
        <v>75</v>
      </c>
      <c r="O1380" s="14">
        <f t="shared" si="120"/>
        <v>45919.106932870367</v>
      </c>
      <c r="P1380" s="19">
        <f t="shared" si="121"/>
        <v>45919.315266203703</v>
      </c>
      <c r="Q1380" s="20" t="str">
        <f t="shared" si="122"/>
        <v>19/09/2025</v>
      </c>
      <c r="R1380" s="13" t="str">
        <f t="shared" si="123"/>
        <v>07</v>
      </c>
      <c r="S1380" s="13" t="str">
        <f t="shared" si="124"/>
        <v>Fri</v>
      </c>
    </row>
    <row r="1381" spans="1:19" x14ac:dyDescent="0.25">
      <c r="A1381" s="58">
        <v>45919.106944444444</v>
      </c>
      <c r="B1381" s="59">
        <v>444372614</v>
      </c>
      <c r="C1381" s="38" t="s">
        <v>36</v>
      </c>
      <c r="D1381" s="38" t="s">
        <v>38</v>
      </c>
      <c r="E1381" s="38" t="s">
        <v>45</v>
      </c>
      <c r="F1381" s="38" t="s">
        <v>120</v>
      </c>
      <c r="G1381" s="35">
        <v>3639.32</v>
      </c>
      <c r="H1381" s="59">
        <v>443591547</v>
      </c>
      <c r="I1381" s="35">
        <v>0</v>
      </c>
      <c r="J1381" s="35">
        <v>0</v>
      </c>
      <c r="K1381" s="35">
        <v>0</v>
      </c>
      <c r="L1381" s="35">
        <v>0</v>
      </c>
      <c r="M1381" s="35">
        <v>9944.74</v>
      </c>
      <c r="N1381" s="38" t="s">
        <v>76</v>
      </c>
      <c r="O1381" s="14">
        <f t="shared" si="120"/>
        <v>45919.106944444444</v>
      </c>
      <c r="P1381" s="19">
        <f t="shared" si="121"/>
        <v>45919.31527777778</v>
      </c>
      <c r="Q1381" s="20" t="str">
        <f t="shared" si="122"/>
        <v>19/09/2025</v>
      </c>
      <c r="R1381" s="13" t="str">
        <f t="shared" si="123"/>
        <v>07</v>
      </c>
      <c r="S1381" s="13" t="str">
        <f t="shared" si="124"/>
        <v>Fri</v>
      </c>
    </row>
    <row r="1382" spans="1:19" x14ac:dyDescent="0.25">
      <c r="A1382" s="60">
        <v>45919.12059027778</v>
      </c>
      <c r="B1382" s="61">
        <v>444373898</v>
      </c>
      <c r="C1382" s="37" t="s">
        <v>36</v>
      </c>
      <c r="D1382" s="37" t="s">
        <v>37</v>
      </c>
      <c r="E1382" s="37" t="s">
        <v>46</v>
      </c>
      <c r="F1382" s="37" t="s">
        <v>120</v>
      </c>
      <c r="G1382" s="36">
        <v>3640.28</v>
      </c>
      <c r="H1382" s="61">
        <v>443592799</v>
      </c>
      <c r="I1382" s="36">
        <v>0</v>
      </c>
      <c r="J1382" s="36">
        <v>0</v>
      </c>
      <c r="K1382" s="36">
        <v>0</v>
      </c>
      <c r="L1382" s="36">
        <v>-1.46</v>
      </c>
      <c r="M1382" s="36">
        <v>9943.2800000000007</v>
      </c>
      <c r="N1382" s="37" t="s">
        <v>1212</v>
      </c>
      <c r="O1382" s="14">
        <f t="shared" si="120"/>
        <v>45919.12059027778</v>
      </c>
      <c r="P1382" s="19">
        <f t="shared" si="121"/>
        <v>45919.328923611116</v>
      </c>
      <c r="Q1382" s="20" t="str">
        <f t="shared" si="122"/>
        <v>19/09/2025</v>
      </c>
      <c r="R1382" s="13" t="str">
        <f t="shared" si="123"/>
        <v>07</v>
      </c>
      <c r="S1382" s="13" t="str">
        <f t="shared" si="124"/>
        <v>Fri</v>
      </c>
    </row>
    <row r="1383" spans="1:19" x14ac:dyDescent="0.25">
      <c r="A1383" s="58">
        <v>45919.125428240739</v>
      </c>
      <c r="B1383" s="59">
        <v>444374590</v>
      </c>
      <c r="C1383" s="38" t="s">
        <v>36</v>
      </c>
      <c r="D1383" s="38" t="s">
        <v>37</v>
      </c>
      <c r="E1383" s="38" t="s">
        <v>46</v>
      </c>
      <c r="F1383" s="38" t="s">
        <v>120</v>
      </c>
      <c r="G1383" s="35">
        <v>3641.53</v>
      </c>
      <c r="H1383" s="59">
        <v>443593508</v>
      </c>
      <c r="I1383" s="35">
        <v>0</v>
      </c>
      <c r="J1383" s="35">
        <v>0</v>
      </c>
      <c r="K1383" s="35">
        <v>0</v>
      </c>
      <c r="L1383" s="35">
        <v>-2.5299999999999998</v>
      </c>
      <c r="M1383" s="35">
        <v>9940.75</v>
      </c>
      <c r="N1383" s="38" t="s">
        <v>1213</v>
      </c>
      <c r="O1383" s="14">
        <f t="shared" ref="O1383:O1446" si="125">A1383</f>
        <v>45919.125428240739</v>
      </c>
      <c r="P1383" s="19">
        <f t="shared" ref="P1383:P1446" si="126">O1383+(5/24)</f>
        <v>45919.333761574075</v>
      </c>
      <c r="Q1383" s="20" t="str">
        <f t="shared" ref="Q1383:Q1446" si="127">TEXT(P1383,"dd/mm/yyyy")</f>
        <v>19/09/2025</v>
      </c>
      <c r="R1383" s="13" t="str">
        <f t="shared" ref="R1383:R1446" si="128">TEXT(P1383,"hh")</f>
        <v>08</v>
      </c>
      <c r="S1383" s="13" t="str">
        <f t="shared" ref="S1383:S1446" si="129">TEXT(P1383,"ddd")</f>
        <v>Fri</v>
      </c>
    </row>
    <row r="1384" spans="1:19" x14ac:dyDescent="0.25">
      <c r="A1384" s="60">
        <v>45919.125428240739</v>
      </c>
      <c r="B1384" s="61">
        <v>444374595</v>
      </c>
      <c r="C1384" s="37" t="s">
        <v>36</v>
      </c>
      <c r="D1384" s="37" t="s">
        <v>37</v>
      </c>
      <c r="E1384" s="37" t="s">
        <v>46</v>
      </c>
      <c r="F1384" s="37" t="s">
        <v>120</v>
      </c>
      <c r="G1384" s="36">
        <v>3641.63</v>
      </c>
      <c r="H1384" s="61">
        <v>443593513</v>
      </c>
      <c r="I1384" s="36">
        <v>0</v>
      </c>
      <c r="J1384" s="36">
        <v>0</v>
      </c>
      <c r="K1384" s="36">
        <v>0</v>
      </c>
      <c r="L1384" s="36">
        <v>-3.07</v>
      </c>
      <c r="M1384" s="36">
        <v>9937.68</v>
      </c>
      <c r="N1384" s="37" t="s">
        <v>1214</v>
      </c>
      <c r="O1384" s="14">
        <f t="shared" si="125"/>
        <v>45919.125428240739</v>
      </c>
      <c r="P1384" s="19">
        <f t="shared" si="126"/>
        <v>45919.333761574075</v>
      </c>
      <c r="Q1384" s="20" t="str">
        <f t="shared" si="127"/>
        <v>19/09/2025</v>
      </c>
      <c r="R1384" s="13" t="str">
        <f t="shared" si="128"/>
        <v>08</v>
      </c>
      <c r="S1384" s="13" t="str">
        <f t="shared" si="129"/>
        <v>Fri</v>
      </c>
    </row>
    <row r="1385" spans="1:19" x14ac:dyDescent="0.25">
      <c r="A1385" s="58">
        <v>45919.125428240739</v>
      </c>
      <c r="B1385" s="59">
        <v>444374596</v>
      </c>
      <c r="C1385" s="38" t="s">
        <v>36</v>
      </c>
      <c r="D1385" s="38" t="s">
        <v>37</v>
      </c>
      <c r="E1385" s="38" t="s">
        <v>46</v>
      </c>
      <c r="F1385" s="38" t="s">
        <v>120</v>
      </c>
      <c r="G1385" s="35">
        <v>3641.63</v>
      </c>
      <c r="H1385" s="59">
        <v>443593514</v>
      </c>
      <c r="I1385" s="35">
        <v>0</v>
      </c>
      <c r="J1385" s="35">
        <v>0</v>
      </c>
      <c r="K1385" s="35">
        <v>0</v>
      </c>
      <c r="L1385" s="35">
        <v>-3.07</v>
      </c>
      <c r="M1385" s="35">
        <v>9934.61</v>
      </c>
      <c r="N1385" s="38" t="s">
        <v>1214</v>
      </c>
      <c r="O1385" s="14">
        <f t="shared" si="125"/>
        <v>45919.125428240739</v>
      </c>
      <c r="P1385" s="19">
        <f t="shared" si="126"/>
        <v>45919.333761574075</v>
      </c>
      <c r="Q1385" s="20" t="str">
        <f t="shared" si="127"/>
        <v>19/09/2025</v>
      </c>
      <c r="R1385" s="13" t="str">
        <f t="shared" si="128"/>
        <v>08</v>
      </c>
      <c r="S1385" s="13" t="str">
        <f t="shared" si="129"/>
        <v>Fri</v>
      </c>
    </row>
    <row r="1386" spans="1:19" x14ac:dyDescent="0.25">
      <c r="A1386" s="60">
        <v>45919.125462962962</v>
      </c>
      <c r="B1386" s="61">
        <v>444374605</v>
      </c>
      <c r="C1386" s="37" t="s">
        <v>36</v>
      </c>
      <c r="D1386" s="37" t="s">
        <v>37</v>
      </c>
      <c r="E1386" s="37" t="s">
        <v>46</v>
      </c>
      <c r="F1386" s="37" t="s">
        <v>120</v>
      </c>
      <c r="G1386" s="36">
        <v>3641.79</v>
      </c>
      <c r="H1386" s="61">
        <v>443593522</v>
      </c>
      <c r="I1386" s="36">
        <v>0</v>
      </c>
      <c r="J1386" s="36">
        <v>0</v>
      </c>
      <c r="K1386" s="36">
        <v>0</v>
      </c>
      <c r="L1386" s="36">
        <v>-3.01</v>
      </c>
      <c r="M1386" s="36">
        <v>9931.6</v>
      </c>
      <c r="N1386" s="37" t="s">
        <v>1215</v>
      </c>
      <c r="O1386" s="14">
        <f t="shared" si="125"/>
        <v>45919.125462962962</v>
      </c>
      <c r="P1386" s="19">
        <f t="shared" si="126"/>
        <v>45919.333796296298</v>
      </c>
      <c r="Q1386" s="20" t="str">
        <f t="shared" si="127"/>
        <v>19/09/2025</v>
      </c>
      <c r="R1386" s="13" t="str">
        <f t="shared" si="128"/>
        <v>08</v>
      </c>
      <c r="S1386" s="13" t="str">
        <f t="shared" si="129"/>
        <v>Fri</v>
      </c>
    </row>
    <row r="1387" spans="1:19" x14ac:dyDescent="0.25">
      <c r="A1387" s="58">
        <v>45919.125462962962</v>
      </c>
      <c r="B1387" s="59">
        <v>444374607</v>
      </c>
      <c r="C1387" s="38" t="s">
        <v>36</v>
      </c>
      <c r="D1387" s="38" t="s">
        <v>37</v>
      </c>
      <c r="E1387" s="38" t="s">
        <v>46</v>
      </c>
      <c r="F1387" s="38" t="s">
        <v>120</v>
      </c>
      <c r="G1387" s="35">
        <v>3641.79</v>
      </c>
      <c r="H1387" s="59">
        <v>443593523</v>
      </c>
      <c r="I1387" s="35">
        <v>0</v>
      </c>
      <c r="J1387" s="35">
        <v>0</v>
      </c>
      <c r="K1387" s="35">
        <v>0</v>
      </c>
      <c r="L1387" s="35">
        <v>-2.97</v>
      </c>
      <c r="M1387" s="35">
        <v>9928.6299999999992</v>
      </c>
      <c r="N1387" s="38" t="s">
        <v>1215</v>
      </c>
      <c r="O1387" s="14">
        <f t="shared" si="125"/>
        <v>45919.125462962962</v>
      </c>
      <c r="P1387" s="19">
        <f t="shared" si="126"/>
        <v>45919.333796296298</v>
      </c>
      <c r="Q1387" s="20" t="str">
        <f t="shared" si="127"/>
        <v>19/09/2025</v>
      </c>
      <c r="R1387" s="13" t="str">
        <f t="shared" si="128"/>
        <v>08</v>
      </c>
      <c r="S1387" s="13" t="str">
        <f t="shared" si="129"/>
        <v>Fri</v>
      </c>
    </row>
    <row r="1388" spans="1:19" x14ac:dyDescent="0.25">
      <c r="A1388" s="60">
        <v>45919.125520833331</v>
      </c>
      <c r="B1388" s="61">
        <v>444374645</v>
      </c>
      <c r="C1388" s="37" t="s">
        <v>36</v>
      </c>
      <c r="D1388" s="37" t="s">
        <v>37</v>
      </c>
      <c r="E1388" s="37" t="s">
        <v>46</v>
      </c>
      <c r="F1388" s="37" t="s">
        <v>120</v>
      </c>
      <c r="G1388" s="36">
        <v>3642.13</v>
      </c>
      <c r="H1388" s="61">
        <v>443593561</v>
      </c>
      <c r="I1388" s="36">
        <v>0</v>
      </c>
      <c r="J1388" s="36">
        <v>0</v>
      </c>
      <c r="K1388" s="36">
        <v>0</v>
      </c>
      <c r="L1388" s="36">
        <v>-3.13</v>
      </c>
      <c r="M1388" s="36">
        <v>9925.5</v>
      </c>
      <c r="N1388" s="37" t="s">
        <v>1216</v>
      </c>
      <c r="O1388" s="14">
        <f t="shared" si="125"/>
        <v>45919.125520833331</v>
      </c>
      <c r="P1388" s="19">
        <f t="shared" si="126"/>
        <v>45919.333854166667</v>
      </c>
      <c r="Q1388" s="20" t="str">
        <f t="shared" si="127"/>
        <v>19/09/2025</v>
      </c>
      <c r="R1388" s="13" t="str">
        <f t="shared" si="128"/>
        <v>08</v>
      </c>
      <c r="S1388" s="13" t="str">
        <f t="shared" si="129"/>
        <v>Fri</v>
      </c>
    </row>
    <row r="1389" spans="1:19" x14ac:dyDescent="0.25">
      <c r="A1389" s="58">
        <v>45919.125520833331</v>
      </c>
      <c r="B1389" s="59">
        <v>444374646</v>
      </c>
      <c r="C1389" s="38" t="s">
        <v>36</v>
      </c>
      <c r="D1389" s="38" t="s">
        <v>37</v>
      </c>
      <c r="E1389" s="38" t="s">
        <v>46</v>
      </c>
      <c r="F1389" s="38" t="s">
        <v>120</v>
      </c>
      <c r="G1389" s="35">
        <v>3642.13</v>
      </c>
      <c r="H1389" s="59">
        <v>443593562</v>
      </c>
      <c r="I1389" s="35">
        <v>0</v>
      </c>
      <c r="J1389" s="35">
        <v>0</v>
      </c>
      <c r="K1389" s="35">
        <v>0</v>
      </c>
      <c r="L1389" s="35">
        <v>-3.13</v>
      </c>
      <c r="M1389" s="35">
        <v>9922.3700000000008</v>
      </c>
      <c r="N1389" s="38" t="s">
        <v>1217</v>
      </c>
      <c r="O1389" s="14">
        <f t="shared" si="125"/>
        <v>45919.125520833331</v>
      </c>
      <c r="P1389" s="19">
        <f t="shared" si="126"/>
        <v>45919.333854166667</v>
      </c>
      <c r="Q1389" s="20" t="str">
        <f t="shared" si="127"/>
        <v>19/09/2025</v>
      </c>
      <c r="R1389" s="13" t="str">
        <f t="shared" si="128"/>
        <v>08</v>
      </c>
      <c r="S1389" s="13" t="str">
        <f t="shared" si="129"/>
        <v>Fri</v>
      </c>
    </row>
    <row r="1390" spans="1:19" x14ac:dyDescent="0.25">
      <c r="A1390" s="60">
        <v>45919.126006944447</v>
      </c>
      <c r="B1390" s="61">
        <v>444374806</v>
      </c>
      <c r="C1390" s="37" t="s">
        <v>36</v>
      </c>
      <c r="D1390" s="37" t="s">
        <v>37</v>
      </c>
      <c r="E1390" s="37" t="s">
        <v>46</v>
      </c>
      <c r="F1390" s="37" t="s">
        <v>120</v>
      </c>
      <c r="G1390" s="36">
        <v>3642.36</v>
      </c>
      <c r="H1390" s="61">
        <v>443593717</v>
      </c>
      <c r="I1390" s="36">
        <v>0</v>
      </c>
      <c r="J1390" s="36">
        <v>0</v>
      </c>
      <c r="K1390" s="36">
        <v>0</v>
      </c>
      <c r="L1390" s="36">
        <v>-3.06</v>
      </c>
      <c r="M1390" s="36">
        <v>9919.31</v>
      </c>
      <c r="N1390" s="37" t="s">
        <v>1218</v>
      </c>
      <c r="O1390" s="14">
        <f t="shared" si="125"/>
        <v>45919.126006944447</v>
      </c>
      <c r="P1390" s="19">
        <f t="shared" si="126"/>
        <v>45919.334340277783</v>
      </c>
      <c r="Q1390" s="20" t="str">
        <f t="shared" si="127"/>
        <v>19/09/2025</v>
      </c>
      <c r="R1390" s="13" t="str">
        <f t="shared" si="128"/>
        <v>08</v>
      </c>
      <c r="S1390" s="13" t="str">
        <f t="shared" si="129"/>
        <v>Fri</v>
      </c>
    </row>
    <row r="1391" spans="1:19" x14ac:dyDescent="0.25">
      <c r="A1391" s="58">
        <v>45919.126006944447</v>
      </c>
      <c r="B1391" s="59">
        <v>444374807</v>
      </c>
      <c r="C1391" s="38" t="s">
        <v>36</v>
      </c>
      <c r="D1391" s="38" t="s">
        <v>37</v>
      </c>
      <c r="E1391" s="38" t="s">
        <v>46</v>
      </c>
      <c r="F1391" s="38" t="s">
        <v>120</v>
      </c>
      <c r="G1391" s="35">
        <v>3642.36</v>
      </c>
      <c r="H1391" s="59">
        <v>443593718</v>
      </c>
      <c r="I1391" s="35">
        <v>0</v>
      </c>
      <c r="J1391" s="35">
        <v>0</v>
      </c>
      <c r="K1391" s="35">
        <v>0</v>
      </c>
      <c r="L1391" s="35">
        <v>-3.06</v>
      </c>
      <c r="M1391" s="35">
        <v>9916.25</v>
      </c>
      <c r="N1391" s="38" t="s">
        <v>1218</v>
      </c>
      <c r="O1391" s="14">
        <f t="shared" si="125"/>
        <v>45919.126006944447</v>
      </c>
      <c r="P1391" s="19">
        <f t="shared" si="126"/>
        <v>45919.334340277783</v>
      </c>
      <c r="Q1391" s="20" t="str">
        <f t="shared" si="127"/>
        <v>19/09/2025</v>
      </c>
      <c r="R1391" s="13" t="str">
        <f t="shared" si="128"/>
        <v>08</v>
      </c>
      <c r="S1391" s="13" t="str">
        <f t="shared" si="129"/>
        <v>Fri</v>
      </c>
    </row>
    <row r="1392" spans="1:19" x14ac:dyDescent="0.25">
      <c r="A1392" s="60">
        <v>45919.126006944447</v>
      </c>
      <c r="B1392" s="61">
        <v>444374808</v>
      </c>
      <c r="C1392" s="37" t="s">
        <v>36</v>
      </c>
      <c r="D1392" s="37" t="s">
        <v>37</v>
      </c>
      <c r="E1392" s="37" t="s">
        <v>46</v>
      </c>
      <c r="F1392" s="37" t="s">
        <v>120</v>
      </c>
      <c r="G1392" s="36">
        <v>3642.36</v>
      </c>
      <c r="H1392" s="61">
        <v>443593719</v>
      </c>
      <c r="I1392" s="36">
        <v>0</v>
      </c>
      <c r="J1392" s="36">
        <v>0</v>
      </c>
      <c r="K1392" s="36">
        <v>0</v>
      </c>
      <c r="L1392" s="36">
        <v>-3.04</v>
      </c>
      <c r="M1392" s="36">
        <v>9913.2099999999991</v>
      </c>
      <c r="N1392" s="37" t="s">
        <v>1219</v>
      </c>
      <c r="O1392" s="14">
        <f t="shared" si="125"/>
        <v>45919.126006944447</v>
      </c>
      <c r="P1392" s="19">
        <f t="shared" si="126"/>
        <v>45919.334340277783</v>
      </c>
      <c r="Q1392" s="20" t="str">
        <f t="shared" si="127"/>
        <v>19/09/2025</v>
      </c>
      <c r="R1392" s="13" t="str">
        <f t="shared" si="128"/>
        <v>08</v>
      </c>
      <c r="S1392" s="13" t="str">
        <f t="shared" si="129"/>
        <v>Fri</v>
      </c>
    </row>
    <row r="1393" spans="1:19" x14ac:dyDescent="0.25">
      <c r="A1393" s="58">
        <v>45919.126006944447</v>
      </c>
      <c r="B1393" s="59">
        <v>444374809</v>
      </c>
      <c r="C1393" s="38" t="s">
        <v>36</v>
      </c>
      <c r="D1393" s="38" t="s">
        <v>37</v>
      </c>
      <c r="E1393" s="38" t="s">
        <v>46</v>
      </c>
      <c r="F1393" s="38" t="s">
        <v>120</v>
      </c>
      <c r="G1393" s="35">
        <v>3642.36</v>
      </c>
      <c r="H1393" s="59">
        <v>443593720</v>
      </c>
      <c r="I1393" s="35">
        <v>0</v>
      </c>
      <c r="J1393" s="35">
        <v>0</v>
      </c>
      <c r="K1393" s="35">
        <v>0</v>
      </c>
      <c r="L1393" s="35">
        <v>-3.04</v>
      </c>
      <c r="M1393" s="35">
        <v>9910.17</v>
      </c>
      <c r="N1393" s="38" t="s">
        <v>1219</v>
      </c>
      <c r="O1393" s="14">
        <f t="shared" si="125"/>
        <v>45919.126006944447</v>
      </c>
      <c r="P1393" s="19">
        <f t="shared" si="126"/>
        <v>45919.334340277783</v>
      </c>
      <c r="Q1393" s="20" t="str">
        <f t="shared" si="127"/>
        <v>19/09/2025</v>
      </c>
      <c r="R1393" s="13" t="str">
        <f t="shared" si="128"/>
        <v>08</v>
      </c>
      <c r="S1393" s="13" t="str">
        <f t="shared" si="129"/>
        <v>Fri</v>
      </c>
    </row>
    <row r="1394" spans="1:19" x14ac:dyDescent="0.25">
      <c r="A1394" s="60">
        <v>45919.126018518517</v>
      </c>
      <c r="B1394" s="61">
        <v>444374819</v>
      </c>
      <c r="C1394" s="37" t="s">
        <v>36</v>
      </c>
      <c r="D1394" s="37" t="s">
        <v>37</v>
      </c>
      <c r="E1394" s="37" t="s">
        <v>46</v>
      </c>
      <c r="F1394" s="37" t="s">
        <v>120</v>
      </c>
      <c r="G1394" s="36">
        <v>3642.44</v>
      </c>
      <c r="H1394" s="61">
        <v>443593728</v>
      </c>
      <c r="I1394" s="36">
        <v>0</v>
      </c>
      <c r="J1394" s="36">
        <v>0</v>
      </c>
      <c r="K1394" s="36">
        <v>0</v>
      </c>
      <c r="L1394" s="36">
        <v>-3.01</v>
      </c>
      <c r="M1394" s="36">
        <v>9907.16</v>
      </c>
      <c r="N1394" s="37" t="s">
        <v>1220</v>
      </c>
      <c r="O1394" s="14">
        <f t="shared" si="125"/>
        <v>45919.126018518517</v>
      </c>
      <c r="P1394" s="19">
        <f t="shared" si="126"/>
        <v>45919.334351851852</v>
      </c>
      <c r="Q1394" s="20" t="str">
        <f t="shared" si="127"/>
        <v>19/09/2025</v>
      </c>
      <c r="R1394" s="13" t="str">
        <f t="shared" si="128"/>
        <v>08</v>
      </c>
      <c r="S1394" s="13" t="str">
        <f t="shared" si="129"/>
        <v>Fri</v>
      </c>
    </row>
    <row r="1395" spans="1:19" x14ac:dyDescent="0.25">
      <c r="A1395" s="58">
        <v>45919.126250000001</v>
      </c>
      <c r="B1395" s="59">
        <v>444374926</v>
      </c>
      <c r="C1395" s="38" t="s">
        <v>36</v>
      </c>
      <c r="D1395" s="38" t="s">
        <v>37</v>
      </c>
      <c r="E1395" s="38" t="s">
        <v>46</v>
      </c>
      <c r="F1395" s="38" t="s">
        <v>120</v>
      </c>
      <c r="G1395" s="35">
        <v>3642.88</v>
      </c>
      <c r="H1395" s="59">
        <v>443593835</v>
      </c>
      <c r="I1395" s="35">
        <v>0</v>
      </c>
      <c r="J1395" s="35">
        <v>0</v>
      </c>
      <c r="K1395" s="35">
        <v>0</v>
      </c>
      <c r="L1395" s="35">
        <v>-3.03</v>
      </c>
      <c r="M1395" s="35">
        <v>9904.1299999999992</v>
      </c>
      <c r="N1395" s="38" t="s">
        <v>1221</v>
      </c>
      <c r="O1395" s="14">
        <f t="shared" si="125"/>
        <v>45919.126250000001</v>
      </c>
      <c r="P1395" s="19">
        <f t="shared" si="126"/>
        <v>45919.334583333337</v>
      </c>
      <c r="Q1395" s="20" t="str">
        <f t="shared" si="127"/>
        <v>19/09/2025</v>
      </c>
      <c r="R1395" s="13" t="str">
        <f t="shared" si="128"/>
        <v>08</v>
      </c>
      <c r="S1395" s="13" t="str">
        <f t="shared" si="129"/>
        <v>Fri</v>
      </c>
    </row>
    <row r="1396" spans="1:19" x14ac:dyDescent="0.25">
      <c r="A1396" s="60">
        <v>45919.126250000001</v>
      </c>
      <c r="B1396" s="61">
        <v>444374927</v>
      </c>
      <c r="C1396" s="37" t="s">
        <v>36</v>
      </c>
      <c r="D1396" s="37" t="s">
        <v>37</v>
      </c>
      <c r="E1396" s="37" t="s">
        <v>46</v>
      </c>
      <c r="F1396" s="37" t="s">
        <v>120</v>
      </c>
      <c r="G1396" s="36">
        <v>3642.88</v>
      </c>
      <c r="H1396" s="61">
        <v>443593836</v>
      </c>
      <c r="I1396" s="36">
        <v>0</v>
      </c>
      <c r="J1396" s="36">
        <v>0</v>
      </c>
      <c r="K1396" s="36">
        <v>0</v>
      </c>
      <c r="L1396" s="36">
        <v>-3.03</v>
      </c>
      <c r="M1396" s="36">
        <v>9901.1</v>
      </c>
      <c r="N1396" s="37" t="s">
        <v>1221</v>
      </c>
      <c r="O1396" s="14">
        <f t="shared" si="125"/>
        <v>45919.126250000001</v>
      </c>
      <c r="P1396" s="19">
        <f t="shared" si="126"/>
        <v>45919.334583333337</v>
      </c>
      <c r="Q1396" s="20" t="str">
        <f t="shared" si="127"/>
        <v>19/09/2025</v>
      </c>
      <c r="R1396" s="13" t="str">
        <f t="shared" si="128"/>
        <v>08</v>
      </c>
      <c r="S1396" s="13" t="str">
        <f t="shared" si="129"/>
        <v>Fri</v>
      </c>
    </row>
    <row r="1397" spans="1:19" x14ac:dyDescent="0.25">
      <c r="A1397" s="58">
        <v>45919.126493055555</v>
      </c>
      <c r="B1397" s="59">
        <v>444374988</v>
      </c>
      <c r="C1397" s="38" t="s">
        <v>36</v>
      </c>
      <c r="D1397" s="38" t="s">
        <v>37</v>
      </c>
      <c r="E1397" s="38" t="s">
        <v>45</v>
      </c>
      <c r="F1397" s="38" t="s">
        <v>120</v>
      </c>
      <c r="G1397" s="35">
        <v>3642.4</v>
      </c>
      <c r="H1397" s="59">
        <v>443593896</v>
      </c>
      <c r="I1397" s="35">
        <v>0</v>
      </c>
      <c r="J1397" s="35">
        <v>0</v>
      </c>
      <c r="K1397" s="35">
        <v>0</v>
      </c>
      <c r="L1397" s="35">
        <v>0</v>
      </c>
      <c r="M1397" s="35">
        <v>9901.1</v>
      </c>
      <c r="N1397" s="38" t="s">
        <v>115</v>
      </c>
      <c r="O1397" s="14">
        <f t="shared" si="125"/>
        <v>45919.126493055555</v>
      </c>
      <c r="P1397" s="19">
        <f t="shared" si="126"/>
        <v>45919.334826388891</v>
      </c>
      <c r="Q1397" s="20" t="str">
        <f t="shared" si="127"/>
        <v>19/09/2025</v>
      </c>
      <c r="R1397" s="13" t="str">
        <f t="shared" si="128"/>
        <v>08</v>
      </c>
      <c r="S1397" s="13" t="str">
        <f t="shared" si="129"/>
        <v>Fri</v>
      </c>
    </row>
    <row r="1398" spans="1:19" x14ac:dyDescent="0.25">
      <c r="A1398" s="60">
        <v>45919.126493055555</v>
      </c>
      <c r="B1398" s="61">
        <v>444374989</v>
      </c>
      <c r="C1398" s="37" t="s">
        <v>36</v>
      </c>
      <c r="D1398" s="37" t="s">
        <v>37</v>
      </c>
      <c r="E1398" s="37" t="s">
        <v>45</v>
      </c>
      <c r="F1398" s="37" t="s">
        <v>120</v>
      </c>
      <c r="G1398" s="36">
        <v>3642.4</v>
      </c>
      <c r="H1398" s="61">
        <v>443593897</v>
      </c>
      <c r="I1398" s="36">
        <v>0</v>
      </c>
      <c r="J1398" s="36">
        <v>0</v>
      </c>
      <c r="K1398" s="36">
        <v>0</v>
      </c>
      <c r="L1398" s="36">
        <v>0</v>
      </c>
      <c r="M1398" s="36">
        <v>9901.1</v>
      </c>
      <c r="N1398" s="37" t="s">
        <v>116</v>
      </c>
      <c r="O1398" s="14">
        <f t="shared" si="125"/>
        <v>45919.126493055555</v>
      </c>
      <c r="P1398" s="19">
        <f t="shared" si="126"/>
        <v>45919.334826388891</v>
      </c>
      <c r="Q1398" s="20" t="str">
        <f t="shared" si="127"/>
        <v>19/09/2025</v>
      </c>
      <c r="R1398" s="13" t="str">
        <f t="shared" si="128"/>
        <v>08</v>
      </c>
      <c r="S1398" s="13" t="str">
        <f t="shared" si="129"/>
        <v>Fri</v>
      </c>
    </row>
    <row r="1399" spans="1:19" x14ac:dyDescent="0.25">
      <c r="A1399" s="58">
        <v>45919.126493055555</v>
      </c>
      <c r="B1399" s="59">
        <v>444374990</v>
      </c>
      <c r="C1399" s="38" t="s">
        <v>36</v>
      </c>
      <c r="D1399" s="38" t="s">
        <v>37</v>
      </c>
      <c r="E1399" s="38" t="s">
        <v>45</v>
      </c>
      <c r="F1399" s="38" t="s">
        <v>120</v>
      </c>
      <c r="G1399" s="35">
        <v>3642.37</v>
      </c>
      <c r="H1399" s="59">
        <v>443593898</v>
      </c>
      <c r="I1399" s="35">
        <v>0</v>
      </c>
      <c r="J1399" s="35">
        <v>0</v>
      </c>
      <c r="K1399" s="35">
        <v>0</v>
      </c>
      <c r="L1399" s="35">
        <v>0</v>
      </c>
      <c r="M1399" s="35">
        <v>9901.1</v>
      </c>
      <c r="N1399" s="38" t="s">
        <v>119</v>
      </c>
      <c r="O1399" s="14">
        <f t="shared" si="125"/>
        <v>45919.126493055555</v>
      </c>
      <c r="P1399" s="19">
        <f t="shared" si="126"/>
        <v>45919.334826388891</v>
      </c>
      <c r="Q1399" s="20" t="str">
        <f t="shared" si="127"/>
        <v>19/09/2025</v>
      </c>
      <c r="R1399" s="13" t="str">
        <f t="shared" si="128"/>
        <v>08</v>
      </c>
      <c r="S1399" s="13" t="str">
        <f t="shared" si="129"/>
        <v>Fri</v>
      </c>
    </row>
    <row r="1400" spans="1:19" x14ac:dyDescent="0.25">
      <c r="A1400" s="60">
        <v>45919.128576388888</v>
      </c>
      <c r="B1400" s="61">
        <v>444375331</v>
      </c>
      <c r="C1400" s="37" t="s">
        <v>36</v>
      </c>
      <c r="D1400" s="37" t="s">
        <v>37</v>
      </c>
      <c r="E1400" s="37" t="s">
        <v>45</v>
      </c>
      <c r="F1400" s="37" t="s">
        <v>120</v>
      </c>
      <c r="G1400" s="36">
        <v>3641.67</v>
      </c>
      <c r="H1400" s="61">
        <v>443594230</v>
      </c>
      <c r="I1400" s="36">
        <v>0</v>
      </c>
      <c r="J1400" s="36">
        <v>0</v>
      </c>
      <c r="K1400" s="36">
        <v>0</v>
      </c>
      <c r="L1400" s="36">
        <v>0</v>
      </c>
      <c r="M1400" s="36">
        <v>9901.1</v>
      </c>
      <c r="N1400" s="37" t="s">
        <v>114</v>
      </c>
      <c r="O1400" s="14">
        <f t="shared" si="125"/>
        <v>45919.128576388888</v>
      </c>
      <c r="P1400" s="19">
        <f t="shared" si="126"/>
        <v>45919.336909722224</v>
      </c>
      <c r="Q1400" s="20" t="str">
        <f t="shared" si="127"/>
        <v>19/09/2025</v>
      </c>
      <c r="R1400" s="13" t="str">
        <f t="shared" si="128"/>
        <v>08</v>
      </c>
      <c r="S1400" s="13" t="str">
        <f t="shared" si="129"/>
        <v>Fri</v>
      </c>
    </row>
    <row r="1401" spans="1:19" x14ac:dyDescent="0.25">
      <c r="A1401" s="58">
        <v>45919.128576388888</v>
      </c>
      <c r="B1401" s="59">
        <v>444375332</v>
      </c>
      <c r="C1401" s="38" t="s">
        <v>36</v>
      </c>
      <c r="D1401" s="38" t="s">
        <v>37</v>
      </c>
      <c r="E1401" s="38" t="s">
        <v>45</v>
      </c>
      <c r="F1401" s="38" t="s">
        <v>120</v>
      </c>
      <c r="G1401" s="35">
        <v>3641.67</v>
      </c>
      <c r="H1401" s="59">
        <v>443594231</v>
      </c>
      <c r="I1401" s="35">
        <v>0</v>
      </c>
      <c r="J1401" s="35">
        <v>0</v>
      </c>
      <c r="K1401" s="35">
        <v>0</v>
      </c>
      <c r="L1401" s="35">
        <v>0</v>
      </c>
      <c r="M1401" s="35">
        <v>9901.1</v>
      </c>
      <c r="N1401" s="38" t="s">
        <v>77</v>
      </c>
      <c r="O1401" s="14">
        <f t="shared" si="125"/>
        <v>45919.128576388888</v>
      </c>
      <c r="P1401" s="19">
        <f t="shared" si="126"/>
        <v>45919.336909722224</v>
      </c>
      <c r="Q1401" s="20" t="str">
        <f t="shared" si="127"/>
        <v>19/09/2025</v>
      </c>
      <c r="R1401" s="13" t="str">
        <f t="shared" si="128"/>
        <v>08</v>
      </c>
      <c r="S1401" s="13" t="str">
        <f t="shared" si="129"/>
        <v>Fri</v>
      </c>
    </row>
    <row r="1402" spans="1:19" x14ac:dyDescent="0.25">
      <c r="A1402" s="60">
        <v>45919.128576388888</v>
      </c>
      <c r="B1402" s="61">
        <v>444375334</v>
      </c>
      <c r="C1402" s="37" t="s">
        <v>36</v>
      </c>
      <c r="D1402" s="37" t="s">
        <v>37</v>
      </c>
      <c r="E1402" s="37" t="s">
        <v>45</v>
      </c>
      <c r="F1402" s="37" t="s">
        <v>120</v>
      </c>
      <c r="G1402" s="36">
        <v>3641.67</v>
      </c>
      <c r="H1402" s="61">
        <v>443594233</v>
      </c>
      <c r="I1402" s="36">
        <v>0</v>
      </c>
      <c r="J1402" s="36">
        <v>0</v>
      </c>
      <c r="K1402" s="36">
        <v>0</v>
      </c>
      <c r="L1402" s="36">
        <v>0</v>
      </c>
      <c r="M1402" s="36">
        <v>9901.1</v>
      </c>
      <c r="N1402" s="37" t="s">
        <v>108</v>
      </c>
      <c r="O1402" s="14">
        <f t="shared" si="125"/>
        <v>45919.128576388888</v>
      </c>
      <c r="P1402" s="19">
        <f t="shared" si="126"/>
        <v>45919.336909722224</v>
      </c>
      <c r="Q1402" s="20" t="str">
        <f t="shared" si="127"/>
        <v>19/09/2025</v>
      </c>
      <c r="R1402" s="13" t="str">
        <f t="shared" si="128"/>
        <v>08</v>
      </c>
      <c r="S1402" s="13" t="str">
        <f t="shared" si="129"/>
        <v>Fri</v>
      </c>
    </row>
    <row r="1403" spans="1:19" x14ac:dyDescent="0.25">
      <c r="A1403" s="58">
        <v>45919.128587962965</v>
      </c>
      <c r="B1403" s="59">
        <v>444375336</v>
      </c>
      <c r="C1403" s="38" t="s">
        <v>36</v>
      </c>
      <c r="D1403" s="38" t="s">
        <v>37</v>
      </c>
      <c r="E1403" s="38" t="s">
        <v>45</v>
      </c>
      <c r="F1403" s="38" t="s">
        <v>120</v>
      </c>
      <c r="G1403" s="35">
        <v>3641.5</v>
      </c>
      <c r="H1403" s="59">
        <v>443594235</v>
      </c>
      <c r="I1403" s="35">
        <v>0</v>
      </c>
      <c r="J1403" s="35">
        <v>0</v>
      </c>
      <c r="K1403" s="35">
        <v>0</v>
      </c>
      <c r="L1403" s="35">
        <v>0</v>
      </c>
      <c r="M1403" s="35">
        <v>9901.1</v>
      </c>
      <c r="N1403" s="38" t="s">
        <v>109</v>
      </c>
      <c r="O1403" s="14">
        <f t="shared" si="125"/>
        <v>45919.128587962965</v>
      </c>
      <c r="P1403" s="19">
        <f t="shared" si="126"/>
        <v>45919.336921296301</v>
      </c>
      <c r="Q1403" s="20" t="str">
        <f t="shared" si="127"/>
        <v>19/09/2025</v>
      </c>
      <c r="R1403" s="13" t="str">
        <f t="shared" si="128"/>
        <v>08</v>
      </c>
      <c r="S1403" s="13" t="str">
        <f t="shared" si="129"/>
        <v>Fri</v>
      </c>
    </row>
    <row r="1404" spans="1:19" x14ac:dyDescent="0.25">
      <c r="A1404" s="60">
        <v>45919.128587962965</v>
      </c>
      <c r="B1404" s="61">
        <v>444375338</v>
      </c>
      <c r="C1404" s="37" t="s">
        <v>36</v>
      </c>
      <c r="D1404" s="37" t="s">
        <v>37</v>
      </c>
      <c r="E1404" s="37" t="s">
        <v>45</v>
      </c>
      <c r="F1404" s="37" t="s">
        <v>120</v>
      </c>
      <c r="G1404" s="36">
        <v>3641.54</v>
      </c>
      <c r="H1404" s="61">
        <v>443594236</v>
      </c>
      <c r="I1404" s="36">
        <v>0</v>
      </c>
      <c r="J1404" s="36">
        <v>0</v>
      </c>
      <c r="K1404" s="36">
        <v>0</v>
      </c>
      <c r="L1404" s="36">
        <v>0</v>
      </c>
      <c r="M1404" s="36">
        <v>9901.1</v>
      </c>
      <c r="N1404" s="37" t="s">
        <v>47</v>
      </c>
      <c r="O1404" s="14">
        <f t="shared" si="125"/>
        <v>45919.128587962965</v>
      </c>
      <c r="P1404" s="19">
        <f t="shared" si="126"/>
        <v>45919.336921296301</v>
      </c>
      <c r="Q1404" s="20" t="str">
        <f t="shared" si="127"/>
        <v>19/09/2025</v>
      </c>
      <c r="R1404" s="13" t="str">
        <f t="shared" si="128"/>
        <v>08</v>
      </c>
      <c r="S1404" s="13" t="str">
        <f t="shared" si="129"/>
        <v>Fri</v>
      </c>
    </row>
    <row r="1405" spans="1:19" x14ac:dyDescent="0.25">
      <c r="A1405" s="58">
        <v>45919.128587962965</v>
      </c>
      <c r="B1405" s="59">
        <v>444375340</v>
      </c>
      <c r="C1405" s="38" t="s">
        <v>36</v>
      </c>
      <c r="D1405" s="38" t="s">
        <v>37</v>
      </c>
      <c r="E1405" s="38" t="s">
        <v>45</v>
      </c>
      <c r="F1405" s="38" t="s">
        <v>120</v>
      </c>
      <c r="G1405" s="35">
        <v>3641.54</v>
      </c>
      <c r="H1405" s="59">
        <v>443594238</v>
      </c>
      <c r="I1405" s="35">
        <v>0</v>
      </c>
      <c r="J1405" s="35">
        <v>0</v>
      </c>
      <c r="K1405" s="35">
        <v>0</v>
      </c>
      <c r="L1405" s="35">
        <v>0</v>
      </c>
      <c r="M1405" s="35">
        <v>9901.1</v>
      </c>
      <c r="N1405" s="38" t="s">
        <v>48</v>
      </c>
      <c r="O1405" s="14">
        <f t="shared" si="125"/>
        <v>45919.128587962965</v>
      </c>
      <c r="P1405" s="19">
        <f t="shared" si="126"/>
        <v>45919.336921296301</v>
      </c>
      <c r="Q1405" s="20" t="str">
        <f t="shared" si="127"/>
        <v>19/09/2025</v>
      </c>
      <c r="R1405" s="13" t="str">
        <f t="shared" si="128"/>
        <v>08</v>
      </c>
      <c r="S1405" s="13" t="str">
        <f t="shared" si="129"/>
        <v>Fri</v>
      </c>
    </row>
    <row r="1406" spans="1:19" x14ac:dyDescent="0.25">
      <c r="A1406" s="60">
        <v>45919.128587962965</v>
      </c>
      <c r="B1406" s="61">
        <v>444375342</v>
      </c>
      <c r="C1406" s="37" t="s">
        <v>36</v>
      </c>
      <c r="D1406" s="37" t="s">
        <v>37</v>
      </c>
      <c r="E1406" s="37" t="s">
        <v>45</v>
      </c>
      <c r="F1406" s="37" t="s">
        <v>120</v>
      </c>
      <c r="G1406" s="36">
        <v>3641.54</v>
      </c>
      <c r="H1406" s="61">
        <v>443594240</v>
      </c>
      <c r="I1406" s="36">
        <v>0</v>
      </c>
      <c r="J1406" s="36">
        <v>0</v>
      </c>
      <c r="K1406" s="36">
        <v>0</v>
      </c>
      <c r="L1406" s="36">
        <v>0</v>
      </c>
      <c r="M1406" s="36">
        <v>9901.1</v>
      </c>
      <c r="N1406" s="37" t="s">
        <v>52</v>
      </c>
      <c r="O1406" s="14">
        <f t="shared" si="125"/>
        <v>45919.128587962965</v>
      </c>
      <c r="P1406" s="19">
        <f t="shared" si="126"/>
        <v>45919.336921296301</v>
      </c>
      <c r="Q1406" s="20" t="str">
        <f t="shared" si="127"/>
        <v>19/09/2025</v>
      </c>
      <c r="R1406" s="13" t="str">
        <f t="shared" si="128"/>
        <v>08</v>
      </c>
      <c r="S1406" s="13" t="str">
        <f t="shared" si="129"/>
        <v>Fri</v>
      </c>
    </row>
    <row r="1407" spans="1:19" x14ac:dyDescent="0.25">
      <c r="A1407" s="58">
        <v>45919.129803240743</v>
      </c>
      <c r="B1407" s="59">
        <v>444375651</v>
      </c>
      <c r="C1407" s="38" t="s">
        <v>36</v>
      </c>
      <c r="D1407" s="38" t="s">
        <v>38</v>
      </c>
      <c r="E1407" s="38" t="s">
        <v>46</v>
      </c>
      <c r="F1407" s="38" t="s">
        <v>120</v>
      </c>
      <c r="G1407" s="35">
        <v>3640.13</v>
      </c>
      <c r="H1407" s="59">
        <v>443594559</v>
      </c>
      <c r="I1407" s="35">
        <v>0</v>
      </c>
      <c r="J1407" s="35">
        <v>0</v>
      </c>
      <c r="K1407" s="35">
        <v>0</v>
      </c>
      <c r="L1407" s="35">
        <v>-1.37</v>
      </c>
      <c r="M1407" s="35">
        <v>9899.73</v>
      </c>
      <c r="N1407" s="38" t="s">
        <v>1222</v>
      </c>
      <c r="O1407" s="14">
        <f t="shared" si="125"/>
        <v>45919.129803240743</v>
      </c>
      <c r="P1407" s="19">
        <f t="shared" si="126"/>
        <v>45919.338136574079</v>
      </c>
      <c r="Q1407" s="20" t="str">
        <f t="shared" si="127"/>
        <v>19/09/2025</v>
      </c>
      <c r="R1407" s="13" t="str">
        <f t="shared" si="128"/>
        <v>08</v>
      </c>
      <c r="S1407" s="13" t="str">
        <f t="shared" si="129"/>
        <v>Fri</v>
      </c>
    </row>
    <row r="1408" spans="1:19" x14ac:dyDescent="0.25">
      <c r="A1408" s="60">
        <v>45919.130543981482</v>
      </c>
      <c r="B1408" s="61">
        <v>444375838</v>
      </c>
      <c r="C1408" s="37" t="s">
        <v>36</v>
      </c>
      <c r="D1408" s="37" t="s">
        <v>38</v>
      </c>
      <c r="E1408" s="37" t="s">
        <v>45</v>
      </c>
      <c r="F1408" s="37" t="s">
        <v>120</v>
      </c>
      <c r="G1408" s="36">
        <v>3639.59</v>
      </c>
      <c r="H1408" s="61">
        <v>443594863</v>
      </c>
      <c r="I1408" s="36">
        <v>0</v>
      </c>
      <c r="J1408" s="36">
        <v>0</v>
      </c>
      <c r="K1408" s="36">
        <v>0</v>
      </c>
      <c r="L1408" s="36">
        <v>0</v>
      </c>
      <c r="M1408" s="36">
        <v>9899.73</v>
      </c>
      <c r="N1408" s="37" t="s">
        <v>76</v>
      </c>
      <c r="O1408" s="14">
        <f t="shared" si="125"/>
        <v>45919.130543981482</v>
      </c>
      <c r="P1408" s="19">
        <f t="shared" si="126"/>
        <v>45919.338877314818</v>
      </c>
      <c r="Q1408" s="20" t="str">
        <f t="shared" si="127"/>
        <v>19/09/2025</v>
      </c>
      <c r="R1408" s="13" t="str">
        <f t="shared" si="128"/>
        <v>08</v>
      </c>
      <c r="S1408" s="13" t="str">
        <f t="shared" si="129"/>
        <v>Fri</v>
      </c>
    </row>
    <row r="1409" spans="1:19" x14ac:dyDescent="0.25">
      <c r="A1409" s="58">
        <v>45919.130543981482</v>
      </c>
      <c r="B1409" s="59">
        <v>444375839</v>
      </c>
      <c r="C1409" s="38" t="s">
        <v>36</v>
      </c>
      <c r="D1409" s="38" t="s">
        <v>38</v>
      </c>
      <c r="E1409" s="38" t="s">
        <v>45</v>
      </c>
      <c r="F1409" s="38" t="s">
        <v>120</v>
      </c>
      <c r="G1409" s="35">
        <v>3639.59</v>
      </c>
      <c r="H1409" s="59">
        <v>443594865</v>
      </c>
      <c r="I1409" s="35">
        <v>0</v>
      </c>
      <c r="J1409" s="35">
        <v>0</v>
      </c>
      <c r="K1409" s="35">
        <v>0</v>
      </c>
      <c r="L1409" s="35">
        <v>0</v>
      </c>
      <c r="M1409" s="35">
        <v>9899.73</v>
      </c>
      <c r="N1409" s="38" t="s">
        <v>75</v>
      </c>
      <c r="O1409" s="14">
        <f t="shared" si="125"/>
        <v>45919.130543981482</v>
      </c>
      <c r="P1409" s="19">
        <f t="shared" si="126"/>
        <v>45919.338877314818</v>
      </c>
      <c r="Q1409" s="20" t="str">
        <f t="shared" si="127"/>
        <v>19/09/2025</v>
      </c>
      <c r="R1409" s="13" t="str">
        <f t="shared" si="128"/>
        <v>08</v>
      </c>
      <c r="S1409" s="13" t="str">
        <f t="shared" si="129"/>
        <v>Fri</v>
      </c>
    </row>
    <row r="1410" spans="1:19" x14ac:dyDescent="0.25">
      <c r="A1410" s="60">
        <v>45919.130555555559</v>
      </c>
      <c r="B1410" s="61">
        <v>444375842</v>
      </c>
      <c r="C1410" s="37" t="s">
        <v>36</v>
      </c>
      <c r="D1410" s="37" t="s">
        <v>38</v>
      </c>
      <c r="E1410" s="37" t="s">
        <v>45</v>
      </c>
      <c r="F1410" s="37" t="s">
        <v>120</v>
      </c>
      <c r="G1410" s="36">
        <v>3639.59</v>
      </c>
      <c r="H1410" s="61">
        <v>443594869</v>
      </c>
      <c r="I1410" s="36">
        <v>0</v>
      </c>
      <c r="J1410" s="36">
        <v>0</v>
      </c>
      <c r="K1410" s="36">
        <v>0</v>
      </c>
      <c r="L1410" s="36">
        <v>0</v>
      </c>
      <c r="M1410" s="36">
        <v>9899.73</v>
      </c>
      <c r="N1410" s="37" t="s">
        <v>74</v>
      </c>
      <c r="O1410" s="14">
        <f t="shared" si="125"/>
        <v>45919.130555555559</v>
      </c>
      <c r="P1410" s="19">
        <f t="shared" si="126"/>
        <v>45919.338888888895</v>
      </c>
      <c r="Q1410" s="20" t="str">
        <f t="shared" si="127"/>
        <v>19/09/2025</v>
      </c>
      <c r="R1410" s="13" t="str">
        <f t="shared" si="128"/>
        <v>08</v>
      </c>
      <c r="S1410" s="13" t="str">
        <f t="shared" si="129"/>
        <v>Fri</v>
      </c>
    </row>
    <row r="1411" spans="1:19" x14ac:dyDescent="0.25">
      <c r="A1411" s="58">
        <v>45919.133738425924</v>
      </c>
      <c r="B1411" s="59">
        <v>444376263</v>
      </c>
      <c r="C1411" s="38" t="s">
        <v>36</v>
      </c>
      <c r="D1411" s="38" t="s">
        <v>38</v>
      </c>
      <c r="E1411" s="38" t="s">
        <v>46</v>
      </c>
      <c r="F1411" s="38" t="s">
        <v>120</v>
      </c>
      <c r="G1411" s="35">
        <v>3639.39</v>
      </c>
      <c r="H1411" s="59">
        <v>443595362</v>
      </c>
      <c r="I1411" s="35">
        <v>0</v>
      </c>
      <c r="J1411" s="35">
        <v>0</v>
      </c>
      <c r="K1411" s="35">
        <v>0</v>
      </c>
      <c r="L1411" s="35">
        <v>-3.01</v>
      </c>
      <c r="M1411" s="35">
        <v>9896.7199999999993</v>
      </c>
      <c r="N1411" s="38" t="s">
        <v>1223</v>
      </c>
      <c r="O1411" s="14">
        <f t="shared" si="125"/>
        <v>45919.133738425924</v>
      </c>
      <c r="P1411" s="19">
        <f t="shared" si="126"/>
        <v>45919.34207175926</v>
      </c>
      <c r="Q1411" s="20" t="str">
        <f t="shared" si="127"/>
        <v>19/09/2025</v>
      </c>
      <c r="R1411" s="13" t="str">
        <f t="shared" si="128"/>
        <v>08</v>
      </c>
      <c r="S1411" s="13" t="str">
        <f t="shared" si="129"/>
        <v>Fri</v>
      </c>
    </row>
    <row r="1412" spans="1:19" x14ac:dyDescent="0.25">
      <c r="A1412" s="60">
        <v>45919.133738425924</v>
      </c>
      <c r="B1412" s="61">
        <v>444376264</v>
      </c>
      <c r="C1412" s="37" t="s">
        <v>36</v>
      </c>
      <c r="D1412" s="37" t="s">
        <v>38</v>
      </c>
      <c r="E1412" s="37" t="s">
        <v>46</v>
      </c>
      <c r="F1412" s="37" t="s">
        <v>120</v>
      </c>
      <c r="G1412" s="36">
        <v>3639.39</v>
      </c>
      <c r="H1412" s="61">
        <v>443595364</v>
      </c>
      <c r="I1412" s="36">
        <v>0</v>
      </c>
      <c r="J1412" s="36">
        <v>0</v>
      </c>
      <c r="K1412" s="36">
        <v>0</v>
      </c>
      <c r="L1412" s="36">
        <v>-3.01</v>
      </c>
      <c r="M1412" s="36">
        <v>9893.7099999999991</v>
      </c>
      <c r="N1412" s="37" t="s">
        <v>1223</v>
      </c>
      <c r="O1412" s="14">
        <f t="shared" si="125"/>
        <v>45919.133738425924</v>
      </c>
      <c r="P1412" s="19">
        <f t="shared" si="126"/>
        <v>45919.34207175926</v>
      </c>
      <c r="Q1412" s="20" t="str">
        <f t="shared" si="127"/>
        <v>19/09/2025</v>
      </c>
      <c r="R1412" s="13" t="str">
        <f t="shared" si="128"/>
        <v>08</v>
      </c>
      <c r="S1412" s="13" t="str">
        <f t="shared" si="129"/>
        <v>Fri</v>
      </c>
    </row>
    <row r="1413" spans="1:19" x14ac:dyDescent="0.25">
      <c r="A1413" s="58">
        <v>45919.133738425924</v>
      </c>
      <c r="B1413" s="59">
        <v>444376265</v>
      </c>
      <c r="C1413" s="38" t="s">
        <v>36</v>
      </c>
      <c r="D1413" s="38" t="s">
        <v>38</v>
      </c>
      <c r="E1413" s="38" t="s">
        <v>46</v>
      </c>
      <c r="F1413" s="38" t="s">
        <v>120</v>
      </c>
      <c r="G1413" s="35">
        <v>3639.39</v>
      </c>
      <c r="H1413" s="59">
        <v>443595365</v>
      </c>
      <c r="I1413" s="35">
        <v>0</v>
      </c>
      <c r="J1413" s="35">
        <v>0</v>
      </c>
      <c r="K1413" s="35">
        <v>0</v>
      </c>
      <c r="L1413" s="35">
        <v>-2.98</v>
      </c>
      <c r="M1413" s="35">
        <v>9890.73</v>
      </c>
      <c r="N1413" s="38" t="s">
        <v>1223</v>
      </c>
      <c r="O1413" s="14">
        <f t="shared" si="125"/>
        <v>45919.133738425924</v>
      </c>
      <c r="P1413" s="19">
        <f t="shared" si="126"/>
        <v>45919.34207175926</v>
      </c>
      <c r="Q1413" s="20" t="str">
        <f t="shared" si="127"/>
        <v>19/09/2025</v>
      </c>
      <c r="R1413" s="13" t="str">
        <f t="shared" si="128"/>
        <v>08</v>
      </c>
      <c r="S1413" s="13" t="str">
        <f t="shared" si="129"/>
        <v>Fri</v>
      </c>
    </row>
    <row r="1414" spans="1:19" x14ac:dyDescent="0.25">
      <c r="A1414" s="60">
        <v>45919.133784722224</v>
      </c>
      <c r="B1414" s="61">
        <v>444376281</v>
      </c>
      <c r="C1414" s="37" t="s">
        <v>36</v>
      </c>
      <c r="D1414" s="37" t="s">
        <v>38</v>
      </c>
      <c r="E1414" s="37" t="s">
        <v>46</v>
      </c>
      <c r="F1414" s="37" t="s">
        <v>120</v>
      </c>
      <c r="G1414" s="36">
        <v>3639.17</v>
      </c>
      <c r="H1414" s="61">
        <v>443595387</v>
      </c>
      <c r="I1414" s="36">
        <v>0</v>
      </c>
      <c r="J1414" s="36">
        <v>0</v>
      </c>
      <c r="K1414" s="36">
        <v>0</v>
      </c>
      <c r="L1414" s="36">
        <v>-2.37</v>
      </c>
      <c r="M1414" s="36">
        <v>9888.36</v>
      </c>
      <c r="N1414" s="37" t="s">
        <v>1224</v>
      </c>
      <c r="O1414" s="14">
        <f t="shared" si="125"/>
        <v>45919.133784722224</v>
      </c>
      <c r="P1414" s="19">
        <f t="shared" si="126"/>
        <v>45919.34211805556</v>
      </c>
      <c r="Q1414" s="20" t="str">
        <f t="shared" si="127"/>
        <v>19/09/2025</v>
      </c>
      <c r="R1414" s="13" t="str">
        <f t="shared" si="128"/>
        <v>08</v>
      </c>
      <c r="S1414" s="13" t="str">
        <f t="shared" si="129"/>
        <v>Fri</v>
      </c>
    </row>
    <row r="1415" spans="1:19" x14ac:dyDescent="0.25">
      <c r="A1415" s="58">
        <v>45919.134074074071</v>
      </c>
      <c r="B1415" s="59">
        <v>444376355</v>
      </c>
      <c r="C1415" s="38" t="s">
        <v>36</v>
      </c>
      <c r="D1415" s="38" t="s">
        <v>38</v>
      </c>
      <c r="E1415" s="38" t="s">
        <v>46</v>
      </c>
      <c r="F1415" s="38" t="s">
        <v>120</v>
      </c>
      <c r="G1415" s="35">
        <v>3638.47</v>
      </c>
      <c r="H1415" s="59">
        <v>443595524</v>
      </c>
      <c r="I1415" s="35">
        <v>0</v>
      </c>
      <c r="J1415" s="35">
        <v>0</v>
      </c>
      <c r="K1415" s="35">
        <v>0</v>
      </c>
      <c r="L1415" s="35">
        <v>-3.2</v>
      </c>
      <c r="M1415" s="35">
        <v>9885.16</v>
      </c>
      <c r="N1415" s="38" t="s">
        <v>1225</v>
      </c>
      <c r="O1415" s="14">
        <f t="shared" si="125"/>
        <v>45919.134074074071</v>
      </c>
      <c r="P1415" s="19">
        <f t="shared" si="126"/>
        <v>45919.342407407406</v>
      </c>
      <c r="Q1415" s="20" t="str">
        <f t="shared" si="127"/>
        <v>19/09/2025</v>
      </c>
      <c r="R1415" s="13" t="str">
        <f t="shared" si="128"/>
        <v>08</v>
      </c>
      <c r="S1415" s="13" t="str">
        <f t="shared" si="129"/>
        <v>Fri</v>
      </c>
    </row>
    <row r="1416" spans="1:19" x14ac:dyDescent="0.25">
      <c r="A1416" s="60">
        <v>45919.134074074071</v>
      </c>
      <c r="B1416" s="61">
        <v>444376357</v>
      </c>
      <c r="C1416" s="37" t="s">
        <v>36</v>
      </c>
      <c r="D1416" s="37" t="s">
        <v>38</v>
      </c>
      <c r="E1416" s="37" t="s">
        <v>46</v>
      </c>
      <c r="F1416" s="37" t="s">
        <v>120</v>
      </c>
      <c r="G1416" s="36">
        <v>3638.47</v>
      </c>
      <c r="H1416" s="61">
        <v>443595525</v>
      </c>
      <c r="I1416" s="36">
        <v>0</v>
      </c>
      <c r="J1416" s="36">
        <v>0</v>
      </c>
      <c r="K1416" s="36">
        <v>0</v>
      </c>
      <c r="L1416" s="36">
        <v>-3.2</v>
      </c>
      <c r="M1416" s="36">
        <v>9881.9599999999991</v>
      </c>
      <c r="N1416" s="37" t="s">
        <v>1226</v>
      </c>
      <c r="O1416" s="14">
        <f t="shared" si="125"/>
        <v>45919.134074074071</v>
      </c>
      <c r="P1416" s="19">
        <f t="shared" si="126"/>
        <v>45919.342407407406</v>
      </c>
      <c r="Q1416" s="20" t="str">
        <f t="shared" si="127"/>
        <v>19/09/2025</v>
      </c>
      <c r="R1416" s="13" t="str">
        <f t="shared" si="128"/>
        <v>08</v>
      </c>
      <c r="S1416" s="13" t="str">
        <f t="shared" si="129"/>
        <v>Fri</v>
      </c>
    </row>
    <row r="1417" spans="1:19" x14ac:dyDescent="0.25">
      <c r="A1417" s="58">
        <v>45919.134074074071</v>
      </c>
      <c r="B1417" s="59">
        <v>444376359</v>
      </c>
      <c r="C1417" s="38" t="s">
        <v>36</v>
      </c>
      <c r="D1417" s="38" t="s">
        <v>38</v>
      </c>
      <c r="E1417" s="38" t="s">
        <v>46</v>
      </c>
      <c r="F1417" s="38" t="s">
        <v>120</v>
      </c>
      <c r="G1417" s="35">
        <v>3638.47</v>
      </c>
      <c r="H1417" s="59">
        <v>443595526</v>
      </c>
      <c r="I1417" s="35">
        <v>0</v>
      </c>
      <c r="J1417" s="35">
        <v>0</v>
      </c>
      <c r="K1417" s="35">
        <v>0</v>
      </c>
      <c r="L1417" s="35">
        <v>-3.2</v>
      </c>
      <c r="M1417" s="35">
        <v>9878.76</v>
      </c>
      <c r="N1417" s="38" t="s">
        <v>1226</v>
      </c>
      <c r="O1417" s="14">
        <f t="shared" si="125"/>
        <v>45919.134074074071</v>
      </c>
      <c r="P1417" s="19">
        <f t="shared" si="126"/>
        <v>45919.342407407406</v>
      </c>
      <c r="Q1417" s="20" t="str">
        <f t="shared" si="127"/>
        <v>19/09/2025</v>
      </c>
      <c r="R1417" s="13" t="str">
        <f t="shared" si="128"/>
        <v>08</v>
      </c>
      <c r="S1417" s="13" t="str">
        <f t="shared" si="129"/>
        <v>Fri</v>
      </c>
    </row>
    <row r="1418" spans="1:19" x14ac:dyDescent="0.25">
      <c r="A1418" s="60">
        <v>45919.134074074071</v>
      </c>
      <c r="B1418" s="61">
        <v>444376361</v>
      </c>
      <c r="C1418" s="37" t="s">
        <v>36</v>
      </c>
      <c r="D1418" s="37" t="s">
        <v>38</v>
      </c>
      <c r="E1418" s="37" t="s">
        <v>46</v>
      </c>
      <c r="F1418" s="37" t="s">
        <v>120</v>
      </c>
      <c r="G1418" s="36">
        <v>3638.47</v>
      </c>
      <c r="H1418" s="61">
        <v>443595527</v>
      </c>
      <c r="I1418" s="36">
        <v>0</v>
      </c>
      <c r="J1418" s="36">
        <v>0</v>
      </c>
      <c r="K1418" s="36">
        <v>0</v>
      </c>
      <c r="L1418" s="36">
        <v>-3.07</v>
      </c>
      <c r="M1418" s="36">
        <v>9875.69</v>
      </c>
      <c r="N1418" s="37" t="s">
        <v>1226</v>
      </c>
      <c r="O1418" s="14">
        <f t="shared" si="125"/>
        <v>45919.134074074071</v>
      </c>
      <c r="P1418" s="19">
        <f t="shared" si="126"/>
        <v>45919.342407407406</v>
      </c>
      <c r="Q1418" s="20" t="str">
        <f t="shared" si="127"/>
        <v>19/09/2025</v>
      </c>
      <c r="R1418" s="13" t="str">
        <f t="shared" si="128"/>
        <v>08</v>
      </c>
      <c r="S1418" s="13" t="str">
        <f t="shared" si="129"/>
        <v>Fri</v>
      </c>
    </row>
    <row r="1419" spans="1:19" x14ac:dyDescent="0.25">
      <c r="A1419" s="58">
        <v>45919.134074074071</v>
      </c>
      <c r="B1419" s="59">
        <v>444376362</v>
      </c>
      <c r="C1419" s="38" t="s">
        <v>36</v>
      </c>
      <c r="D1419" s="38" t="s">
        <v>38</v>
      </c>
      <c r="E1419" s="38" t="s">
        <v>46</v>
      </c>
      <c r="F1419" s="38" t="s">
        <v>120</v>
      </c>
      <c r="G1419" s="35">
        <v>3638.47</v>
      </c>
      <c r="H1419" s="59">
        <v>443595528</v>
      </c>
      <c r="I1419" s="35">
        <v>0</v>
      </c>
      <c r="J1419" s="35">
        <v>0</v>
      </c>
      <c r="K1419" s="35">
        <v>0</v>
      </c>
      <c r="L1419" s="35">
        <v>-3.07</v>
      </c>
      <c r="M1419" s="35">
        <v>9872.6200000000008</v>
      </c>
      <c r="N1419" s="38" t="s">
        <v>1226</v>
      </c>
      <c r="O1419" s="14">
        <f t="shared" si="125"/>
        <v>45919.134074074071</v>
      </c>
      <c r="P1419" s="19">
        <f t="shared" si="126"/>
        <v>45919.342407407406</v>
      </c>
      <c r="Q1419" s="20" t="str">
        <f t="shared" si="127"/>
        <v>19/09/2025</v>
      </c>
      <c r="R1419" s="13" t="str">
        <f t="shared" si="128"/>
        <v>08</v>
      </c>
      <c r="S1419" s="13" t="str">
        <f t="shared" si="129"/>
        <v>Fri</v>
      </c>
    </row>
    <row r="1420" spans="1:19" x14ac:dyDescent="0.25">
      <c r="A1420" s="60">
        <v>45919.134594907409</v>
      </c>
      <c r="B1420" s="61">
        <v>444376511</v>
      </c>
      <c r="C1420" s="37" t="s">
        <v>36</v>
      </c>
      <c r="D1420" s="37" t="s">
        <v>38</v>
      </c>
      <c r="E1420" s="37" t="s">
        <v>45</v>
      </c>
      <c r="F1420" s="37" t="s">
        <v>120</v>
      </c>
      <c r="G1420" s="36">
        <v>3639.21</v>
      </c>
      <c r="H1420" s="61">
        <v>443595672</v>
      </c>
      <c r="I1420" s="36">
        <v>0</v>
      </c>
      <c r="J1420" s="36">
        <v>0</v>
      </c>
      <c r="K1420" s="36">
        <v>0</v>
      </c>
      <c r="L1420" s="36">
        <v>0</v>
      </c>
      <c r="M1420" s="36">
        <v>9872.6200000000008</v>
      </c>
      <c r="N1420" s="37" t="s">
        <v>116</v>
      </c>
      <c r="O1420" s="14">
        <f t="shared" si="125"/>
        <v>45919.134594907409</v>
      </c>
      <c r="P1420" s="19">
        <f t="shared" si="126"/>
        <v>45919.342928240745</v>
      </c>
      <c r="Q1420" s="20" t="str">
        <f t="shared" si="127"/>
        <v>19/09/2025</v>
      </c>
      <c r="R1420" s="13" t="str">
        <f t="shared" si="128"/>
        <v>08</v>
      </c>
      <c r="S1420" s="13" t="str">
        <f t="shared" si="129"/>
        <v>Fri</v>
      </c>
    </row>
    <row r="1421" spans="1:19" x14ac:dyDescent="0.25">
      <c r="A1421" s="58">
        <v>45919.134594907409</v>
      </c>
      <c r="B1421" s="59">
        <v>444376512</v>
      </c>
      <c r="C1421" s="38" t="s">
        <v>36</v>
      </c>
      <c r="D1421" s="38" t="s">
        <v>38</v>
      </c>
      <c r="E1421" s="38" t="s">
        <v>45</v>
      </c>
      <c r="F1421" s="38" t="s">
        <v>120</v>
      </c>
      <c r="G1421" s="35">
        <v>3639.21</v>
      </c>
      <c r="H1421" s="59">
        <v>443595674</v>
      </c>
      <c r="I1421" s="35">
        <v>0</v>
      </c>
      <c r="J1421" s="35">
        <v>0</v>
      </c>
      <c r="K1421" s="35">
        <v>0</v>
      </c>
      <c r="L1421" s="35">
        <v>0</v>
      </c>
      <c r="M1421" s="35">
        <v>9872.6200000000008</v>
      </c>
      <c r="N1421" s="38" t="s">
        <v>115</v>
      </c>
      <c r="O1421" s="14">
        <f t="shared" si="125"/>
        <v>45919.134594907409</v>
      </c>
      <c r="P1421" s="19">
        <f t="shared" si="126"/>
        <v>45919.342928240745</v>
      </c>
      <c r="Q1421" s="20" t="str">
        <f t="shared" si="127"/>
        <v>19/09/2025</v>
      </c>
      <c r="R1421" s="13" t="str">
        <f t="shared" si="128"/>
        <v>08</v>
      </c>
      <c r="S1421" s="13" t="str">
        <f t="shared" si="129"/>
        <v>Fri</v>
      </c>
    </row>
    <row r="1422" spans="1:19" x14ac:dyDescent="0.25">
      <c r="A1422" s="60">
        <v>45919.134594907409</v>
      </c>
      <c r="B1422" s="61">
        <v>444376514</v>
      </c>
      <c r="C1422" s="37" t="s">
        <v>36</v>
      </c>
      <c r="D1422" s="37" t="s">
        <v>38</v>
      </c>
      <c r="E1422" s="37" t="s">
        <v>45</v>
      </c>
      <c r="F1422" s="37" t="s">
        <v>120</v>
      </c>
      <c r="G1422" s="36">
        <v>3639.21</v>
      </c>
      <c r="H1422" s="61">
        <v>443595676</v>
      </c>
      <c r="I1422" s="36">
        <v>0</v>
      </c>
      <c r="J1422" s="36">
        <v>0</v>
      </c>
      <c r="K1422" s="36">
        <v>0</v>
      </c>
      <c r="L1422" s="36">
        <v>0</v>
      </c>
      <c r="M1422" s="36">
        <v>9872.6200000000008</v>
      </c>
      <c r="N1422" s="37" t="s">
        <v>119</v>
      </c>
      <c r="O1422" s="14">
        <f t="shared" si="125"/>
        <v>45919.134594907409</v>
      </c>
      <c r="P1422" s="19">
        <f t="shared" si="126"/>
        <v>45919.342928240745</v>
      </c>
      <c r="Q1422" s="20" t="str">
        <f t="shared" si="127"/>
        <v>19/09/2025</v>
      </c>
      <c r="R1422" s="13" t="str">
        <f t="shared" si="128"/>
        <v>08</v>
      </c>
      <c r="S1422" s="13" t="str">
        <f t="shared" si="129"/>
        <v>Fri</v>
      </c>
    </row>
    <row r="1423" spans="1:19" x14ac:dyDescent="0.25">
      <c r="A1423" s="58">
        <v>45919.135520833333</v>
      </c>
      <c r="B1423" s="59">
        <v>444376625</v>
      </c>
      <c r="C1423" s="38" t="s">
        <v>36</v>
      </c>
      <c r="D1423" s="38" t="s">
        <v>38</v>
      </c>
      <c r="E1423" s="38" t="s">
        <v>45</v>
      </c>
      <c r="F1423" s="38" t="s">
        <v>120</v>
      </c>
      <c r="G1423" s="35">
        <v>3639.67</v>
      </c>
      <c r="H1423" s="59">
        <v>443595793</v>
      </c>
      <c r="I1423" s="35">
        <v>0</v>
      </c>
      <c r="J1423" s="35">
        <v>0</v>
      </c>
      <c r="K1423" s="35">
        <v>0</v>
      </c>
      <c r="L1423" s="35">
        <v>0</v>
      </c>
      <c r="M1423" s="35">
        <v>9872.6200000000008</v>
      </c>
      <c r="N1423" s="38" t="s">
        <v>77</v>
      </c>
      <c r="O1423" s="14">
        <f t="shared" si="125"/>
        <v>45919.135520833333</v>
      </c>
      <c r="P1423" s="19">
        <f t="shared" si="126"/>
        <v>45919.343854166669</v>
      </c>
      <c r="Q1423" s="20" t="str">
        <f t="shared" si="127"/>
        <v>19/09/2025</v>
      </c>
      <c r="R1423" s="13" t="str">
        <f t="shared" si="128"/>
        <v>08</v>
      </c>
      <c r="S1423" s="13" t="str">
        <f t="shared" si="129"/>
        <v>Fri</v>
      </c>
    </row>
    <row r="1424" spans="1:19" x14ac:dyDescent="0.25">
      <c r="A1424" s="60">
        <v>45919.135520833333</v>
      </c>
      <c r="B1424" s="61">
        <v>444376626</v>
      </c>
      <c r="C1424" s="37" t="s">
        <v>36</v>
      </c>
      <c r="D1424" s="37" t="s">
        <v>38</v>
      </c>
      <c r="E1424" s="37" t="s">
        <v>45</v>
      </c>
      <c r="F1424" s="37" t="s">
        <v>120</v>
      </c>
      <c r="G1424" s="36">
        <v>3639.67</v>
      </c>
      <c r="H1424" s="61">
        <v>443595794</v>
      </c>
      <c r="I1424" s="36">
        <v>0</v>
      </c>
      <c r="J1424" s="36">
        <v>0</v>
      </c>
      <c r="K1424" s="36">
        <v>0</v>
      </c>
      <c r="L1424" s="36">
        <v>0</v>
      </c>
      <c r="M1424" s="36">
        <v>9872.6200000000008</v>
      </c>
      <c r="N1424" s="37" t="s">
        <v>114</v>
      </c>
      <c r="O1424" s="14">
        <f t="shared" si="125"/>
        <v>45919.135520833333</v>
      </c>
      <c r="P1424" s="19">
        <f t="shared" si="126"/>
        <v>45919.343854166669</v>
      </c>
      <c r="Q1424" s="20" t="str">
        <f t="shared" si="127"/>
        <v>19/09/2025</v>
      </c>
      <c r="R1424" s="13" t="str">
        <f t="shared" si="128"/>
        <v>08</v>
      </c>
      <c r="S1424" s="13" t="str">
        <f t="shared" si="129"/>
        <v>Fri</v>
      </c>
    </row>
    <row r="1425" spans="1:19" x14ac:dyDescent="0.25">
      <c r="A1425" s="58">
        <v>45919.135520833333</v>
      </c>
      <c r="B1425" s="59">
        <v>444376627</v>
      </c>
      <c r="C1425" s="38" t="s">
        <v>36</v>
      </c>
      <c r="D1425" s="38" t="s">
        <v>38</v>
      </c>
      <c r="E1425" s="38" t="s">
        <v>45</v>
      </c>
      <c r="F1425" s="38" t="s">
        <v>120</v>
      </c>
      <c r="G1425" s="35">
        <v>3639.67</v>
      </c>
      <c r="H1425" s="59">
        <v>443595795</v>
      </c>
      <c r="I1425" s="35">
        <v>0</v>
      </c>
      <c r="J1425" s="35">
        <v>0</v>
      </c>
      <c r="K1425" s="35">
        <v>0</v>
      </c>
      <c r="L1425" s="35">
        <v>0</v>
      </c>
      <c r="M1425" s="35">
        <v>9872.6200000000008</v>
      </c>
      <c r="N1425" s="38" t="s">
        <v>48</v>
      </c>
      <c r="O1425" s="14">
        <f t="shared" si="125"/>
        <v>45919.135520833333</v>
      </c>
      <c r="P1425" s="19">
        <f t="shared" si="126"/>
        <v>45919.343854166669</v>
      </c>
      <c r="Q1425" s="20" t="str">
        <f t="shared" si="127"/>
        <v>19/09/2025</v>
      </c>
      <c r="R1425" s="13" t="str">
        <f t="shared" si="128"/>
        <v>08</v>
      </c>
      <c r="S1425" s="13" t="str">
        <f t="shared" si="129"/>
        <v>Fri</v>
      </c>
    </row>
    <row r="1426" spans="1:19" x14ac:dyDescent="0.25">
      <c r="A1426" s="60">
        <v>45919.13553240741</v>
      </c>
      <c r="B1426" s="61">
        <v>444376628</v>
      </c>
      <c r="C1426" s="37" t="s">
        <v>36</v>
      </c>
      <c r="D1426" s="37" t="s">
        <v>38</v>
      </c>
      <c r="E1426" s="37" t="s">
        <v>45</v>
      </c>
      <c r="F1426" s="37" t="s">
        <v>120</v>
      </c>
      <c r="G1426" s="36">
        <v>3639.67</v>
      </c>
      <c r="H1426" s="61">
        <v>443595796</v>
      </c>
      <c r="I1426" s="36">
        <v>0</v>
      </c>
      <c r="J1426" s="36">
        <v>0</v>
      </c>
      <c r="K1426" s="36">
        <v>0</v>
      </c>
      <c r="L1426" s="36">
        <v>0</v>
      </c>
      <c r="M1426" s="36">
        <v>9872.6200000000008</v>
      </c>
      <c r="N1426" s="37" t="s">
        <v>52</v>
      </c>
      <c r="O1426" s="14">
        <f t="shared" si="125"/>
        <v>45919.13553240741</v>
      </c>
      <c r="P1426" s="19">
        <f t="shared" si="126"/>
        <v>45919.343865740746</v>
      </c>
      <c r="Q1426" s="20" t="str">
        <f t="shared" si="127"/>
        <v>19/09/2025</v>
      </c>
      <c r="R1426" s="13" t="str">
        <f t="shared" si="128"/>
        <v>08</v>
      </c>
      <c r="S1426" s="13" t="str">
        <f t="shared" si="129"/>
        <v>Fri</v>
      </c>
    </row>
    <row r="1427" spans="1:19" x14ac:dyDescent="0.25">
      <c r="A1427" s="58">
        <v>45919.13553240741</v>
      </c>
      <c r="B1427" s="59">
        <v>444376629</v>
      </c>
      <c r="C1427" s="38" t="s">
        <v>36</v>
      </c>
      <c r="D1427" s="38" t="s">
        <v>38</v>
      </c>
      <c r="E1427" s="38" t="s">
        <v>45</v>
      </c>
      <c r="F1427" s="38" t="s">
        <v>120</v>
      </c>
      <c r="G1427" s="35">
        <v>3639.63</v>
      </c>
      <c r="H1427" s="59">
        <v>443595797</v>
      </c>
      <c r="I1427" s="35">
        <v>0</v>
      </c>
      <c r="J1427" s="35">
        <v>0</v>
      </c>
      <c r="K1427" s="35">
        <v>0</v>
      </c>
      <c r="L1427" s="35">
        <v>0</v>
      </c>
      <c r="M1427" s="35">
        <v>9872.6200000000008</v>
      </c>
      <c r="N1427" s="38" t="s">
        <v>108</v>
      </c>
      <c r="O1427" s="14">
        <f t="shared" si="125"/>
        <v>45919.13553240741</v>
      </c>
      <c r="P1427" s="19">
        <f t="shared" si="126"/>
        <v>45919.343865740746</v>
      </c>
      <c r="Q1427" s="20" t="str">
        <f t="shared" si="127"/>
        <v>19/09/2025</v>
      </c>
      <c r="R1427" s="13" t="str">
        <f t="shared" si="128"/>
        <v>08</v>
      </c>
      <c r="S1427" s="13" t="str">
        <f t="shared" si="129"/>
        <v>Fri</v>
      </c>
    </row>
    <row r="1428" spans="1:19" x14ac:dyDescent="0.25">
      <c r="A1428" s="60">
        <v>45919.13553240741</v>
      </c>
      <c r="B1428" s="61">
        <v>444376630</v>
      </c>
      <c r="C1428" s="37" t="s">
        <v>36</v>
      </c>
      <c r="D1428" s="37" t="s">
        <v>38</v>
      </c>
      <c r="E1428" s="37" t="s">
        <v>45</v>
      </c>
      <c r="F1428" s="37" t="s">
        <v>120</v>
      </c>
      <c r="G1428" s="36">
        <v>3639.67</v>
      </c>
      <c r="H1428" s="61">
        <v>443595798</v>
      </c>
      <c r="I1428" s="36">
        <v>0</v>
      </c>
      <c r="J1428" s="36">
        <v>0</v>
      </c>
      <c r="K1428" s="36">
        <v>0</v>
      </c>
      <c r="L1428" s="36">
        <v>0</v>
      </c>
      <c r="M1428" s="36">
        <v>9872.6200000000008</v>
      </c>
      <c r="N1428" s="37" t="s">
        <v>109</v>
      </c>
      <c r="O1428" s="14">
        <f t="shared" si="125"/>
        <v>45919.13553240741</v>
      </c>
      <c r="P1428" s="19">
        <f t="shared" si="126"/>
        <v>45919.343865740746</v>
      </c>
      <c r="Q1428" s="20" t="str">
        <f t="shared" si="127"/>
        <v>19/09/2025</v>
      </c>
      <c r="R1428" s="13" t="str">
        <f t="shared" si="128"/>
        <v>08</v>
      </c>
      <c r="S1428" s="13" t="str">
        <f t="shared" si="129"/>
        <v>Fri</v>
      </c>
    </row>
    <row r="1429" spans="1:19" x14ac:dyDescent="0.25">
      <c r="A1429" s="58">
        <v>45919.13553240741</v>
      </c>
      <c r="B1429" s="59">
        <v>444376631</v>
      </c>
      <c r="C1429" s="38" t="s">
        <v>36</v>
      </c>
      <c r="D1429" s="38" t="s">
        <v>38</v>
      </c>
      <c r="E1429" s="38" t="s">
        <v>45</v>
      </c>
      <c r="F1429" s="38" t="s">
        <v>120</v>
      </c>
      <c r="G1429" s="35">
        <v>3639.67</v>
      </c>
      <c r="H1429" s="59">
        <v>443595799</v>
      </c>
      <c r="I1429" s="35">
        <v>0</v>
      </c>
      <c r="J1429" s="35">
        <v>0</v>
      </c>
      <c r="K1429" s="35">
        <v>0</v>
      </c>
      <c r="L1429" s="35">
        <v>0</v>
      </c>
      <c r="M1429" s="35">
        <v>9872.6200000000008</v>
      </c>
      <c r="N1429" s="38" t="s">
        <v>47</v>
      </c>
      <c r="O1429" s="14">
        <f t="shared" si="125"/>
        <v>45919.13553240741</v>
      </c>
      <c r="P1429" s="19">
        <f t="shared" si="126"/>
        <v>45919.343865740746</v>
      </c>
      <c r="Q1429" s="20" t="str">
        <f t="shared" si="127"/>
        <v>19/09/2025</v>
      </c>
      <c r="R1429" s="13" t="str">
        <f t="shared" si="128"/>
        <v>08</v>
      </c>
      <c r="S1429" s="13" t="str">
        <f t="shared" si="129"/>
        <v>Fri</v>
      </c>
    </row>
    <row r="1430" spans="1:19" x14ac:dyDescent="0.25">
      <c r="A1430" s="60">
        <v>45919.138090277775</v>
      </c>
      <c r="B1430" s="61">
        <v>444377047</v>
      </c>
      <c r="C1430" s="37" t="s">
        <v>36</v>
      </c>
      <c r="D1430" s="37" t="s">
        <v>37</v>
      </c>
      <c r="E1430" s="37" t="s">
        <v>46</v>
      </c>
      <c r="F1430" s="37" t="s">
        <v>120</v>
      </c>
      <c r="G1430" s="36">
        <v>3637.87</v>
      </c>
      <c r="H1430" s="61">
        <v>443596201</v>
      </c>
      <c r="I1430" s="36">
        <v>0</v>
      </c>
      <c r="J1430" s="36">
        <v>0</v>
      </c>
      <c r="K1430" s="36">
        <v>0</v>
      </c>
      <c r="L1430" s="36">
        <v>1.8</v>
      </c>
      <c r="M1430" s="36">
        <v>9874.42</v>
      </c>
      <c r="N1430" s="37" t="s">
        <v>1227</v>
      </c>
      <c r="O1430" s="14">
        <f t="shared" si="125"/>
        <v>45919.138090277775</v>
      </c>
      <c r="P1430" s="19">
        <f t="shared" si="126"/>
        <v>45919.34642361111</v>
      </c>
      <c r="Q1430" s="20" t="str">
        <f t="shared" si="127"/>
        <v>19/09/2025</v>
      </c>
      <c r="R1430" s="13" t="str">
        <f t="shared" si="128"/>
        <v>08</v>
      </c>
      <c r="S1430" s="13" t="str">
        <f t="shared" si="129"/>
        <v>Fri</v>
      </c>
    </row>
    <row r="1431" spans="1:19" x14ac:dyDescent="0.25">
      <c r="A1431" s="58">
        <v>45919.138090277775</v>
      </c>
      <c r="B1431" s="59">
        <v>444377048</v>
      </c>
      <c r="C1431" s="38" t="s">
        <v>36</v>
      </c>
      <c r="D1431" s="38" t="s">
        <v>37</v>
      </c>
      <c r="E1431" s="38" t="s">
        <v>46</v>
      </c>
      <c r="F1431" s="38" t="s">
        <v>120</v>
      </c>
      <c r="G1431" s="35">
        <v>3637.87</v>
      </c>
      <c r="H1431" s="59">
        <v>443596202</v>
      </c>
      <c r="I1431" s="35">
        <v>0</v>
      </c>
      <c r="J1431" s="35">
        <v>0</v>
      </c>
      <c r="K1431" s="35">
        <v>0</v>
      </c>
      <c r="L1431" s="35">
        <v>1.76</v>
      </c>
      <c r="M1431" s="35">
        <v>9876.18</v>
      </c>
      <c r="N1431" s="38" t="s">
        <v>1227</v>
      </c>
      <c r="O1431" s="14">
        <f t="shared" si="125"/>
        <v>45919.138090277775</v>
      </c>
      <c r="P1431" s="19">
        <f t="shared" si="126"/>
        <v>45919.34642361111</v>
      </c>
      <c r="Q1431" s="20" t="str">
        <f t="shared" si="127"/>
        <v>19/09/2025</v>
      </c>
      <c r="R1431" s="13" t="str">
        <f t="shared" si="128"/>
        <v>08</v>
      </c>
      <c r="S1431" s="13" t="str">
        <f t="shared" si="129"/>
        <v>Fri</v>
      </c>
    </row>
    <row r="1432" spans="1:19" x14ac:dyDescent="0.25">
      <c r="A1432" s="60">
        <v>45919.138090277775</v>
      </c>
      <c r="B1432" s="61">
        <v>444377049</v>
      </c>
      <c r="C1432" s="37" t="s">
        <v>36</v>
      </c>
      <c r="D1432" s="37" t="s">
        <v>37</v>
      </c>
      <c r="E1432" s="37" t="s">
        <v>46</v>
      </c>
      <c r="F1432" s="37" t="s">
        <v>120</v>
      </c>
      <c r="G1432" s="36">
        <v>3637.87</v>
      </c>
      <c r="H1432" s="61">
        <v>443596203</v>
      </c>
      <c r="I1432" s="36">
        <v>0</v>
      </c>
      <c r="J1432" s="36">
        <v>0</v>
      </c>
      <c r="K1432" s="36">
        <v>0</v>
      </c>
      <c r="L1432" s="36">
        <v>1.8</v>
      </c>
      <c r="M1432" s="36">
        <v>9877.98</v>
      </c>
      <c r="N1432" s="37" t="s">
        <v>1227</v>
      </c>
      <c r="O1432" s="14">
        <f t="shared" si="125"/>
        <v>45919.138090277775</v>
      </c>
      <c r="P1432" s="19">
        <f t="shared" si="126"/>
        <v>45919.34642361111</v>
      </c>
      <c r="Q1432" s="20" t="str">
        <f t="shared" si="127"/>
        <v>19/09/2025</v>
      </c>
      <c r="R1432" s="13" t="str">
        <f t="shared" si="128"/>
        <v>08</v>
      </c>
      <c r="S1432" s="13" t="str">
        <f t="shared" si="129"/>
        <v>Fri</v>
      </c>
    </row>
    <row r="1433" spans="1:19" x14ac:dyDescent="0.25">
      <c r="A1433" s="58">
        <v>45919.138449074075</v>
      </c>
      <c r="B1433" s="59">
        <v>444377363</v>
      </c>
      <c r="C1433" s="38" t="s">
        <v>36</v>
      </c>
      <c r="D1433" s="38" t="s">
        <v>37</v>
      </c>
      <c r="E1433" s="38" t="s">
        <v>46</v>
      </c>
      <c r="F1433" s="38" t="s">
        <v>120</v>
      </c>
      <c r="G1433" s="35">
        <v>3637.04</v>
      </c>
      <c r="H1433" s="59">
        <v>443596500</v>
      </c>
      <c r="I1433" s="35">
        <v>0</v>
      </c>
      <c r="J1433" s="35">
        <v>0</v>
      </c>
      <c r="K1433" s="35">
        <v>0</v>
      </c>
      <c r="L1433" s="35">
        <v>3.59</v>
      </c>
      <c r="M1433" s="35">
        <v>9881.57</v>
      </c>
      <c r="N1433" s="38" t="s">
        <v>1228</v>
      </c>
      <c r="O1433" s="14">
        <f t="shared" si="125"/>
        <v>45919.138449074075</v>
      </c>
      <c r="P1433" s="19">
        <f t="shared" si="126"/>
        <v>45919.346782407411</v>
      </c>
      <c r="Q1433" s="20" t="str">
        <f t="shared" si="127"/>
        <v>19/09/2025</v>
      </c>
      <c r="R1433" s="13" t="str">
        <f t="shared" si="128"/>
        <v>08</v>
      </c>
      <c r="S1433" s="13" t="str">
        <f t="shared" si="129"/>
        <v>Fri</v>
      </c>
    </row>
    <row r="1434" spans="1:19" x14ac:dyDescent="0.25">
      <c r="A1434" s="60">
        <v>45919.138483796298</v>
      </c>
      <c r="B1434" s="61">
        <v>444377423</v>
      </c>
      <c r="C1434" s="37" t="s">
        <v>36</v>
      </c>
      <c r="D1434" s="37" t="s">
        <v>37</v>
      </c>
      <c r="E1434" s="37" t="s">
        <v>46</v>
      </c>
      <c r="F1434" s="37" t="s">
        <v>120</v>
      </c>
      <c r="G1434" s="36">
        <v>3638.16</v>
      </c>
      <c r="H1434" s="61">
        <v>443596556</v>
      </c>
      <c r="I1434" s="36">
        <v>0</v>
      </c>
      <c r="J1434" s="36">
        <v>0</v>
      </c>
      <c r="K1434" s="36">
        <v>0</v>
      </c>
      <c r="L1434" s="36">
        <v>1.05</v>
      </c>
      <c r="M1434" s="36">
        <v>9882.6200000000008</v>
      </c>
      <c r="N1434" s="37" t="s">
        <v>1229</v>
      </c>
      <c r="O1434" s="14">
        <f t="shared" si="125"/>
        <v>45919.138483796298</v>
      </c>
      <c r="P1434" s="19">
        <f t="shared" si="126"/>
        <v>45919.346817129634</v>
      </c>
      <c r="Q1434" s="20" t="str">
        <f t="shared" si="127"/>
        <v>19/09/2025</v>
      </c>
      <c r="R1434" s="13" t="str">
        <f t="shared" si="128"/>
        <v>08</v>
      </c>
      <c r="S1434" s="13" t="str">
        <f t="shared" si="129"/>
        <v>Fri</v>
      </c>
    </row>
    <row r="1435" spans="1:19" x14ac:dyDescent="0.25">
      <c r="A1435" s="58">
        <v>45919.138993055552</v>
      </c>
      <c r="B1435" s="59">
        <v>444377549</v>
      </c>
      <c r="C1435" s="38" t="s">
        <v>36</v>
      </c>
      <c r="D1435" s="38" t="s">
        <v>38</v>
      </c>
      <c r="E1435" s="38" t="s">
        <v>45</v>
      </c>
      <c r="F1435" s="38" t="s">
        <v>120</v>
      </c>
      <c r="G1435" s="35">
        <v>3638.05</v>
      </c>
      <c r="H1435" s="59">
        <v>443596685</v>
      </c>
      <c r="I1435" s="35">
        <v>0</v>
      </c>
      <c r="J1435" s="35">
        <v>0</v>
      </c>
      <c r="K1435" s="35">
        <v>0</v>
      </c>
      <c r="L1435" s="35">
        <v>0</v>
      </c>
      <c r="M1435" s="35">
        <v>9882.6200000000008</v>
      </c>
      <c r="N1435" s="38" t="s">
        <v>116</v>
      </c>
      <c r="O1435" s="14">
        <f t="shared" si="125"/>
        <v>45919.138993055552</v>
      </c>
      <c r="P1435" s="19">
        <f t="shared" si="126"/>
        <v>45919.347326388888</v>
      </c>
      <c r="Q1435" s="20" t="str">
        <f t="shared" si="127"/>
        <v>19/09/2025</v>
      </c>
      <c r="R1435" s="13" t="str">
        <f t="shared" si="128"/>
        <v>08</v>
      </c>
      <c r="S1435" s="13" t="str">
        <f t="shared" si="129"/>
        <v>Fri</v>
      </c>
    </row>
    <row r="1436" spans="1:19" x14ac:dyDescent="0.25">
      <c r="A1436" s="60">
        <v>45919.139293981483</v>
      </c>
      <c r="B1436" s="61">
        <v>444377640</v>
      </c>
      <c r="C1436" s="37" t="s">
        <v>36</v>
      </c>
      <c r="D1436" s="37" t="s">
        <v>37</v>
      </c>
      <c r="E1436" s="37" t="s">
        <v>46</v>
      </c>
      <c r="F1436" s="37" t="s">
        <v>120</v>
      </c>
      <c r="G1436" s="36">
        <v>3638.89</v>
      </c>
      <c r="H1436" s="61">
        <v>443596803</v>
      </c>
      <c r="I1436" s="36">
        <v>0</v>
      </c>
      <c r="J1436" s="36">
        <v>0</v>
      </c>
      <c r="K1436" s="36">
        <v>0</v>
      </c>
      <c r="L1436" s="36">
        <v>0.78</v>
      </c>
      <c r="M1436" s="36">
        <v>9883.4</v>
      </c>
      <c r="N1436" s="37" t="s">
        <v>1124</v>
      </c>
      <c r="O1436" s="14">
        <f t="shared" si="125"/>
        <v>45919.139293981483</v>
      </c>
      <c r="P1436" s="19">
        <f t="shared" si="126"/>
        <v>45919.347627314819</v>
      </c>
      <c r="Q1436" s="20" t="str">
        <f t="shared" si="127"/>
        <v>19/09/2025</v>
      </c>
      <c r="R1436" s="13" t="str">
        <f t="shared" si="128"/>
        <v>08</v>
      </c>
      <c r="S1436" s="13" t="str">
        <f t="shared" si="129"/>
        <v>Fri</v>
      </c>
    </row>
    <row r="1437" spans="1:19" x14ac:dyDescent="0.25">
      <c r="A1437" s="58">
        <v>45919.139293981483</v>
      </c>
      <c r="B1437" s="59">
        <v>444377641</v>
      </c>
      <c r="C1437" s="38" t="s">
        <v>36</v>
      </c>
      <c r="D1437" s="38" t="s">
        <v>37</v>
      </c>
      <c r="E1437" s="38" t="s">
        <v>46</v>
      </c>
      <c r="F1437" s="38" t="s">
        <v>120</v>
      </c>
      <c r="G1437" s="35">
        <v>3638.89</v>
      </c>
      <c r="H1437" s="59">
        <v>443596804</v>
      </c>
      <c r="I1437" s="35">
        <v>0</v>
      </c>
      <c r="J1437" s="35">
        <v>0</v>
      </c>
      <c r="K1437" s="35">
        <v>0</v>
      </c>
      <c r="L1437" s="35">
        <v>0.78</v>
      </c>
      <c r="M1437" s="35">
        <v>9884.18</v>
      </c>
      <c r="N1437" s="38" t="s">
        <v>1124</v>
      </c>
      <c r="O1437" s="14">
        <f t="shared" si="125"/>
        <v>45919.139293981483</v>
      </c>
      <c r="P1437" s="19">
        <f t="shared" si="126"/>
        <v>45919.347627314819</v>
      </c>
      <c r="Q1437" s="20" t="str">
        <f t="shared" si="127"/>
        <v>19/09/2025</v>
      </c>
      <c r="R1437" s="13" t="str">
        <f t="shared" si="128"/>
        <v>08</v>
      </c>
      <c r="S1437" s="13" t="str">
        <f t="shared" si="129"/>
        <v>Fri</v>
      </c>
    </row>
    <row r="1438" spans="1:19" x14ac:dyDescent="0.25">
      <c r="A1438" s="60">
        <v>45919.139293981483</v>
      </c>
      <c r="B1438" s="61">
        <v>444377642</v>
      </c>
      <c r="C1438" s="37" t="s">
        <v>36</v>
      </c>
      <c r="D1438" s="37" t="s">
        <v>37</v>
      </c>
      <c r="E1438" s="37" t="s">
        <v>46</v>
      </c>
      <c r="F1438" s="37" t="s">
        <v>120</v>
      </c>
      <c r="G1438" s="36">
        <v>3638.89</v>
      </c>
      <c r="H1438" s="61">
        <v>443596805</v>
      </c>
      <c r="I1438" s="36">
        <v>0</v>
      </c>
      <c r="J1438" s="36">
        <v>0</v>
      </c>
      <c r="K1438" s="36">
        <v>0</v>
      </c>
      <c r="L1438" s="36">
        <v>0.78</v>
      </c>
      <c r="M1438" s="36">
        <v>9884.9599999999991</v>
      </c>
      <c r="N1438" s="37" t="s">
        <v>1124</v>
      </c>
      <c r="O1438" s="14">
        <f t="shared" si="125"/>
        <v>45919.139293981483</v>
      </c>
      <c r="P1438" s="19">
        <f t="shared" si="126"/>
        <v>45919.347627314819</v>
      </c>
      <c r="Q1438" s="20" t="str">
        <f t="shared" si="127"/>
        <v>19/09/2025</v>
      </c>
      <c r="R1438" s="13" t="str">
        <f t="shared" si="128"/>
        <v>08</v>
      </c>
      <c r="S1438" s="13" t="str">
        <f t="shared" si="129"/>
        <v>Fri</v>
      </c>
    </row>
    <row r="1439" spans="1:19" x14ac:dyDescent="0.25">
      <c r="A1439" s="58">
        <v>45919.139340277776</v>
      </c>
      <c r="B1439" s="59">
        <v>444377650</v>
      </c>
      <c r="C1439" s="38" t="s">
        <v>36</v>
      </c>
      <c r="D1439" s="38" t="s">
        <v>38</v>
      </c>
      <c r="E1439" s="38" t="s">
        <v>45</v>
      </c>
      <c r="F1439" s="38" t="s">
        <v>120</v>
      </c>
      <c r="G1439" s="35">
        <v>3638.7</v>
      </c>
      <c r="H1439" s="59">
        <v>443596813</v>
      </c>
      <c r="I1439" s="35">
        <v>0</v>
      </c>
      <c r="J1439" s="35">
        <v>0</v>
      </c>
      <c r="K1439" s="35">
        <v>0</v>
      </c>
      <c r="L1439" s="35">
        <v>0</v>
      </c>
      <c r="M1439" s="35">
        <v>9884.9599999999991</v>
      </c>
      <c r="N1439" s="38" t="s">
        <v>109</v>
      </c>
      <c r="O1439" s="14">
        <f t="shared" si="125"/>
        <v>45919.139340277776</v>
      </c>
      <c r="P1439" s="19">
        <f t="shared" si="126"/>
        <v>45919.347673611112</v>
      </c>
      <c r="Q1439" s="20" t="str">
        <f t="shared" si="127"/>
        <v>19/09/2025</v>
      </c>
      <c r="R1439" s="13" t="str">
        <f t="shared" si="128"/>
        <v>08</v>
      </c>
      <c r="S1439" s="13" t="str">
        <f t="shared" si="129"/>
        <v>Fri</v>
      </c>
    </row>
    <row r="1440" spans="1:19" x14ac:dyDescent="0.25">
      <c r="A1440" s="60">
        <v>45919.139340277776</v>
      </c>
      <c r="B1440" s="61">
        <v>444377652</v>
      </c>
      <c r="C1440" s="37" t="s">
        <v>36</v>
      </c>
      <c r="D1440" s="37" t="s">
        <v>38</v>
      </c>
      <c r="E1440" s="37" t="s">
        <v>45</v>
      </c>
      <c r="F1440" s="37" t="s">
        <v>120</v>
      </c>
      <c r="G1440" s="36">
        <v>3638.7</v>
      </c>
      <c r="H1440" s="61">
        <v>443596815</v>
      </c>
      <c r="I1440" s="36">
        <v>0</v>
      </c>
      <c r="J1440" s="36">
        <v>0</v>
      </c>
      <c r="K1440" s="36">
        <v>0</v>
      </c>
      <c r="L1440" s="36">
        <v>0</v>
      </c>
      <c r="M1440" s="36">
        <v>9884.9599999999991</v>
      </c>
      <c r="N1440" s="37" t="s">
        <v>77</v>
      </c>
      <c r="O1440" s="14">
        <f t="shared" si="125"/>
        <v>45919.139340277776</v>
      </c>
      <c r="P1440" s="19">
        <f t="shared" si="126"/>
        <v>45919.347673611112</v>
      </c>
      <c r="Q1440" s="20" t="str">
        <f t="shared" si="127"/>
        <v>19/09/2025</v>
      </c>
      <c r="R1440" s="13" t="str">
        <f t="shared" si="128"/>
        <v>08</v>
      </c>
      <c r="S1440" s="13" t="str">
        <f t="shared" si="129"/>
        <v>Fri</v>
      </c>
    </row>
    <row r="1441" spans="1:19" x14ac:dyDescent="0.25">
      <c r="A1441" s="58">
        <v>45919.139340277776</v>
      </c>
      <c r="B1441" s="59">
        <v>444377654</v>
      </c>
      <c r="C1441" s="38" t="s">
        <v>36</v>
      </c>
      <c r="D1441" s="38" t="s">
        <v>38</v>
      </c>
      <c r="E1441" s="38" t="s">
        <v>45</v>
      </c>
      <c r="F1441" s="38" t="s">
        <v>120</v>
      </c>
      <c r="G1441" s="35">
        <v>3638.7</v>
      </c>
      <c r="H1441" s="59">
        <v>443596817</v>
      </c>
      <c r="I1441" s="35">
        <v>0</v>
      </c>
      <c r="J1441" s="35">
        <v>0</v>
      </c>
      <c r="K1441" s="35">
        <v>0</v>
      </c>
      <c r="L1441" s="35">
        <v>0</v>
      </c>
      <c r="M1441" s="35">
        <v>9884.9599999999991</v>
      </c>
      <c r="N1441" s="38" t="s">
        <v>108</v>
      </c>
      <c r="O1441" s="14">
        <f t="shared" si="125"/>
        <v>45919.139340277776</v>
      </c>
      <c r="P1441" s="19">
        <f t="shared" si="126"/>
        <v>45919.347673611112</v>
      </c>
      <c r="Q1441" s="20" t="str">
        <f t="shared" si="127"/>
        <v>19/09/2025</v>
      </c>
      <c r="R1441" s="13" t="str">
        <f t="shared" si="128"/>
        <v>08</v>
      </c>
      <c r="S1441" s="13" t="str">
        <f t="shared" si="129"/>
        <v>Fri</v>
      </c>
    </row>
    <row r="1442" spans="1:19" x14ac:dyDescent="0.25">
      <c r="A1442" s="60">
        <v>45919.139351851853</v>
      </c>
      <c r="B1442" s="61">
        <v>444377656</v>
      </c>
      <c r="C1442" s="37" t="s">
        <v>36</v>
      </c>
      <c r="D1442" s="37" t="s">
        <v>38</v>
      </c>
      <c r="E1442" s="37" t="s">
        <v>45</v>
      </c>
      <c r="F1442" s="37" t="s">
        <v>120</v>
      </c>
      <c r="G1442" s="36">
        <v>3638.7</v>
      </c>
      <c r="H1442" s="61">
        <v>443596819</v>
      </c>
      <c r="I1442" s="36">
        <v>0</v>
      </c>
      <c r="J1442" s="36">
        <v>0</v>
      </c>
      <c r="K1442" s="36">
        <v>0</v>
      </c>
      <c r="L1442" s="36">
        <v>0</v>
      </c>
      <c r="M1442" s="36">
        <v>9884.9599999999991</v>
      </c>
      <c r="N1442" s="37" t="s">
        <v>52</v>
      </c>
      <c r="O1442" s="14">
        <f t="shared" si="125"/>
        <v>45919.139351851853</v>
      </c>
      <c r="P1442" s="19">
        <f t="shared" si="126"/>
        <v>45919.347685185188</v>
      </c>
      <c r="Q1442" s="20" t="str">
        <f t="shared" si="127"/>
        <v>19/09/2025</v>
      </c>
      <c r="R1442" s="13" t="str">
        <f t="shared" si="128"/>
        <v>08</v>
      </c>
      <c r="S1442" s="13" t="str">
        <f t="shared" si="129"/>
        <v>Fri</v>
      </c>
    </row>
    <row r="1443" spans="1:19" x14ac:dyDescent="0.25">
      <c r="A1443" s="58">
        <v>45919.139351851853</v>
      </c>
      <c r="B1443" s="59">
        <v>444377657</v>
      </c>
      <c r="C1443" s="38" t="s">
        <v>36</v>
      </c>
      <c r="D1443" s="38" t="s">
        <v>38</v>
      </c>
      <c r="E1443" s="38" t="s">
        <v>45</v>
      </c>
      <c r="F1443" s="38" t="s">
        <v>120</v>
      </c>
      <c r="G1443" s="35">
        <v>3638.7</v>
      </c>
      <c r="H1443" s="59">
        <v>443596820</v>
      </c>
      <c r="I1443" s="35">
        <v>0</v>
      </c>
      <c r="J1443" s="35">
        <v>0</v>
      </c>
      <c r="K1443" s="35">
        <v>0</v>
      </c>
      <c r="L1443" s="35">
        <v>0</v>
      </c>
      <c r="M1443" s="35">
        <v>9884.9599999999991</v>
      </c>
      <c r="N1443" s="38" t="s">
        <v>48</v>
      </c>
      <c r="O1443" s="14">
        <f t="shared" si="125"/>
        <v>45919.139351851853</v>
      </c>
      <c r="P1443" s="19">
        <f t="shared" si="126"/>
        <v>45919.347685185188</v>
      </c>
      <c r="Q1443" s="20" t="str">
        <f t="shared" si="127"/>
        <v>19/09/2025</v>
      </c>
      <c r="R1443" s="13" t="str">
        <f t="shared" si="128"/>
        <v>08</v>
      </c>
      <c r="S1443" s="13" t="str">
        <f t="shared" si="129"/>
        <v>Fri</v>
      </c>
    </row>
    <row r="1444" spans="1:19" x14ac:dyDescent="0.25">
      <c r="A1444" s="60">
        <v>45919.139351851853</v>
      </c>
      <c r="B1444" s="61">
        <v>444377659</v>
      </c>
      <c r="C1444" s="37" t="s">
        <v>36</v>
      </c>
      <c r="D1444" s="37" t="s">
        <v>38</v>
      </c>
      <c r="E1444" s="37" t="s">
        <v>45</v>
      </c>
      <c r="F1444" s="37" t="s">
        <v>120</v>
      </c>
      <c r="G1444" s="36">
        <v>3638.7</v>
      </c>
      <c r="H1444" s="61">
        <v>443596822</v>
      </c>
      <c r="I1444" s="36">
        <v>0</v>
      </c>
      <c r="J1444" s="36">
        <v>0</v>
      </c>
      <c r="K1444" s="36">
        <v>0</v>
      </c>
      <c r="L1444" s="36">
        <v>0</v>
      </c>
      <c r="M1444" s="36">
        <v>9884.9599999999991</v>
      </c>
      <c r="N1444" s="37" t="s">
        <v>47</v>
      </c>
      <c r="O1444" s="14">
        <f t="shared" si="125"/>
        <v>45919.139351851853</v>
      </c>
      <c r="P1444" s="19">
        <f t="shared" si="126"/>
        <v>45919.347685185188</v>
      </c>
      <c r="Q1444" s="20" t="str">
        <f t="shared" si="127"/>
        <v>19/09/2025</v>
      </c>
      <c r="R1444" s="13" t="str">
        <f t="shared" si="128"/>
        <v>08</v>
      </c>
      <c r="S1444" s="13" t="str">
        <f t="shared" si="129"/>
        <v>Fri</v>
      </c>
    </row>
    <row r="1445" spans="1:19" x14ac:dyDescent="0.25">
      <c r="A1445" s="58">
        <v>45919.144074074073</v>
      </c>
      <c r="B1445" s="59">
        <v>444378501</v>
      </c>
      <c r="C1445" s="38" t="s">
        <v>36</v>
      </c>
      <c r="D1445" s="38" t="s">
        <v>37</v>
      </c>
      <c r="E1445" s="38" t="s">
        <v>46</v>
      </c>
      <c r="F1445" s="38" t="s">
        <v>120</v>
      </c>
      <c r="G1445" s="35">
        <v>3637.2</v>
      </c>
      <c r="H1445" s="59">
        <v>443597659</v>
      </c>
      <c r="I1445" s="35">
        <v>0</v>
      </c>
      <c r="J1445" s="35">
        <v>0</v>
      </c>
      <c r="K1445" s="35">
        <v>0</v>
      </c>
      <c r="L1445" s="35">
        <v>1.5</v>
      </c>
      <c r="M1445" s="35">
        <v>9886.4599999999991</v>
      </c>
      <c r="N1445" s="38" t="s">
        <v>1230</v>
      </c>
      <c r="O1445" s="14">
        <f t="shared" si="125"/>
        <v>45919.144074074073</v>
      </c>
      <c r="P1445" s="19">
        <f t="shared" si="126"/>
        <v>45919.352407407408</v>
      </c>
      <c r="Q1445" s="20" t="str">
        <f t="shared" si="127"/>
        <v>19/09/2025</v>
      </c>
      <c r="R1445" s="13" t="str">
        <f t="shared" si="128"/>
        <v>08</v>
      </c>
      <c r="S1445" s="13" t="str">
        <f t="shared" si="129"/>
        <v>Fri</v>
      </c>
    </row>
    <row r="1446" spans="1:19" x14ac:dyDescent="0.25">
      <c r="A1446" s="60">
        <v>45919.144074074073</v>
      </c>
      <c r="B1446" s="61">
        <v>444378502</v>
      </c>
      <c r="C1446" s="37" t="s">
        <v>36</v>
      </c>
      <c r="D1446" s="37" t="s">
        <v>37</v>
      </c>
      <c r="E1446" s="37" t="s">
        <v>46</v>
      </c>
      <c r="F1446" s="37" t="s">
        <v>120</v>
      </c>
      <c r="G1446" s="36">
        <v>3637.2</v>
      </c>
      <c r="H1446" s="61">
        <v>443597660</v>
      </c>
      <c r="I1446" s="36">
        <v>0</v>
      </c>
      <c r="J1446" s="36">
        <v>0</v>
      </c>
      <c r="K1446" s="36">
        <v>0</v>
      </c>
      <c r="L1446" s="36">
        <v>1.5</v>
      </c>
      <c r="M1446" s="36">
        <v>9887.9599999999991</v>
      </c>
      <c r="N1446" s="37" t="s">
        <v>1230</v>
      </c>
      <c r="O1446" s="14">
        <f t="shared" si="125"/>
        <v>45919.144074074073</v>
      </c>
      <c r="P1446" s="19">
        <f t="shared" si="126"/>
        <v>45919.352407407408</v>
      </c>
      <c r="Q1446" s="20" t="str">
        <f t="shared" si="127"/>
        <v>19/09/2025</v>
      </c>
      <c r="R1446" s="13" t="str">
        <f t="shared" si="128"/>
        <v>08</v>
      </c>
      <c r="S1446" s="13" t="str">
        <f t="shared" si="129"/>
        <v>Fri</v>
      </c>
    </row>
    <row r="1447" spans="1:19" x14ac:dyDescent="0.25">
      <c r="A1447" s="58">
        <v>45919.144074074073</v>
      </c>
      <c r="B1447" s="59">
        <v>444378503</v>
      </c>
      <c r="C1447" s="38" t="s">
        <v>36</v>
      </c>
      <c r="D1447" s="38" t="s">
        <v>37</v>
      </c>
      <c r="E1447" s="38" t="s">
        <v>46</v>
      </c>
      <c r="F1447" s="38" t="s">
        <v>120</v>
      </c>
      <c r="G1447" s="35">
        <v>3637.2</v>
      </c>
      <c r="H1447" s="59">
        <v>443597661</v>
      </c>
      <c r="I1447" s="35">
        <v>0</v>
      </c>
      <c r="J1447" s="35">
        <v>0</v>
      </c>
      <c r="K1447" s="35">
        <v>0</v>
      </c>
      <c r="L1447" s="35">
        <v>1.5</v>
      </c>
      <c r="M1447" s="35">
        <v>9889.4599999999991</v>
      </c>
      <c r="N1447" s="38" t="s">
        <v>1230</v>
      </c>
      <c r="O1447" s="14">
        <f t="shared" ref="O1447:O1488" si="130">A1447</f>
        <v>45919.144074074073</v>
      </c>
      <c r="P1447" s="19">
        <f t="shared" ref="P1447:P1488" si="131">O1447+(5/24)</f>
        <v>45919.352407407408</v>
      </c>
      <c r="Q1447" s="20" t="str">
        <f t="shared" ref="Q1447:Q1488" si="132">TEXT(P1447,"dd/mm/yyyy")</f>
        <v>19/09/2025</v>
      </c>
      <c r="R1447" s="13" t="str">
        <f t="shared" ref="R1447:R1488" si="133">TEXT(P1447,"hh")</f>
        <v>08</v>
      </c>
      <c r="S1447" s="13" t="str">
        <f t="shared" ref="S1447:S1488" si="134">TEXT(P1447,"ddd")</f>
        <v>Fri</v>
      </c>
    </row>
    <row r="1448" spans="1:19" x14ac:dyDescent="0.25">
      <c r="A1448" s="60">
        <v>45919.144895833335</v>
      </c>
      <c r="B1448" s="61">
        <v>444378663</v>
      </c>
      <c r="C1448" s="37" t="s">
        <v>36</v>
      </c>
      <c r="D1448" s="37" t="s">
        <v>38</v>
      </c>
      <c r="E1448" s="37" t="s">
        <v>45</v>
      </c>
      <c r="F1448" s="37" t="s">
        <v>120</v>
      </c>
      <c r="G1448" s="36">
        <v>3637.76</v>
      </c>
      <c r="H1448" s="61">
        <v>443597817</v>
      </c>
      <c r="I1448" s="36">
        <v>0</v>
      </c>
      <c r="J1448" s="36">
        <v>0</v>
      </c>
      <c r="K1448" s="36">
        <v>0</v>
      </c>
      <c r="L1448" s="36">
        <v>0</v>
      </c>
      <c r="M1448" s="36">
        <v>9889.4599999999991</v>
      </c>
      <c r="N1448" s="37" t="s">
        <v>108</v>
      </c>
      <c r="O1448" s="14">
        <f t="shared" si="130"/>
        <v>45919.144895833335</v>
      </c>
      <c r="P1448" s="19">
        <f t="shared" si="131"/>
        <v>45919.353229166671</v>
      </c>
      <c r="Q1448" s="20" t="str">
        <f t="shared" si="132"/>
        <v>19/09/2025</v>
      </c>
      <c r="R1448" s="13" t="str">
        <f t="shared" si="133"/>
        <v>08</v>
      </c>
      <c r="S1448" s="13" t="str">
        <f t="shared" si="134"/>
        <v>Fri</v>
      </c>
    </row>
    <row r="1449" spans="1:19" x14ac:dyDescent="0.25">
      <c r="A1449" s="58">
        <v>45919.144895833335</v>
      </c>
      <c r="B1449" s="59">
        <v>444378664</v>
      </c>
      <c r="C1449" s="38" t="s">
        <v>36</v>
      </c>
      <c r="D1449" s="38" t="s">
        <v>38</v>
      </c>
      <c r="E1449" s="38" t="s">
        <v>45</v>
      </c>
      <c r="F1449" s="38" t="s">
        <v>120</v>
      </c>
      <c r="G1449" s="35">
        <v>3637.76</v>
      </c>
      <c r="H1449" s="59">
        <v>443597818</v>
      </c>
      <c r="I1449" s="35">
        <v>0</v>
      </c>
      <c r="J1449" s="35">
        <v>0</v>
      </c>
      <c r="K1449" s="35">
        <v>0</v>
      </c>
      <c r="L1449" s="35">
        <v>0</v>
      </c>
      <c r="M1449" s="35">
        <v>9889.4599999999991</v>
      </c>
      <c r="N1449" s="38" t="s">
        <v>109</v>
      </c>
      <c r="O1449" s="14">
        <f t="shared" si="130"/>
        <v>45919.144895833335</v>
      </c>
      <c r="P1449" s="19">
        <f t="shared" si="131"/>
        <v>45919.353229166671</v>
      </c>
      <c r="Q1449" s="20" t="str">
        <f t="shared" si="132"/>
        <v>19/09/2025</v>
      </c>
      <c r="R1449" s="13" t="str">
        <f t="shared" si="133"/>
        <v>08</v>
      </c>
      <c r="S1449" s="13" t="str">
        <f t="shared" si="134"/>
        <v>Fri</v>
      </c>
    </row>
    <row r="1450" spans="1:19" x14ac:dyDescent="0.25">
      <c r="A1450" s="60">
        <v>45919.144895833335</v>
      </c>
      <c r="B1450" s="61">
        <v>444378665</v>
      </c>
      <c r="C1450" s="37" t="s">
        <v>36</v>
      </c>
      <c r="D1450" s="37" t="s">
        <v>38</v>
      </c>
      <c r="E1450" s="37" t="s">
        <v>45</v>
      </c>
      <c r="F1450" s="37" t="s">
        <v>120</v>
      </c>
      <c r="G1450" s="36">
        <v>3637.75</v>
      </c>
      <c r="H1450" s="61">
        <v>443597819</v>
      </c>
      <c r="I1450" s="36">
        <v>0</v>
      </c>
      <c r="J1450" s="36">
        <v>0</v>
      </c>
      <c r="K1450" s="36">
        <v>0</v>
      </c>
      <c r="L1450" s="36">
        <v>0</v>
      </c>
      <c r="M1450" s="36">
        <v>9889.4599999999991</v>
      </c>
      <c r="N1450" s="37" t="s">
        <v>77</v>
      </c>
      <c r="O1450" s="14">
        <f t="shared" si="130"/>
        <v>45919.144895833335</v>
      </c>
      <c r="P1450" s="19">
        <f t="shared" si="131"/>
        <v>45919.353229166671</v>
      </c>
      <c r="Q1450" s="20" t="str">
        <f t="shared" si="132"/>
        <v>19/09/2025</v>
      </c>
      <c r="R1450" s="13" t="str">
        <f t="shared" si="133"/>
        <v>08</v>
      </c>
      <c r="S1450" s="13" t="str">
        <f t="shared" si="134"/>
        <v>Fri</v>
      </c>
    </row>
    <row r="1451" spans="1:19" x14ac:dyDescent="0.25">
      <c r="A1451" s="58">
        <v>45919.144907407404</v>
      </c>
      <c r="B1451" s="59">
        <v>444378668</v>
      </c>
      <c r="C1451" s="38" t="s">
        <v>36</v>
      </c>
      <c r="D1451" s="38" t="s">
        <v>37</v>
      </c>
      <c r="E1451" s="38" t="s">
        <v>46</v>
      </c>
      <c r="F1451" s="38" t="s">
        <v>120</v>
      </c>
      <c r="G1451" s="35">
        <v>3638.08</v>
      </c>
      <c r="H1451" s="59">
        <v>443597822</v>
      </c>
      <c r="I1451" s="35">
        <v>0</v>
      </c>
      <c r="J1451" s="35">
        <v>0</v>
      </c>
      <c r="K1451" s="35">
        <v>0</v>
      </c>
      <c r="L1451" s="35">
        <v>0.62</v>
      </c>
      <c r="M1451" s="35">
        <v>9890.08</v>
      </c>
      <c r="N1451" s="38" t="s">
        <v>1231</v>
      </c>
      <c r="O1451" s="14">
        <f t="shared" si="130"/>
        <v>45919.144907407404</v>
      </c>
      <c r="P1451" s="19">
        <f t="shared" si="131"/>
        <v>45919.35324074074</v>
      </c>
      <c r="Q1451" s="20" t="str">
        <f t="shared" si="132"/>
        <v>19/09/2025</v>
      </c>
      <c r="R1451" s="13" t="str">
        <f t="shared" si="133"/>
        <v>08</v>
      </c>
      <c r="S1451" s="13" t="str">
        <f t="shared" si="134"/>
        <v>Fri</v>
      </c>
    </row>
    <row r="1452" spans="1:19" x14ac:dyDescent="0.25">
      <c r="A1452" s="60">
        <v>45919.144907407404</v>
      </c>
      <c r="B1452" s="61">
        <v>444378669</v>
      </c>
      <c r="C1452" s="37" t="s">
        <v>36</v>
      </c>
      <c r="D1452" s="37" t="s">
        <v>37</v>
      </c>
      <c r="E1452" s="37" t="s">
        <v>46</v>
      </c>
      <c r="F1452" s="37" t="s">
        <v>120</v>
      </c>
      <c r="G1452" s="36">
        <v>3638.08</v>
      </c>
      <c r="H1452" s="61">
        <v>443597823</v>
      </c>
      <c r="I1452" s="36">
        <v>0</v>
      </c>
      <c r="J1452" s="36">
        <v>0</v>
      </c>
      <c r="K1452" s="36">
        <v>0</v>
      </c>
      <c r="L1452" s="36">
        <v>0.62</v>
      </c>
      <c r="M1452" s="36">
        <v>9890.7000000000007</v>
      </c>
      <c r="N1452" s="37" t="s">
        <v>1232</v>
      </c>
      <c r="O1452" s="14">
        <f t="shared" si="130"/>
        <v>45919.144907407404</v>
      </c>
      <c r="P1452" s="19">
        <f t="shared" si="131"/>
        <v>45919.35324074074</v>
      </c>
      <c r="Q1452" s="20" t="str">
        <f t="shared" si="132"/>
        <v>19/09/2025</v>
      </c>
      <c r="R1452" s="13" t="str">
        <f t="shared" si="133"/>
        <v>08</v>
      </c>
      <c r="S1452" s="13" t="str">
        <f t="shared" si="134"/>
        <v>Fri</v>
      </c>
    </row>
    <row r="1453" spans="1:19" x14ac:dyDescent="0.25">
      <c r="A1453" s="58">
        <v>45919.144907407404</v>
      </c>
      <c r="B1453" s="59">
        <v>444378670</v>
      </c>
      <c r="C1453" s="38" t="s">
        <v>36</v>
      </c>
      <c r="D1453" s="38" t="s">
        <v>37</v>
      </c>
      <c r="E1453" s="38" t="s">
        <v>46</v>
      </c>
      <c r="F1453" s="38" t="s">
        <v>120</v>
      </c>
      <c r="G1453" s="35">
        <v>3638.08</v>
      </c>
      <c r="H1453" s="59">
        <v>443597824</v>
      </c>
      <c r="I1453" s="35">
        <v>0</v>
      </c>
      <c r="J1453" s="35">
        <v>0</v>
      </c>
      <c r="K1453" s="35">
        <v>0</v>
      </c>
      <c r="L1453" s="35">
        <v>0.62</v>
      </c>
      <c r="M1453" s="35">
        <v>9891.32</v>
      </c>
      <c r="N1453" s="38" t="s">
        <v>1232</v>
      </c>
      <c r="O1453" s="14">
        <f t="shared" si="130"/>
        <v>45919.144907407404</v>
      </c>
      <c r="P1453" s="19">
        <f t="shared" si="131"/>
        <v>45919.35324074074</v>
      </c>
      <c r="Q1453" s="20" t="str">
        <f t="shared" si="132"/>
        <v>19/09/2025</v>
      </c>
      <c r="R1453" s="13" t="str">
        <f t="shared" si="133"/>
        <v>08</v>
      </c>
      <c r="S1453" s="13" t="str">
        <f t="shared" si="134"/>
        <v>Fri</v>
      </c>
    </row>
    <row r="1454" spans="1:19" x14ac:dyDescent="0.25">
      <c r="A1454" s="60">
        <v>45919.145127314812</v>
      </c>
      <c r="B1454" s="61">
        <v>444378699</v>
      </c>
      <c r="C1454" s="37" t="s">
        <v>36</v>
      </c>
      <c r="D1454" s="37" t="s">
        <v>38</v>
      </c>
      <c r="E1454" s="37" t="s">
        <v>45</v>
      </c>
      <c r="F1454" s="37" t="s">
        <v>120</v>
      </c>
      <c r="G1454" s="36">
        <v>3637.58</v>
      </c>
      <c r="H1454" s="61">
        <v>443597853</v>
      </c>
      <c r="I1454" s="36">
        <v>0</v>
      </c>
      <c r="J1454" s="36">
        <v>0</v>
      </c>
      <c r="K1454" s="36">
        <v>0</v>
      </c>
      <c r="L1454" s="36">
        <v>0</v>
      </c>
      <c r="M1454" s="36">
        <v>9891.32</v>
      </c>
      <c r="N1454" s="37" t="s">
        <v>48</v>
      </c>
      <c r="O1454" s="14">
        <f t="shared" si="130"/>
        <v>45919.145127314812</v>
      </c>
      <c r="P1454" s="19">
        <f t="shared" si="131"/>
        <v>45919.353460648148</v>
      </c>
      <c r="Q1454" s="20" t="str">
        <f t="shared" si="132"/>
        <v>19/09/2025</v>
      </c>
      <c r="R1454" s="13" t="str">
        <f t="shared" si="133"/>
        <v>08</v>
      </c>
      <c r="S1454" s="13" t="str">
        <f t="shared" si="134"/>
        <v>Fri</v>
      </c>
    </row>
    <row r="1455" spans="1:19" x14ac:dyDescent="0.25">
      <c r="A1455" s="58">
        <v>45919.145127314812</v>
      </c>
      <c r="B1455" s="59">
        <v>444378700</v>
      </c>
      <c r="C1455" s="38" t="s">
        <v>36</v>
      </c>
      <c r="D1455" s="38" t="s">
        <v>38</v>
      </c>
      <c r="E1455" s="38" t="s">
        <v>45</v>
      </c>
      <c r="F1455" s="38" t="s">
        <v>120</v>
      </c>
      <c r="G1455" s="35">
        <v>3637.58</v>
      </c>
      <c r="H1455" s="59">
        <v>443597854</v>
      </c>
      <c r="I1455" s="35">
        <v>0</v>
      </c>
      <c r="J1455" s="35">
        <v>0</v>
      </c>
      <c r="K1455" s="35">
        <v>0</v>
      </c>
      <c r="L1455" s="35">
        <v>0</v>
      </c>
      <c r="M1455" s="35">
        <v>9891.32</v>
      </c>
      <c r="N1455" s="38" t="s">
        <v>47</v>
      </c>
      <c r="O1455" s="14">
        <f t="shared" si="130"/>
        <v>45919.145127314812</v>
      </c>
      <c r="P1455" s="19">
        <f t="shared" si="131"/>
        <v>45919.353460648148</v>
      </c>
      <c r="Q1455" s="20" t="str">
        <f t="shared" si="132"/>
        <v>19/09/2025</v>
      </c>
      <c r="R1455" s="13" t="str">
        <f t="shared" si="133"/>
        <v>08</v>
      </c>
      <c r="S1455" s="13" t="str">
        <f t="shared" si="134"/>
        <v>Fri</v>
      </c>
    </row>
    <row r="1456" spans="1:19" x14ac:dyDescent="0.25">
      <c r="A1456" s="60">
        <v>45919.145127314812</v>
      </c>
      <c r="B1456" s="61">
        <v>444378707</v>
      </c>
      <c r="C1456" s="37" t="s">
        <v>36</v>
      </c>
      <c r="D1456" s="37" t="s">
        <v>38</v>
      </c>
      <c r="E1456" s="37" t="s">
        <v>45</v>
      </c>
      <c r="F1456" s="37" t="s">
        <v>120</v>
      </c>
      <c r="G1456" s="36">
        <v>3637.58</v>
      </c>
      <c r="H1456" s="61">
        <v>443597861</v>
      </c>
      <c r="I1456" s="36">
        <v>0</v>
      </c>
      <c r="J1456" s="36">
        <v>0</v>
      </c>
      <c r="K1456" s="36">
        <v>0</v>
      </c>
      <c r="L1456" s="36">
        <v>0</v>
      </c>
      <c r="M1456" s="36">
        <v>9891.32</v>
      </c>
      <c r="N1456" s="37" t="s">
        <v>52</v>
      </c>
      <c r="O1456" s="14">
        <f t="shared" si="130"/>
        <v>45919.145127314812</v>
      </c>
      <c r="P1456" s="19">
        <f t="shared" si="131"/>
        <v>45919.353460648148</v>
      </c>
      <c r="Q1456" s="20" t="str">
        <f t="shared" si="132"/>
        <v>19/09/2025</v>
      </c>
      <c r="R1456" s="13" t="str">
        <f t="shared" si="133"/>
        <v>08</v>
      </c>
      <c r="S1456" s="13" t="str">
        <f t="shared" si="134"/>
        <v>Fri</v>
      </c>
    </row>
    <row r="1457" spans="1:19" x14ac:dyDescent="0.25">
      <c r="A1457" s="58">
        <v>45919.145474537036</v>
      </c>
      <c r="B1457" s="59">
        <v>444378825</v>
      </c>
      <c r="C1457" s="38" t="s">
        <v>36</v>
      </c>
      <c r="D1457" s="38" t="s">
        <v>38</v>
      </c>
      <c r="E1457" s="38" t="s">
        <v>45</v>
      </c>
      <c r="F1457" s="38" t="s">
        <v>120</v>
      </c>
      <c r="G1457" s="35">
        <v>3638.1</v>
      </c>
      <c r="H1457" s="59">
        <v>443597976</v>
      </c>
      <c r="I1457" s="35">
        <v>0</v>
      </c>
      <c r="J1457" s="35">
        <v>0</v>
      </c>
      <c r="K1457" s="35">
        <v>0</v>
      </c>
      <c r="L1457" s="35">
        <v>0</v>
      </c>
      <c r="M1457" s="35">
        <v>9891.32</v>
      </c>
      <c r="N1457" s="38" t="s">
        <v>81</v>
      </c>
      <c r="O1457" s="14">
        <f t="shared" si="130"/>
        <v>45919.145474537036</v>
      </c>
      <c r="P1457" s="19">
        <f t="shared" si="131"/>
        <v>45919.353807870371</v>
      </c>
      <c r="Q1457" s="20" t="str">
        <f t="shared" si="132"/>
        <v>19/09/2025</v>
      </c>
      <c r="R1457" s="13" t="str">
        <f t="shared" si="133"/>
        <v>08</v>
      </c>
      <c r="S1457" s="13" t="str">
        <f t="shared" si="134"/>
        <v>Fri</v>
      </c>
    </row>
    <row r="1458" spans="1:19" x14ac:dyDescent="0.25">
      <c r="A1458" s="60">
        <v>45919.145474537036</v>
      </c>
      <c r="B1458" s="61">
        <v>444378828</v>
      </c>
      <c r="C1458" s="37" t="s">
        <v>36</v>
      </c>
      <c r="D1458" s="37" t="s">
        <v>38</v>
      </c>
      <c r="E1458" s="37" t="s">
        <v>45</v>
      </c>
      <c r="F1458" s="37" t="s">
        <v>120</v>
      </c>
      <c r="G1458" s="36">
        <v>3638.1</v>
      </c>
      <c r="H1458" s="61">
        <v>443597979</v>
      </c>
      <c r="I1458" s="36">
        <v>0</v>
      </c>
      <c r="J1458" s="36">
        <v>0</v>
      </c>
      <c r="K1458" s="36">
        <v>0</v>
      </c>
      <c r="L1458" s="36">
        <v>0</v>
      </c>
      <c r="M1458" s="36">
        <v>9891.32</v>
      </c>
      <c r="N1458" s="37" t="s">
        <v>93</v>
      </c>
      <c r="O1458" s="14">
        <f t="shared" si="130"/>
        <v>45919.145474537036</v>
      </c>
      <c r="P1458" s="19">
        <f t="shared" si="131"/>
        <v>45919.353807870371</v>
      </c>
      <c r="Q1458" s="20" t="str">
        <f t="shared" si="132"/>
        <v>19/09/2025</v>
      </c>
      <c r="R1458" s="13" t="str">
        <f t="shared" si="133"/>
        <v>08</v>
      </c>
      <c r="S1458" s="13" t="str">
        <f t="shared" si="134"/>
        <v>Fri</v>
      </c>
    </row>
    <row r="1459" spans="1:19" x14ac:dyDescent="0.25">
      <c r="A1459" s="58">
        <v>45919.151608796295</v>
      </c>
      <c r="B1459" s="59">
        <v>444380249</v>
      </c>
      <c r="C1459" s="38" t="s">
        <v>36</v>
      </c>
      <c r="D1459" s="38" t="s">
        <v>38</v>
      </c>
      <c r="E1459" s="38" t="s">
        <v>45</v>
      </c>
      <c r="F1459" s="38" t="s">
        <v>120</v>
      </c>
      <c r="G1459" s="35">
        <v>3637.56</v>
      </c>
      <c r="H1459" s="59">
        <v>443599409</v>
      </c>
      <c r="I1459" s="35">
        <v>0</v>
      </c>
      <c r="J1459" s="35">
        <v>0</v>
      </c>
      <c r="K1459" s="35">
        <v>0</v>
      </c>
      <c r="L1459" s="35">
        <v>0</v>
      </c>
      <c r="M1459" s="35">
        <v>9891.32</v>
      </c>
      <c r="N1459" s="38" t="s">
        <v>107</v>
      </c>
      <c r="O1459" s="14">
        <f t="shared" si="130"/>
        <v>45919.151608796295</v>
      </c>
      <c r="P1459" s="19">
        <f t="shared" si="131"/>
        <v>45919.359942129631</v>
      </c>
      <c r="Q1459" s="20" t="str">
        <f t="shared" si="132"/>
        <v>19/09/2025</v>
      </c>
      <c r="R1459" s="13" t="str">
        <f t="shared" si="133"/>
        <v>08</v>
      </c>
      <c r="S1459" s="13" t="str">
        <f t="shared" si="134"/>
        <v>Fri</v>
      </c>
    </row>
    <row r="1460" spans="1:19" x14ac:dyDescent="0.25">
      <c r="A1460" s="60">
        <v>45919.154062499998</v>
      </c>
      <c r="B1460" s="61">
        <v>444380911</v>
      </c>
      <c r="C1460" s="37" t="s">
        <v>36</v>
      </c>
      <c r="D1460" s="37" t="s">
        <v>37</v>
      </c>
      <c r="E1460" s="37" t="s">
        <v>46</v>
      </c>
      <c r="F1460" s="37" t="s">
        <v>120</v>
      </c>
      <c r="G1460" s="36">
        <v>3637.35</v>
      </c>
      <c r="H1460" s="61">
        <v>443600071</v>
      </c>
      <c r="I1460" s="36">
        <v>0</v>
      </c>
      <c r="J1460" s="36">
        <v>0</v>
      </c>
      <c r="K1460" s="36">
        <v>0</v>
      </c>
      <c r="L1460" s="36">
        <v>0.7</v>
      </c>
      <c r="M1460" s="36">
        <v>9892.02</v>
      </c>
      <c r="N1460" s="37" t="s">
        <v>1083</v>
      </c>
      <c r="O1460" s="14">
        <f t="shared" si="130"/>
        <v>45919.154062499998</v>
      </c>
      <c r="P1460" s="19">
        <f t="shared" si="131"/>
        <v>45919.362395833334</v>
      </c>
      <c r="Q1460" s="20" t="str">
        <f t="shared" si="132"/>
        <v>19/09/2025</v>
      </c>
      <c r="R1460" s="13" t="str">
        <f t="shared" si="133"/>
        <v>08</v>
      </c>
      <c r="S1460" s="13" t="str">
        <f t="shared" si="134"/>
        <v>Fri</v>
      </c>
    </row>
    <row r="1461" spans="1:19" x14ac:dyDescent="0.25">
      <c r="A1461" s="58">
        <v>45919.154062499998</v>
      </c>
      <c r="B1461" s="59">
        <v>444380914</v>
      </c>
      <c r="C1461" s="38" t="s">
        <v>36</v>
      </c>
      <c r="D1461" s="38" t="s">
        <v>37</v>
      </c>
      <c r="E1461" s="38" t="s">
        <v>46</v>
      </c>
      <c r="F1461" s="38" t="s">
        <v>120</v>
      </c>
      <c r="G1461" s="35">
        <v>3637.5</v>
      </c>
      <c r="H1461" s="59">
        <v>443600074</v>
      </c>
      <c r="I1461" s="35">
        <v>0</v>
      </c>
      <c r="J1461" s="35">
        <v>0</v>
      </c>
      <c r="K1461" s="35">
        <v>0</v>
      </c>
      <c r="L1461" s="35">
        <v>2.17</v>
      </c>
      <c r="M1461" s="35">
        <v>9894.19</v>
      </c>
      <c r="N1461" s="38" t="s">
        <v>1233</v>
      </c>
      <c r="O1461" s="14">
        <f t="shared" si="130"/>
        <v>45919.154062499998</v>
      </c>
      <c r="P1461" s="19">
        <f t="shared" si="131"/>
        <v>45919.362395833334</v>
      </c>
      <c r="Q1461" s="20" t="str">
        <f t="shared" si="132"/>
        <v>19/09/2025</v>
      </c>
      <c r="R1461" s="13" t="str">
        <f t="shared" si="133"/>
        <v>08</v>
      </c>
      <c r="S1461" s="13" t="str">
        <f t="shared" si="134"/>
        <v>Fri</v>
      </c>
    </row>
    <row r="1462" spans="1:19" x14ac:dyDescent="0.25">
      <c r="A1462" s="60">
        <v>45919.15415509259</v>
      </c>
      <c r="B1462" s="61">
        <v>444380918</v>
      </c>
      <c r="C1462" s="37" t="s">
        <v>36</v>
      </c>
      <c r="D1462" s="37" t="s">
        <v>38</v>
      </c>
      <c r="E1462" s="37" t="s">
        <v>45</v>
      </c>
      <c r="F1462" s="37" t="s">
        <v>120</v>
      </c>
      <c r="G1462" s="36">
        <v>3637.35</v>
      </c>
      <c r="H1462" s="61">
        <v>443600079</v>
      </c>
      <c r="I1462" s="36">
        <v>0</v>
      </c>
      <c r="J1462" s="36">
        <v>0</v>
      </c>
      <c r="K1462" s="36">
        <v>0</v>
      </c>
      <c r="L1462" s="36">
        <v>0</v>
      </c>
      <c r="M1462" s="36">
        <v>9894.19</v>
      </c>
      <c r="N1462" s="37" t="s">
        <v>114</v>
      </c>
      <c r="O1462" s="14">
        <f t="shared" si="130"/>
        <v>45919.15415509259</v>
      </c>
      <c r="P1462" s="19">
        <f t="shared" si="131"/>
        <v>45919.362488425926</v>
      </c>
      <c r="Q1462" s="20" t="str">
        <f t="shared" si="132"/>
        <v>19/09/2025</v>
      </c>
      <c r="R1462" s="13" t="str">
        <f t="shared" si="133"/>
        <v>08</v>
      </c>
      <c r="S1462" s="13" t="str">
        <f t="shared" si="134"/>
        <v>Fri</v>
      </c>
    </row>
    <row r="1463" spans="1:19" x14ac:dyDescent="0.25">
      <c r="A1463" s="58">
        <v>45919.154270833336</v>
      </c>
      <c r="B1463" s="59">
        <v>444380935</v>
      </c>
      <c r="C1463" s="38" t="s">
        <v>36</v>
      </c>
      <c r="D1463" s="38" t="s">
        <v>38</v>
      </c>
      <c r="E1463" s="38" t="s">
        <v>45</v>
      </c>
      <c r="F1463" s="38" t="s">
        <v>120</v>
      </c>
      <c r="G1463" s="35">
        <v>3637.06</v>
      </c>
      <c r="H1463" s="59">
        <v>443600097</v>
      </c>
      <c r="I1463" s="35">
        <v>0</v>
      </c>
      <c r="J1463" s="35">
        <v>0</v>
      </c>
      <c r="K1463" s="35">
        <v>0</v>
      </c>
      <c r="L1463" s="35">
        <v>0</v>
      </c>
      <c r="M1463" s="35">
        <v>9894.19</v>
      </c>
      <c r="N1463" s="38" t="s">
        <v>116</v>
      </c>
      <c r="O1463" s="14">
        <f t="shared" si="130"/>
        <v>45919.154270833336</v>
      </c>
      <c r="P1463" s="19">
        <f t="shared" si="131"/>
        <v>45919.362604166672</v>
      </c>
      <c r="Q1463" s="20" t="str">
        <f t="shared" si="132"/>
        <v>19/09/2025</v>
      </c>
      <c r="R1463" s="13" t="str">
        <f t="shared" si="133"/>
        <v>08</v>
      </c>
      <c r="S1463" s="13" t="str">
        <f t="shared" si="134"/>
        <v>Fri</v>
      </c>
    </row>
    <row r="1464" spans="1:19" x14ac:dyDescent="0.25">
      <c r="A1464" s="60">
        <v>45919.154606481483</v>
      </c>
      <c r="B1464" s="61">
        <v>444380964</v>
      </c>
      <c r="C1464" s="37" t="s">
        <v>36</v>
      </c>
      <c r="D1464" s="37" t="s">
        <v>37</v>
      </c>
      <c r="E1464" s="37" t="s">
        <v>46</v>
      </c>
      <c r="F1464" s="37" t="s">
        <v>120</v>
      </c>
      <c r="G1464" s="36">
        <v>3637.78</v>
      </c>
      <c r="H1464" s="61">
        <v>443600120</v>
      </c>
      <c r="I1464" s="36">
        <v>0</v>
      </c>
      <c r="J1464" s="36">
        <v>0</v>
      </c>
      <c r="K1464" s="36">
        <v>0</v>
      </c>
      <c r="L1464" s="36">
        <v>1.81</v>
      </c>
      <c r="M1464" s="36">
        <v>9896</v>
      </c>
      <c r="N1464" s="37" t="s">
        <v>1234</v>
      </c>
      <c r="O1464" s="14">
        <f t="shared" si="130"/>
        <v>45919.154606481483</v>
      </c>
      <c r="P1464" s="19">
        <f t="shared" si="131"/>
        <v>45919.362939814819</v>
      </c>
      <c r="Q1464" s="20" t="str">
        <f t="shared" si="132"/>
        <v>19/09/2025</v>
      </c>
      <c r="R1464" s="13" t="str">
        <f t="shared" si="133"/>
        <v>08</v>
      </c>
      <c r="S1464" s="13" t="str">
        <f t="shared" si="134"/>
        <v>Fri</v>
      </c>
    </row>
    <row r="1465" spans="1:19" x14ac:dyDescent="0.25">
      <c r="A1465" s="58">
        <v>45919.154942129629</v>
      </c>
      <c r="B1465" s="59">
        <v>444381024</v>
      </c>
      <c r="C1465" s="38" t="s">
        <v>36</v>
      </c>
      <c r="D1465" s="38" t="s">
        <v>37</v>
      </c>
      <c r="E1465" s="38" t="s">
        <v>46</v>
      </c>
      <c r="F1465" s="38" t="s">
        <v>120</v>
      </c>
      <c r="G1465" s="35">
        <v>3638.14</v>
      </c>
      <c r="H1465" s="59">
        <v>443600177</v>
      </c>
      <c r="I1465" s="35">
        <v>0</v>
      </c>
      <c r="J1465" s="35">
        <v>0</v>
      </c>
      <c r="K1465" s="35">
        <v>0</v>
      </c>
      <c r="L1465" s="35">
        <v>1.45</v>
      </c>
      <c r="M1465" s="35">
        <v>9897.4500000000007</v>
      </c>
      <c r="N1465" s="38" t="s">
        <v>1229</v>
      </c>
      <c r="O1465" s="14">
        <f t="shared" si="130"/>
        <v>45919.154942129629</v>
      </c>
      <c r="P1465" s="19">
        <f t="shared" si="131"/>
        <v>45919.363275462965</v>
      </c>
      <c r="Q1465" s="20" t="str">
        <f t="shared" si="132"/>
        <v>19/09/2025</v>
      </c>
      <c r="R1465" s="13" t="str">
        <f t="shared" si="133"/>
        <v>08</v>
      </c>
      <c r="S1465" s="13" t="str">
        <f t="shared" si="134"/>
        <v>Fri</v>
      </c>
    </row>
    <row r="1466" spans="1:19" x14ac:dyDescent="0.25">
      <c r="A1466" s="60">
        <v>45919.155555555553</v>
      </c>
      <c r="B1466" s="61">
        <v>444381135</v>
      </c>
      <c r="C1466" s="37" t="s">
        <v>36</v>
      </c>
      <c r="D1466" s="37" t="s">
        <v>38</v>
      </c>
      <c r="E1466" s="37" t="s">
        <v>45</v>
      </c>
      <c r="F1466" s="37" t="s">
        <v>120</v>
      </c>
      <c r="G1466" s="36">
        <v>3638.44</v>
      </c>
      <c r="H1466" s="61">
        <v>443600286</v>
      </c>
      <c r="I1466" s="36">
        <v>0</v>
      </c>
      <c r="J1466" s="36">
        <v>0</v>
      </c>
      <c r="K1466" s="36">
        <v>0</v>
      </c>
      <c r="L1466" s="36">
        <v>0</v>
      </c>
      <c r="M1466" s="36">
        <v>9897.4500000000007</v>
      </c>
      <c r="N1466" s="37" t="s">
        <v>74</v>
      </c>
      <c r="O1466" s="14">
        <f t="shared" si="130"/>
        <v>45919.155555555553</v>
      </c>
      <c r="P1466" s="19">
        <f t="shared" si="131"/>
        <v>45919.363888888889</v>
      </c>
      <c r="Q1466" s="20" t="str">
        <f t="shared" si="132"/>
        <v>19/09/2025</v>
      </c>
      <c r="R1466" s="13" t="str">
        <f t="shared" si="133"/>
        <v>08</v>
      </c>
      <c r="S1466" s="13" t="str">
        <f t="shared" si="134"/>
        <v>Fri</v>
      </c>
    </row>
    <row r="1467" spans="1:19" x14ac:dyDescent="0.25">
      <c r="A1467" s="58">
        <v>45919.159710648149</v>
      </c>
      <c r="B1467" s="59">
        <v>444381650</v>
      </c>
      <c r="C1467" s="38" t="s">
        <v>36</v>
      </c>
      <c r="D1467" s="38" t="s">
        <v>38</v>
      </c>
      <c r="E1467" s="38" t="s">
        <v>45</v>
      </c>
      <c r="F1467" s="38" t="s">
        <v>120</v>
      </c>
      <c r="G1467" s="35">
        <v>3638.2</v>
      </c>
      <c r="H1467" s="59">
        <v>443600801</v>
      </c>
      <c r="I1467" s="35">
        <v>0</v>
      </c>
      <c r="J1467" s="35">
        <v>0</v>
      </c>
      <c r="K1467" s="35">
        <v>0</v>
      </c>
      <c r="L1467" s="35">
        <v>0</v>
      </c>
      <c r="M1467" s="35">
        <v>9897.4500000000007</v>
      </c>
      <c r="N1467" s="38" t="s">
        <v>76</v>
      </c>
      <c r="O1467" s="14">
        <f t="shared" si="130"/>
        <v>45919.159710648149</v>
      </c>
      <c r="P1467" s="19">
        <f t="shared" si="131"/>
        <v>45919.368043981485</v>
      </c>
      <c r="Q1467" s="20" t="str">
        <f t="shared" si="132"/>
        <v>19/09/2025</v>
      </c>
      <c r="R1467" s="13" t="str">
        <f t="shared" si="133"/>
        <v>08</v>
      </c>
      <c r="S1467" s="13" t="str">
        <f t="shared" si="134"/>
        <v>Fri</v>
      </c>
    </row>
    <row r="1468" spans="1:19" x14ac:dyDescent="0.25">
      <c r="A1468" s="60">
        <v>45919.161874999998</v>
      </c>
      <c r="B1468" s="61">
        <v>444382009</v>
      </c>
      <c r="C1468" s="37" t="s">
        <v>36</v>
      </c>
      <c r="D1468" s="37" t="s">
        <v>37</v>
      </c>
      <c r="E1468" s="37" t="s">
        <v>46</v>
      </c>
      <c r="F1468" s="37" t="s">
        <v>120</v>
      </c>
      <c r="G1468" s="36">
        <v>3639.26</v>
      </c>
      <c r="H1468" s="61">
        <v>443601009</v>
      </c>
      <c r="I1468" s="36">
        <v>0</v>
      </c>
      <c r="J1468" s="36">
        <v>0</v>
      </c>
      <c r="K1468" s="36">
        <v>0</v>
      </c>
      <c r="L1468" s="36">
        <v>-1.5</v>
      </c>
      <c r="M1468" s="36">
        <v>9895.9500000000007</v>
      </c>
      <c r="N1468" s="37" t="s">
        <v>1235</v>
      </c>
      <c r="O1468" s="14">
        <f t="shared" si="130"/>
        <v>45919.161874999998</v>
      </c>
      <c r="P1468" s="19">
        <f t="shared" si="131"/>
        <v>45919.370208333334</v>
      </c>
      <c r="Q1468" s="20" t="str">
        <f t="shared" si="132"/>
        <v>19/09/2025</v>
      </c>
      <c r="R1468" s="13" t="str">
        <f t="shared" si="133"/>
        <v>08</v>
      </c>
      <c r="S1468" s="13" t="str">
        <f t="shared" si="134"/>
        <v>Fri</v>
      </c>
    </row>
    <row r="1469" spans="1:19" x14ac:dyDescent="0.25">
      <c r="A1469" s="58">
        <v>45919.162465277775</v>
      </c>
      <c r="B1469" s="59">
        <v>444382190</v>
      </c>
      <c r="C1469" s="38" t="s">
        <v>36</v>
      </c>
      <c r="D1469" s="38" t="s">
        <v>37</v>
      </c>
      <c r="E1469" s="38" t="s">
        <v>46</v>
      </c>
      <c r="F1469" s="38" t="s">
        <v>120</v>
      </c>
      <c r="G1469" s="35">
        <v>3640.09</v>
      </c>
      <c r="H1469" s="59">
        <v>443601177</v>
      </c>
      <c r="I1469" s="35">
        <v>0</v>
      </c>
      <c r="J1469" s="35">
        <v>0</v>
      </c>
      <c r="K1469" s="35">
        <v>0</v>
      </c>
      <c r="L1469" s="35">
        <v>-3.03</v>
      </c>
      <c r="M1469" s="35">
        <v>9892.92</v>
      </c>
      <c r="N1469" s="38" t="s">
        <v>1236</v>
      </c>
      <c r="O1469" s="14">
        <f t="shared" si="130"/>
        <v>45919.162465277775</v>
      </c>
      <c r="P1469" s="19">
        <f t="shared" si="131"/>
        <v>45919.370798611111</v>
      </c>
      <c r="Q1469" s="20" t="str">
        <f t="shared" si="132"/>
        <v>19/09/2025</v>
      </c>
      <c r="R1469" s="13" t="str">
        <f t="shared" si="133"/>
        <v>08</v>
      </c>
      <c r="S1469" s="13" t="str">
        <f t="shared" si="134"/>
        <v>Fri</v>
      </c>
    </row>
    <row r="1470" spans="1:19" x14ac:dyDescent="0.25">
      <c r="A1470" s="60">
        <v>45919.162488425929</v>
      </c>
      <c r="B1470" s="61">
        <v>444382195</v>
      </c>
      <c r="C1470" s="37" t="s">
        <v>36</v>
      </c>
      <c r="D1470" s="37" t="s">
        <v>37</v>
      </c>
      <c r="E1470" s="37" t="s">
        <v>46</v>
      </c>
      <c r="F1470" s="37" t="s">
        <v>120</v>
      </c>
      <c r="G1470" s="36">
        <v>3640.16</v>
      </c>
      <c r="H1470" s="61">
        <v>443601181</v>
      </c>
      <c r="I1470" s="36">
        <v>0</v>
      </c>
      <c r="J1470" s="36">
        <v>0</v>
      </c>
      <c r="K1470" s="36">
        <v>0</v>
      </c>
      <c r="L1470" s="36">
        <v>-2.58</v>
      </c>
      <c r="M1470" s="36">
        <v>9890.34</v>
      </c>
      <c r="N1470" s="37" t="s">
        <v>1237</v>
      </c>
      <c r="O1470" s="14">
        <f t="shared" si="130"/>
        <v>45919.162488425929</v>
      </c>
      <c r="P1470" s="19">
        <f t="shared" si="131"/>
        <v>45919.370821759265</v>
      </c>
      <c r="Q1470" s="20" t="str">
        <f t="shared" si="132"/>
        <v>19/09/2025</v>
      </c>
      <c r="R1470" s="13" t="str">
        <f t="shared" si="133"/>
        <v>08</v>
      </c>
      <c r="S1470" s="13" t="str">
        <f t="shared" si="134"/>
        <v>Fri</v>
      </c>
    </row>
    <row r="1471" spans="1:19" x14ac:dyDescent="0.25">
      <c r="A1471" s="58">
        <v>45919.162499999999</v>
      </c>
      <c r="B1471" s="59">
        <v>444382203</v>
      </c>
      <c r="C1471" s="38" t="s">
        <v>36</v>
      </c>
      <c r="D1471" s="38" t="s">
        <v>37</v>
      </c>
      <c r="E1471" s="38" t="s">
        <v>46</v>
      </c>
      <c r="F1471" s="38" t="s">
        <v>120</v>
      </c>
      <c r="G1471" s="35">
        <v>3640.35</v>
      </c>
      <c r="H1471" s="59">
        <v>443601189</v>
      </c>
      <c r="I1471" s="35">
        <v>0</v>
      </c>
      <c r="J1471" s="35">
        <v>0</v>
      </c>
      <c r="K1471" s="35">
        <v>0</v>
      </c>
      <c r="L1471" s="35">
        <v>-3</v>
      </c>
      <c r="M1471" s="35">
        <v>9887.34</v>
      </c>
      <c r="N1471" s="38" t="s">
        <v>1238</v>
      </c>
      <c r="O1471" s="14">
        <f t="shared" si="130"/>
        <v>45919.162499999999</v>
      </c>
      <c r="P1471" s="19">
        <f t="shared" si="131"/>
        <v>45919.370833333334</v>
      </c>
      <c r="Q1471" s="20" t="str">
        <f t="shared" si="132"/>
        <v>19/09/2025</v>
      </c>
      <c r="R1471" s="13" t="str">
        <f t="shared" si="133"/>
        <v>08</v>
      </c>
      <c r="S1471" s="13" t="str">
        <f t="shared" si="134"/>
        <v>Fri</v>
      </c>
    </row>
    <row r="1472" spans="1:19" x14ac:dyDescent="0.25">
      <c r="A1472" s="60">
        <v>45919.162627314814</v>
      </c>
      <c r="B1472" s="61">
        <v>444382278</v>
      </c>
      <c r="C1472" s="37" t="s">
        <v>36</v>
      </c>
      <c r="D1472" s="37" t="s">
        <v>37</v>
      </c>
      <c r="E1472" s="37" t="s">
        <v>46</v>
      </c>
      <c r="F1472" s="37" t="s">
        <v>120</v>
      </c>
      <c r="G1472" s="36">
        <v>3640.56</v>
      </c>
      <c r="H1472" s="61">
        <v>443601258</v>
      </c>
      <c r="I1472" s="36">
        <v>0</v>
      </c>
      <c r="J1472" s="36">
        <v>0</v>
      </c>
      <c r="K1472" s="36">
        <v>0</v>
      </c>
      <c r="L1472" s="36">
        <v>-3</v>
      </c>
      <c r="M1472" s="36">
        <v>9884.34</v>
      </c>
      <c r="N1472" s="37" t="s">
        <v>1239</v>
      </c>
      <c r="O1472" s="14">
        <f t="shared" si="130"/>
        <v>45919.162627314814</v>
      </c>
      <c r="P1472" s="19">
        <f t="shared" si="131"/>
        <v>45919.37096064815</v>
      </c>
      <c r="Q1472" s="20" t="str">
        <f t="shared" si="132"/>
        <v>19/09/2025</v>
      </c>
      <c r="R1472" s="13" t="str">
        <f t="shared" si="133"/>
        <v>08</v>
      </c>
      <c r="S1472" s="13" t="str">
        <f t="shared" si="134"/>
        <v>Fri</v>
      </c>
    </row>
    <row r="1473" spans="1:19" x14ac:dyDescent="0.25">
      <c r="A1473" s="58">
        <v>45919.162662037037</v>
      </c>
      <c r="B1473" s="59">
        <v>444382290</v>
      </c>
      <c r="C1473" s="38" t="s">
        <v>36</v>
      </c>
      <c r="D1473" s="38" t="s">
        <v>37</v>
      </c>
      <c r="E1473" s="38" t="s">
        <v>46</v>
      </c>
      <c r="F1473" s="38" t="s">
        <v>120</v>
      </c>
      <c r="G1473" s="35">
        <v>3640.59</v>
      </c>
      <c r="H1473" s="59">
        <v>443601269</v>
      </c>
      <c r="I1473" s="35">
        <v>0</v>
      </c>
      <c r="J1473" s="35">
        <v>0</v>
      </c>
      <c r="K1473" s="35">
        <v>0</v>
      </c>
      <c r="L1473" s="35">
        <v>-3.01</v>
      </c>
      <c r="M1473" s="35">
        <v>9881.33</v>
      </c>
      <c r="N1473" s="38" t="s">
        <v>1240</v>
      </c>
      <c r="O1473" s="14">
        <f t="shared" si="130"/>
        <v>45919.162662037037</v>
      </c>
      <c r="P1473" s="19">
        <f t="shared" si="131"/>
        <v>45919.370995370373</v>
      </c>
      <c r="Q1473" s="20" t="str">
        <f t="shared" si="132"/>
        <v>19/09/2025</v>
      </c>
      <c r="R1473" s="13" t="str">
        <f t="shared" si="133"/>
        <v>08</v>
      </c>
      <c r="S1473" s="13" t="str">
        <f t="shared" si="134"/>
        <v>Fri</v>
      </c>
    </row>
    <row r="1474" spans="1:19" x14ac:dyDescent="0.25">
      <c r="A1474" s="60">
        <v>45919.162662037037</v>
      </c>
      <c r="B1474" s="61">
        <v>444382291</v>
      </c>
      <c r="C1474" s="37" t="s">
        <v>36</v>
      </c>
      <c r="D1474" s="37" t="s">
        <v>37</v>
      </c>
      <c r="E1474" s="37" t="s">
        <v>46</v>
      </c>
      <c r="F1474" s="37" t="s">
        <v>120</v>
      </c>
      <c r="G1474" s="36">
        <v>3640.59</v>
      </c>
      <c r="H1474" s="61">
        <v>443601270</v>
      </c>
      <c r="I1474" s="36">
        <v>0</v>
      </c>
      <c r="J1474" s="36">
        <v>0</v>
      </c>
      <c r="K1474" s="36">
        <v>0</v>
      </c>
      <c r="L1474" s="36">
        <v>-3.01</v>
      </c>
      <c r="M1474" s="36">
        <v>9878.32</v>
      </c>
      <c r="N1474" s="37" t="s">
        <v>1240</v>
      </c>
      <c r="O1474" s="14">
        <f t="shared" si="130"/>
        <v>45919.162662037037</v>
      </c>
      <c r="P1474" s="19">
        <f t="shared" si="131"/>
        <v>45919.370995370373</v>
      </c>
      <c r="Q1474" s="20" t="str">
        <f t="shared" si="132"/>
        <v>19/09/2025</v>
      </c>
      <c r="R1474" s="13" t="str">
        <f t="shared" si="133"/>
        <v>08</v>
      </c>
      <c r="S1474" s="13" t="str">
        <f t="shared" si="134"/>
        <v>Fri</v>
      </c>
    </row>
    <row r="1475" spans="1:19" x14ac:dyDescent="0.25">
      <c r="A1475" s="58">
        <v>45919.16269675926</v>
      </c>
      <c r="B1475" s="59">
        <v>444382310</v>
      </c>
      <c r="C1475" s="38" t="s">
        <v>36</v>
      </c>
      <c r="D1475" s="38" t="s">
        <v>37</v>
      </c>
      <c r="E1475" s="38" t="s">
        <v>46</v>
      </c>
      <c r="F1475" s="38" t="s">
        <v>120</v>
      </c>
      <c r="G1475" s="35">
        <v>3640.77</v>
      </c>
      <c r="H1475" s="59">
        <v>443601288</v>
      </c>
      <c r="I1475" s="35">
        <v>0</v>
      </c>
      <c r="J1475" s="35">
        <v>0</v>
      </c>
      <c r="K1475" s="35">
        <v>0</v>
      </c>
      <c r="L1475" s="35">
        <v>-3.01</v>
      </c>
      <c r="M1475" s="35">
        <v>9875.31</v>
      </c>
      <c r="N1475" s="38" t="s">
        <v>976</v>
      </c>
      <c r="O1475" s="14">
        <f t="shared" si="130"/>
        <v>45919.16269675926</v>
      </c>
      <c r="P1475" s="19">
        <f t="shared" si="131"/>
        <v>45919.371030092596</v>
      </c>
      <c r="Q1475" s="20" t="str">
        <f t="shared" si="132"/>
        <v>19/09/2025</v>
      </c>
      <c r="R1475" s="13" t="str">
        <f t="shared" si="133"/>
        <v>08</v>
      </c>
      <c r="S1475" s="13" t="str">
        <f t="shared" si="134"/>
        <v>Fri</v>
      </c>
    </row>
    <row r="1476" spans="1:19" x14ac:dyDescent="0.25">
      <c r="A1476" s="60">
        <v>45919.16269675926</v>
      </c>
      <c r="B1476" s="61">
        <v>444382311</v>
      </c>
      <c r="C1476" s="37" t="s">
        <v>36</v>
      </c>
      <c r="D1476" s="37" t="s">
        <v>37</v>
      </c>
      <c r="E1476" s="37" t="s">
        <v>46</v>
      </c>
      <c r="F1476" s="37" t="s">
        <v>120</v>
      </c>
      <c r="G1476" s="36">
        <v>3640.77</v>
      </c>
      <c r="H1476" s="61">
        <v>443601289</v>
      </c>
      <c r="I1476" s="36">
        <v>0</v>
      </c>
      <c r="J1476" s="36">
        <v>0</v>
      </c>
      <c r="K1476" s="36">
        <v>0</v>
      </c>
      <c r="L1476" s="36">
        <v>-3.02</v>
      </c>
      <c r="M1476" s="36">
        <v>9872.2900000000009</v>
      </c>
      <c r="N1476" s="37" t="s">
        <v>976</v>
      </c>
      <c r="O1476" s="14">
        <f t="shared" si="130"/>
        <v>45919.16269675926</v>
      </c>
      <c r="P1476" s="19">
        <f t="shared" si="131"/>
        <v>45919.371030092596</v>
      </c>
      <c r="Q1476" s="20" t="str">
        <f t="shared" si="132"/>
        <v>19/09/2025</v>
      </c>
      <c r="R1476" s="13" t="str">
        <f t="shared" si="133"/>
        <v>08</v>
      </c>
      <c r="S1476" s="13" t="str">
        <f t="shared" si="134"/>
        <v>Fri</v>
      </c>
    </row>
    <row r="1477" spans="1:19" x14ac:dyDescent="0.25">
      <c r="A1477" s="58">
        <v>45919.162731481483</v>
      </c>
      <c r="B1477" s="59">
        <v>444382343</v>
      </c>
      <c r="C1477" s="38" t="s">
        <v>36</v>
      </c>
      <c r="D1477" s="38" t="s">
        <v>37</v>
      </c>
      <c r="E1477" s="38" t="s">
        <v>46</v>
      </c>
      <c r="F1477" s="38" t="s">
        <v>120</v>
      </c>
      <c r="G1477" s="35">
        <v>3641.11</v>
      </c>
      <c r="H1477" s="59">
        <v>443601319</v>
      </c>
      <c r="I1477" s="35">
        <v>0</v>
      </c>
      <c r="J1477" s="35">
        <v>0</v>
      </c>
      <c r="K1477" s="35">
        <v>0</v>
      </c>
      <c r="L1477" s="35">
        <v>-3.01</v>
      </c>
      <c r="M1477" s="35">
        <v>9869.2800000000007</v>
      </c>
      <c r="N1477" s="38" t="s">
        <v>1241</v>
      </c>
      <c r="O1477" s="14">
        <f t="shared" si="130"/>
        <v>45919.162731481483</v>
      </c>
      <c r="P1477" s="19">
        <f t="shared" si="131"/>
        <v>45919.371064814819</v>
      </c>
      <c r="Q1477" s="20" t="str">
        <f t="shared" si="132"/>
        <v>19/09/2025</v>
      </c>
      <c r="R1477" s="13" t="str">
        <f t="shared" si="133"/>
        <v>08</v>
      </c>
      <c r="S1477" s="13" t="str">
        <f t="shared" si="134"/>
        <v>Fri</v>
      </c>
    </row>
    <row r="1478" spans="1:19" x14ac:dyDescent="0.25">
      <c r="A1478" s="60">
        <v>45919.162731481483</v>
      </c>
      <c r="B1478" s="61">
        <v>444382351</v>
      </c>
      <c r="C1478" s="37" t="s">
        <v>36</v>
      </c>
      <c r="D1478" s="37" t="s">
        <v>37</v>
      </c>
      <c r="E1478" s="37" t="s">
        <v>46</v>
      </c>
      <c r="F1478" s="37" t="s">
        <v>120</v>
      </c>
      <c r="G1478" s="36">
        <v>3641.14</v>
      </c>
      <c r="H1478" s="61">
        <v>443601327</v>
      </c>
      <c r="I1478" s="36">
        <v>0</v>
      </c>
      <c r="J1478" s="36">
        <v>0</v>
      </c>
      <c r="K1478" s="36">
        <v>0</v>
      </c>
      <c r="L1478" s="36">
        <v>-3.04</v>
      </c>
      <c r="M1478" s="36">
        <v>9866.24</v>
      </c>
      <c r="N1478" s="37" t="s">
        <v>1081</v>
      </c>
      <c r="O1478" s="14">
        <f t="shared" si="130"/>
        <v>45919.162731481483</v>
      </c>
      <c r="P1478" s="19">
        <f t="shared" si="131"/>
        <v>45919.371064814819</v>
      </c>
      <c r="Q1478" s="20" t="str">
        <f t="shared" si="132"/>
        <v>19/09/2025</v>
      </c>
      <c r="R1478" s="13" t="str">
        <f t="shared" si="133"/>
        <v>08</v>
      </c>
      <c r="S1478" s="13" t="str">
        <f t="shared" si="134"/>
        <v>Fri</v>
      </c>
    </row>
    <row r="1479" spans="1:19" x14ac:dyDescent="0.25">
      <c r="A1479" s="58">
        <v>45919.162777777776</v>
      </c>
      <c r="B1479" s="59">
        <v>444382366</v>
      </c>
      <c r="C1479" s="38" t="s">
        <v>36</v>
      </c>
      <c r="D1479" s="38" t="s">
        <v>37</v>
      </c>
      <c r="E1479" s="38" t="s">
        <v>46</v>
      </c>
      <c r="F1479" s="38" t="s">
        <v>120</v>
      </c>
      <c r="G1479" s="35">
        <v>3641.3</v>
      </c>
      <c r="H1479" s="59">
        <v>443601340</v>
      </c>
      <c r="I1479" s="35">
        <v>0</v>
      </c>
      <c r="J1479" s="35">
        <v>0</v>
      </c>
      <c r="K1479" s="35">
        <v>0</v>
      </c>
      <c r="L1479" s="35">
        <v>-3.1</v>
      </c>
      <c r="M1479" s="35">
        <v>9863.14</v>
      </c>
      <c r="N1479" s="38" t="s">
        <v>1084</v>
      </c>
      <c r="O1479" s="14">
        <f t="shared" si="130"/>
        <v>45919.162777777776</v>
      </c>
      <c r="P1479" s="19">
        <f t="shared" si="131"/>
        <v>45919.371111111112</v>
      </c>
      <c r="Q1479" s="20" t="str">
        <f t="shared" si="132"/>
        <v>19/09/2025</v>
      </c>
      <c r="R1479" s="13" t="str">
        <f t="shared" si="133"/>
        <v>08</v>
      </c>
      <c r="S1479" s="13" t="str">
        <f t="shared" si="134"/>
        <v>Fri</v>
      </c>
    </row>
    <row r="1480" spans="1:19" x14ac:dyDescent="0.25">
      <c r="A1480" s="60">
        <v>45919.162824074076</v>
      </c>
      <c r="B1480" s="61">
        <v>444382423</v>
      </c>
      <c r="C1480" s="37" t="s">
        <v>36</v>
      </c>
      <c r="D1480" s="37" t="s">
        <v>37</v>
      </c>
      <c r="E1480" s="37" t="s">
        <v>46</v>
      </c>
      <c r="F1480" s="37" t="s">
        <v>120</v>
      </c>
      <c r="G1480" s="36">
        <v>3641.45</v>
      </c>
      <c r="H1480" s="61">
        <v>443601396</v>
      </c>
      <c r="I1480" s="36">
        <v>0</v>
      </c>
      <c r="J1480" s="36">
        <v>0</v>
      </c>
      <c r="K1480" s="36">
        <v>0</v>
      </c>
      <c r="L1480" s="36">
        <v>-3.01</v>
      </c>
      <c r="M1480" s="36">
        <v>9860.1299999999992</v>
      </c>
      <c r="N1480" s="37" t="s">
        <v>1242</v>
      </c>
      <c r="O1480" s="14">
        <f t="shared" si="130"/>
        <v>45919.162824074076</v>
      </c>
      <c r="P1480" s="19">
        <f t="shared" si="131"/>
        <v>45919.371157407411</v>
      </c>
      <c r="Q1480" s="20" t="str">
        <f t="shared" si="132"/>
        <v>19/09/2025</v>
      </c>
      <c r="R1480" s="13" t="str">
        <f t="shared" si="133"/>
        <v>08</v>
      </c>
      <c r="S1480" s="13" t="str">
        <f t="shared" si="134"/>
        <v>Fri</v>
      </c>
    </row>
    <row r="1481" spans="1:19" x14ac:dyDescent="0.25">
      <c r="A1481" s="58">
        <v>45919.163993055554</v>
      </c>
      <c r="B1481" s="59">
        <v>444382641</v>
      </c>
      <c r="C1481" s="38" t="s">
        <v>36</v>
      </c>
      <c r="D1481" s="38" t="s">
        <v>37</v>
      </c>
      <c r="E1481" s="38" t="s">
        <v>45</v>
      </c>
      <c r="F1481" s="38" t="s">
        <v>120</v>
      </c>
      <c r="G1481" s="35">
        <v>3640.89</v>
      </c>
      <c r="H1481" s="59">
        <v>443601602</v>
      </c>
      <c r="I1481" s="35">
        <v>0</v>
      </c>
      <c r="J1481" s="35">
        <v>0</v>
      </c>
      <c r="K1481" s="35">
        <v>0</v>
      </c>
      <c r="L1481" s="35">
        <v>0</v>
      </c>
      <c r="M1481" s="35">
        <v>9860.1299999999992</v>
      </c>
      <c r="N1481" s="38" t="s">
        <v>116</v>
      </c>
      <c r="O1481" s="14">
        <f t="shared" si="130"/>
        <v>45919.163993055554</v>
      </c>
      <c r="P1481" s="19">
        <f t="shared" si="131"/>
        <v>45919.37232638889</v>
      </c>
      <c r="Q1481" s="20" t="str">
        <f t="shared" si="132"/>
        <v>19/09/2025</v>
      </c>
      <c r="R1481" s="13" t="str">
        <f t="shared" si="133"/>
        <v>08</v>
      </c>
      <c r="S1481" s="13" t="str">
        <f t="shared" si="134"/>
        <v>Fri</v>
      </c>
    </row>
    <row r="1482" spans="1:19" x14ac:dyDescent="0.25">
      <c r="A1482" s="60">
        <v>45919.165497685186</v>
      </c>
      <c r="B1482" s="61">
        <v>444382838</v>
      </c>
      <c r="C1482" s="37" t="s">
        <v>36</v>
      </c>
      <c r="D1482" s="37" t="s">
        <v>37</v>
      </c>
      <c r="E1482" s="37" t="s">
        <v>45</v>
      </c>
      <c r="F1482" s="37" t="s">
        <v>120</v>
      </c>
      <c r="G1482" s="36">
        <v>3640.34</v>
      </c>
      <c r="H1482" s="61">
        <v>443601796</v>
      </c>
      <c r="I1482" s="36">
        <v>0</v>
      </c>
      <c r="J1482" s="36">
        <v>0</v>
      </c>
      <c r="K1482" s="36">
        <v>0</v>
      </c>
      <c r="L1482" s="36">
        <v>0</v>
      </c>
      <c r="M1482" s="36">
        <v>9860.1299999999992</v>
      </c>
      <c r="N1482" s="37" t="s">
        <v>77</v>
      </c>
      <c r="O1482" s="14">
        <f t="shared" si="130"/>
        <v>45919.165497685186</v>
      </c>
      <c r="P1482" s="19">
        <f t="shared" si="131"/>
        <v>45919.373831018522</v>
      </c>
      <c r="Q1482" s="20" t="str">
        <f t="shared" si="132"/>
        <v>19/09/2025</v>
      </c>
      <c r="R1482" s="13" t="str">
        <f t="shared" si="133"/>
        <v>08</v>
      </c>
      <c r="S1482" s="13" t="str">
        <f t="shared" si="134"/>
        <v>Fri</v>
      </c>
    </row>
    <row r="1483" spans="1:19" x14ac:dyDescent="0.25">
      <c r="A1483" s="58">
        <v>45919.165497685186</v>
      </c>
      <c r="B1483" s="59">
        <v>444382839</v>
      </c>
      <c r="C1483" s="38" t="s">
        <v>36</v>
      </c>
      <c r="D1483" s="38" t="s">
        <v>37</v>
      </c>
      <c r="E1483" s="38" t="s">
        <v>45</v>
      </c>
      <c r="F1483" s="38" t="s">
        <v>120</v>
      </c>
      <c r="G1483" s="35">
        <v>3640.28</v>
      </c>
      <c r="H1483" s="59">
        <v>443601797</v>
      </c>
      <c r="I1483" s="35">
        <v>0</v>
      </c>
      <c r="J1483" s="35">
        <v>0</v>
      </c>
      <c r="K1483" s="35">
        <v>0</v>
      </c>
      <c r="L1483" s="35">
        <v>0</v>
      </c>
      <c r="M1483" s="35">
        <v>9860.1299999999992</v>
      </c>
      <c r="N1483" s="38" t="s">
        <v>108</v>
      </c>
      <c r="O1483" s="14">
        <f t="shared" si="130"/>
        <v>45919.165497685186</v>
      </c>
      <c r="P1483" s="19">
        <f t="shared" si="131"/>
        <v>45919.373831018522</v>
      </c>
      <c r="Q1483" s="20" t="str">
        <f t="shared" si="132"/>
        <v>19/09/2025</v>
      </c>
      <c r="R1483" s="13" t="str">
        <f t="shared" si="133"/>
        <v>08</v>
      </c>
      <c r="S1483" s="13" t="str">
        <f t="shared" si="134"/>
        <v>Fri</v>
      </c>
    </row>
    <row r="1484" spans="1:19" x14ac:dyDescent="0.25">
      <c r="A1484" s="60">
        <v>45919.165497685186</v>
      </c>
      <c r="B1484" s="61">
        <v>444382840</v>
      </c>
      <c r="C1484" s="37" t="s">
        <v>36</v>
      </c>
      <c r="D1484" s="37" t="s">
        <v>37</v>
      </c>
      <c r="E1484" s="37" t="s">
        <v>45</v>
      </c>
      <c r="F1484" s="37" t="s">
        <v>120</v>
      </c>
      <c r="G1484" s="36">
        <v>3640.31</v>
      </c>
      <c r="H1484" s="61">
        <v>443601798</v>
      </c>
      <c r="I1484" s="36">
        <v>0</v>
      </c>
      <c r="J1484" s="36">
        <v>0</v>
      </c>
      <c r="K1484" s="36">
        <v>0</v>
      </c>
      <c r="L1484" s="36">
        <v>0</v>
      </c>
      <c r="M1484" s="36">
        <v>9860.1299999999992</v>
      </c>
      <c r="N1484" s="37" t="s">
        <v>114</v>
      </c>
      <c r="O1484" s="14">
        <f t="shared" si="130"/>
        <v>45919.165497685186</v>
      </c>
      <c r="P1484" s="19">
        <f t="shared" si="131"/>
        <v>45919.373831018522</v>
      </c>
      <c r="Q1484" s="20" t="str">
        <f t="shared" si="132"/>
        <v>19/09/2025</v>
      </c>
      <c r="R1484" s="13" t="str">
        <f t="shared" si="133"/>
        <v>08</v>
      </c>
      <c r="S1484" s="13" t="str">
        <f t="shared" si="134"/>
        <v>Fri</v>
      </c>
    </row>
    <row r="1485" spans="1:19" x14ac:dyDescent="0.25">
      <c r="A1485" s="58">
        <v>45919.165509259263</v>
      </c>
      <c r="B1485" s="59">
        <v>444382841</v>
      </c>
      <c r="C1485" s="38" t="s">
        <v>36</v>
      </c>
      <c r="D1485" s="38" t="s">
        <v>37</v>
      </c>
      <c r="E1485" s="38" t="s">
        <v>45</v>
      </c>
      <c r="F1485" s="38" t="s">
        <v>120</v>
      </c>
      <c r="G1485" s="35">
        <v>3640.31</v>
      </c>
      <c r="H1485" s="59">
        <v>443601799</v>
      </c>
      <c r="I1485" s="35">
        <v>0</v>
      </c>
      <c r="J1485" s="35">
        <v>0</v>
      </c>
      <c r="K1485" s="35">
        <v>0</v>
      </c>
      <c r="L1485" s="35">
        <v>0</v>
      </c>
      <c r="M1485" s="35">
        <v>9860.1299999999992</v>
      </c>
      <c r="N1485" s="38" t="s">
        <v>52</v>
      </c>
      <c r="O1485" s="14">
        <f t="shared" si="130"/>
        <v>45919.165509259263</v>
      </c>
      <c r="P1485" s="19">
        <f t="shared" si="131"/>
        <v>45919.373842592599</v>
      </c>
      <c r="Q1485" s="20" t="str">
        <f t="shared" si="132"/>
        <v>19/09/2025</v>
      </c>
      <c r="R1485" s="13" t="str">
        <f t="shared" si="133"/>
        <v>08</v>
      </c>
      <c r="S1485" s="13" t="str">
        <f t="shared" si="134"/>
        <v>Fri</v>
      </c>
    </row>
    <row r="1486" spans="1:19" x14ac:dyDescent="0.25">
      <c r="A1486" s="60">
        <v>45919.165509259263</v>
      </c>
      <c r="B1486" s="61">
        <v>444382842</v>
      </c>
      <c r="C1486" s="37" t="s">
        <v>36</v>
      </c>
      <c r="D1486" s="37" t="s">
        <v>37</v>
      </c>
      <c r="E1486" s="37" t="s">
        <v>45</v>
      </c>
      <c r="F1486" s="37" t="s">
        <v>120</v>
      </c>
      <c r="G1486" s="36">
        <v>3640.28</v>
      </c>
      <c r="H1486" s="61">
        <v>443601800</v>
      </c>
      <c r="I1486" s="36">
        <v>0</v>
      </c>
      <c r="J1486" s="36">
        <v>0</v>
      </c>
      <c r="K1486" s="36">
        <v>0</v>
      </c>
      <c r="L1486" s="36">
        <v>0</v>
      </c>
      <c r="M1486" s="36">
        <v>9860.1299999999992</v>
      </c>
      <c r="N1486" s="37" t="s">
        <v>47</v>
      </c>
      <c r="O1486" s="14">
        <f t="shared" si="130"/>
        <v>45919.165509259263</v>
      </c>
      <c r="P1486" s="19">
        <f t="shared" si="131"/>
        <v>45919.373842592599</v>
      </c>
      <c r="Q1486" s="20" t="str">
        <f t="shared" si="132"/>
        <v>19/09/2025</v>
      </c>
      <c r="R1486" s="13" t="str">
        <f t="shared" si="133"/>
        <v>08</v>
      </c>
      <c r="S1486" s="13" t="str">
        <f t="shared" si="134"/>
        <v>Fri</v>
      </c>
    </row>
    <row r="1487" spans="1:19" x14ac:dyDescent="0.25">
      <c r="A1487" s="58">
        <v>45919.165509259263</v>
      </c>
      <c r="B1487" s="59">
        <v>444382844</v>
      </c>
      <c r="C1487" s="38" t="s">
        <v>36</v>
      </c>
      <c r="D1487" s="38" t="s">
        <v>37</v>
      </c>
      <c r="E1487" s="38" t="s">
        <v>45</v>
      </c>
      <c r="F1487" s="38" t="s">
        <v>120</v>
      </c>
      <c r="G1487" s="35">
        <v>3640.22</v>
      </c>
      <c r="H1487" s="59">
        <v>443601801</v>
      </c>
      <c r="I1487" s="35">
        <v>0</v>
      </c>
      <c r="J1487" s="35">
        <v>0</v>
      </c>
      <c r="K1487" s="35">
        <v>0</v>
      </c>
      <c r="L1487" s="35">
        <v>0</v>
      </c>
      <c r="M1487" s="35">
        <v>9860.1299999999992</v>
      </c>
      <c r="N1487" s="38" t="s">
        <v>109</v>
      </c>
      <c r="O1487" s="14">
        <f t="shared" si="130"/>
        <v>45919.165509259263</v>
      </c>
      <c r="P1487" s="19">
        <f t="shared" si="131"/>
        <v>45919.373842592599</v>
      </c>
      <c r="Q1487" s="20" t="str">
        <f t="shared" si="132"/>
        <v>19/09/2025</v>
      </c>
      <c r="R1487" s="13" t="str">
        <f t="shared" si="133"/>
        <v>08</v>
      </c>
      <c r="S1487" s="13" t="str">
        <f t="shared" si="134"/>
        <v>Fri</v>
      </c>
    </row>
    <row r="1488" spans="1:19" x14ac:dyDescent="0.25">
      <c r="A1488" s="60">
        <v>45919.165509259263</v>
      </c>
      <c r="B1488" s="61">
        <v>444382846</v>
      </c>
      <c r="C1488" s="37" t="s">
        <v>36</v>
      </c>
      <c r="D1488" s="37" t="s">
        <v>37</v>
      </c>
      <c r="E1488" s="37" t="s">
        <v>45</v>
      </c>
      <c r="F1488" s="37" t="s">
        <v>120</v>
      </c>
      <c r="G1488" s="36">
        <v>3640.25</v>
      </c>
      <c r="H1488" s="61">
        <v>443601803</v>
      </c>
      <c r="I1488" s="36">
        <v>0</v>
      </c>
      <c r="J1488" s="36">
        <v>0</v>
      </c>
      <c r="K1488" s="36">
        <v>0</v>
      </c>
      <c r="L1488" s="36">
        <v>0</v>
      </c>
      <c r="M1488" s="36">
        <v>9860.1299999999992</v>
      </c>
      <c r="N1488" s="37" t="s">
        <v>48</v>
      </c>
      <c r="O1488" s="14">
        <f t="shared" si="130"/>
        <v>45919.165509259263</v>
      </c>
      <c r="P1488" s="19">
        <f t="shared" si="131"/>
        <v>45919.373842592599</v>
      </c>
      <c r="Q1488" s="20" t="str">
        <f t="shared" si="132"/>
        <v>19/09/2025</v>
      </c>
      <c r="R1488" s="13" t="str">
        <f t="shared" si="133"/>
        <v>08</v>
      </c>
      <c r="S1488" s="13" t="str">
        <f t="shared" si="134"/>
        <v>Fri</v>
      </c>
    </row>
    <row r="1489" spans="1:19" x14ac:dyDescent="0.25">
      <c r="A1489" s="58">
        <v>45919.167384259257</v>
      </c>
      <c r="B1489" s="59">
        <v>444383201</v>
      </c>
      <c r="C1489" s="38" t="s">
        <v>36</v>
      </c>
      <c r="D1489" s="38" t="s">
        <v>38</v>
      </c>
      <c r="E1489" s="38" t="s">
        <v>46</v>
      </c>
      <c r="F1489" s="38" t="s">
        <v>120</v>
      </c>
      <c r="G1489" s="35">
        <v>3641.88</v>
      </c>
      <c r="H1489" s="59">
        <v>443602157</v>
      </c>
      <c r="I1489" s="35">
        <v>0</v>
      </c>
      <c r="J1489" s="35">
        <v>0</v>
      </c>
      <c r="K1489" s="35">
        <v>0</v>
      </c>
      <c r="L1489" s="35">
        <v>1.54</v>
      </c>
      <c r="M1489" s="35">
        <v>9861.67</v>
      </c>
      <c r="N1489" s="38" t="s">
        <v>1243</v>
      </c>
      <c r="O1489" s="14">
        <f t="shared" ref="O1489:O1552" si="135">A1489</f>
        <v>45919.167384259257</v>
      </c>
      <c r="P1489" s="19">
        <f t="shared" ref="P1489:P1552" si="136">O1489+(5/24)</f>
        <v>45919.375717592593</v>
      </c>
      <c r="Q1489" s="20" t="str">
        <f t="shared" ref="Q1489:Q1552" si="137">TEXT(P1489,"dd/mm/yyyy")</f>
        <v>19/09/2025</v>
      </c>
      <c r="R1489" s="13" t="str">
        <f t="shared" ref="R1489:R1552" si="138">TEXT(P1489,"hh")</f>
        <v>09</v>
      </c>
      <c r="S1489" s="13" t="str">
        <f t="shared" ref="S1489:S1552" si="139">TEXT(P1489,"ddd")</f>
        <v>Fri</v>
      </c>
    </row>
    <row r="1490" spans="1:19" x14ac:dyDescent="0.25">
      <c r="A1490" s="60">
        <v>45919.167384259257</v>
      </c>
      <c r="B1490" s="61">
        <v>444383202</v>
      </c>
      <c r="C1490" s="37" t="s">
        <v>36</v>
      </c>
      <c r="D1490" s="37" t="s">
        <v>38</v>
      </c>
      <c r="E1490" s="37" t="s">
        <v>46</v>
      </c>
      <c r="F1490" s="37" t="s">
        <v>120</v>
      </c>
      <c r="G1490" s="36">
        <v>3641.88</v>
      </c>
      <c r="H1490" s="61">
        <v>443602158</v>
      </c>
      <c r="I1490" s="36">
        <v>0</v>
      </c>
      <c r="J1490" s="36">
        <v>0</v>
      </c>
      <c r="K1490" s="36">
        <v>0</v>
      </c>
      <c r="L1490" s="36">
        <v>1.6</v>
      </c>
      <c r="M1490" s="36">
        <v>9863.27</v>
      </c>
      <c r="N1490" s="37" t="s">
        <v>1243</v>
      </c>
      <c r="O1490" s="14">
        <f t="shared" si="135"/>
        <v>45919.167384259257</v>
      </c>
      <c r="P1490" s="19">
        <f t="shared" si="136"/>
        <v>45919.375717592593</v>
      </c>
      <c r="Q1490" s="20" t="str">
        <f t="shared" si="137"/>
        <v>19/09/2025</v>
      </c>
      <c r="R1490" s="13" t="str">
        <f t="shared" si="138"/>
        <v>09</v>
      </c>
      <c r="S1490" s="13" t="str">
        <f t="shared" si="139"/>
        <v>Fri</v>
      </c>
    </row>
    <row r="1491" spans="1:19" x14ac:dyDescent="0.25">
      <c r="A1491" s="58">
        <v>45919.167384259257</v>
      </c>
      <c r="B1491" s="59">
        <v>444383203</v>
      </c>
      <c r="C1491" s="38" t="s">
        <v>36</v>
      </c>
      <c r="D1491" s="38" t="s">
        <v>38</v>
      </c>
      <c r="E1491" s="38" t="s">
        <v>46</v>
      </c>
      <c r="F1491" s="38" t="s">
        <v>120</v>
      </c>
      <c r="G1491" s="35">
        <v>3641.88</v>
      </c>
      <c r="H1491" s="59">
        <v>443602159</v>
      </c>
      <c r="I1491" s="35">
        <v>0</v>
      </c>
      <c r="J1491" s="35">
        <v>0</v>
      </c>
      <c r="K1491" s="35">
        <v>0</v>
      </c>
      <c r="L1491" s="35">
        <v>1.66</v>
      </c>
      <c r="M1491" s="35">
        <v>9864.93</v>
      </c>
      <c r="N1491" s="38" t="s">
        <v>1243</v>
      </c>
      <c r="O1491" s="14">
        <f t="shared" si="135"/>
        <v>45919.167384259257</v>
      </c>
      <c r="P1491" s="19">
        <f t="shared" si="136"/>
        <v>45919.375717592593</v>
      </c>
      <c r="Q1491" s="20" t="str">
        <f t="shared" si="137"/>
        <v>19/09/2025</v>
      </c>
      <c r="R1491" s="13" t="str">
        <f t="shared" si="138"/>
        <v>09</v>
      </c>
      <c r="S1491" s="13" t="str">
        <f t="shared" si="139"/>
        <v>Fri</v>
      </c>
    </row>
    <row r="1492" spans="1:19" x14ac:dyDescent="0.25">
      <c r="A1492" s="60">
        <v>45919.168217592596</v>
      </c>
      <c r="B1492" s="61">
        <v>444383338</v>
      </c>
      <c r="C1492" s="37" t="s">
        <v>36</v>
      </c>
      <c r="D1492" s="37" t="s">
        <v>37</v>
      </c>
      <c r="E1492" s="37" t="s">
        <v>46</v>
      </c>
      <c r="F1492" s="37" t="s">
        <v>120</v>
      </c>
      <c r="G1492" s="36">
        <v>3642.22</v>
      </c>
      <c r="H1492" s="61">
        <v>443602292</v>
      </c>
      <c r="I1492" s="36">
        <v>0</v>
      </c>
      <c r="J1492" s="36">
        <v>0</v>
      </c>
      <c r="K1492" s="36">
        <v>0</v>
      </c>
      <c r="L1492" s="36">
        <v>-3.01</v>
      </c>
      <c r="M1492" s="36">
        <v>9861.92</v>
      </c>
      <c r="N1492" s="37" t="s">
        <v>1244</v>
      </c>
      <c r="O1492" s="14">
        <f t="shared" si="135"/>
        <v>45919.168217592596</v>
      </c>
      <c r="P1492" s="19">
        <f t="shared" si="136"/>
        <v>45919.376550925932</v>
      </c>
      <c r="Q1492" s="20" t="str">
        <f t="shared" si="137"/>
        <v>19/09/2025</v>
      </c>
      <c r="R1492" s="13" t="str">
        <f t="shared" si="138"/>
        <v>09</v>
      </c>
      <c r="S1492" s="13" t="str">
        <f t="shared" si="139"/>
        <v>Fri</v>
      </c>
    </row>
    <row r="1493" spans="1:19" x14ac:dyDescent="0.25">
      <c r="A1493" s="58">
        <v>45919.168217592596</v>
      </c>
      <c r="B1493" s="59">
        <v>444383339</v>
      </c>
      <c r="C1493" s="38" t="s">
        <v>36</v>
      </c>
      <c r="D1493" s="38" t="s">
        <v>37</v>
      </c>
      <c r="E1493" s="38" t="s">
        <v>46</v>
      </c>
      <c r="F1493" s="38" t="s">
        <v>120</v>
      </c>
      <c r="G1493" s="35">
        <v>3642.22</v>
      </c>
      <c r="H1493" s="59">
        <v>443602293</v>
      </c>
      <c r="I1493" s="35">
        <v>0</v>
      </c>
      <c r="J1493" s="35">
        <v>0</v>
      </c>
      <c r="K1493" s="35">
        <v>0</v>
      </c>
      <c r="L1493" s="35">
        <v>-3.01</v>
      </c>
      <c r="M1493" s="35">
        <v>9858.91</v>
      </c>
      <c r="N1493" s="38" t="s">
        <v>1244</v>
      </c>
      <c r="O1493" s="14">
        <f t="shared" si="135"/>
        <v>45919.168217592596</v>
      </c>
      <c r="P1493" s="19">
        <f t="shared" si="136"/>
        <v>45919.376550925932</v>
      </c>
      <c r="Q1493" s="20" t="str">
        <f t="shared" si="137"/>
        <v>19/09/2025</v>
      </c>
      <c r="R1493" s="13" t="str">
        <f t="shared" si="138"/>
        <v>09</v>
      </c>
      <c r="S1493" s="13" t="str">
        <f t="shared" si="139"/>
        <v>Fri</v>
      </c>
    </row>
    <row r="1494" spans="1:19" x14ac:dyDescent="0.25">
      <c r="A1494" s="60">
        <v>45919.168391203704</v>
      </c>
      <c r="B1494" s="61">
        <v>444383360</v>
      </c>
      <c r="C1494" s="37" t="s">
        <v>36</v>
      </c>
      <c r="D1494" s="37" t="s">
        <v>37</v>
      </c>
      <c r="E1494" s="37" t="s">
        <v>45</v>
      </c>
      <c r="F1494" s="37" t="s">
        <v>120</v>
      </c>
      <c r="G1494" s="36">
        <v>3641.49</v>
      </c>
      <c r="H1494" s="61">
        <v>443602313</v>
      </c>
      <c r="I1494" s="36">
        <v>0</v>
      </c>
      <c r="J1494" s="36">
        <v>0</v>
      </c>
      <c r="K1494" s="36">
        <v>0</v>
      </c>
      <c r="L1494" s="36">
        <v>0</v>
      </c>
      <c r="M1494" s="36">
        <v>9858.91</v>
      </c>
      <c r="N1494" s="37" t="s">
        <v>115</v>
      </c>
      <c r="O1494" s="14">
        <f t="shared" si="135"/>
        <v>45919.168391203704</v>
      </c>
      <c r="P1494" s="19">
        <f t="shared" si="136"/>
        <v>45919.37672453704</v>
      </c>
      <c r="Q1494" s="20" t="str">
        <f t="shared" si="137"/>
        <v>19/09/2025</v>
      </c>
      <c r="R1494" s="13" t="str">
        <f t="shared" si="138"/>
        <v>09</v>
      </c>
      <c r="S1494" s="13" t="str">
        <f t="shared" si="139"/>
        <v>Fri</v>
      </c>
    </row>
    <row r="1495" spans="1:19" x14ac:dyDescent="0.25">
      <c r="A1495" s="58">
        <v>45919.168391203704</v>
      </c>
      <c r="B1495" s="59">
        <v>444383363</v>
      </c>
      <c r="C1495" s="38" t="s">
        <v>36</v>
      </c>
      <c r="D1495" s="38" t="s">
        <v>37</v>
      </c>
      <c r="E1495" s="38" t="s">
        <v>45</v>
      </c>
      <c r="F1495" s="38" t="s">
        <v>120</v>
      </c>
      <c r="G1495" s="35">
        <v>3641.44</v>
      </c>
      <c r="H1495" s="59">
        <v>443602314</v>
      </c>
      <c r="I1495" s="35">
        <v>0</v>
      </c>
      <c r="J1495" s="35">
        <v>0</v>
      </c>
      <c r="K1495" s="35">
        <v>0</v>
      </c>
      <c r="L1495" s="35">
        <v>0</v>
      </c>
      <c r="M1495" s="35">
        <v>9858.91</v>
      </c>
      <c r="N1495" s="38" t="s">
        <v>119</v>
      </c>
      <c r="O1495" s="14">
        <f t="shared" si="135"/>
        <v>45919.168391203704</v>
      </c>
      <c r="P1495" s="19">
        <f t="shared" si="136"/>
        <v>45919.37672453704</v>
      </c>
      <c r="Q1495" s="20" t="str">
        <f t="shared" si="137"/>
        <v>19/09/2025</v>
      </c>
      <c r="R1495" s="13" t="str">
        <f t="shared" si="138"/>
        <v>09</v>
      </c>
      <c r="S1495" s="13" t="str">
        <f t="shared" si="139"/>
        <v>Fri</v>
      </c>
    </row>
    <row r="1496" spans="1:19" x14ac:dyDescent="0.25">
      <c r="A1496" s="60">
        <v>45919.16951388889</v>
      </c>
      <c r="B1496" s="61">
        <v>444383550</v>
      </c>
      <c r="C1496" s="37" t="s">
        <v>36</v>
      </c>
      <c r="D1496" s="37" t="s">
        <v>37</v>
      </c>
      <c r="E1496" s="37" t="s">
        <v>46</v>
      </c>
      <c r="F1496" s="37" t="s">
        <v>120</v>
      </c>
      <c r="G1496" s="36">
        <v>3642.63</v>
      </c>
      <c r="H1496" s="61">
        <v>443602492</v>
      </c>
      <c r="I1496" s="36">
        <v>0</v>
      </c>
      <c r="J1496" s="36">
        <v>0</v>
      </c>
      <c r="K1496" s="36">
        <v>0</v>
      </c>
      <c r="L1496" s="36">
        <v>-3.04</v>
      </c>
      <c r="M1496" s="36">
        <v>9855.8700000000008</v>
      </c>
      <c r="N1496" s="37" t="s">
        <v>1245</v>
      </c>
      <c r="O1496" s="14">
        <f t="shared" si="135"/>
        <v>45919.16951388889</v>
      </c>
      <c r="P1496" s="19">
        <f t="shared" si="136"/>
        <v>45919.377847222226</v>
      </c>
      <c r="Q1496" s="20" t="str">
        <f t="shared" si="137"/>
        <v>19/09/2025</v>
      </c>
      <c r="R1496" s="13" t="str">
        <f t="shared" si="138"/>
        <v>09</v>
      </c>
      <c r="S1496" s="13" t="str">
        <f t="shared" si="139"/>
        <v>Fri</v>
      </c>
    </row>
    <row r="1497" spans="1:19" x14ac:dyDescent="0.25">
      <c r="A1497" s="58">
        <v>45919.169618055559</v>
      </c>
      <c r="B1497" s="59">
        <v>444383662</v>
      </c>
      <c r="C1497" s="38" t="s">
        <v>36</v>
      </c>
      <c r="D1497" s="38" t="s">
        <v>38</v>
      </c>
      <c r="E1497" s="38" t="s">
        <v>46</v>
      </c>
      <c r="F1497" s="38" t="s">
        <v>120</v>
      </c>
      <c r="G1497" s="35">
        <v>3643.36</v>
      </c>
      <c r="H1497" s="59">
        <v>443602578</v>
      </c>
      <c r="I1497" s="35">
        <v>0</v>
      </c>
      <c r="J1497" s="35">
        <v>0</v>
      </c>
      <c r="K1497" s="35">
        <v>0</v>
      </c>
      <c r="L1497" s="35">
        <v>3.08</v>
      </c>
      <c r="M1497" s="35">
        <v>9858.9500000000007</v>
      </c>
      <c r="N1497" s="38" t="s">
        <v>1246</v>
      </c>
      <c r="O1497" s="14">
        <f t="shared" si="135"/>
        <v>45919.169618055559</v>
      </c>
      <c r="P1497" s="19">
        <f t="shared" si="136"/>
        <v>45919.377951388895</v>
      </c>
      <c r="Q1497" s="20" t="str">
        <f t="shared" si="137"/>
        <v>19/09/2025</v>
      </c>
      <c r="R1497" s="13" t="str">
        <f t="shared" si="138"/>
        <v>09</v>
      </c>
      <c r="S1497" s="13" t="str">
        <f t="shared" si="139"/>
        <v>Fri</v>
      </c>
    </row>
    <row r="1498" spans="1:19" x14ac:dyDescent="0.25">
      <c r="A1498" s="60">
        <v>45919.169618055559</v>
      </c>
      <c r="B1498" s="61">
        <v>444383663</v>
      </c>
      <c r="C1498" s="37" t="s">
        <v>36</v>
      </c>
      <c r="D1498" s="37" t="s">
        <v>38</v>
      </c>
      <c r="E1498" s="37" t="s">
        <v>46</v>
      </c>
      <c r="F1498" s="37" t="s">
        <v>120</v>
      </c>
      <c r="G1498" s="36">
        <v>3643.36</v>
      </c>
      <c r="H1498" s="61">
        <v>443602579</v>
      </c>
      <c r="I1498" s="36">
        <v>0</v>
      </c>
      <c r="J1498" s="36">
        <v>0</v>
      </c>
      <c r="K1498" s="36">
        <v>0</v>
      </c>
      <c r="L1498" s="36">
        <v>3.11</v>
      </c>
      <c r="M1498" s="36">
        <v>9862.06</v>
      </c>
      <c r="N1498" s="37" t="s">
        <v>1246</v>
      </c>
      <c r="O1498" s="14">
        <f t="shared" si="135"/>
        <v>45919.169618055559</v>
      </c>
      <c r="P1498" s="19">
        <f t="shared" si="136"/>
        <v>45919.377951388895</v>
      </c>
      <c r="Q1498" s="20" t="str">
        <f t="shared" si="137"/>
        <v>19/09/2025</v>
      </c>
      <c r="R1498" s="13" t="str">
        <f t="shared" si="138"/>
        <v>09</v>
      </c>
      <c r="S1498" s="13" t="str">
        <f t="shared" si="139"/>
        <v>Fri</v>
      </c>
    </row>
    <row r="1499" spans="1:19" x14ac:dyDescent="0.25">
      <c r="A1499" s="58">
        <v>45919.169675925928</v>
      </c>
      <c r="B1499" s="59">
        <v>444383729</v>
      </c>
      <c r="C1499" s="38" t="s">
        <v>36</v>
      </c>
      <c r="D1499" s="38" t="s">
        <v>38</v>
      </c>
      <c r="E1499" s="38" t="s">
        <v>46</v>
      </c>
      <c r="F1499" s="38" t="s">
        <v>120</v>
      </c>
      <c r="G1499" s="35">
        <v>3643.88</v>
      </c>
      <c r="H1499" s="59">
        <v>443602634</v>
      </c>
      <c r="I1499" s="35">
        <v>0</v>
      </c>
      <c r="J1499" s="35">
        <v>0</v>
      </c>
      <c r="K1499" s="35">
        <v>0</v>
      </c>
      <c r="L1499" s="35">
        <v>3.57</v>
      </c>
      <c r="M1499" s="35">
        <v>9865.6299999999992</v>
      </c>
      <c r="N1499" s="38" t="s">
        <v>1247</v>
      </c>
      <c r="O1499" s="14">
        <f t="shared" si="135"/>
        <v>45919.169675925928</v>
      </c>
      <c r="P1499" s="19">
        <f t="shared" si="136"/>
        <v>45919.378009259264</v>
      </c>
      <c r="Q1499" s="20" t="str">
        <f t="shared" si="137"/>
        <v>19/09/2025</v>
      </c>
      <c r="R1499" s="13" t="str">
        <f t="shared" si="138"/>
        <v>09</v>
      </c>
      <c r="S1499" s="13" t="str">
        <f t="shared" si="139"/>
        <v>Fri</v>
      </c>
    </row>
    <row r="1500" spans="1:19" x14ac:dyDescent="0.25">
      <c r="A1500" s="60">
        <v>45919.169675925928</v>
      </c>
      <c r="B1500" s="61">
        <v>444383730</v>
      </c>
      <c r="C1500" s="37" t="s">
        <v>36</v>
      </c>
      <c r="D1500" s="37" t="s">
        <v>38</v>
      </c>
      <c r="E1500" s="37" t="s">
        <v>46</v>
      </c>
      <c r="F1500" s="37" t="s">
        <v>120</v>
      </c>
      <c r="G1500" s="36">
        <v>3643.88</v>
      </c>
      <c r="H1500" s="61">
        <v>443602635</v>
      </c>
      <c r="I1500" s="36">
        <v>0</v>
      </c>
      <c r="J1500" s="36">
        <v>0</v>
      </c>
      <c r="K1500" s="36">
        <v>0</v>
      </c>
      <c r="L1500" s="36">
        <v>3.57</v>
      </c>
      <c r="M1500" s="36">
        <v>9869.2000000000007</v>
      </c>
      <c r="N1500" s="37" t="s">
        <v>1247</v>
      </c>
      <c r="O1500" s="14">
        <f t="shared" si="135"/>
        <v>45919.169675925928</v>
      </c>
      <c r="P1500" s="19">
        <f t="shared" si="136"/>
        <v>45919.378009259264</v>
      </c>
      <c r="Q1500" s="20" t="str">
        <f t="shared" si="137"/>
        <v>19/09/2025</v>
      </c>
      <c r="R1500" s="13" t="str">
        <f t="shared" si="138"/>
        <v>09</v>
      </c>
      <c r="S1500" s="13" t="str">
        <f t="shared" si="139"/>
        <v>Fri</v>
      </c>
    </row>
    <row r="1501" spans="1:19" x14ac:dyDescent="0.25">
      <c r="A1501" s="58">
        <v>45919.170787037037</v>
      </c>
      <c r="B1501" s="59">
        <v>444384013</v>
      </c>
      <c r="C1501" s="38" t="s">
        <v>36</v>
      </c>
      <c r="D1501" s="38" t="s">
        <v>38</v>
      </c>
      <c r="E1501" s="38" t="s">
        <v>46</v>
      </c>
      <c r="F1501" s="38" t="s">
        <v>120</v>
      </c>
      <c r="G1501" s="35">
        <v>3643.12</v>
      </c>
      <c r="H1501" s="59">
        <v>443602913</v>
      </c>
      <c r="I1501" s="35">
        <v>0</v>
      </c>
      <c r="J1501" s="35">
        <v>0</v>
      </c>
      <c r="K1501" s="35">
        <v>0</v>
      </c>
      <c r="L1501" s="35">
        <v>2.23</v>
      </c>
      <c r="M1501" s="35">
        <v>9871.43</v>
      </c>
      <c r="N1501" s="38" t="s">
        <v>1248</v>
      </c>
      <c r="O1501" s="14">
        <f t="shared" si="135"/>
        <v>45919.170787037037</v>
      </c>
      <c r="P1501" s="19">
        <f t="shared" si="136"/>
        <v>45919.379120370373</v>
      </c>
      <c r="Q1501" s="20" t="str">
        <f t="shared" si="137"/>
        <v>19/09/2025</v>
      </c>
      <c r="R1501" s="13" t="str">
        <f t="shared" si="138"/>
        <v>09</v>
      </c>
      <c r="S1501" s="13" t="str">
        <f t="shared" si="139"/>
        <v>Fri</v>
      </c>
    </row>
    <row r="1502" spans="1:19" x14ac:dyDescent="0.25">
      <c r="A1502" s="60">
        <v>45919.17082175926</v>
      </c>
      <c r="B1502" s="61">
        <v>444384017</v>
      </c>
      <c r="C1502" s="37" t="s">
        <v>36</v>
      </c>
      <c r="D1502" s="37" t="s">
        <v>37</v>
      </c>
      <c r="E1502" s="37" t="s">
        <v>45</v>
      </c>
      <c r="F1502" s="37" t="s">
        <v>120</v>
      </c>
      <c r="G1502" s="36">
        <v>3643.32</v>
      </c>
      <c r="H1502" s="61">
        <v>443602917</v>
      </c>
      <c r="I1502" s="36">
        <v>0</v>
      </c>
      <c r="J1502" s="36">
        <v>0</v>
      </c>
      <c r="K1502" s="36">
        <v>0</v>
      </c>
      <c r="L1502" s="36">
        <v>0</v>
      </c>
      <c r="M1502" s="36">
        <v>9871.43</v>
      </c>
      <c r="N1502" s="37" t="s">
        <v>116</v>
      </c>
      <c r="O1502" s="14">
        <f t="shared" si="135"/>
        <v>45919.17082175926</v>
      </c>
      <c r="P1502" s="19">
        <f t="shared" si="136"/>
        <v>45919.379155092596</v>
      </c>
      <c r="Q1502" s="20" t="str">
        <f t="shared" si="137"/>
        <v>19/09/2025</v>
      </c>
      <c r="R1502" s="13" t="str">
        <f t="shared" si="138"/>
        <v>09</v>
      </c>
      <c r="S1502" s="13" t="str">
        <f t="shared" si="139"/>
        <v>Fri</v>
      </c>
    </row>
    <row r="1503" spans="1:19" x14ac:dyDescent="0.25">
      <c r="A1503" s="58">
        <v>45919.171377314815</v>
      </c>
      <c r="B1503" s="59">
        <v>444384420</v>
      </c>
      <c r="C1503" s="38" t="s">
        <v>36</v>
      </c>
      <c r="D1503" s="38" t="s">
        <v>38</v>
      </c>
      <c r="E1503" s="38" t="s">
        <v>46</v>
      </c>
      <c r="F1503" s="38" t="s">
        <v>120</v>
      </c>
      <c r="G1503" s="35">
        <v>3645</v>
      </c>
      <c r="H1503" s="59">
        <v>443603306</v>
      </c>
      <c r="I1503" s="35">
        <v>0</v>
      </c>
      <c r="J1503" s="35">
        <v>0</v>
      </c>
      <c r="K1503" s="35">
        <v>0</v>
      </c>
      <c r="L1503" s="35">
        <v>3.51</v>
      </c>
      <c r="M1503" s="35">
        <v>9874.94</v>
      </c>
      <c r="N1503" s="38" t="s">
        <v>1249</v>
      </c>
      <c r="O1503" s="14">
        <f t="shared" si="135"/>
        <v>45919.171377314815</v>
      </c>
      <c r="P1503" s="19">
        <f t="shared" si="136"/>
        <v>45919.379710648151</v>
      </c>
      <c r="Q1503" s="20" t="str">
        <f t="shared" si="137"/>
        <v>19/09/2025</v>
      </c>
      <c r="R1503" s="13" t="str">
        <f t="shared" si="138"/>
        <v>09</v>
      </c>
      <c r="S1503" s="13" t="str">
        <f t="shared" si="139"/>
        <v>Fri</v>
      </c>
    </row>
    <row r="1504" spans="1:19" x14ac:dyDescent="0.25">
      <c r="A1504" s="60">
        <v>45919.17428240741</v>
      </c>
      <c r="B1504" s="61">
        <v>444386716</v>
      </c>
      <c r="C1504" s="37" t="s">
        <v>36</v>
      </c>
      <c r="D1504" s="37" t="s">
        <v>38</v>
      </c>
      <c r="E1504" s="37" t="s">
        <v>46</v>
      </c>
      <c r="F1504" s="37" t="s">
        <v>120</v>
      </c>
      <c r="G1504" s="36">
        <v>3649.36</v>
      </c>
      <c r="H1504" s="61">
        <v>443605492</v>
      </c>
      <c r="I1504" s="36">
        <v>0</v>
      </c>
      <c r="J1504" s="36">
        <v>0</v>
      </c>
      <c r="K1504" s="36">
        <v>0</v>
      </c>
      <c r="L1504" s="36">
        <v>7.92</v>
      </c>
      <c r="M1504" s="36">
        <v>9882.86</v>
      </c>
      <c r="N1504" s="37" t="s">
        <v>1250</v>
      </c>
      <c r="O1504" s="14">
        <f t="shared" si="135"/>
        <v>45919.17428240741</v>
      </c>
      <c r="P1504" s="19">
        <f t="shared" si="136"/>
        <v>45919.382615740746</v>
      </c>
      <c r="Q1504" s="20" t="str">
        <f t="shared" si="137"/>
        <v>19/09/2025</v>
      </c>
      <c r="R1504" s="13" t="str">
        <f t="shared" si="138"/>
        <v>09</v>
      </c>
      <c r="S1504" s="13" t="str">
        <f t="shared" si="139"/>
        <v>Fri</v>
      </c>
    </row>
    <row r="1505" spans="1:19" x14ac:dyDescent="0.25">
      <c r="A1505" s="58">
        <v>45919.17428240741</v>
      </c>
      <c r="B1505" s="59">
        <v>444386717</v>
      </c>
      <c r="C1505" s="38" t="s">
        <v>36</v>
      </c>
      <c r="D1505" s="38" t="s">
        <v>38</v>
      </c>
      <c r="E1505" s="38" t="s">
        <v>46</v>
      </c>
      <c r="F1505" s="38" t="s">
        <v>120</v>
      </c>
      <c r="G1505" s="35">
        <v>3649.36</v>
      </c>
      <c r="H1505" s="59">
        <v>443605493</v>
      </c>
      <c r="I1505" s="35">
        <v>0</v>
      </c>
      <c r="J1505" s="35">
        <v>0</v>
      </c>
      <c r="K1505" s="35">
        <v>0</v>
      </c>
      <c r="L1505" s="35">
        <v>6.04</v>
      </c>
      <c r="M1505" s="35">
        <v>9888.9</v>
      </c>
      <c r="N1505" s="38" t="s">
        <v>1250</v>
      </c>
      <c r="O1505" s="14">
        <f t="shared" si="135"/>
        <v>45919.17428240741</v>
      </c>
      <c r="P1505" s="19">
        <f t="shared" si="136"/>
        <v>45919.382615740746</v>
      </c>
      <c r="Q1505" s="20" t="str">
        <f t="shared" si="137"/>
        <v>19/09/2025</v>
      </c>
      <c r="R1505" s="13" t="str">
        <f t="shared" si="138"/>
        <v>09</v>
      </c>
      <c r="S1505" s="13" t="str">
        <f t="shared" si="139"/>
        <v>Fri</v>
      </c>
    </row>
    <row r="1506" spans="1:19" x14ac:dyDescent="0.25">
      <c r="A1506" s="60">
        <v>45919.174409722225</v>
      </c>
      <c r="B1506" s="61">
        <v>444386939</v>
      </c>
      <c r="C1506" s="37" t="s">
        <v>36</v>
      </c>
      <c r="D1506" s="37" t="s">
        <v>37</v>
      </c>
      <c r="E1506" s="37" t="s">
        <v>45</v>
      </c>
      <c r="F1506" s="37" t="s">
        <v>120</v>
      </c>
      <c r="G1506" s="36">
        <v>3649.39</v>
      </c>
      <c r="H1506" s="61">
        <v>443605720</v>
      </c>
      <c r="I1506" s="36">
        <v>0</v>
      </c>
      <c r="J1506" s="36">
        <v>0</v>
      </c>
      <c r="K1506" s="36">
        <v>0</v>
      </c>
      <c r="L1506" s="36">
        <v>0</v>
      </c>
      <c r="M1506" s="36">
        <v>9888.9</v>
      </c>
      <c r="N1506" s="37" t="s">
        <v>116</v>
      </c>
      <c r="O1506" s="14">
        <f t="shared" si="135"/>
        <v>45919.174409722225</v>
      </c>
      <c r="P1506" s="19">
        <f t="shared" si="136"/>
        <v>45919.382743055561</v>
      </c>
      <c r="Q1506" s="20" t="str">
        <f t="shared" si="137"/>
        <v>19/09/2025</v>
      </c>
      <c r="R1506" s="13" t="str">
        <f t="shared" si="138"/>
        <v>09</v>
      </c>
      <c r="S1506" s="13" t="str">
        <f t="shared" si="139"/>
        <v>Fri</v>
      </c>
    </row>
    <row r="1507" spans="1:19" x14ac:dyDescent="0.25">
      <c r="A1507" s="58">
        <v>45919.174409722225</v>
      </c>
      <c r="B1507" s="59">
        <v>444386942</v>
      </c>
      <c r="C1507" s="38" t="s">
        <v>36</v>
      </c>
      <c r="D1507" s="38" t="s">
        <v>37</v>
      </c>
      <c r="E1507" s="38" t="s">
        <v>45</v>
      </c>
      <c r="F1507" s="38" t="s">
        <v>120</v>
      </c>
      <c r="G1507" s="35">
        <v>3649.39</v>
      </c>
      <c r="H1507" s="59">
        <v>443605723</v>
      </c>
      <c r="I1507" s="35">
        <v>0</v>
      </c>
      <c r="J1507" s="35">
        <v>0</v>
      </c>
      <c r="K1507" s="35">
        <v>0</v>
      </c>
      <c r="L1507" s="35">
        <v>0</v>
      </c>
      <c r="M1507" s="35">
        <v>9888.9</v>
      </c>
      <c r="N1507" s="38" t="s">
        <v>115</v>
      </c>
      <c r="O1507" s="14">
        <f t="shared" si="135"/>
        <v>45919.174409722225</v>
      </c>
      <c r="P1507" s="19">
        <f t="shared" si="136"/>
        <v>45919.382743055561</v>
      </c>
      <c r="Q1507" s="20" t="str">
        <f t="shared" si="137"/>
        <v>19/09/2025</v>
      </c>
      <c r="R1507" s="13" t="str">
        <f t="shared" si="138"/>
        <v>09</v>
      </c>
      <c r="S1507" s="13" t="str">
        <f t="shared" si="139"/>
        <v>Fri</v>
      </c>
    </row>
    <row r="1508" spans="1:19" x14ac:dyDescent="0.25">
      <c r="A1508" s="60">
        <v>45919.174409722225</v>
      </c>
      <c r="B1508" s="61">
        <v>444386945</v>
      </c>
      <c r="C1508" s="37" t="s">
        <v>36</v>
      </c>
      <c r="D1508" s="37" t="s">
        <v>37</v>
      </c>
      <c r="E1508" s="37" t="s">
        <v>45</v>
      </c>
      <c r="F1508" s="37" t="s">
        <v>120</v>
      </c>
      <c r="G1508" s="36">
        <v>3649.41</v>
      </c>
      <c r="H1508" s="61">
        <v>443605726</v>
      </c>
      <c r="I1508" s="36">
        <v>0</v>
      </c>
      <c r="J1508" s="36">
        <v>0</v>
      </c>
      <c r="K1508" s="36">
        <v>0</v>
      </c>
      <c r="L1508" s="36">
        <v>0</v>
      </c>
      <c r="M1508" s="36">
        <v>9888.9</v>
      </c>
      <c r="N1508" s="37" t="s">
        <v>119</v>
      </c>
      <c r="O1508" s="14">
        <f t="shared" si="135"/>
        <v>45919.174409722225</v>
      </c>
      <c r="P1508" s="19">
        <f t="shared" si="136"/>
        <v>45919.382743055561</v>
      </c>
      <c r="Q1508" s="20" t="str">
        <f t="shared" si="137"/>
        <v>19/09/2025</v>
      </c>
      <c r="R1508" s="13" t="str">
        <f t="shared" si="138"/>
        <v>09</v>
      </c>
      <c r="S1508" s="13" t="str">
        <f t="shared" si="139"/>
        <v>Fri</v>
      </c>
    </row>
    <row r="1509" spans="1:19" x14ac:dyDescent="0.25">
      <c r="A1509" s="58">
        <v>45919.175219907411</v>
      </c>
      <c r="B1509" s="59">
        <v>444387480</v>
      </c>
      <c r="C1509" s="38" t="s">
        <v>36</v>
      </c>
      <c r="D1509" s="38" t="s">
        <v>37</v>
      </c>
      <c r="E1509" s="38" t="s">
        <v>45</v>
      </c>
      <c r="F1509" s="38" t="s">
        <v>120</v>
      </c>
      <c r="G1509" s="35">
        <v>3648.36</v>
      </c>
      <c r="H1509" s="59">
        <v>443606261</v>
      </c>
      <c r="I1509" s="35">
        <v>0</v>
      </c>
      <c r="J1509" s="35">
        <v>0</v>
      </c>
      <c r="K1509" s="35">
        <v>0</v>
      </c>
      <c r="L1509" s="35">
        <v>0</v>
      </c>
      <c r="M1509" s="35">
        <v>9888.9</v>
      </c>
      <c r="N1509" s="38" t="s">
        <v>114</v>
      </c>
      <c r="O1509" s="14">
        <f t="shared" si="135"/>
        <v>45919.175219907411</v>
      </c>
      <c r="P1509" s="19">
        <f t="shared" si="136"/>
        <v>45919.383553240747</v>
      </c>
      <c r="Q1509" s="20" t="str">
        <f t="shared" si="137"/>
        <v>19/09/2025</v>
      </c>
      <c r="R1509" s="13" t="str">
        <f t="shared" si="138"/>
        <v>09</v>
      </c>
      <c r="S1509" s="13" t="str">
        <f t="shared" si="139"/>
        <v>Fri</v>
      </c>
    </row>
    <row r="1510" spans="1:19" x14ac:dyDescent="0.25">
      <c r="A1510" s="60">
        <v>45919.175219907411</v>
      </c>
      <c r="B1510" s="61">
        <v>444387481</v>
      </c>
      <c r="C1510" s="37" t="s">
        <v>36</v>
      </c>
      <c r="D1510" s="37" t="s">
        <v>37</v>
      </c>
      <c r="E1510" s="37" t="s">
        <v>45</v>
      </c>
      <c r="F1510" s="37" t="s">
        <v>120</v>
      </c>
      <c r="G1510" s="36">
        <v>3648.36</v>
      </c>
      <c r="H1510" s="61">
        <v>443606262</v>
      </c>
      <c r="I1510" s="36">
        <v>0</v>
      </c>
      <c r="J1510" s="36">
        <v>0</v>
      </c>
      <c r="K1510" s="36">
        <v>0</v>
      </c>
      <c r="L1510" s="36">
        <v>0</v>
      </c>
      <c r="M1510" s="36">
        <v>9888.9</v>
      </c>
      <c r="N1510" s="37" t="s">
        <v>109</v>
      </c>
      <c r="O1510" s="14">
        <f t="shared" si="135"/>
        <v>45919.175219907411</v>
      </c>
      <c r="P1510" s="19">
        <f t="shared" si="136"/>
        <v>45919.383553240747</v>
      </c>
      <c r="Q1510" s="20" t="str">
        <f t="shared" si="137"/>
        <v>19/09/2025</v>
      </c>
      <c r="R1510" s="13" t="str">
        <f t="shared" si="138"/>
        <v>09</v>
      </c>
      <c r="S1510" s="13" t="str">
        <f t="shared" si="139"/>
        <v>Fri</v>
      </c>
    </row>
    <row r="1511" spans="1:19" x14ac:dyDescent="0.25">
      <c r="A1511" s="58">
        <v>45919.175219907411</v>
      </c>
      <c r="B1511" s="59">
        <v>444387482</v>
      </c>
      <c r="C1511" s="38" t="s">
        <v>36</v>
      </c>
      <c r="D1511" s="38" t="s">
        <v>37</v>
      </c>
      <c r="E1511" s="38" t="s">
        <v>45</v>
      </c>
      <c r="F1511" s="38" t="s">
        <v>120</v>
      </c>
      <c r="G1511" s="35">
        <v>3648.36</v>
      </c>
      <c r="H1511" s="59">
        <v>443606263</v>
      </c>
      <c r="I1511" s="35">
        <v>0</v>
      </c>
      <c r="J1511" s="35">
        <v>0</v>
      </c>
      <c r="K1511" s="35">
        <v>0</v>
      </c>
      <c r="L1511" s="35">
        <v>0</v>
      </c>
      <c r="M1511" s="35">
        <v>9888.9</v>
      </c>
      <c r="N1511" s="38" t="s">
        <v>47</v>
      </c>
      <c r="O1511" s="14">
        <f t="shared" si="135"/>
        <v>45919.175219907411</v>
      </c>
      <c r="P1511" s="19">
        <f t="shared" si="136"/>
        <v>45919.383553240747</v>
      </c>
      <c r="Q1511" s="20" t="str">
        <f t="shared" si="137"/>
        <v>19/09/2025</v>
      </c>
      <c r="R1511" s="13" t="str">
        <f t="shared" si="138"/>
        <v>09</v>
      </c>
      <c r="S1511" s="13" t="str">
        <f t="shared" si="139"/>
        <v>Fri</v>
      </c>
    </row>
    <row r="1512" spans="1:19" x14ac:dyDescent="0.25">
      <c r="A1512" s="60">
        <v>45919.175219907411</v>
      </c>
      <c r="B1512" s="61">
        <v>444387484</v>
      </c>
      <c r="C1512" s="37" t="s">
        <v>36</v>
      </c>
      <c r="D1512" s="37" t="s">
        <v>37</v>
      </c>
      <c r="E1512" s="37" t="s">
        <v>45</v>
      </c>
      <c r="F1512" s="37" t="s">
        <v>120</v>
      </c>
      <c r="G1512" s="36">
        <v>3648.36</v>
      </c>
      <c r="H1512" s="61">
        <v>443606265</v>
      </c>
      <c r="I1512" s="36">
        <v>0</v>
      </c>
      <c r="J1512" s="36">
        <v>0</v>
      </c>
      <c r="K1512" s="36">
        <v>0</v>
      </c>
      <c r="L1512" s="36">
        <v>0</v>
      </c>
      <c r="M1512" s="36">
        <v>9888.9</v>
      </c>
      <c r="N1512" s="37" t="s">
        <v>48</v>
      </c>
      <c r="O1512" s="14">
        <f t="shared" si="135"/>
        <v>45919.175219907411</v>
      </c>
      <c r="P1512" s="19">
        <f t="shared" si="136"/>
        <v>45919.383553240747</v>
      </c>
      <c r="Q1512" s="20" t="str">
        <f t="shared" si="137"/>
        <v>19/09/2025</v>
      </c>
      <c r="R1512" s="13" t="str">
        <f t="shared" si="138"/>
        <v>09</v>
      </c>
      <c r="S1512" s="13" t="str">
        <f t="shared" si="139"/>
        <v>Fri</v>
      </c>
    </row>
    <row r="1513" spans="1:19" x14ac:dyDescent="0.25">
      <c r="A1513" s="58">
        <v>45919.17523148148</v>
      </c>
      <c r="B1513" s="59">
        <v>444387485</v>
      </c>
      <c r="C1513" s="38" t="s">
        <v>36</v>
      </c>
      <c r="D1513" s="38" t="s">
        <v>37</v>
      </c>
      <c r="E1513" s="38" t="s">
        <v>45</v>
      </c>
      <c r="F1513" s="38" t="s">
        <v>120</v>
      </c>
      <c r="G1513" s="35">
        <v>3648.52</v>
      </c>
      <c r="H1513" s="59">
        <v>443606266</v>
      </c>
      <c r="I1513" s="35">
        <v>0</v>
      </c>
      <c r="J1513" s="35">
        <v>0</v>
      </c>
      <c r="K1513" s="35">
        <v>0</v>
      </c>
      <c r="L1513" s="35">
        <v>0</v>
      </c>
      <c r="M1513" s="35">
        <v>9888.9</v>
      </c>
      <c r="N1513" s="38" t="s">
        <v>52</v>
      </c>
      <c r="O1513" s="14">
        <f t="shared" si="135"/>
        <v>45919.17523148148</v>
      </c>
      <c r="P1513" s="19">
        <f t="shared" si="136"/>
        <v>45919.383564814816</v>
      </c>
      <c r="Q1513" s="20" t="str">
        <f t="shared" si="137"/>
        <v>19/09/2025</v>
      </c>
      <c r="R1513" s="13" t="str">
        <f t="shared" si="138"/>
        <v>09</v>
      </c>
      <c r="S1513" s="13" t="str">
        <f t="shared" si="139"/>
        <v>Fri</v>
      </c>
    </row>
    <row r="1514" spans="1:19" x14ac:dyDescent="0.25">
      <c r="A1514" s="60">
        <v>45919.17523148148</v>
      </c>
      <c r="B1514" s="61">
        <v>444387486</v>
      </c>
      <c r="C1514" s="37" t="s">
        <v>36</v>
      </c>
      <c r="D1514" s="37" t="s">
        <v>37</v>
      </c>
      <c r="E1514" s="37" t="s">
        <v>45</v>
      </c>
      <c r="F1514" s="37" t="s">
        <v>120</v>
      </c>
      <c r="G1514" s="36">
        <v>3648.53</v>
      </c>
      <c r="H1514" s="61">
        <v>443606267</v>
      </c>
      <c r="I1514" s="36">
        <v>0</v>
      </c>
      <c r="J1514" s="36">
        <v>0</v>
      </c>
      <c r="K1514" s="36">
        <v>0</v>
      </c>
      <c r="L1514" s="36">
        <v>0</v>
      </c>
      <c r="M1514" s="36">
        <v>9888.9</v>
      </c>
      <c r="N1514" s="37" t="s">
        <v>77</v>
      </c>
      <c r="O1514" s="14">
        <f t="shared" si="135"/>
        <v>45919.17523148148</v>
      </c>
      <c r="P1514" s="19">
        <f t="shared" si="136"/>
        <v>45919.383564814816</v>
      </c>
      <c r="Q1514" s="20" t="str">
        <f t="shared" si="137"/>
        <v>19/09/2025</v>
      </c>
      <c r="R1514" s="13" t="str">
        <f t="shared" si="138"/>
        <v>09</v>
      </c>
      <c r="S1514" s="13" t="str">
        <f t="shared" si="139"/>
        <v>Fri</v>
      </c>
    </row>
    <row r="1515" spans="1:19" x14ac:dyDescent="0.25">
      <c r="A1515" s="58">
        <v>45919.17523148148</v>
      </c>
      <c r="B1515" s="59">
        <v>444387487</v>
      </c>
      <c r="C1515" s="38" t="s">
        <v>36</v>
      </c>
      <c r="D1515" s="38" t="s">
        <v>37</v>
      </c>
      <c r="E1515" s="38" t="s">
        <v>45</v>
      </c>
      <c r="F1515" s="38" t="s">
        <v>120</v>
      </c>
      <c r="G1515" s="35">
        <v>3648.53</v>
      </c>
      <c r="H1515" s="59">
        <v>443606268</v>
      </c>
      <c r="I1515" s="35">
        <v>0</v>
      </c>
      <c r="J1515" s="35">
        <v>0</v>
      </c>
      <c r="K1515" s="35">
        <v>0</v>
      </c>
      <c r="L1515" s="35">
        <v>0</v>
      </c>
      <c r="M1515" s="35">
        <v>9888.9</v>
      </c>
      <c r="N1515" s="38" t="s">
        <v>108</v>
      </c>
      <c r="O1515" s="14">
        <f t="shared" si="135"/>
        <v>45919.17523148148</v>
      </c>
      <c r="P1515" s="19">
        <f t="shared" si="136"/>
        <v>45919.383564814816</v>
      </c>
      <c r="Q1515" s="20" t="str">
        <f t="shared" si="137"/>
        <v>19/09/2025</v>
      </c>
      <c r="R1515" s="13" t="str">
        <f t="shared" si="138"/>
        <v>09</v>
      </c>
      <c r="S1515" s="13" t="str">
        <f t="shared" si="139"/>
        <v>Fri</v>
      </c>
    </row>
    <row r="1516" spans="1:19" x14ac:dyDescent="0.25">
      <c r="A1516" s="60">
        <v>45919.178229166668</v>
      </c>
      <c r="B1516" s="61">
        <v>444388436</v>
      </c>
      <c r="C1516" s="37" t="s">
        <v>36</v>
      </c>
      <c r="D1516" s="37" t="s">
        <v>37</v>
      </c>
      <c r="E1516" s="37" t="s">
        <v>45</v>
      </c>
      <c r="F1516" s="37" t="s">
        <v>120</v>
      </c>
      <c r="G1516" s="36">
        <v>3647.34</v>
      </c>
      <c r="H1516" s="61">
        <v>443607217</v>
      </c>
      <c r="I1516" s="36">
        <v>0</v>
      </c>
      <c r="J1516" s="36">
        <v>0</v>
      </c>
      <c r="K1516" s="36">
        <v>0</v>
      </c>
      <c r="L1516" s="36">
        <v>0</v>
      </c>
      <c r="M1516" s="36">
        <v>9888.9</v>
      </c>
      <c r="N1516" s="37" t="s">
        <v>81</v>
      </c>
      <c r="O1516" s="14">
        <f t="shared" si="135"/>
        <v>45919.178229166668</v>
      </c>
      <c r="P1516" s="19">
        <f t="shared" si="136"/>
        <v>45919.386562500003</v>
      </c>
      <c r="Q1516" s="20" t="str">
        <f t="shared" si="137"/>
        <v>19/09/2025</v>
      </c>
      <c r="R1516" s="13" t="str">
        <f t="shared" si="138"/>
        <v>09</v>
      </c>
      <c r="S1516" s="13" t="str">
        <f t="shared" si="139"/>
        <v>Fri</v>
      </c>
    </row>
    <row r="1517" spans="1:19" x14ac:dyDescent="0.25">
      <c r="A1517" s="58">
        <v>45919.182071759256</v>
      </c>
      <c r="B1517" s="59">
        <v>444389442</v>
      </c>
      <c r="C1517" s="38" t="s">
        <v>36</v>
      </c>
      <c r="D1517" s="38" t="s">
        <v>38</v>
      </c>
      <c r="E1517" s="38" t="s">
        <v>46</v>
      </c>
      <c r="F1517" s="38" t="s">
        <v>120</v>
      </c>
      <c r="G1517" s="35">
        <v>3649.92</v>
      </c>
      <c r="H1517" s="59">
        <v>443608269</v>
      </c>
      <c r="I1517" s="35">
        <v>0</v>
      </c>
      <c r="J1517" s="35">
        <v>0</v>
      </c>
      <c r="K1517" s="35">
        <v>0</v>
      </c>
      <c r="L1517" s="35">
        <v>1.56</v>
      </c>
      <c r="M1517" s="35">
        <v>9890.4599999999991</v>
      </c>
      <c r="N1517" s="38" t="s">
        <v>1251</v>
      </c>
      <c r="O1517" s="14">
        <f t="shared" si="135"/>
        <v>45919.182071759256</v>
      </c>
      <c r="P1517" s="19">
        <f t="shared" si="136"/>
        <v>45919.390405092592</v>
      </c>
      <c r="Q1517" s="20" t="str">
        <f t="shared" si="137"/>
        <v>19/09/2025</v>
      </c>
      <c r="R1517" s="13" t="str">
        <f t="shared" si="138"/>
        <v>09</v>
      </c>
      <c r="S1517" s="13" t="str">
        <f t="shared" si="139"/>
        <v>Fri</v>
      </c>
    </row>
    <row r="1518" spans="1:19" x14ac:dyDescent="0.25">
      <c r="A1518" s="60">
        <v>45919.182071759256</v>
      </c>
      <c r="B1518" s="61">
        <v>444389443</v>
      </c>
      <c r="C1518" s="37" t="s">
        <v>36</v>
      </c>
      <c r="D1518" s="37" t="s">
        <v>38</v>
      </c>
      <c r="E1518" s="37" t="s">
        <v>46</v>
      </c>
      <c r="F1518" s="37" t="s">
        <v>120</v>
      </c>
      <c r="G1518" s="36">
        <v>3649.92</v>
      </c>
      <c r="H1518" s="61">
        <v>443608270</v>
      </c>
      <c r="I1518" s="36">
        <v>0</v>
      </c>
      <c r="J1518" s="36">
        <v>0</v>
      </c>
      <c r="K1518" s="36">
        <v>0</v>
      </c>
      <c r="L1518" s="36">
        <v>1.39</v>
      </c>
      <c r="M1518" s="36">
        <v>9891.85</v>
      </c>
      <c r="N1518" s="37" t="s">
        <v>1252</v>
      </c>
      <c r="O1518" s="14">
        <f t="shared" si="135"/>
        <v>45919.182071759256</v>
      </c>
      <c r="P1518" s="19">
        <f t="shared" si="136"/>
        <v>45919.390405092592</v>
      </c>
      <c r="Q1518" s="20" t="str">
        <f t="shared" si="137"/>
        <v>19/09/2025</v>
      </c>
      <c r="R1518" s="13" t="str">
        <f t="shared" si="138"/>
        <v>09</v>
      </c>
      <c r="S1518" s="13" t="str">
        <f t="shared" si="139"/>
        <v>Fri</v>
      </c>
    </row>
    <row r="1519" spans="1:19" x14ac:dyDescent="0.25">
      <c r="A1519" s="58">
        <v>45919.182071759256</v>
      </c>
      <c r="B1519" s="59">
        <v>444389444</v>
      </c>
      <c r="C1519" s="38" t="s">
        <v>36</v>
      </c>
      <c r="D1519" s="38" t="s">
        <v>38</v>
      </c>
      <c r="E1519" s="38" t="s">
        <v>46</v>
      </c>
      <c r="F1519" s="38" t="s">
        <v>120</v>
      </c>
      <c r="G1519" s="35">
        <v>3649.92</v>
      </c>
      <c r="H1519" s="59">
        <v>443608271</v>
      </c>
      <c r="I1519" s="35">
        <v>0</v>
      </c>
      <c r="J1519" s="35">
        <v>0</v>
      </c>
      <c r="K1519" s="35">
        <v>0</v>
      </c>
      <c r="L1519" s="35">
        <v>1.39</v>
      </c>
      <c r="M1519" s="35">
        <v>9893.24</v>
      </c>
      <c r="N1519" s="38" t="s">
        <v>1252</v>
      </c>
      <c r="O1519" s="14">
        <f t="shared" si="135"/>
        <v>45919.182071759256</v>
      </c>
      <c r="P1519" s="19">
        <f t="shared" si="136"/>
        <v>45919.390405092592</v>
      </c>
      <c r="Q1519" s="20" t="str">
        <f t="shared" si="137"/>
        <v>19/09/2025</v>
      </c>
      <c r="R1519" s="13" t="str">
        <f t="shared" si="138"/>
        <v>09</v>
      </c>
      <c r="S1519" s="13" t="str">
        <f t="shared" si="139"/>
        <v>Fri</v>
      </c>
    </row>
    <row r="1520" spans="1:19" x14ac:dyDescent="0.25">
      <c r="A1520" s="60">
        <v>45919.182766203703</v>
      </c>
      <c r="B1520" s="61">
        <v>444389610</v>
      </c>
      <c r="C1520" s="37" t="s">
        <v>36</v>
      </c>
      <c r="D1520" s="37" t="s">
        <v>38</v>
      </c>
      <c r="E1520" s="37" t="s">
        <v>46</v>
      </c>
      <c r="F1520" s="37" t="s">
        <v>120</v>
      </c>
      <c r="G1520" s="36">
        <v>3648.81</v>
      </c>
      <c r="H1520" s="61">
        <v>443608435</v>
      </c>
      <c r="I1520" s="36">
        <v>0</v>
      </c>
      <c r="J1520" s="36">
        <v>0</v>
      </c>
      <c r="K1520" s="36">
        <v>0</v>
      </c>
      <c r="L1520" s="36">
        <v>0.45</v>
      </c>
      <c r="M1520" s="36">
        <v>9893.69</v>
      </c>
      <c r="N1520" s="37" t="s">
        <v>1253</v>
      </c>
      <c r="O1520" s="14">
        <f t="shared" si="135"/>
        <v>45919.182766203703</v>
      </c>
      <c r="P1520" s="19">
        <f t="shared" si="136"/>
        <v>45919.391099537039</v>
      </c>
      <c r="Q1520" s="20" t="str">
        <f t="shared" si="137"/>
        <v>19/09/2025</v>
      </c>
      <c r="R1520" s="13" t="str">
        <f t="shared" si="138"/>
        <v>09</v>
      </c>
      <c r="S1520" s="13" t="str">
        <f t="shared" si="139"/>
        <v>Fri</v>
      </c>
    </row>
    <row r="1521" spans="1:19" x14ac:dyDescent="0.25">
      <c r="A1521" s="58">
        <v>45919.182766203703</v>
      </c>
      <c r="B1521" s="59">
        <v>444389611</v>
      </c>
      <c r="C1521" s="38" t="s">
        <v>36</v>
      </c>
      <c r="D1521" s="38" t="s">
        <v>38</v>
      </c>
      <c r="E1521" s="38" t="s">
        <v>46</v>
      </c>
      <c r="F1521" s="38" t="s">
        <v>120</v>
      </c>
      <c r="G1521" s="35">
        <v>3648.81</v>
      </c>
      <c r="H1521" s="59">
        <v>443608436</v>
      </c>
      <c r="I1521" s="35">
        <v>0</v>
      </c>
      <c r="J1521" s="35">
        <v>0</v>
      </c>
      <c r="K1521" s="35">
        <v>0</v>
      </c>
      <c r="L1521" s="35">
        <v>0.28999999999999998</v>
      </c>
      <c r="M1521" s="35">
        <v>9893.98</v>
      </c>
      <c r="N1521" s="38" t="s">
        <v>1253</v>
      </c>
      <c r="O1521" s="14">
        <f t="shared" si="135"/>
        <v>45919.182766203703</v>
      </c>
      <c r="P1521" s="19">
        <f t="shared" si="136"/>
        <v>45919.391099537039</v>
      </c>
      <c r="Q1521" s="20" t="str">
        <f t="shared" si="137"/>
        <v>19/09/2025</v>
      </c>
      <c r="R1521" s="13" t="str">
        <f t="shared" si="138"/>
        <v>09</v>
      </c>
      <c r="S1521" s="13" t="str">
        <f t="shared" si="139"/>
        <v>Fri</v>
      </c>
    </row>
    <row r="1522" spans="1:19" x14ac:dyDescent="0.25">
      <c r="A1522" s="60">
        <v>45919.182858796295</v>
      </c>
      <c r="B1522" s="61">
        <v>444389619</v>
      </c>
      <c r="C1522" s="37" t="s">
        <v>36</v>
      </c>
      <c r="D1522" s="37" t="s">
        <v>37</v>
      </c>
      <c r="E1522" s="37" t="s">
        <v>45</v>
      </c>
      <c r="F1522" s="37" t="s">
        <v>120</v>
      </c>
      <c r="G1522" s="36">
        <v>3649</v>
      </c>
      <c r="H1522" s="61">
        <v>443608445</v>
      </c>
      <c r="I1522" s="36">
        <v>0</v>
      </c>
      <c r="J1522" s="36">
        <v>0</v>
      </c>
      <c r="K1522" s="36">
        <v>0</v>
      </c>
      <c r="L1522" s="36">
        <v>0</v>
      </c>
      <c r="M1522" s="36">
        <v>9893.98</v>
      </c>
      <c r="N1522" s="37" t="s">
        <v>109</v>
      </c>
      <c r="O1522" s="14">
        <f t="shared" si="135"/>
        <v>45919.182858796295</v>
      </c>
      <c r="P1522" s="19">
        <f t="shared" si="136"/>
        <v>45919.391192129631</v>
      </c>
      <c r="Q1522" s="20" t="str">
        <f t="shared" si="137"/>
        <v>19/09/2025</v>
      </c>
      <c r="R1522" s="13" t="str">
        <f t="shared" si="138"/>
        <v>09</v>
      </c>
      <c r="S1522" s="13" t="str">
        <f t="shared" si="139"/>
        <v>Fri</v>
      </c>
    </row>
    <row r="1523" spans="1:19" x14ac:dyDescent="0.25">
      <c r="A1523" s="58">
        <v>45919.182858796295</v>
      </c>
      <c r="B1523" s="59">
        <v>444389623</v>
      </c>
      <c r="C1523" s="38" t="s">
        <v>36</v>
      </c>
      <c r="D1523" s="38" t="s">
        <v>37</v>
      </c>
      <c r="E1523" s="38" t="s">
        <v>45</v>
      </c>
      <c r="F1523" s="38" t="s">
        <v>120</v>
      </c>
      <c r="G1523" s="35">
        <v>3648.99</v>
      </c>
      <c r="H1523" s="59">
        <v>443608449</v>
      </c>
      <c r="I1523" s="35">
        <v>0</v>
      </c>
      <c r="J1523" s="35">
        <v>0</v>
      </c>
      <c r="K1523" s="35">
        <v>0</v>
      </c>
      <c r="L1523" s="35">
        <v>0</v>
      </c>
      <c r="M1523" s="35">
        <v>9893.98</v>
      </c>
      <c r="N1523" s="38" t="s">
        <v>47</v>
      </c>
      <c r="O1523" s="14">
        <f t="shared" si="135"/>
        <v>45919.182858796295</v>
      </c>
      <c r="P1523" s="19">
        <f t="shared" si="136"/>
        <v>45919.391192129631</v>
      </c>
      <c r="Q1523" s="20" t="str">
        <f t="shared" si="137"/>
        <v>19/09/2025</v>
      </c>
      <c r="R1523" s="13" t="str">
        <f t="shared" si="138"/>
        <v>09</v>
      </c>
      <c r="S1523" s="13" t="str">
        <f t="shared" si="139"/>
        <v>Fri</v>
      </c>
    </row>
    <row r="1524" spans="1:19" x14ac:dyDescent="0.25">
      <c r="A1524" s="60">
        <v>45919.182858796295</v>
      </c>
      <c r="B1524" s="61">
        <v>444389624</v>
      </c>
      <c r="C1524" s="37" t="s">
        <v>36</v>
      </c>
      <c r="D1524" s="37" t="s">
        <v>37</v>
      </c>
      <c r="E1524" s="37" t="s">
        <v>45</v>
      </c>
      <c r="F1524" s="37" t="s">
        <v>120</v>
      </c>
      <c r="G1524" s="36">
        <v>3648.99</v>
      </c>
      <c r="H1524" s="61">
        <v>443608450</v>
      </c>
      <c r="I1524" s="36">
        <v>0</v>
      </c>
      <c r="J1524" s="36">
        <v>0</v>
      </c>
      <c r="K1524" s="36">
        <v>0</v>
      </c>
      <c r="L1524" s="36">
        <v>0</v>
      </c>
      <c r="M1524" s="36">
        <v>9893.98</v>
      </c>
      <c r="N1524" s="37" t="s">
        <v>77</v>
      </c>
      <c r="O1524" s="14">
        <f t="shared" si="135"/>
        <v>45919.182858796295</v>
      </c>
      <c r="P1524" s="19">
        <f t="shared" si="136"/>
        <v>45919.391192129631</v>
      </c>
      <c r="Q1524" s="20" t="str">
        <f t="shared" si="137"/>
        <v>19/09/2025</v>
      </c>
      <c r="R1524" s="13" t="str">
        <f t="shared" si="138"/>
        <v>09</v>
      </c>
      <c r="S1524" s="13" t="str">
        <f t="shared" si="139"/>
        <v>Fri</v>
      </c>
    </row>
    <row r="1525" spans="1:19" x14ac:dyDescent="0.25">
      <c r="A1525" s="58">
        <v>45919.182858796295</v>
      </c>
      <c r="B1525" s="59">
        <v>444389625</v>
      </c>
      <c r="C1525" s="38" t="s">
        <v>36</v>
      </c>
      <c r="D1525" s="38" t="s">
        <v>38</v>
      </c>
      <c r="E1525" s="38" t="s">
        <v>46</v>
      </c>
      <c r="F1525" s="38" t="s">
        <v>120</v>
      </c>
      <c r="G1525" s="35">
        <v>3648.72</v>
      </c>
      <c r="H1525" s="59">
        <v>443608451</v>
      </c>
      <c r="I1525" s="35">
        <v>0</v>
      </c>
      <c r="J1525" s="35">
        <v>0</v>
      </c>
      <c r="K1525" s="35">
        <v>0</v>
      </c>
      <c r="L1525" s="35">
        <v>0.36</v>
      </c>
      <c r="M1525" s="35">
        <v>9894.34</v>
      </c>
      <c r="N1525" s="38" t="s">
        <v>1254</v>
      </c>
      <c r="O1525" s="14">
        <f t="shared" si="135"/>
        <v>45919.182858796295</v>
      </c>
      <c r="P1525" s="19">
        <f t="shared" si="136"/>
        <v>45919.391192129631</v>
      </c>
      <c r="Q1525" s="20" t="str">
        <f t="shared" si="137"/>
        <v>19/09/2025</v>
      </c>
      <c r="R1525" s="13" t="str">
        <f t="shared" si="138"/>
        <v>09</v>
      </c>
      <c r="S1525" s="13" t="str">
        <f t="shared" si="139"/>
        <v>Fri</v>
      </c>
    </row>
    <row r="1526" spans="1:19" x14ac:dyDescent="0.25">
      <c r="A1526" s="60">
        <v>45919.182858796295</v>
      </c>
      <c r="B1526" s="61">
        <v>444389627</v>
      </c>
      <c r="C1526" s="37" t="s">
        <v>36</v>
      </c>
      <c r="D1526" s="37" t="s">
        <v>37</v>
      </c>
      <c r="E1526" s="37" t="s">
        <v>45</v>
      </c>
      <c r="F1526" s="37" t="s">
        <v>120</v>
      </c>
      <c r="G1526" s="36">
        <v>3648.9</v>
      </c>
      <c r="H1526" s="61">
        <v>443608453</v>
      </c>
      <c r="I1526" s="36">
        <v>0</v>
      </c>
      <c r="J1526" s="36">
        <v>0</v>
      </c>
      <c r="K1526" s="36">
        <v>0</v>
      </c>
      <c r="L1526" s="36">
        <v>0</v>
      </c>
      <c r="M1526" s="36">
        <v>9894.34</v>
      </c>
      <c r="N1526" s="37" t="s">
        <v>52</v>
      </c>
      <c r="O1526" s="14">
        <f t="shared" si="135"/>
        <v>45919.182858796295</v>
      </c>
      <c r="P1526" s="19">
        <f t="shared" si="136"/>
        <v>45919.391192129631</v>
      </c>
      <c r="Q1526" s="20" t="str">
        <f t="shared" si="137"/>
        <v>19/09/2025</v>
      </c>
      <c r="R1526" s="13" t="str">
        <f t="shared" si="138"/>
        <v>09</v>
      </c>
      <c r="S1526" s="13" t="str">
        <f t="shared" si="139"/>
        <v>Fri</v>
      </c>
    </row>
    <row r="1527" spans="1:19" x14ac:dyDescent="0.25">
      <c r="A1527" s="58">
        <v>45919.182870370372</v>
      </c>
      <c r="B1527" s="59">
        <v>444389629</v>
      </c>
      <c r="C1527" s="38" t="s">
        <v>36</v>
      </c>
      <c r="D1527" s="38" t="s">
        <v>37</v>
      </c>
      <c r="E1527" s="38" t="s">
        <v>45</v>
      </c>
      <c r="F1527" s="38" t="s">
        <v>120</v>
      </c>
      <c r="G1527" s="35">
        <v>3648.9</v>
      </c>
      <c r="H1527" s="59">
        <v>443608455</v>
      </c>
      <c r="I1527" s="35">
        <v>0</v>
      </c>
      <c r="J1527" s="35">
        <v>0</v>
      </c>
      <c r="K1527" s="35">
        <v>0</v>
      </c>
      <c r="L1527" s="35">
        <v>0</v>
      </c>
      <c r="M1527" s="35">
        <v>9894.34</v>
      </c>
      <c r="N1527" s="38" t="s">
        <v>108</v>
      </c>
      <c r="O1527" s="14">
        <f t="shared" si="135"/>
        <v>45919.182870370372</v>
      </c>
      <c r="P1527" s="19">
        <f t="shared" si="136"/>
        <v>45919.391203703708</v>
      </c>
      <c r="Q1527" s="20" t="str">
        <f t="shared" si="137"/>
        <v>19/09/2025</v>
      </c>
      <c r="R1527" s="13" t="str">
        <f t="shared" si="138"/>
        <v>09</v>
      </c>
      <c r="S1527" s="13" t="str">
        <f t="shared" si="139"/>
        <v>Fri</v>
      </c>
    </row>
    <row r="1528" spans="1:19" x14ac:dyDescent="0.25">
      <c r="A1528" s="60">
        <v>45919.183206018519</v>
      </c>
      <c r="B1528" s="61">
        <v>444389659</v>
      </c>
      <c r="C1528" s="37" t="s">
        <v>36</v>
      </c>
      <c r="D1528" s="37" t="s">
        <v>37</v>
      </c>
      <c r="E1528" s="37" t="s">
        <v>45</v>
      </c>
      <c r="F1528" s="37" t="s">
        <v>120</v>
      </c>
      <c r="G1528" s="36">
        <v>3649</v>
      </c>
      <c r="H1528" s="61">
        <v>443608488</v>
      </c>
      <c r="I1528" s="36">
        <v>0</v>
      </c>
      <c r="J1528" s="36">
        <v>0</v>
      </c>
      <c r="K1528" s="36">
        <v>0</v>
      </c>
      <c r="L1528" s="36">
        <v>0</v>
      </c>
      <c r="M1528" s="36">
        <v>9894.34</v>
      </c>
      <c r="N1528" s="37" t="s">
        <v>48</v>
      </c>
      <c r="O1528" s="14">
        <f t="shared" si="135"/>
        <v>45919.183206018519</v>
      </c>
      <c r="P1528" s="19">
        <f t="shared" si="136"/>
        <v>45919.391539351855</v>
      </c>
      <c r="Q1528" s="20" t="str">
        <f t="shared" si="137"/>
        <v>19/09/2025</v>
      </c>
      <c r="R1528" s="13" t="str">
        <f t="shared" si="138"/>
        <v>09</v>
      </c>
      <c r="S1528" s="13" t="str">
        <f t="shared" si="139"/>
        <v>Fri</v>
      </c>
    </row>
    <row r="1529" spans="1:19" x14ac:dyDescent="0.25">
      <c r="A1529" s="58">
        <v>45919.184479166666</v>
      </c>
      <c r="B1529" s="59">
        <v>444389847</v>
      </c>
      <c r="C1529" s="38" t="s">
        <v>36</v>
      </c>
      <c r="D1529" s="38" t="s">
        <v>38</v>
      </c>
      <c r="E1529" s="38" t="s">
        <v>46</v>
      </c>
      <c r="F1529" s="38" t="s">
        <v>120</v>
      </c>
      <c r="G1529" s="35">
        <v>3648.11</v>
      </c>
      <c r="H1529" s="59">
        <v>443608675</v>
      </c>
      <c r="I1529" s="35">
        <v>0</v>
      </c>
      <c r="J1529" s="35">
        <v>0</v>
      </c>
      <c r="K1529" s="35">
        <v>0</v>
      </c>
      <c r="L1529" s="35">
        <v>0.77</v>
      </c>
      <c r="M1529" s="35">
        <v>9895.11</v>
      </c>
      <c r="N1529" s="38" t="s">
        <v>1255</v>
      </c>
      <c r="O1529" s="14">
        <f t="shared" si="135"/>
        <v>45919.184479166666</v>
      </c>
      <c r="P1529" s="19">
        <f t="shared" si="136"/>
        <v>45919.392812500002</v>
      </c>
      <c r="Q1529" s="20" t="str">
        <f t="shared" si="137"/>
        <v>19/09/2025</v>
      </c>
      <c r="R1529" s="13" t="str">
        <f t="shared" si="138"/>
        <v>09</v>
      </c>
      <c r="S1529" s="13" t="str">
        <f t="shared" si="139"/>
        <v>Fri</v>
      </c>
    </row>
    <row r="1530" spans="1:19" x14ac:dyDescent="0.25">
      <c r="A1530" s="60">
        <v>45919.184594907405</v>
      </c>
      <c r="B1530" s="61">
        <v>444389876</v>
      </c>
      <c r="C1530" s="37" t="s">
        <v>36</v>
      </c>
      <c r="D1530" s="37" t="s">
        <v>37</v>
      </c>
      <c r="E1530" s="37" t="s">
        <v>45</v>
      </c>
      <c r="F1530" s="37" t="s">
        <v>120</v>
      </c>
      <c r="G1530" s="36">
        <v>3648.21</v>
      </c>
      <c r="H1530" s="61">
        <v>443608704</v>
      </c>
      <c r="I1530" s="36">
        <v>0</v>
      </c>
      <c r="J1530" s="36">
        <v>0</v>
      </c>
      <c r="K1530" s="36">
        <v>0</v>
      </c>
      <c r="L1530" s="36">
        <v>0</v>
      </c>
      <c r="M1530" s="36">
        <v>9895.11</v>
      </c>
      <c r="N1530" s="37" t="s">
        <v>81</v>
      </c>
      <c r="O1530" s="14">
        <f t="shared" si="135"/>
        <v>45919.184594907405</v>
      </c>
      <c r="P1530" s="19">
        <f t="shared" si="136"/>
        <v>45919.392928240741</v>
      </c>
      <c r="Q1530" s="20" t="str">
        <f t="shared" si="137"/>
        <v>19/09/2025</v>
      </c>
      <c r="R1530" s="13" t="str">
        <f t="shared" si="138"/>
        <v>09</v>
      </c>
      <c r="S1530" s="13" t="str">
        <f t="shared" si="139"/>
        <v>Fri</v>
      </c>
    </row>
    <row r="1531" spans="1:19" x14ac:dyDescent="0.25">
      <c r="A1531" s="58">
        <v>45919.184699074074</v>
      </c>
      <c r="B1531" s="59">
        <v>444389899</v>
      </c>
      <c r="C1531" s="38" t="s">
        <v>36</v>
      </c>
      <c r="D1531" s="38" t="s">
        <v>38</v>
      </c>
      <c r="E1531" s="38" t="s">
        <v>46</v>
      </c>
      <c r="F1531" s="38" t="s">
        <v>120</v>
      </c>
      <c r="G1531" s="35">
        <v>3647.54</v>
      </c>
      <c r="H1531" s="59">
        <v>443608724</v>
      </c>
      <c r="I1531" s="35">
        <v>0</v>
      </c>
      <c r="J1531" s="35">
        <v>0</v>
      </c>
      <c r="K1531" s="35">
        <v>0</v>
      </c>
      <c r="L1531" s="35">
        <v>-1.46</v>
      </c>
      <c r="M1531" s="35">
        <v>9893.65</v>
      </c>
      <c r="N1531" s="38" t="s">
        <v>1256</v>
      </c>
      <c r="O1531" s="14">
        <f t="shared" si="135"/>
        <v>45919.184699074074</v>
      </c>
      <c r="P1531" s="19">
        <f t="shared" si="136"/>
        <v>45919.39303240741</v>
      </c>
      <c r="Q1531" s="20" t="str">
        <f t="shared" si="137"/>
        <v>19/09/2025</v>
      </c>
      <c r="R1531" s="13" t="str">
        <f t="shared" si="138"/>
        <v>09</v>
      </c>
      <c r="S1531" s="13" t="str">
        <f t="shared" si="139"/>
        <v>Fri</v>
      </c>
    </row>
    <row r="1532" spans="1:19" x14ac:dyDescent="0.25">
      <c r="A1532" s="60">
        <v>45919.189571759256</v>
      </c>
      <c r="B1532" s="61">
        <v>444390904</v>
      </c>
      <c r="C1532" s="37" t="s">
        <v>36</v>
      </c>
      <c r="D1532" s="37" t="s">
        <v>38</v>
      </c>
      <c r="E1532" s="37" t="s">
        <v>46</v>
      </c>
      <c r="F1532" s="37" t="s">
        <v>120</v>
      </c>
      <c r="G1532" s="36">
        <v>3646.46</v>
      </c>
      <c r="H1532" s="61">
        <v>443609778</v>
      </c>
      <c r="I1532" s="36">
        <v>0</v>
      </c>
      <c r="J1532" s="36">
        <v>0</v>
      </c>
      <c r="K1532" s="36">
        <v>0</v>
      </c>
      <c r="L1532" s="36">
        <v>-2.54</v>
      </c>
      <c r="M1532" s="36">
        <v>9891.11</v>
      </c>
      <c r="N1532" s="37" t="s">
        <v>1257</v>
      </c>
      <c r="O1532" s="14">
        <f t="shared" si="135"/>
        <v>45919.189571759256</v>
      </c>
      <c r="P1532" s="19">
        <f t="shared" si="136"/>
        <v>45919.397905092592</v>
      </c>
      <c r="Q1532" s="20" t="str">
        <f t="shared" si="137"/>
        <v>19/09/2025</v>
      </c>
      <c r="R1532" s="13" t="str">
        <f t="shared" si="138"/>
        <v>09</v>
      </c>
      <c r="S1532" s="13" t="str">
        <f t="shared" si="139"/>
        <v>Fri</v>
      </c>
    </row>
    <row r="1533" spans="1:19" x14ac:dyDescent="0.25">
      <c r="A1533" s="58">
        <v>45919.189756944441</v>
      </c>
      <c r="B1533" s="59">
        <v>444391000</v>
      </c>
      <c r="C1533" s="38" t="s">
        <v>36</v>
      </c>
      <c r="D1533" s="38" t="s">
        <v>38</v>
      </c>
      <c r="E1533" s="38" t="s">
        <v>46</v>
      </c>
      <c r="F1533" s="38" t="s">
        <v>120</v>
      </c>
      <c r="G1533" s="35">
        <v>3646.37</v>
      </c>
      <c r="H1533" s="59">
        <v>443609874</v>
      </c>
      <c r="I1533" s="35">
        <v>0</v>
      </c>
      <c r="J1533" s="35">
        <v>0</v>
      </c>
      <c r="K1533" s="35">
        <v>0</v>
      </c>
      <c r="L1533" s="35">
        <v>-3.02</v>
      </c>
      <c r="M1533" s="35">
        <v>9888.09</v>
      </c>
      <c r="N1533" s="38" t="s">
        <v>1258</v>
      </c>
      <c r="O1533" s="14">
        <f t="shared" si="135"/>
        <v>45919.189756944441</v>
      </c>
      <c r="P1533" s="19">
        <f t="shared" si="136"/>
        <v>45919.398090277777</v>
      </c>
      <c r="Q1533" s="20" t="str">
        <f t="shared" si="137"/>
        <v>19/09/2025</v>
      </c>
      <c r="R1533" s="13" t="str">
        <f t="shared" si="138"/>
        <v>09</v>
      </c>
      <c r="S1533" s="13" t="str">
        <f t="shared" si="139"/>
        <v>Fri</v>
      </c>
    </row>
    <row r="1534" spans="1:19" x14ac:dyDescent="0.25">
      <c r="A1534" s="60">
        <v>45919.189756944441</v>
      </c>
      <c r="B1534" s="61">
        <v>444391001</v>
      </c>
      <c r="C1534" s="37" t="s">
        <v>36</v>
      </c>
      <c r="D1534" s="37" t="s">
        <v>38</v>
      </c>
      <c r="E1534" s="37" t="s">
        <v>46</v>
      </c>
      <c r="F1534" s="37" t="s">
        <v>120</v>
      </c>
      <c r="G1534" s="36">
        <v>3646.37</v>
      </c>
      <c r="H1534" s="61">
        <v>443609875</v>
      </c>
      <c r="I1534" s="36">
        <v>0</v>
      </c>
      <c r="J1534" s="36">
        <v>0</v>
      </c>
      <c r="K1534" s="36">
        <v>0</v>
      </c>
      <c r="L1534" s="36">
        <v>-3.02</v>
      </c>
      <c r="M1534" s="36">
        <v>9885.07</v>
      </c>
      <c r="N1534" s="37" t="s">
        <v>1151</v>
      </c>
      <c r="O1534" s="14">
        <f t="shared" si="135"/>
        <v>45919.189756944441</v>
      </c>
      <c r="P1534" s="19">
        <f t="shared" si="136"/>
        <v>45919.398090277777</v>
      </c>
      <c r="Q1534" s="20" t="str">
        <f t="shared" si="137"/>
        <v>19/09/2025</v>
      </c>
      <c r="R1534" s="13" t="str">
        <f t="shared" si="138"/>
        <v>09</v>
      </c>
      <c r="S1534" s="13" t="str">
        <f t="shared" si="139"/>
        <v>Fri</v>
      </c>
    </row>
    <row r="1535" spans="1:19" x14ac:dyDescent="0.25">
      <c r="A1535" s="58">
        <v>45919.189756944441</v>
      </c>
      <c r="B1535" s="59">
        <v>444391002</v>
      </c>
      <c r="C1535" s="38" t="s">
        <v>36</v>
      </c>
      <c r="D1535" s="38" t="s">
        <v>38</v>
      </c>
      <c r="E1535" s="38" t="s">
        <v>46</v>
      </c>
      <c r="F1535" s="38" t="s">
        <v>120</v>
      </c>
      <c r="G1535" s="35">
        <v>3646.37</v>
      </c>
      <c r="H1535" s="59">
        <v>443609876</v>
      </c>
      <c r="I1535" s="35">
        <v>0</v>
      </c>
      <c r="J1535" s="35">
        <v>0</v>
      </c>
      <c r="K1535" s="35">
        <v>0</v>
      </c>
      <c r="L1535" s="35">
        <v>-3.04</v>
      </c>
      <c r="M1535" s="35">
        <v>9882.0300000000007</v>
      </c>
      <c r="N1535" s="38" t="s">
        <v>1151</v>
      </c>
      <c r="O1535" s="14">
        <f t="shared" si="135"/>
        <v>45919.189756944441</v>
      </c>
      <c r="P1535" s="19">
        <f t="shared" si="136"/>
        <v>45919.398090277777</v>
      </c>
      <c r="Q1535" s="20" t="str">
        <f t="shared" si="137"/>
        <v>19/09/2025</v>
      </c>
      <c r="R1535" s="13" t="str">
        <f t="shared" si="138"/>
        <v>09</v>
      </c>
      <c r="S1535" s="13" t="str">
        <f t="shared" si="139"/>
        <v>Fri</v>
      </c>
    </row>
    <row r="1536" spans="1:19" x14ac:dyDescent="0.25">
      <c r="A1536" s="60">
        <v>45919.191770833335</v>
      </c>
      <c r="B1536" s="61">
        <v>444391613</v>
      </c>
      <c r="C1536" s="37" t="s">
        <v>36</v>
      </c>
      <c r="D1536" s="37" t="s">
        <v>38</v>
      </c>
      <c r="E1536" s="37" t="s">
        <v>45</v>
      </c>
      <c r="F1536" s="37" t="s">
        <v>120</v>
      </c>
      <c r="G1536" s="36">
        <v>3646.69</v>
      </c>
      <c r="H1536" s="61">
        <v>443610489</v>
      </c>
      <c r="I1536" s="36">
        <v>0</v>
      </c>
      <c r="J1536" s="36">
        <v>0</v>
      </c>
      <c r="K1536" s="36">
        <v>0</v>
      </c>
      <c r="L1536" s="36">
        <v>0</v>
      </c>
      <c r="M1536" s="36">
        <v>9882.0300000000007</v>
      </c>
      <c r="N1536" s="37" t="s">
        <v>115</v>
      </c>
      <c r="O1536" s="14">
        <f t="shared" si="135"/>
        <v>45919.191770833335</v>
      </c>
      <c r="P1536" s="19">
        <f t="shared" si="136"/>
        <v>45919.400104166671</v>
      </c>
      <c r="Q1536" s="20" t="str">
        <f t="shared" si="137"/>
        <v>19/09/2025</v>
      </c>
      <c r="R1536" s="13" t="str">
        <f t="shared" si="138"/>
        <v>09</v>
      </c>
      <c r="S1536" s="13" t="str">
        <f t="shared" si="139"/>
        <v>Fri</v>
      </c>
    </row>
    <row r="1537" spans="1:19" x14ac:dyDescent="0.25">
      <c r="A1537" s="58">
        <v>45919.191770833335</v>
      </c>
      <c r="B1537" s="59">
        <v>444391614</v>
      </c>
      <c r="C1537" s="38" t="s">
        <v>36</v>
      </c>
      <c r="D1537" s="38" t="s">
        <v>38</v>
      </c>
      <c r="E1537" s="38" t="s">
        <v>45</v>
      </c>
      <c r="F1537" s="38" t="s">
        <v>120</v>
      </c>
      <c r="G1537" s="35">
        <v>3646.69</v>
      </c>
      <c r="H1537" s="59">
        <v>443610490</v>
      </c>
      <c r="I1537" s="35">
        <v>0</v>
      </c>
      <c r="J1537" s="35">
        <v>0</v>
      </c>
      <c r="K1537" s="35">
        <v>0</v>
      </c>
      <c r="L1537" s="35">
        <v>0</v>
      </c>
      <c r="M1537" s="35">
        <v>9882.0300000000007</v>
      </c>
      <c r="N1537" s="38" t="s">
        <v>116</v>
      </c>
      <c r="O1537" s="14">
        <f t="shared" si="135"/>
        <v>45919.191770833335</v>
      </c>
      <c r="P1537" s="19">
        <f t="shared" si="136"/>
        <v>45919.400104166671</v>
      </c>
      <c r="Q1537" s="20" t="str">
        <f t="shared" si="137"/>
        <v>19/09/2025</v>
      </c>
      <c r="R1537" s="13" t="str">
        <f t="shared" si="138"/>
        <v>09</v>
      </c>
      <c r="S1537" s="13" t="str">
        <f t="shared" si="139"/>
        <v>Fri</v>
      </c>
    </row>
    <row r="1538" spans="1:19" x14ac:dyDescent="0.25">
      <c r="A1538" s="60">
        <v>45919.191770833335</v>
      </c>
      <c r="B1538" s="61">
        <v>444391616</v>
      </c>
      <c r="C1538" s="37" t="s">
        <v>36</v>
      </c>
      <c r="D1538" s="37" t="s">
        <v>38</v>
      </c>
      <c r="E1538" s="37" t="s">
        <v>45</v>
      </c>
      <c r="F1538" s="37" t="s">
        <v>120</v>
      </c>
      <c r="G1538" s="36">
        <v>3646.68</v>
      </c>
      <c r="H1538" s="61">
        <v>443610492</v>
      </c>
      <c r="I1538" s="36">
        <v>0</v>
      </c>
      <c r="J1538" s="36">
        <v>0</v>
      </c>
      <c r="K1538" s="36">
        <v>0</v>
      </c>
      <c r="L1538" s="36">
        <v>0</v>
      </c>
      <c r="M1538" s="36">
        <v>9882.0300000000007</v>
      </c>
      <c r="N1538" s="37" t="s">
        <v>119</v>
      </c>
      <c r="O1538" s="14">
        <f t="shared" si="135"/>
        <v>45919.191770833335</v>
      </c>
      <c r="P1538" s="19">
        <f t="shared" si="136"/>
        <v>45919.400104166671</v>
      </c>
      <c r="Q1538" s="20" t="str">
        <f t="shared" si="137"/>
        <v>19/09/2025</v>
      </c>
      <c r="R1538" s="13" t="str">
        <f t="shared" si="138"/>
        <v>09</v>
      </c>
      <c r="S1538" s="13" t="str">
        <f t="shared" si="139"/>
        <v>Fri</v>
      </c>
    </row>
    <row r="1539" spans="1:19" x14ac:dyDescent="0.25">
      <c r="A1539" s="58">
        <v>45919.191921296297</v>
      </c>
      <c r="B1539" s="59">
        <v>444391633</v>
      </c>
      <c r="C1539" s="38" t="s">
        <v>36</v>
      </c>
      <c r="D1539" s="38" t="s">
        <v>38</v>
      </c>
      <c r="E1539" s="38" t="s">
        <v>46</v>
      </c>
      <c r="F1539" s="38" t="s">
        <v>120</v>
      </c>
      <c r="G1539" s="35">
        <v>3645.67</v>
      </c>
      <c r="H1539" s="59">
        <v>443610510</v>
      </c>
      <c r="I1539" s="35">
        <v>0</v>
      </c>
      <c r="J1539" s="35">
        <v>0</v>
      </c>
      <c r="K1539" s="35">
        <v>0</v>
      </c>
      <c r="L1539" s="35">
        <v>-3.32</v>
      </c>
      <c r="M1539" s="35">
        <v>9878.7099999999991</v>
      </c>
      <c r="N1539" s="38" t="s">
        <v>1259</v>
      </c>
      <c r="O1539" s="14">
        <f t="shared" si="135"/>
        <v>45919.191921296297</v>
      </c>
      <c r="P1539" s="19">
        <f t="shared" si="136"/>
        <v>45919.400254629632</v>
      </c>
      <c r="Q1539" s="20" t="str">
        <f t="shared" si="137"/>
        <v>19/09/2025</v>
      </c>
      <c r="R1539" s="13" t="str">
        <f t="shared" si="138"/>
        <v>09</v>
      </c>
      <c r="S1539" s="13" t="str">
        <f t="shared" si="139"/>
        <v>Fri</v>
      </c>
    </row>
    <row r="1540" spans="1:19" x14ac:dyDescent="0.25">
      <c r="A1540" s="60">
        <v>45919.191921296297</v>
      </c>
      <c r="B1540" s="61">
        <v>444391637</v>
      </c>
      <c r="C1540" s="37" t="s">
        <v>36</v>
      </c>
      <c r="D1540" s="37" t="s">
        <v>38</v>
      </c>
      <c r="E1540" s="37" t="s">
        <v>46</v>
      </c>
      <c r="F1540" s="37" t="s">
        <v>120</v>
      </c>
      <c r="G1540" s="36">
        <v>3645.67</v>
      </c>
      <c r="H1540" s="61">
        <v>443610511</v>
      </c>
      <c r="I1540" s="36">
        <v>0</v>
      </c>
      <c r="J1540" s="36">
        <v>0</v>
      </c>
      <c r="K1540" s="36">
        <v>0</v>
      </c>
      <c r="L1540" s="36">
        <v>-3.32</v>
      </c>
      <c r="M1540" s="36">
        <v>9875.39</v>
      </c>
      <c r="N1540" s="37" t="s">
        <v>1259</v>
      </c>
      <c r="O1540" s="14">
        <f t="shared" si="135"/>
        <v>45919.191921296297</v>
      </c>
      <c r="P1540" s="19">
        <f t="shared" si="136"/>
        <v>45919.400254629632</v>
      </c>
      <c r="Q1540" s="20" t="str">
        <f t="shared" si="137"/>
        <v>19/09/2025</v>
      </c>
      <c r="R1540" s="13" t="str">
        <f t="shared" si="138"/>
        <v>09</v>
      </c>
      <c r="S1540" s="13" t="str">
        <f t="shared" si="139"/>
        <v>Fri</v>
      </c>
    </row>
    <row r="1541" spans="1:19" x14ac:dyDescent="0.25">
      <c r="A1541" s="58">
        <v>45919.191921296297</v>
      </c>
      <c r="B1541" s="59">
        <v>444391638</v>
      </c>
      <c r="C1541" s="38" t="s">
        <v>36</v>
      </c>
      <c r="D1541" s="38" t="s">
        <v>38</v>
      </c>
      <c r="E1541" s="38" t="s">
        <v>46</v>
      </c>
      <c r="F1541" s="38" t="s">
        <v>120</v>
      </c>
      <c r="G1541" s="35">
        <v>3645.67</v>
      </c>
      <c r="H1541" s="59">
        <v>443610512</v>
      </c>
      <c r="I1541" s="35">
        <v>0</v>
      </c>
      <c r="J1541" s="35">
        <v>0</v>
      </c>
      <c r="K1541" s="35">
        <v>0</v>
      </c>
      <c r="L1541" s="35">
        <v>-3.23</v>
      </c>
      <c r="M1541" s="35">
        <v>9872.16</v>
      </c>
      <c r="N1541" s="38" t="s">
        <v>1259</v>
      </c>
      <c r="O1541" s="14">
        <f t="shared" si="135"/>
        <v>45919.191921296297</v>
      </c>
      <c r="P1541" s="19">
        <f t="shared" si="136"/>
        <v>45919.400254629632</v>
      </c>
      <c r="Q1541" s="20" t="str">
        <f t="shared" si="137"/>
        <v>19/09/2025</v>
      </c>
      <c r="R1541" s="13" t="str">
        <f t="shared" si="138"/>
        <v>09</v>
      </c>
      <c r="S1541" s="13" t="str">
        <f t="shared" si="139"/>
        <v>Fri</v>
      </c>
    </row>
    <row r="1542" spans="1:19" x14ac:dyDescent="0.25">
      <c r="A1542" s="60">
        <v>45919.191921296297</v>
      </c>
      <c r="B1542" s="61">
        <v>444391639</v>
      </c>
      <c r="C1542" s="37" t="s">
        <v>36</v>
      </c>
      <c r="D1542" s="37" t="s">
        <v>38</v>
      </c>
      <c r="E1542" s="37" t="s">
        <v>46</v>
      </c>
      <c r="F1542" s="37" t="s">
        <v>120</v>
      </c>
      <c r="G1542" s="36">
        <v>3645.67</v>
      </c>
      <c r="H1542" s="61">
        <v>443610513</v>
      </c>
      <c r="I1542" s="36">
        <v>0</v>
      </c>
      <c r="J1542" s="36">
        <v>0</v>
      </c>
      <c r="K1542" s="36">
        <v>0</v>
      </c>
      <c r="L1542" s="36">
        <v>-3.23</v>
      </c>
      <c r="M1542" s="36">
        <v>9868.93</v>
      </c>
      <c r="N1542" s="37" t="s">
        <v>1259</v>
      </c>
      <c r="O1542" s="14">
        <f t="shared" si="135"/>
        <v>45919.191921296297</v>
      </c>
      <c r="P1542" s="19">
        <f t="shared" si="136"/>
        <v>45919.400254629632</v>
      </c>
      <c r="Q1542" s="20" t="str">
        <f t="shared" si="137"/>
        <v>19/09/2025</v>
      </c>
      <c r="R1542" s="13" t="str">
        <f t="shared" si="138"/>
        <v>09</v>
      </c>
      <c r="S1542" s="13" t="str">
        <f t="shared" si="139"/>
        <v>Fri</v>
      </c>
    </row>
    <row r="1543" spans="1:19" x14ac:dyDescent="0.25">
      <c r="A1543" s="58">
        <v>45919.195937500001</v>
      </c>
      <c r="B1543" s="59">
        <v>444392861</v>
      </c>
      <c r="C1543" s="38" t="s">
        <v>36</v>
      </c>
      <c r="D1543" s="38" t="s">
        <v>37</v>
      </c>
      <c r="E1543" s="38" t="s">
        <v>45</v>
      </c>
      <c r="F1543" s="38" t="s">
        <v>120</v>
      </c>
      <c r="G1543" s="35">
        <v>3646.88</v>
      </c>
      <c r="H1543" s="59">
        <v>443611715</v>
      </c>
      <c r="I1543" s="35">
        <v>0</v>
      </c>
      <c r="J1543" s="35">
        <v>0</v>
      </c>
      <c r="K1543" s="35">
        <v>0</v>
      </c>
      <c r="L1543" s="35">
        <v>0</v>
      </c>
      <c r="M1543" s="35">
        <v>9868.93</v>
      </c>
      <c r="N1543" s="38" t="s">
        <v>107</v>
      </c>
      <c r="O1543" s="14">
        <f t="shared" si="135"/>
        <v>45919.195937500001</v>
      </c>
      <c r="P1543" s="19">
        <f t="shared" si="136"/>
        <v>45919.404270833336</v>
      </c>
      <c r="Q1543" s="20" t="str">
        <f t="shared" si="137"/>
        <v>19/09/2025</v>
      </c>
      <c r="R1543" s="13" t="str">
        <f t="shared" si="138"/>
        <v>09</v>
      </c>
      <c r="S1543" s="13" t="str">
        <f t="shared" si="139"/>
        <v>Fri</v>
      </c>
    </row>
    <row r="1544" spans="1:19" x14ac:dyDescent="0.25">
      <c r="A1544" s="60">
        <v>45919.198946759258</v>
      </c>
      <c r="B1544" s="61">
        <v>444393585</v>
      </c>
      <c r="C1544" s="37" t="s">
        <v>36</v>
      </c>
      <c r="D1544" s="37" t="s">
        <v>38</v>
      </c>
      <c r="E1544" s="37" t="s">
        <v>46</v>
      </c>
      <c r="F1544" s="37" t="s">
        <v>120</v>
      </c>
      <c r="G1544" s="36">
        <v>3645.31</v>
      </c>
      <c r="H1544" s="61">
        <v>443612427</v>
      </c>
      <c r="I1544" s="36">
        <v>0</v>
      </c>
      <c r="J1544" s="36">
        <v>0</v>
      </c>
      <c r="K1544" s="36">
        <v>0</v>
      </c>
      <c r="L1544" s="36">
        <v>-3.05</v>
      </c>
      <c r="M1544" s="36">
        <v>9865.8799999999992</v>
      </c>
      <c r="N1544" s="37" t="s">
        <v>1260</v>
      </c>
      <c r="O1544" s="14">
        <f t="shared" si="135"/>
        <v>45919.198946759258</v>
      </c>
      <c r="P1544" s="19">
        <f t="shared" si="136"/>
        <v>45919.407280092593</v>
      </c>
      <c r="Q1544" s="20" t="str">
        <f t="shared" si="137"/>
        <v>19/09/2025</v>
      </c>
      <c r="R1544" s="13" t="str">
        <f t="shared" si="138"/>
        <v>09</v>
      </c>
      <c r="S1544" s="13" t="str">
        <f t="shared" si="139"/>
        <v>Fri</v>
      </c>
    </row>
    <row r="1545" spans="1:19" x14ac:dyDescent="0.25">
      <c r="A1545" s="58">
        <v>45919.198958333334</v>
      </c>
      <c r="B1545" s="59">
        <v>444393594</v>
      </c>
      <c r="C1545" s="38" t="s">
        <v>36</v>
      </c>
      <c r="D1545" s="38" t="s">
        <v>38</v>
      </c>
      <c r="E1545" s="38" t="s">
        <v>46</v>
      </c>
      <c r="F1545" s="38" t="s">
        <v>120</v>
      </c>
      <c r="G1545" s="35">
        <v>3645.23</v>
      </c>
      <c r="H1545" s="59">
        <v>443612435</v>
      </c>
      <c r="I1545" s="35">
        <v>0</v>
      </c>
      <c r="J1545" s="35">
        <v>0</v>
      </c>
      <c r="K1545" s="35">
        <v>0</v>
      </c>
      <c r="L1545" s="35">
        <v>-2.98</v>
      </c>
      <c r="M1545" s="35">
        <v>9862.9</v>
      </c>
      <c r="N1545" s="38" t="s">
        <v>1261</v>
      </c>
      <c r="O1545" s="14">
        <f t="shared" si="135"/>
        <v>45919.198958333334</v>
      </c>
      <c r="P1545" s="19">
        <f t="shared" si="136"/>
        <v>45919.40729166667</v>
      </c>
      <c r="Q1545" s="20" t="str">
        <f t="shared" si="137"/>
        <v>19/09/2025</v>
      </c>
      <c r="R1545" s="13" t="str">
        <f t="shared" si="138"/>
        <v>09</v>
      </c>
      <c r="S1545" s="13" t="str">
        <f t="shared" si="139"/>
        <v>Fri</v>
      </c>
    </row>
    <row r="1546" spans="1:19" x14ac:dyDescent="0.25">
      <c r="A1546" s="60">
        <v>45919.199606481481</v>
      </c>
      <c r="B1546" s="61">
        <v>444393982</v>
      </c>
      <c r="C1546" s="37" t="s">
        <v>36</v>
      </c>
      <c r="D1546" s="37" t="s">
        <v>37</v>
      </c>
      <c r="E1546" s="37" t="s">
        <v>46</v>
      </c>
      <c r="F1546" s="37" t="s">
        <v>120</v>
      </c>
      <c r="G1546" s="36">
        <v>3645.45</v>
      </c>
      <c r="H1546" s="61">
        <v>443612815</v>
      </c>
      <c r="I1546" s="36">
        <v>0</v>
      </c>
      <c r="J1546" s="36">
        <v>0</v>
      </c>
      <c r="K1546" s="36">
        <v>0</v>
      </c>
      <c r="L1546" s="36">
        <v>1.24</v>
      </c>
      <c r="M1546" s="36">
        <v>9864.14</v>
      </c>
      <c r="N1546" s="37" t="s">
        <v>1262</v>
      </c>
      <c r="O1546" s="14">
        <f t="shared" si="135"/>
        <v>45919.199606481481</v>
      </c>
      <c r="P1546" s="19">
        <f t="shared" si="136"/>
        <v>45919.407939814817</v>
      </c>
      <c r="Q1546" s="20" t="str">
        <f t="shared" si="137"/>
        <v>19/09/2025</v>
      </c>
      <c r="R1546" s="13" t="str">
        <f t="shared" si="138"/>
        <v>09</v>
      </c>
      <c r="S1546" s="13" t="str">
        <f t="shared" si="139"/>
        <v>Fri</v>
      </c>
    </row>
    <row r="1547" spans="1:19" x14ac:dyDescent="0.25">
      <c r="A1547" s="58">
        <v>45919.199641203704</v>
      </c>
      <c r="B1547" s="59">
        <v>444394006</v>
      </c>
      <c r="C1547" s="38" t="s">
        <v>36</v>
      </c>
      <c r="D1547" s="38" t="s">
        <v>38</v>
      </c>
      <c r="E1547" s="38" t="s">
        <v>45</v>
      </c>
      <c r="F1547" s="38" t="s">
        <v>120</v>
      </c>
      <c r="G1547" s="35">
        <v>3645.58</v>
      </c>
      <c r="H1547" s="59">
        <v>443612839</v>
      </c>
      <c r="I1547" s="35">
        <v>0</v>
      </c>
      <c r="J1547" s="35">
        <v>0</v>
      </c>
      <c r="K1547" s="35">
        <v>0</v>
      </c>
      <c r="L1547" s="35">
        <v>0</v>
      </c>
      <c r="M1547" s="35">
        <v>9864.14</v>
      </c>
      <c r="N1547" s="38" t="s">
        <v>116</v>
      </c>
      <c r="O1547" s="14">
        <f t="shared" si="135"/>
        <v>45919.199641203704</v>
      </c>
      <c r="P1547" s="19">
        <f t="shared" si="136"/>
        <v>45919.40797453704</v>
      </c>
      <c r="Q1547" s="20" t="str">
        <f t="shared" si="137"/>
        <v>19/09/2025</v>
      </c>
      <c r="R1547" s="13" t="str">
        <f t="shared" si="138"/>
        <v>09</v>
      </c>
      <c r="S1547" s="13" t="str">
        <f t="shared" si="139"/>
        <v>Fri</v>
      </c>
    </row>
    <row r="1548" spans="1:19" x14ac:dyDescent="0.25">
      <c r="A1548" s="60">
        <v>45919.200115740743</v>
      </c>
      <c r="B1548" s="61">
        <v>444394095</v>
      </c>
      <c r="C1548" s="37" t="s">
        <v>36</v>
      </c>
      <c r="D1548" s="37" t="s">
        <v>38</v>
      </c>
      <c r="E1548" s="37" t="s">
        <v>46</v>
      </c>
      <c r="F1548" s="37" t="s">
        <v>120</v>
      </c>
      <c r="G1548" s="36">
        <v>3643.79</v>
      </c>
      <c r="H1548" s="61">
        <v>443612924</v>
      </c>
      <c r="I1548" s="36">
        <v>0</v>
      </c>
      <c r="J1548" s="36">
        <v>0</v>
      </c>
      <c r="K1548" s="36">
        <v>0</v>
      </c>
      <c r="L1548" s="36">
        <v>-3.09</v>
      </c>
      <c r="M1548" s="36">
        <v>9861.0499999999993</v>
      </c>
      <c r="N1548" s="37" t="s">
        <v>1263</v>
      </c>
      <c r="O1548" s="14">
        <f t="shared" si="135"/>
        <v>45919.200115740743</v>
      </c>
      <c r="P1548" s="19">
        <f t="shared" si="136"/>
        <v>45919.408449074079</v>
      </c>
      <c r="Q1548" s="20" t="str">
        <f t="shared" si="137"/>
        <v>19/09/2025</v>
      </c>
      <c r="R1548" s="13" t="str">
        <f t="shared" si="138"/>
        <v>09</v>
      </c>
      <c r="S1548" s="13" t="str">
        <f t="shared" si="139"/>
        <v>Fri</v>
      </c>
    </row>
    <row r="1549" spans="1:19" x14ac:dyDescent="0.25">
      <c r="A1549" s="58">
        <v>45919.200925925928</v>
      </c>
      <c r="B1549" s="59">
        <v>444394291</v>
      </c>
      <c r="C1549" s="38" t="s">
        <v>36</v>
      </c>
      <c r="D1549" s="38" t="s">
        <v>37</v>
      </c>
      <c r="E1549" s="38" t="s">
        <v>46</v>
      </c>
      <c r="F1549" s="38" t="s">
        <v>120</v>
      </c>
      <c r="G1549" s="35">
        <v>3643.07</v>
      </c>
      <c r="H1549" s="59">
        <v>443613108</v>
      </c>
      <c r="I1549" s="35">
        <v>0</v>
      </c>
      <c r="J1549" s="35">
        <v>0</v>
      </c>
      <c r="K1549" s="35">
        <v>0</v>
      </c>
      <c r="L1549" s="35">
        <v>3.62</v>
      </c>
      <c r="M1549" s="35">
        <v>9864.67</v>
      </c>
      <c r="N1549" s="38" t="s">
        <v>1264</v>
      </c>
      <c r="O1549" s="14">
        <f t="shared" si="135"/>
        <v>45919.200925925928</v>
      </c>
      <c r="P1549" s="19">
        <f t="shared" si="136"/>
        <v>45919.409259259264</v>
      </c>
      <c r="Q1549" s="20" t="str">
        <f t="shared" si="137"/>
        <v>19/09/2025</v>
      </c>
      <c r="R1549" s="13" t="str">
        <f t="shared" si="138"/>
        <v>09</v>
      </c>
      <c r="S1549" s="13" t="str">
        <f t="shared" si="139"/>
        <v>Fri</v>
      </c>
    </row>
    <row r="1550" spans="1:19" x14ac:dyDescent="0.25">
      <c r="A1550" s="60">
        <v>45919.202847222223</v>
      </c>
      <c r="B1550" s="61">
        <v>444397090</v>
      </c>
      <c r="C1550" s="37" t="s">
        <v>36</v>
      </c>
      <c r="D1550" s="37" t="s">
        <v>37</v>
      </c>
      <c r="E1550" s="37" t="s">
        <v>46</v>
      </c>
      <c r="F1550" s="37" t="s">
        <v>120</v>
      </c>
      <c r="G1550" s="36">
        <v>3635.18</v>
      </c>
      <c r="H1550" s="61">
        <v>443615821</v>
      </c>
      <c r="I1550" s="36">
        <v>0</v>
      </c>
      <c r="J1550" s="36">
        <v>0</v>
      </c>
      <c r="K1550" s="36">
        <v>0</v>
      </c>
      <c r="L1550" s="36">
        <v>10.4</v>
      </c>
      <c r="M1550" s="36">
        <v>9875.07</v>
      </c>
      <c r="N1550" s="37" t="s">
        <v>1265</v>
      </c>
      <c r="O1550" s="14">
        <f t="shared" si="135"/>
        <v>45919.202847222223</v>
      </c>
      <c r="P1550" s="19">
        <f t="shared" si="136"/>
        <v>45919.411180555559</v>
      </c>
      <c r="Q1550" s="20" t="str">
        <f t="shared" si="137"/>
        <v>19/09/2025</v>
      </c>
      <c r="R1550" s="13" t="str">
        <f t="shared" si="138"/>
        <v>09</v>
      </c>
      <c r="S1550" s="13" t="str">
        <f t="shared" si="139"/>
        <v>Fri</v>
      </c>
    </row>
    <row r="1551" spans="1:19" x14ac:dyDescent="0.25">
      <c r="A1551" s="58">
        <v>45919.202847222223</v>
      </c>
      <c r="B1551" s="59">
        <v>444397091</v>
      </c>
      <c r="C1551" s="38" t="s">
        <v>36</v>
      </c>
      <c r="D1551" s="38" t="s">
        <v>37</v>
      </c>
      <c r="E1551" s="38" t="s">
        <v>46</v>
      </c>
      <c r="F1551" s="38" t="s">
        <v>120</v>
      </c>
      <c r="G1551" s="35">
        <v>3635.42</v>
      </c>
      <c r="H1551" s="59">
        <v>443615822</v>
      </c>
      <c r="I1551" s="35">
        <v>0</v>
      </c>
      <c r="J1551" s="35">
        <v>0</v>
      </c>
      <c r="K1551" s="35">
        <v>0</v>
      </c>
      <c r="L1551" s="35">
        <v>11.26</v>
      </c>
      <c r="M1551" s="35">
        <v>9886.33</v>
      </c>
      <c r="N1551" s="38" t="s">
        <v>1266</v>
      </c>
      <c r="O1551" s="14">
        <f t="shared" si="135"/>
        <v>45919.202847222223</v>
      </c>
      <c r="P1551" s="19">
        <f t="shared" si="136"/>
        <v>45919.411180555559</v>
      </c>
      <c r="Q1551" s="20" t="str">
        <f t="shared" si="137"/>
        <v>19/09/2025</v>
      </c>
      <c r="R1551" s="13" t="str">
        <f t="shared" si="138"/>
        <v>09</v>
      </c>
      <c r="S1551" s="13" t="str">
        <f t="shared" si="139"/>
        <v>Fri</v>
      </c>
    </row>
    <row r="1552" spans="1:19" x14ac:dyDescent="0.25">
      <c r="A1552" s="60">
        <v>45919.203229166669</v>
      </c>
      <c r="B1552" s="61">
        <v>444397250</v>
      </c>
      <c r="C1552" s="37" t="s">
        <v>36</v>
      </c>
      <c r="D1552" s="37" t="s">
        <v>38</v>
      </c>
      <c r="E1552" s="37" t="s">
        <v>45</v>
      </c>
      <c r="F1552" s="37" t="s">
        <v>120</v>
      </c>
      <c r="G1552" s="36">
        <v>3636.2</v>
      </c>
      <c r="H1552" s="61">
        <v>443615983</v>
      </c>
      <c r="I1552" s="36">
        <v>0</v>
      </c>
      <c r="J1552" s="36">
        <v>0</v>
      </c>
      <c r="K1552" s="36">
        <v>0</v>
      </c>
      <c r="L1552" s="36">
        <v>0</v>
      </c>
      <c r="M1552" s="36">
        <v>9886.33</v>
      </c>
      <c r="N1552" s="37" t="s">
        <v>115</v>
      </c>
      <c r="O1552" s="14">
        <f t="shared" si="135"/>
        <v>45919.203229166669</v>
      </c>
      <c r="P1552" s="19">
        <f t="shared" si="136"/>
        <v>45919.411562500005</v>
      </c>
      <c r="Q1552" s="20" t="str">
        <f t="shared" si="137"/>
        <v>19/09/2025</v>
      </c>
      <c r="R1552" s="13" t="str">
        <f t="shared" si="138"/>
        <v>09</v>
      </c>
      <c r="S1552" s="13" t="str">
        <f t="shared" si="139"/>
        <v>Fri</v>
      </c>
    </row>
    <row r="1553" spans="1:19" x14ac:dyDescent="0.25">
      <c r="A1553" s="58">
        <v>45919.203229166669</v>
      </c>
      <c r="B1553" s="59">
        <v>444397251</v>
      </c>
      <c r="C1553" s="38" t="s">
        <v>36</v>
      </c>
      <c r="D1553" s="38" t="s">
        <v>38</v>
      </c>
      <c r="E1553" s="38" t="s">
        <v>45</v>
      </c>
      <c r="F1553" s="38" t="s">
        <v>120</v>
      </c>
      <c r="G1553" s="35">
        <v>3636.08</v>
      </c>
      <c r="H1553" s="59">
        <v>443615984</v>
      </c>
      <c r="I1553" s="35">
        <v>0</v>
      </c>
      <c r="J1553" s="35">
        <v>0</v>
      </c>
      <c r="K1553" s="35">
        <v>0</v>
      </c>
      <c r="L1553" s="35">
        <v>0</v>
      </c>
      <c r="M1553" s="35">
        <v>9886.33</v>
      </c>
      <c r="N1553" s="38" t="s">
        <v>116</v>
      </c>
      <c r="O1553" s="14">
        <f t="shared" ref="O1553:O1565" si="140">A1553</f>
        <v>45919.203229166669</v>
      </c>
      <c r="P1553" s="19">
        <f t="shared" ref="P1553:P1565" si="141">O1553+(5/24)</f>
        <v>45919.411562500005</v>
      </c>
      <c r="Q1553" s="20" t="str">
        <f t="shared" ref="Q1553:Q1565" si="142">TEXT(P1553,"dd/mm/yyyy")</f>
        <v>19/09/2025</v>
      </c>
      <c r="R1553" s="13" t="str">
        <f t="shared" ref="R1553:R1565" si="143">TEXT(P1553,"hh")</f>
        <v>09</v>
      </c>
      <c r="S1553" s="13" t="str">
        <f t="shared" ref="S1553:S1565" si="144">TEXT(P1553,"ddd")</f>
        <v>Fri</v>
      </c>
    </row>
    <row r="1554" spans="1:19" x14ac:dyDescent="0.25">
      <c r="A1554" s="60">
        <v>45919.203229166669</v>
      </c>
      <c r="B1554" s="61">
        <v>444397254</v>
      </c>
      <c r="C1554" s="37" t="s">
        <v>36</v>
      </c>
      <c r="D1554" s="37" t="s">
        <v>38</v>
      </c>
      <c r="E1554" s="37" t="s">
        <v>45</v>
      </c>
      <c r="F1554" s="37" t="s">
        <v>120</v>
      </c>
      <c r="G1554" s="36">
        <v>3636.05</v>
      </c>
      <c r="H1554" s="61">
        <v>443615987</v>
      </c>
      <c r="I1554" s="36">
        <v>0</v>
      </c>
      <c r="J1554" s="36">
        <v>0</v>
      </c>
      <c r="K1554" s="36">
        <v>0</v>
      </c>
      <c r="L1554" s="36">
        <v>0</v>
      </c>
      <c r="M1554" s="36">
        <v>9886.33</v>
      </c>
      <c r="N1554" s="37" t="s">
        <v>119</v>
      </c>
      <c r="O1554" s="14">
        <f t="shared" si="140"/>
        <v>45919.203229166669</v>
      </c>
      <c r="P1554" s="19">
        <f t="shared" si="141"/>
        <v>45919.411562500005</v>
      </c>
      <c r="Q1554" s="20" t="str">
        <f t="shared" si="142"/>
        <v>19/09/2025</v>
      </c>
      <c r="R1554" s="13" t="str">
        <f t="shared" si="143"/>
        <v>09</v>
      </c>
      <c r="S1554" s="13" t="str">
        <f t="shared" si="144"/>
        <v>Fri</v>
      </c>
    </row>
    <row r="1555" spans="1:19" x14ac:dyDescent="0.25">
      <c r="A1555" s="58">
        <v>45919.203483796293</v>
      </c>
      <c r="B1555" s="59">
        <v>444397427</v>
      </c>
      <c r="C1555" s="38" t="s">
        <v>36</v>
      </c>
      <c r="D1555" s="38" t="s">
        <v>37</v>
      </c>
      <c r="E1555" s="38" t="s">
        <v>46</v>
      </c>
      <c r="F1555" s="38" t="s">
        <v>120</v>
      </c>
      <c r="G1555" s="35">
        <v>3639.13</v>
      </c>
      <c r="H1555" s="59">
        <v>443616162</v>
      </c>
      <c r="I1555" s="35">
        <v>0</v>
      </c>
      <c r="J1555" s="35">
        <v>0</v>
      </c>
      <c r="K1555" s="35">
        <v>0</v>
      </c>
      <c r="L1555" s="35">
        <v>-2.93</v>
      </c>
      <c r="M1555" s="35">
        <v>9883.4</v>
      </c>
      <c r="N1555" s="38" t="s">
        <v>1267</v>
      </c>
      <c r="O1555" s="14">
        <f t="shared" si="140"/>
        <v>45919.203483796293</v>
      </c>
      <c r="P1555" s="19">
        <f t="shared" si="141"/>
        <v>45919.411817129629</v>
      </c>
      <c r="Q1555" s="20" t="str">
        <f t="shared" si="142"/>
        <v>19/09/2025</v>
      </c>
      <c r="R1555" s="13" t="str">
        <f t="shared" si="143"/>
        <v>09</v>
      </c>
      <c r="S1555" s="13" t="str">
        <f t="shared" si="144"/>
        <v>Fri</v>
      </c>
    </row>
    <row r="1556" spans="1:19" x14ac:dyDescent="0.25">
      <c r="A1556" s="60">
        <v>45919.20349537037</v>
      </c>
      <c r="B1556" s="61">
        <v>444397438</v>
      </c>
      <c r="C1556" s="37" t="s">
        <v>36</v>
      </c>
      <c r="D1556" s="37" t="s">
        <v>37</v>
      </c>
      <c r="E1556" s="37" t="s">
        <v>46</v>
      </c>
      <c r="F1556" s="37" t="s">
        <v>120</v>
      </c>
      <c r="G1556" s="36">
        <v>3639.21</v>
      </c>
      <c r="H1556" s="61">
        <v>443616173</v>
      </c>
      <c r="I1556" s="36">
        <v>0</v>
      </c>
      <c r="J1556" s="36">
        <v>0</v>
      </c>
      <c r="K1556" s="36">
        <v>0</v>
      </c>
      <c r="L1556" s="36">
        <v>-3.13</v>
      </c>
      <c r="M1556" s="36">
        <v>9880.27</v>
      </c>
      <c r="N1556" s="37" t="s">
        <v>1268</v>
      </c>
      <c r="O1556" s="14">
        <f t="shared" si="140"/>
        <v>45919.20349537037</v>
      </c>
      <c r="P1556" s="19">
        <f t="shared" si="141"/>
        <v>45919.411828703705</v>
      </c>
      <c r="Q1556" s="20" t="str">
        <f t="shared" si="142"/>
        <v>19/09/2025</v>
      </c>
      <c r="R1556" s="13" t="str">
        <f t="shared" si="143"/>
        <v>09</v>
      </c>
      <c r="S1556" s="13" t="str">
        <f t="shared" si="144"/>
        <v>Fri</v>
      </c>
    </row>
    <row r="1557" spans="1:19" x14ac:dyDescent="0.25">
      <c r="A1557" s="58">
        <v>45919.20349537037</v>
      </c>
      <c r="B1557" s="59">
        <v>444397439</v>
      </c>
      <c r="C1557" s="38" t="s">
        <v>36</v>
      </c>
      <c r="D1557" s="38" t="s">
        <v>37</v>
      </c>
      <c r="E1557" s="38" t="s">
        <v>46</v>
      </c>
      <c r="F1557" s="38" t="s">
        <v>120</v>
      </c>
      <c r="G1557" s="35">
        <v>3639.21</v>
      </c>
      <c r="H1557" s="59">
        <v>443616174</v>
      </c>
      <c r="I1557" s="35">
        <v>0</v>
      </c>
      <c r="J1557" s="35">
        <v>0</v>
      </c>
      <c r="K1557" s="35">
        <v>0</v>
      </c>
      <c r="L1557" s="35">
        <v>-3.16</v>
      </c>
      <c r="M1557" s="35">
        <v>9877.11</v>
      </c>
      <c r="N1557" s="38" t="s">
        <v>1268</v>
      </c>
      <c r="O1557" s="14">
        <f t="shared" si="140"/>
        <v>45919.20349537037</v>
      </c>
      <c r="P1557" s="19">
        <f t="shared" si="141"/>
        <v>45919.411828703705</v>
      </c>
      <c r="Q1557" s="20" t="str">
        <f t="shared" si="142"/>
        <v>19/09/2025</v>
      </c>
      <c r="R1557" s="13" t="str">
        <f t="shared" si="143"/>
        <v>09</v>
      </c>
      <c r="S1557" s="13" t="str">
        <f t="shared" si="144"/>
        <v>Fri</v>
      </c>
    </row>
    <row r="1558" spans="1:19" x14ac:dyDescent="0.25">
      <c r="A1558" s="60">
        <v>45919.20380787037</v>
      </c>
      <c r="B1558" s="61">
        <v>444397598</v>
      </c>
      <c r="C1558" s="37" t="s">
        <v>36</v>
      </c>
      <c r="D1558" s="37" t="s">
        <v>38</v>
      </c>
      <c r="E1558" s="37" t="s">
        <v>45</v>
      </c>
      <c r="F1558" s="37" t="s">
        <v>120</v>
      </c>
      <c r="G1558" s="36">
        <v>3639.48</v>
      </c>
      <c r="H1558" s="61">
        <v>443616334</v>
      </c>
      <c r="I1558" s="36">
        <v>0</v>
      </c>
      <c r="J1558" s="36">
        <v>0</v>
      </c>
      <c r="K1558" s="36">
        <v>0</v>
      </c>
      <c r="L1558" s="36">
        <v>0</v>
      </c>
      <c r="M1558" s="36">
        <v>9877.11</v>
      </c>
      <c r="N1558" s="37" t="s">
        <v>114</v>
      </c>
      <c r="O1558" s="14">
        <f t="shared" si="140"/>
        <v>45919.20380787037</v>
      </c>
      <c r="P1558" s="19">
        <f t="shared" si="141"/>
        <v>45919.412141203706</v>
      </c>
      <c r="Q1558" s="20" t="str">
        <f t="shared" si="142"/>
        <v>19/09/2025</v>
      </c>
      <c r="R1558" s="13" t="str">
        <f t="shared" si="143"/>
        <v>09</v>
      </c>
      <c r="S1558" s="13" t="str">
        <f t="shared" si="144"/>
        <v>Fri</v>
      </c>
    </row>
    <row r="1559" spans="1:19" x14ac:dyDescent="0.25">
      <c r="A1559" s="58">
        <v>45919.20380787037</v>
      </c>
      <c r="B1559" s="59">
        <v>444397599</v>
      </c>
      <c r="C1559" s="38" t="s">
        <v>36</v>
      </c>
      <c r="D1559" s="38" t="s">
        <v>38</v>
      </c>
      <c r="E1559" s="38" t="s">
        <v>45</v>
      </c>
      <c r="F1559" s="38" t="s">
        <v>120</v>
      </c>
      <c r="G1559" s="35">
        <v>3639.48</v>
      </c>
      <c r="H1559" s="59">
        <v>443616335</v>
      </c>
      <c r="I1559" s="35">
        <v>0</v>
      </c>
      <c r="J1559" s="35">
        <v>0</v>
      </c>
      <c r="K1559" s="35">
        <v>0</v>
      </c>
      <c r="L1559" s="35">
        <v>0</v>
      </c>
      <c r="M1559" s="35">
        <v>9877.11</v>
      </c>
      <c r="N1559" s="38" t="s">
        <v>47</v>
      </c>
      <c r="O1559" s="14">
        <f t="shared" si="140"/>
        <v>45919.20380787037</v>
      </c>
      <c r="P1559" s="19">
        <f t="shared" si="141"/>
        <v>45919.412141203706</v>
      </c>
      <c r="Q1559" s="20" t="str">
        <f t="shared" si="142"/>
        <v>19/09/2025</v>
      </c>
      <c r="R1559" s="13" t="str">
        <f t="shared" si="143"/>
        <v>09</v>
      </c>
      <c r="S1559" s="13" t="str">
        <f t="shared" si="144"/>
        <v>Fri</v>
      </c>
    </row>
    <row r="1560" spans="1:19" x14ac:dyDescent="0.25">
      <c r="A1560" s="60">
        <v>45919.20380787037</v>
      </c>
      <c r="B1560" s="61">
        <v>444397600</v>
      </c>
      <c r="C1560" s="37" t="s">
        <v>36</v>
      </c>
      <c r="D1560" s="37" t="s">
        <v>38</v>
      </c>
      <c r="E1560" s="37" t="s">
        <v>45</v>
      </c>
      <c r="F1560" s="37" t="s">
        <v>120</v>
      </c>
      <c r="G1560" s="36">
        <v>3639.53</v>
      </c>
      <c r="H1560" s="61">
        <v>443616336</v>
      </c>
      <c r="I1560" s="36">
        <v>0</v>
      </c>
      <c r="J1560" s="36">
        <v>0</v>
      </c>
      <c r="K1560" s="36">
        <v>0</v>
      </c>
      <c r="L1560" s="36">
        <v>0</v>
      </c>
      <c r="M1560" s="36">
        <v>9877.11</v>
      </c>
      <c r="N1560" s="37" t="s">
        <v>108</v>
      </c>
      <c r="O1560" s="14">
        <f t="shared" si="140"/>
        <v>45919.20380787037</v>
      </c>
      <c r="P1560" s="19">
        <f t="shared" si="141"/>
        <v>45919.412141203706</v>
      </c>
      <c r="Q1560" s="20" t="str">
        <f t="shared" si="142"/>
        <v>19/09/2025</v>
      </c>
      <c r="R1560" s="13" t="str">
        <f t="shared" si="143"/>
        <v>09</v>
      </c>
      <c r="S1560" s="13" t="str">
        <f t="shared" si="144"/>
        <v>Fri</v>
      </c>
    </row>
    <row r="1561" spans="1:19" x14ac:dyDescent="0.25">
      <c r="A1561" s="58">
        <v>45919.20380787037</v>
      </c>
      <c r="B1561" s="59">
        <v>444397601</v>
      </c>
      <c r="C1561" s="38" t="s">
        <v>36</v>
      </c>
      <c r="D1561" s="38" t="s">
        <v>38</v>
      </c>
      <c r="E1561" s="38" t="s">
        <v>45</v>
      </c>
      <c r="F1561" s="38" t="s">
        <v>120</v>
      </c>
      <c r="G1561" s="35">
        <v>3639.41</v>
      </c>
      <c r="H1561" s="59">
        <v>443616337</v>
      </c>
      <c r="I1561" s="35">
        <v>0</v>
      </c>
      <c r="J1561" s="35">
        <v>0</v>
      </c>
      <c r="K1561" s="35">
        <v>0</v>
      </c>
      <c r="L1561" s="35">
        <v>0</v>
      </c>
      <c r="M1561" s="35">
        <v>9877.11</v>
      </c>
      <c r="N1561" s="38" t="s">
        <v>48</v>
      </c>
      <c r="O1561" s="14">
        <f t="shared" si="140"/>
        <v>45919.20380787037</v>
      </c>
      <c r="P1561" s="19">
        <f t="shared" si="141"/>
        <v>45919.412141203706</v>
      </c>
      <c r="Q1561" s="20" t="str">
        <f t="shared" si="142"/>
        <v>19/09/2025</v>
      </c>
      <c r="R1561" s="13" t="str">
        <f t="shared" si="143"/>
        <v>09</v>
      </c>
      <c r="S1561" s="13" t="str">
        <f t="shared" si="144"/>
        <v>Fri</v>
      </c>
    </row>
    <row r="1562" spans="1:19" x14ac:dyDescent="0.25">
      <c r="A1562" s="60">
        <v>45919.203819444447</v>
      </c>
      <c r="B1562" s="61">
        <v>444397602</v>
      </c>
      <c r="C1562" s="37" t="s">
        <v>36</v>
      </c>
      <c r="D1562" s="37" t="s">
        <v>38</v>
      </c>
      <c r="E1562" s="37" t="s">
        <v>45</v>
      </c>
      <c r="F1562" s="37" t="s">
        <v>120</v>
      </c>
      <c r="G1562" s="36">
        <v>3639.41</v>
      </c>
      <c r="H1562" s="61">
        <v>443616338</v>
      </c>
      <c r="I1562" s="36">
        <v>0</v>
      </c>
      <c r="J1562" s="36">
        <v>0</v>
      </c>
      <c r="K1562" s="36">
        <v>0</v>
      </c>
      <c r="L1562" s="36">
        <v>0</v>
      </c>
      <c r="M1562" s="36">
        <v>9877.11</v>
      </c>
      <c r="N1562" s="37" t="s">
        <v>77</v>
      </c>
      <c r="O1562" s="14">
        <f t="shared" si="140"/>
        <v>45919.203819444447</v>
      </c>
      <c r="P1562" s="19">
        <f t="shared" si="141"/>
        <v>45919.412152777782</v>
      </c>
      <c r="Q1562" s="20" t="str">
        <f t="shared" si="142"/>
        <v>19/09/2025</v>
      </c>
      <c r="R1562" s="13" t="str">
        <f t="shared" si="143"/>
        <v>09</v>
      </c>
      <c r="S1562" s="13" t="str">
        <f t="shared" si="144"/>
        <v>Fri</v>
      </c>
    </row>
    <row r="1563" spans="1:19" x14ac:dyDescent="0.25">
      <c r="A1563" s="58">
        <v>45919.203819444447</v>
      </c>
      <c r="B1563" s="59">
        <v>444397603</v>
      </c>
      <c r="C1563" s="38" t="s">
        <v>36</v>
      </c>
      <c r="D1563" s="38" t="s">
        <v>38</v>
      </c>
      <c r="E1563" s="38" t="s">
        <v>45</v>
      </c>
      <c r="F1563" s="38" t="s">
        <v>120</v>
      </c>
      <c r="G1563" s="35">
        <v>3639.41</v>
      </c>
      <c r="H1563" s="59">
        <v>443616339</v>
      </c>
      <c r="I1563" s="35">
        <v>0</v>
      </c>
      <c r="J1563" s="35">
        <v>0</v>
      </c>
      <c r="K1563" s="35">
        <v>0</v>
      </c>
      <c r="L1563" s="35">
        <v>0</v>
      </c>
      <c r="M1563" s="35">
        <v>9877.11</v>
      </c>
      <c r="N1563" s="38" t="s">
        <v>52</v>
      </c>
      <c r="O1563" s="14">
        <f t="shared" si="140"/>
        <v>45919.203819444447</v>
      </c>
      <c r="P1563" s="19">
        <f t="shared" si="141"/>
        <v>45919.412152777782</v>
      </c>
      <c r="Q1563" s="20" t="str">
        <f t="shared" si="142"/>
        <v>19/09/2025</v>
      </c>
      <c r="R1563" s="13" t="str">
        <f t="shared" si="143"/>
        <v>09</v>
      </c>
      <c r="S1563" s="13" t="str">
        <f t="shared" si="144"/>
        <v>Fri</v>
      </c>
    </row>
    <row r="1564" spans="1:19" x14ac:dyDescent="0.25">
      <c r="A1564" s="60">
        <v>45919.203819444447</v>
      </c>
      <c r="B1564" s="61">
        <v>444397604</v>
      </c>
      <c r="C1564" s="37" t="s">
        <v>36</v>
      </c>
      <c r="D1564" s="37" t="s">
        <v>38</v>
      </c>
      <c r="E1564" s="37" t="s">
        <v>45</v>
      </c>
      <c r="F1564" s="37" t="s">
        <v>120</v>
      </c>
      <c r="G1564" s="36">
        <v>3639.39</v>
      </c>
      <c r="H1564" s="61">
        <v>443616340</v>
      </c>
      <c r="I1564" s="36">
        <v>0</v>
      </c>
      <c r="J1564" s="36">
        <v>0</v>
      </c>
      <c r="K1564" s="36">
        <v>0</v>
      </c>
      <c r="L1564" s="36">
        <v>0</v>
      </c>
      <c r="M1564" s="36">
        <v>9877.11</v>
      </c>
      <c r="N1564" s="37" t="s">
        <v>109</v>
      </c>
      <c r="O1564" s="14">
        <f t="shared" si="140"/>
        <v>45919.203819444447</v>
      </c>
      <c r="P1564" s="19">
        <f t="shared" si="141"/>
        <v>45919.412152777782</v>
      </c>
      <c r="Q1564" s="20" t="str">
        <f t="shared" si="142"/>
        <v>19/09/2025</v>
      </c>
      <c r="R1564" s="13" t="str">
        <f t="shared" si="143"/>
        <v>09</v>
      </c>
      <c r="S1564" s="13" t="str">
        <f t="shared" si="144"/>
        <v>Fri</v>
      </c>
    </row>
    <row r="1565" spans="1:19" x14ac:dyDescent="0.25">
      <c r="A1565" s="58">
        <v>45919.204236111109</v>
      </c>
      <c r="B1565" s="59">
        <v>444397770</v>
      </c>
      <c r="C1565" s="38" t="s">
        <v>36</v>
      </c>
      <c r="D1565" s="38" t="s">
        <v>37</v>
      </c>
      <c r="E1565" s="38" t="s">
        <v>46</v>
      </c>
      <c r="F1565" s="38" t="s">
        <v>120</v>
      </c>
      <c r="G1565" s="35">
        <v>3640.99</v>
      </c>
      <c r="H1565" s="59">
        <v>443616508</v>
      </c>
      <c r="I1565" s="35">
        <v>0</v>
      </c>
      <c r="J1565" s="35">
        <v>0</v>
      </c>
      <c r="K1565" s="35">
        <v>0</v>
      </c>
      <c r="L1565" s="35">
        <v>-1.6</v>
      </c>
      <c r="M1565" s="35">
        <v>9875.51</v>
      </c>
      <c r="N1565" s="38" t="s">
        <v>1269</v>
      </c>
      <c r="O1565" s="14">
        <f t="shared" si="140"/>
        <v>45919.204236111109</v>
      </c>
      <c r="P1565" s="19">
        <f t="shared" si="141"/>
        <v>45919.412569444445</v>
      </c>
      <c r="Q1565" s="20" t="str">
        <f t="shared" si="142"/>
        <v>19/09/2025</v>
      </c>
      <c r="R1565" s="13" t="str">
        <f t="shared" si="143"/>
        <v>09</v>
      </c>
      <c r="S1565" s="13" t="str">
        <f t="shared" si="144"/>
        <v>Fri</v>
      </c>
    </row>
    <row r="1566" spans="1:19" x14ac:dyDescent="0.25">
      <c r="A1566" s="60">
        <v>45919.204965277779</v>
      </c>
      <c r="B1566" s="61">
        <v>444398233</v>
      </c>
      <c r="C1566" s="37" t="s">
        <v>36</v>
      </c>
      <c r="D1566" s="37" t="s">
        <v>38</v>
      </c>
      <c r="E1566" s="37" t="s">
        <v>45</v>
      </c>
      <c r="F1566" s="37" t="s">
        <v>120</v>
      </c>
      <c r="G1566" s="36">
        <v>3639.6</v>
      </c>
      <c r="H1566" s="61">
        <v>443616975</v>
      </c>
      <c r="I1566" s="36">
        <v>0</v>
      </c>
      <c r="J1566" s="36">
        <v>0</v>
      </c>
      <c r="K1566" s="36">
        <v>0</v>
      </c>
      <c r="L1566" s="36">
        <v>0</v>
      </c>
      <c r="M1566" s="36">
        <v>9875.51</v>
      </c>
      <c r="N1566" s="37" t="s">
        <v>109</v>
      </c>
      <c r="O1566" s="14">
        <f t="shared" ref="O1566:O1629" si="145">A1566</f>
        <v>45919.204965277779</v>
      </c>
      <c r="P1566" s="19">
        <f t="shared" ref="P1566:P1629" si="146">O1566+(5/24)</f>
        <v>45919.413298611114</v>
      </c>
      <c r="Q1566" s="20" t="str">
        <f t="shared" ref="Q1566:Q1629" si="147">TEXT(P1566,"dd/mm/yyyy")</f>
        <v>19/09/2025</v>
      </c>
      <c r="R1566" s="13" t="str">
        <f t="shared" ref="R1566:R1629" si="148">TEXT(P1566,"hh")</f>
        <v>09</v>
      </c>
      <c r="S1566" s="13" t="str">
        <f t="shared" ref="S1566:S1629" si="149">TEXT(P1566,"ddd")</f>
        <v>Fri</v>
      </c>
    </row>
    <row r="1567" spans="1:19" x14ac:dyDescent="0.25">
      <c r="A1567" s="58">
        <v>45919.205428240741</v>
      </c>
      <c r="B1567" s="59">
        <v>444398381</v>
      </c>
      <c r="C1567" s="38" t="s">
        <v>36</v>
      </c>
      <c r="D1567" s="38" t="s">
        <v>38</v>
      </c>
      <c r="E1567" s="38" t="s">
        <v>45</v>
      </c>
      <c r="F1567" s="38" t="s">
        <v>120</v>
      </c>
      <c r="G1567" s="35">
        <v>3639.43</v>
      </c>
      <c r="H1567" s="59">
        <v>443617123</v>
      </c>
      <c r="I1567" s="35">
        <v>0</v>
      </c>
      <c r="J1567" s="35">
        <v>0</v>
      </c>
      <c r="K1567" s="35">
        <v>0</v>
      </c>
      <c r="L1567" s="35">
        <v>0</v>
      </c>
      <c r="M1567" s="35">
        <v>9875.51</v>
      </c>
      <c r="N1567" s="38" t="s">
        <v>119</v>
      </c>
      <c r="O1567" s="14">
        <f t="shared" si="145"/>
        <v>45919.205428240741</v>
      </c>
      <c r="P1567" s="19">
        <f t="shared" si="146"/>
        <v>45919.413761574076</v>
      </c>
      <c r="Q1567" s="20" t="str">
        <f t="shared" si="147"/>
        <v>19/09/2025</v>
      </c>
      <c r="R1567" s="13" t="str">
        <f t="shared" si="148"/>
        <v>09</v>
      </c>
      <c r="S1567" s="13" t="str">
        <f t="shared" si="149"/>
        <v>Fri</v>
      </c>
    </row>
    <row r="1568" spans="1:19" x14ac:dyDescent="0.25">
      <c r="A1568" s="60">
        <v>45919.205428240741</v>
      </c>
      <c r="B1568" s="61">
        <v>444398383</v>
      </c>
      <c r="C1568" s="37" t="s">
        <v>36</v>
      </c>
      <c r="D1568" s="37" t="s">
        <v>38</v>
      </c>
      <c r="E1568" s="37" t="s">
        <v>45</v>
      </c>
      <c r="F1568" s="37" t="s">
        <v>120</v>
      </c>
      <c r="G1568" s="36">
        <v>3639.43</v>
      </c>
      <c r="H1568" s="61">
        <v>443617125</v>
      </c>
      <c r="I1568" s="36">
        <v>0</v>
      </c>
      <c r="J1568" s="36">
        <v>0</v>
      </c>
      <c r="K1568" s="36">
        <v>0</v>
      </c>
      <c r="L1568" s="36">
        <v>0</v>
      </c>
      <c r="M1568" s="36">
        <v>9875.51</v>
      </c>
      <c r="N1568" s="37" t="s">
        <v>115</v>
      </c>
      <c r="O1568" s="14">
        <f t="shared" si="145"/>
        <v>45919.205428240741</v>
      </c>
      <c r="P1568" s="19">
        <f t="shared" si="146"/>
        <v>45919.413761574076</v>
      </c>
      <c r="Q1568" s="20" t="str">
        <f t="shared" si="147"/>
        <v>19/09/2025</v>
      </c>
      <c r="R1568" s="13" t="str">
        <f t="shared" si="148"/>
        <v>09</v>
      </c>
      <c r="S1568" s="13" t="str">
        <f t="shared" si="149"/>
        <v>Fri</v>
      </c>
    </row>
    <row r="1569" spans="1:19" x14ac:dyDescent="0.25">
      <c r="A1569" s="58">
        <v>45919.205428240741</v>
      </c>
      <c r="B1569" s="59">
        <v>444398384</v>
      </c>
      <c r="C1569" s="38" t="s">
        <v>36</v>
      </c>
      <c r="D1569" s="38" t="s">
        <v>38</v>
      </c>
      <c r="E1569" s="38" t="s">
        <v>45</v>
      </c>
      <c r="F1569" s="38" t="s">
        <v>120</v>
      </c>
      <c r="G1569" s="35">
        <v>3639.5</v>
      </c>
      <c r="H1569" s="59">
        <v>443617126</v>
      </c>
      <c r="I1569" s="35">
        <v>0</v>
      </c>
      <c r="J1569" s="35">
        <v>0</v>
      </c>
      <c r="K1569" s="35">
        <v>0</v>
      </c>
      <c r="L1569" s="35">
        <v>0</v>
      </c>
      <c r="M1569" s="35">
        <v>9875.51</v>
      </c>
      <c r="N1569" s="38" t="s">
        <v>116</v>
      </c>
      <c r="O1569" s="14">
        <f t="shared" si="145"/>
        <v>45919.205428240741</v>
      </c>
      <c r="P1569" s="19">
        <f t="shared" si="146"/>
        <v>45919.413761574076</v>
      </c>
      <c r="Q1569" s="20" t="str">
        <f t="shared" si="147"/>
        <v>19/09/2025</v>
      </c>
      <c r="R1569" s="13" t="str">
        <f t="shared" si="148"/>
        <v>09</v>
      </c>
      <c r="S1569" s="13" t="str">
        <f t="shared" si="149"/>
        <v>Fri</v>
      </c>
    </row>
    <row r="1570" spans="1:19" x14ac:dyDescent="0.25">
      <c r="A1570" s="60">
        <v>45919.20685185185</v>
      </c>
      <c r="B1570" s="61">
        <v>444398806</v>
      </c>
      <c r="C1570" s="37" t="s">
        <v>36</v>
      </c>
      <c r="D1570" s="37" t="s">
        <v>37</v>
      </c>
      <c r="E1570" s="37" t="s">
        <v>46</v>
      </c>
      <c r="F1570" s="37" t="s">
        <v>120</v>
      </c>
      <c r="G1570" s="36">
        <v>3638.19</v>
      </c>
      <c r="H1570" s="61">
        <v>443617544</v>
      </c>
      <c r="I1570" s="36">
        <v>0</v>
      </c>
      <c r="J1570" s="36">
        <v>0</v>
      </c>
      <c r="K1570" s="36">
        <v>0</v>
      </c>
      <c r="L1570" s="36">
        <v>1.41</v>
      </c>
      <c r="M1570" s="36">
        <v>9876.92</v>
      </c>
      <c r="N1570" s="37" t="s">
        <v>1270</v>
      </c>
      <c r="O1570" s="14">
        <f t="shared" si="145"/>
        <v>45919.20685185185</v>
      </c>
      <c r="P1570" s="19">
        <f t="shared" si="146"/>
        <v>45919.415185185186</v>
      </c>
      <c r="Q1570" s="20" t="str">
        <f t="shared" si="147"/>
        <v>19/09/2025</v>
      </c>
      <c r="R1570" s="13" t="str">
        <f t="shared" si="148"/>
        <v>09</v>
      </c>
      <c r="S1570" s="13" t="str">
        <f t="shared" si="149"/>
        <v>Fri</v>
      </c>
    </row>
    <row r="1571" spans="1:19" x14ac:dyDescent="0.25">
      <c r="A1571" s="58">
        <v>45919.207592592589</v>
      </c>
      <c r="B1571" s="59">
        <v>444399067</v>
      </c>
      <c r="C1571" s="38" t="s">
        <v>36</v>
      </c>
      <c r="D1571" s="38" t="s">
        <v>37</v>
      </c>
      <c r="E1571" s="38" t="s">
        <v>46</v>
      </c>
      <c r="F1571" s="38" t="s">
        <v>120</v>
      </c>
      <c r="G1571" s="35">
        <v>3639.29</v>
      </c>
      <c r="H1571" s="59">
        <v>443617806</v>
      </c>
      <c r="I1571" s="35">
        <v>0</v>
      </c>
      <c r="J1571" s="35">
        <v>0</v>
      </c>
      <c r="K1571" s="35">
        <v>0</v>
      </c>
      <c r="L1571" s="35">
        <v>0.21</v>
      </c>
      <c r="M1571" s="35">
        <v>9877.1299999999992</v>
      </c>
      <c r="N1571" s="38" t="s">
        <v>1209</v>
      </c>
      <c r="O1571" s="14">
        <f t="shared" si="145"/>
        <v>45919.207592592589</v>
      </c>
      <c r="P1571" s="19">
        <f t="shared" si="146"/>
        <v>45919.415925925925</v>
      </c>
      <c r="Q1571" s="20" t="str">
        <f t="shared" si="147"/>
        <v>19/09/2025</v>
      </c>
      <c r="R1571" s="13" t="str">
        <f t="shared" si="148"/>
        <v>09</v>
      </c>
      <c r="S1571" s="13" t="str">
        <f t="shared" si="149"/>
        <v>Fri</v>
      </c>
    </row>
    <row r="1572" spans="1:19" x14ac:dyDescent="0.25">
      <c r="A1572" s="60">
        <v>45919.207592592589</v>
      </c>
      <c r="B1572" s="61">
        <v>444399068</v>
      </c>
      <c r="C1572" s="37" t="s">
        <v>36</v>
      </c>
      <c r="D1572" s="37" t="s">
        <v>37</v>
      </c>
      <c r="E1572" s="37" t="s">
        <v>46</v>
      </c>
      <c r="F1572" s="37" t="s">
        <v>120</v>
      </c>
      <c r="G1572" s="36">
        <v>3639.42</v>
      </c>
      <c r="H1572" s="61">
        <v>443617807</v>
      </c>
      <c r="I1572" s="36">
        <v>0</v>
      </c>
      <c r="J1572" s="36">
        <v>0</v>
      </c>
      <c r="K1572" s="36">
        <v>0</v>
      </c>
      <c r="L1572" s="36">
        <v>0.11</v>
      </c>
      <c r="M1572" s="36">
        <v>9877.24</v>
      </c>
      <c r="N1572" s="37" t="s">
        <v>1271</v>
      </c>
      <c r="O1572" s="14">
        <f t="shared" si="145"/>
        <v>45919.207592592589</v>
      </c>
      <c r="P1572" s="19">
        <f t="shared" si="146"/>
        <v>45919.415925925925</v>
      </c>
      <c r="Q1572" s="20" t="str">
        <f t="shared" si="147"/>
        <v>19/09/2025</v>
      </c>
      <c r="R1572" s="13" t="str">
        <f t="shared" si="148"/>
        <v>09</v>
      </c>
      <c r="S1572" s="13" t="str">
        <f t="shared" si="149"/>
        <v>Fri</v>
      </c>
    </row>
    <row r="1573" spans="1:19" x14ac:dyDescent="0.25">
      <c r="A1573" s="58">
        <v>45919.207627314812</v>
      </c>
      <c r="B1573" s="59">
        <v>444399078</v>
      </c>
      <c r="C1573" s="38" t="s">
        <v>36</v>
      </c>
      <c r="D1573" s="38" t="s">
        <v>38</v>
      </c>
      <c r="E1573" s="38" t="s">
        <v>45</v>
      </c>
      <c r="F1573" s="38" t="s">
        <v>120</v>
      </c>
      <c r="G1573" s="35">
        <v>3639.42</v>
      </c>
      <c r="H1573" s="59">
        <v>443617817</v>
      </c>
      <c r="I1573" s="35">
        <v>0</v>
      </c>
      <c r="J1573" s="35">
        <v>0</v>
      </c>
      <c r="K1573" s="35">
        <v>0</v>
      </c>
      <c r="L1573" s="35">
        <v>0</v>
      </c>
      <c r="M1573" s="35">
        <v>9877.24</v>
      </c>
      <c r="N1573" s="38" t="s">
        <v>109</v>
      </c>
      <c r="O1573" s="14">
        <f t="shared" si="145"/>
        <v>45919.207627314812</v>
      </c>
      <c r="P1573" s="19">
        <f t="shared" si="146"/>
        <v>45919.415960648148</v>
      </c>
      <c r="Q1573" s="20" t="str">
        <f t="shared" si="147"/>
        <v>19/09/2025</v>
      </c>
      <c r="R1573" s="13" t="str">
        <f t="shared" si="148"/>
        <v>09</v>
      </c>
      <c r="S1573" s="13" t="str">
        <f t="shared" si="149"/>
        <v>Fri</v>
      </c>
    </row>
    <row r="1574" spans="1:19" x14ac:dyDescent="0.25">
      <c r="A1574" s="60">
        <v>45919.207627314812</v>
      </c>
      <c r="B1574" s="61">
        <v>444399079</v>
      </c>
      <c r="C1574" s="37" t="s">
        <v>36</v>
      </c>
      <c r="D1574" s="37" t="s">
        <v>38</v>
      </c>
      <c r="E1574" s="37" t="s">
        <v>45</v>
      </c>
      <c r="F1574" s="37" t="s">
        <v>120</v>
      </c>
      <c r="G1574" s="36">
        <v>3639.42</v>
      </c>
      <c r="H1574" s="61">
        <v>443617818</v>
      </c>
      <c r="I1574" s="36">
        <v>0</v>
      </c>
      <c r="J1574" s="36">
        <v>0</v>
      </c>
      <c r="K1574" s="36">
        <v>0</v>
      </c>
      <c r="L1574" s="36">
        <v>0</v>
      </c>
      <c r="M1574" s="36">
        <v>9877.24</v>
      </c>
      <c r="N1574" s="37" t="s">
        <v>108</v>
      </c>
      <c r="O1574" s="14">
        <f t="shared" si="145"/>
        <v>45919.207627314812</v>
      </c>
      <c r="P1574" s="19">
        <f t="shared" si="146"/>
        <v>45919.415960648148</v>
      </c>
      <c r="Q1574" s="20" t="str">
        <f t="shared" si="147"/>
        <v>19/09/2025</v>
      </c>
      <c r="R1574" s="13" t="str">
        <f t="shared" si="148"/>
        <v>09</v>
      </c>
      <c r="S1574" s="13" t="str">
        <f t="shared" si="149"/>
        <v>Fri</v>
      </c>
    </row>
    <row r="1575" spans="1:19" x14ac:dyDescent="0.25">
      <c r="A1575" s="58">
        <v>45919.208796296298</v>
      </c>
      <c r="B1575" s="59">
        <v>444399425</v>
      </c>
      <c r="C1575" s="38" t="s">
        <v>36</v>
      </c>
      <c r="D1575" s="38" t="s">
        <v>37</v>
      </c>
      <c r="E1575" s="38" t="s">
        <v>46</v>
      </c>
      <c r="F1575" s="38" t="s">
        <v>120</v>
      </c>
      <c r="G1575" s="35">
        <v>3640.94</v>
      </c>
      <c r="H1575" s="59">
        <v>443618172</v>
      </c>
      <c r="I1575" s="35">
        <v>0</v>
      </c>
      <c r="J1575" s="35">
        <v>0</v>
      </c>
      <c r="K1575" s="35">
        <v>0</v>
      </c>
      <c r="L1575" s="35">
        <v>-1.52</v>
      </c>
      <c r="M1575" s="35">
        <v>9875.7199999999993</v>
      </c>
      <c r="N1575" s="38" t="s">
        <v>1272</v>
      </c>
      <c r="O1575" s="14">
        <f t="shared" si="145"/>
        <v>45919.208796296298</v>
      </c>
      <c r="P1575" s="19">
        <f t="shared" si="146"/>
        <v>45919.417129629634</v>
      </c>
      <c r="Q1575" s="20" t="str">
        <f t="shared" si="147"/>
        <v>19/09/2025</v>
      </c>
      <c r="R1575" s="13" t="str">
        <f t="shared" si="148"/>
        <v>10</v>
      </c>
      <c r="S1575" s="13" t="str">
        <f t="shared" si="149"/>
        <v>Fri</v>
      </c>
    </row>
    <row r="1576" spans="1:19" x14ac:dyDescent="0.25">
      <c r="A1576" s="60">
        <v>45919.209456018521</v>
      </c>
      <c r="B1576" s="61">
        <v>444399797</v>
      </c>
      <c r="C1576" s="37" t="s">
        <v>36</v>
      </c>
      <c r="D1576" s="37" t="s">
        <v>37</v>
      </c>
      <c r="E1576" s="37" t="s">
        <v>46</v>
      </c>
      <c r="F1576" s="37" t="s">
        <v>120</v>
      </c>
      <c r="G1576" s="36">
        <v>3641.98</v>
      </c>
      <c r="H1576" s="61">
        <v>443618543</v>
      </c>
      <c r="I1576" s="36">
        <v>0</v>
      </c>
      <c r="J1576" s="36">
        <v>0</v>
      </c>
      <c r="K1576" s="36">
        <v>0</v>
      </c>
      <c r="L1576" s="36">
        <v>-2.57</v>
      </c>
      <c r="M1576" s="36">
        <v>9873.15</v>
      </c>
      <c r="N1576" s="37" t="s">
        <v>1216</v>
      </c>
      <c r="O1576" s="14">
        <f t="shared" si="145"/>
        <v>45919.209456018521</v>
      </c>
      <c r="P1576" s="19">
        <f t="shared" si="146"/>
        <v>45919.417789351857</v>
      </c>
      <c r="Q1576" s="20" t="str">
        <f t="shared" si="147"/>
        <v>19/09/2025</v>
      </c>
      <c r="R1576" s="13" t="str">
        <f t="shared" si="148"/>
        <v>10</v>
      </c>
      <c r="S1576" s="13" t="str">
        <f t="shared" si="149"/>
        <v>Fri</v>
      </c>
    </row>
    <row r="1577" spans="1:19" x14ac:dyDescent="0.25">
      <c r="A1577" s="58">
        <v>45919.210868055554</v>
      </c>
      <c r="B1577" s="59">
        <v>444400382</v>
      </c>
      <c r="C1577" s="38" t="s">
        <v>36</v>
      </c>
      <c r="D1577" s="38" t="s">
        <v>38</v>
      </c>
      <c r="E1577" s="38" t="s">
        <v>45</v>
      </c>
      <c r="F1577" s="38" t="s">
        <v>120</v>
      </c>
      <c r="G1577" s="35">
        <v>3640.71</v>
      </c>
      <c r="H1577" s="59">
        <v>443619138</v>
      </c>
      <c r="I1577" s="35">
        <v>0</v>
      </c>
      <c r="J1577" s="35">
        <v>0</v>
      </c>
      <c r="K1577" s="35">
        <v>0</v>
      </c>
      <c r="L1577" s="35">
        <v>0</v>
      </c>
      <c r="M1577" s="35">
        <v>9873.15</v>
      </c>
      <c r="N1577" s="38" t="s">
        <v>48</v>
      </c>
      <c r="O1577" s="14">
        <f t="shared" si="145"/>
        <v>45919.210868055554</v>
      </c>
      <c r="P1577" s="19">
        <f t="shared" si="146"/>
        <v>45919.41920138889</v>
      </c>
      <c r="Q1577" s="20" t="str">
        <f t="shared" si="147"/>
        <v>19/09/2025</v>
      </c>
      <c r="R1577" s="13" t="str">
        <f t="shared" si="148"/>
        <v>10</v>
      </c>
      <c r="S1577" s="13" t="str">
        <f t="shared" si="149"/>
        <v>Fri</v>
      </c>
    </row>
    <row r="1578" spans="1:19" x14ac:dyDescent="0.25">
      <c r="A1578" s="60">
        <v>45919.214849537035</v>
      </c>
      <c r="B1578" s="61">
        <v>444401410</v>
      </c>
      <c r="C1578" s="37" t="s">
        <v>36</v>
      </c>
      <c r="D1578" s="37" t="s">
        <v>37</v>
      </c>
      <c r="E1578" s="37" t="s">
        <v>46</v>
      </c>
      <c r="F1578" s="37" t="s">
        <v>120</v>
      </c>
      <c r="G1578" s="36">
        <v>3642.48</v>
      </c>
      <c r="H1578" s="61">
        <v>443620146</v>
      </c>
      <c r="I1578" s="36">
        <v>0</v>
      </c>
      <c r="J1578" s="36">
        <v>0</v>
      </c>
      <c r="K1578" s="36">
        <v>0</v>
      </c>
      <c r="L1578" s="36">
        <v>-3</v>
      </c>
      <c r="M1578" s="36">
        <v>9870.15</v>
      </c>
      <c r="N1578" s="37" t="s">
        <v>1273</v>
      </c>
      <c r="O1578" s="14">
        <f t="shared" si="145"/>
        <v>45919.214849537035</v>
      </c>
      <c r="P1578" s="19">
        <f t="shared" si="146"/>
        <v>45919.423182870371</v>
      </c>
      <c r="Q1578" s="20" t="str">
        <f t="shared" si="147"/>
        <v>19/09/2025</v>
      </c>
      <c r="R1578" s="13" t="str">
        <f t="shared" si="148"/>
        <v>10</v>
      </c>
      <c r="S1578" s="13" t="str">
        <f t="shared" si="149"/>
        <v>Fri</v>
      </c>
    </row>
    <row r="1579" spans="1:19" x14ac:dyDescent="0.25">
      <c r="A1579" s="58">
        <v>45919.214849537035</v>
      </c>
      <c r="B1579" s="59">
        <v>444401411</v>
      </c>
      <c r="C1579" s="38" t="s">
        <v>36</v>
      </c>
      <c r="D1579" s="38" t="s">
        <v>37</v>
      </c>
      <c r="E1579" s="38" t="s">
        <v>46</v>
      </c>
      <c r="F1579" s="38" t="s">
        <v>120</v>
      </c>
      <c r="G1579" s="35">
        <v>3642.48</v>
      </c>
      <c r="H1579" s="59">
        <v>443620147</v>
      </c>
      <c r="I1579" s="35">
        <v>0</v>
      </c>
      <c r="J1579" s="35">
        <v>0</v>
      </c>
      <c r="K1579" s="35">
        <v>0</v>
      </c>
      <c r="L1579" s="35">
        <v>-3</v>
      </c>
      <c r="M1579" s="35">
        <v>9867.15</v>
      </c>
      <c r="N1579" s="38" t="s">
        <v>1273</v>
      </c>
      <c r="O1579" s="14">
        <f t="shared" si="145"/>
        <v>45919.214849537035</v>
      </c>
      <c r="P1579" s="19">
        <f t="shared" si="146"/>
        <v>45919.423182870371</v>
      </c>
      <c r="Q1579" s="20" t="str">
        <f t="shared" si="147"/>
        <v>19/09/2025</v>
      </c>
      <c r="R1579" s="13" t="str">
        <f t="shared" si="148"/>
        <v>10</v>
      </c>
      <c r="S1579" s="13" t="str">
        <f t="shared" si="149"/>
        <v>Fri</v>
      </c>
    </row>
    <row r="1580" spans="1:19" x14ac:dyDescent="0.25">
      <c r="A1580" s="60">
        <v>45919.214849537035</v>
      </c>
      <c r="B1580" s="61">
        <v>444401412</v>
      </c>
      <c r="C1580" s="37" t="s">
        <v>36</v>
      </c>
      <c r="D1580" s="37" t="s">
        <v>37</v>
      </c>
      <c r="E1580" s="37" t="s">
        <v>46</v>
      </c>
      <c r="F1580" s="37" t="s">
        <v>120</v>
      </c>
      <c r="G1580" s="36">
        <v>3642.48</v>
      </c>
      <c r="H1580" s="61">
        <v>443620148</v>
      </c>
      <c r="I1580" s="36">
        <v>0</v>
      </c>
      <c r="J1580" s="36">
        <v>0</v>
      </c>
      <c r="K1580" s="36">
        <v>0</v>
      </c>
      <c r="L1580" s="36">
        <v>-3.07</v>
      </c>
      <c r="M1580" s="36">
        <v>9864.08</v>
      </c>
      <c r="N1580" s="37" t="s">
        <v>1273</v>
      </c>
      <c r="O1580" s="14">
        <f t="shared" si="145"/>
        <v>45919.214849537035</v>
      </c>
      <c r="P1580" s="19">
        <f t="shared" si="146"/>
        <v>45919.423182870371</v>
      </c>
      <c r="Q1580" s="20" t="str">
        <f t="shared" si="147"/>
        <v>19/09/2025</v>
      </c>
      <c r="R1580" s="13" t="str">
        <f t="shared" si="148"/>
        <v>10</v>
      </c>
      <c r="S1580" s="13" t="str">
        <f t="shared" si="149"/>
        <v>Fri</v>
      </c>
    </row>
    <row r="1581" spans="1:19" x14ac:dyDescent="0.25">
      <c r="A1581" s="58">
        <v>45919.214849537035</v>
      </c>
      <c r="B1581" s="59">
        <v>444401413</v>
      </c>
      <c r="C1581" s="38" t="s">
        <v>36</v>
      </c>
      <c r="D1581" s="38" t="s">
        <v>37</v>
      </c>
      <c r="E1581" s="38" t="s">
        <v>46</v>
      </c>
      <c r="F1581" s="38" t="s">
        <v>120</v>
      </c>
      <c r="G1581" s="35">
        <v>3642.48</v>
      </c>
      <c r="H1581" s="59">
        <v>443620149</v>
      </c>
      <c r="I1581" s="35">
        <v>0</v>
      </c>
      <c r="J1581" s="35">
        <v>0</v>
      </c>
      <c r="K1581" s="35">
        <v>0</v>
      </c>
      <c r="L1581" s="35">
        <v>-3.07</v>
      </c>
      <c r="M1581" s="35">
        <v>9861.01</v>
      </c>
      <c r="N1581" s="38" t="s">
        <v>1273</v>
      </c>
      <c r="O1581" s="14">
        <f t="shared" si="145"/>
        <v>45919.214849537035</v>
      </c>
      <c r="P1581" s="19">
        <f t="shared" si="146"/>
        <v>45919.423182870371</v>
      </c>
      <c r="Q1581" s="20" t="str">
        <f t="shared" si="147"/>
        <v>19/09/2025</v>
      </c>
      <c r="R1581" s="13" t="str">
        <f t="shared" si="148"/>
        <v>10</v>
      </c>
      <c r="S1581" s="13" t="str">
        <f t="shared" si="149"/>
        <v>Fri</v>
      </c>
    </row>
    <row r="1582" spans="1:19" x14ac:dyDescent="0.25">
      <c r="A1582" s="60">
        <v>45919.214849537035</v>
      </c>
      <c r="B1582" s="61">
        <v>444401414</v>
      </c>
      <c r="C1582" s="37" t="s">
        <v>36</v>
      </c>
      <c r="D1582" s="37" t="s">
        <v>37</v>
      </c>
      <c r="E1582" s="37" t="s">
        <v>46</v>
      </c>
      <c r="F1582" s="37" t="s">
        <v>120</v>
      </c>
      <c r="G1582" s="36">
        <v>3642.48</v>
      </c>
      <c r="H1582" s="61">
        <v>443620150</v>
      </c>
      <c r="I1582" s="36">
        <v>0</v>
      </c>
      <c r="J1582" s="36">
        <v>0</v>
      </c>
      <c r="K1582" s="36">
        <v>0</v>
      </c>
      <c r="L1582" s="36">
        <v>-3.05</v>
      </c>
      <c r="M1582" s="36">
        <v>9857.9599999999991</v>
      </c>
      <c r="N1582" s="37" t="s">
        <v>1220</v>
      </c>
      <c r="O1582" s="14">
        <f t="shared" si="145"/>
        <v>45919.214849537035</v>
      </c>
      <c r="P1582" s="19">
        <f t="shared" si="146"/>
        <v>45919.423182870371</v>
      </c>
      <c r="Q1582" s="20" t="str">
        <f t="shared" si="147"/>
        <v>19/09/2025</v>
      </c>
      <c r="R1582" s="13" t="str">
        <f t="shared" si="148"/>
        <v>10</v>
      </c>
      <c r="S1582" s="13" t="str">
        <f t="shared" si="149"/>
        <v>Fri</v>
      </c>
    </row>
    <row r="1583" spans="1:19" x14ac:dyDescent="0.25">
      <c r="A1583" s="58">
        <v>45919.214861111112</v>
      </c>
      <c r="B1583" s="59">
        <v>444401416</v>
      </c>
      <c r="C1583" s="38" t="s">
        <v>36</v>
      </c>
      <c r="D1583" s="38" t="s">
        <v>37</v>
      </c>
      <c r="E1583" s="38" t="s">
        <v>46</v>
      </c>
      <c r="F1583" s="38" t="s">
        <v>120</v>
      </c>
      <c r="G1583" s="35">
        <v>3642.48</v>
      </c>
      <c r="H1583" s="59">
        <v>443620151</v>
      </c>
      <c r="I1583" s="35">
        <v>0</v>
      </c>
      <c r="J1583" s="35">
        <v>0</v>
      </c>
      <c r="K1583" s="35">
        <v>0</v>
      </c>
      <c r="L1583" s="35">
        <v>-3.05</v>
      </c>
      <c r="M1583" s="35">
        <v>9854.91</v>
      </c>
      <c r="N1583" s="38" t="s">
        <v>1220</v>
      </c>
      <c r="O1583" s="14">
        <f t="shared" si="145"/>
        <v>45919.214861111112</v>
      </c>
      <c r="P1583" s="19">
        <f t="shared" si="146"/>
        <v>45919.423194444447</v>
      </c>
      <c r="Q1583" s="20" t="str">
        <f t="shared" si="147"/>
        <v>19/09/2025</v>
      </c>
      <c r="R1583" s="13" t="str">
        <f t="shared" si="148"/>
        <v>10</v>
      </c>
      <c r="S1583" s="13" t="str">
        <f t="shared" si="149"/>
        <v>Fri</v>
      </c>
    </row>
    <row r="1584" spans="1:19" x14ac:dyDescent="0.25">
      <c r="A1584" s="60">
        <v>45919.214861111112</v>
      </c>
      <c r="B1584" s="61">
        <v>444401418</v>
      </c>
      <c r="C1584" s="37" t="s">
        <v>36</v>
      </c>
      <c r="D1584" s="37" t="s">
        <v>37</v>
      </c>
      <c r="E1584" s="37" t="s">
        <v>46</v>
      </c>
      <c r="F1584" s="37" t="s">
        <v>120</v>
      </c>
      <c r="G1584" s="36">
        <v>3642.48</v>
      </c>
      <c r="H1584" s="61">
        <v>443620152</v>
      </c>
      <c r="I1584" s="36">
        <v>0</v>
      </c>
      <c r="J1584" s="36">
        <v>0</v>
      </c>
      <c r="K1584" s="36">
        <v>0</v>
      </c>
      <c r="L1584" s="36">
        <v>-3.06</v>
      </c>
      <c r="M1584" s="36">
        <v>9851.85</v>
      </c>
      <c r="N1584" s="37" t="s">
        <v>1130</v>
      </c>
      <c r="O1584" s="14">
        <f t="shared" si="145"/>
        <v>45919.214861111112</v>
      </c>
      <c r="P1584" s="19">
        <f t="shared" si="146"/>
        <v>45919.423194444447</v>
      </c>
      <c r="Q1584" s="20" t="str">
        <f t="shared" si="147"/>
        <v>19/09/2025</v>
      </c>
      <c r="R1584" s="13" t="str">
        <f t="shared" si="148"/>
        <v>10</v>
      </c>
      <c r="S1584" s="13" t="str">
        <f t="shared" si="149"/>
        <v>Fri</v>
      </c>
    </row>
    <row r="1585" spans="1:19" x14ac:dyDescent="0.25">
      <c r="A1585" s="58">
        <v>45919.214930555558</v>
      </c>
      <c r="B1585" s="59">
        <v>444401469</v>
      </c>
      <c r="C1585" s="38" t="s">
        <v>36</v>
      </c>
      <c r="D1585" s="38" t="s">
        <v>37</v>
      </c>
      <c r="E1585" s="38" t="s">
        <v>46</v>
      </c>
      <c r="F1585" s="38" t="s">
        <v>120</v>
      </c>
      <c r="G1585" s="35">
        <v>3643.21</v>
      </c>
      <c r="H1585" s="59">
        <v>443620201</v>
      </c>
      <c r="I1585" s="35">
        <v>0</v>
      </c>
      <c r="J1585" s="35">
        <v>0</v>
      </c>
      <c r="K1585" s="35">
        <v>0</v>
      </c>
      <c r="L1585" s="35">
        <v>-2.5</v>
      </c>
      <c r="M1585" s="35">
        <v>9849.35</v>
      </c>
      <c r="N1585" s="38" t="s">
        <v>1274</v>
      </c>
      <c r="O1585" s="14">
        <f t="shared" si="145"/>
        <v>45919.214930555558</v>
      </c>
      <c r="P1585" s="19">
        <f t="shared" si="146"/>
        <v>45919.423263888893</v>
      </c>
      <c r="Q1585" s="20" t="str">
        <f t="shared" si="147"/>
        <v>19/09/2025</v>
      </c>
      <c r="R1585" s="13" t="str">
        <f t="shared" si="148"/>
        <v>10</v>
      </c>
      <c r="S1585" s="13" t="str">
        <f t="shared" si="149"/>
        <v>Fri</v>
      </c>
    </row>
    <row r="1586" spans="1:19" x14ac:dyDescent="0.25">
      <c r="A1586" s="60">
        <v>45919.216539351852</v>
      </c>
      <c r="B1586" s="61">
        <v>444402556</v>
      </c>
      <c r="C1586" s="37" t="s">
        <v>36</v>
      </c>
      <c r="D1586" s="37" t="s">
        <v>37</v>
      </c>
      <c r="E1586" s="37" t="s">
        <v>45</v>
      </c>
      <c r="F1586" s="37" t="s">
        <v>120</v>
      </c>
      <c r="G1586" s="36">
        <v>3643.56</v>
      </c>
      <c r="H1586" s="61">
        <v>443621274</v>
      </c>
      <c r="I1586" s="36">
        <v>0</v>
      </c>
      <c r="J1586" s="36">
        <v>0</v>
      </c>
      <c r="K1586" s="36">
        <v>0</v>
      </c>
      <c r="L1586" s="36">
        <v>0</v>
      </c>
      <c r="M1586" s="36">
        <v>9849.35</v>
      </c>
      <c r="N1586" s="37" t="s">
        <v>115</v>
      </c>
      <c r="O1586" s="14">
        <f t="shared" si="145"/>
        <v>45919.216539351852</v>
      </c>
      <c r="P1586" s="19">
        <f t="shared" si="146"/>
        <v>45919.424872685187</v>
      </c>
      <c r="Q1586" s="20" t="str">
        <f t="shared" si="147"/>
        <v>19/09/2025</v>
      </c>
      <c r="R1586" s="13" t="str">
        <f t="shared" si="148"/>
        <v>10</v>
      </c>
      <c r="S1586" s="13" t="str">
        <f t="shared" si="149"/>
        <v>Fri</v>
      </c>
    </row>
    <row r="1587" spans="1:19" x14ac:dyDescent="0.25">
      <c r="A1587" s="58">
        <v>45919.216539351852</v>
      </c>
      <c r="B1587" s="59">
        <v>444402558</v>
      </c>
      <c r="C1587" s="38" t="s">
        <v>36</v>
      </c>
      <c r="D1587" s="38" t="s">
        <v>37</v>
      </c>
      <c r="E1587" s="38" t="s">
        <v>45</v>
      </c>
      <c r="F1587" s="38" t="s">
        <v>120</v>
      </c>
      <c r="G1587" s="35">
        <v>3643.48</v>
      </c>
      <c r="H1587" s="59">
        <v>443621276</v>
      </c>
      <c r="I1587" s="35">
        <v>0</v>
      </c>
      <c r="J1587" s="35">
        <v>0</v>
      </c>
      <c r="K1587" s="35">
        <v>0</v>
      </c>
      <c r="L1587" s="35">
        <v>0</v>
      </c>
      <c r="M1587" s="35">
        <v>9849.35</v>
      </c>
      <c r="N1587" s="38" t="s">
        <v>119</v>
      </c>
      <c r="O1587" s="14">
        <f t="shared" si="145"/>
        <v>45919.216539351852</v>
      </c>
      <c r="P1587" s="19">
        <f t="shared" si="146"/>
        <v>45919.424872685187</v>
      </c>
      <c r="Q1587" s="20" t="str">
        <f t="shared" si="147"/>
        <v>19/09/2025</v>
      </c>
      <c r="R1587" s="13" t="str">
        <f t="shared" si="148"/>
        <v>10</v>
      </c>
      <c r="S1587" s="13" t="str">
        <f t="shared" si="149"/>
        <v>Fri</v>
      </c>
    </row>
    <row r="1588" spans="1:19" x14ac:dyDescent="0.25">
      <c r="A1588" s="60">
        <v>45919.216539351852</v>
      </c>
      <c r="B1588" s="61">
        <v>444402560</v>
      </c>
      <c r="C1588" s="37" t="s">
        <v>36</v>
      </c>
      <c r="D1588" s="37" t="s">
        <v>37</v>
      </c>
      <c r="E1588" s="37" t="s">
        <v>45</v>
      </c>
      <c r="F1588" s="37" t="s">
        <v>120</v>
      </c>
      <c r="G1588" s="36">
        <v>3643.48</v>
      </c>
      <c r="H1588" s="61">
        <v>443621278</v>
      </c>
      <c r="I1588" s="36">
        <v>0</v>
      </c>
      <c r="J1588" s="36">
        <v>0</v>
      </c>
      <c r="K1588" s="36">
        <v>0</v>
      </c>
      <c r="L1588" s="36">
        <v>0</v>
      </c>
      <c r="M1588" s="36">
        <v>9849.35</v>
      </c>
      <c r="N1588" s="37" t="s">
        <v>116</v>
      </c>
      <c r="O1588" s="14">
        <f t="shared" si="145"/>
        <v>45919.216539351852</v>
      </c>
      <c r="P1588" s="19">
        <f t="shared" si="146"/>
        <v>45919.424872685187</v>
      </c>
      <c r="Q1588" s="20" t="str">
        <f t="shared" si="147"/>
        <v>19/09/2025</v>
      </c>
      <c r="R1588" s="13" t="str">
        <f t="shared" si="148"/>
        <v>10</v>
      </c>
      <c r="S1588" s="13" t="str">
        <f t="shared" si="149"/>
        <v>Fri</v>
      </c>
    </row>
    <row r="1589" spans="1:19" x14ac:dyDescent="0.25">
      <c r="A1589" s="58">
        <v>45919.218553240738</v>
      </c>
      <c r="B1589" s="59">
        <v>444403191</v>
      </c>
      <c r="C1589" s="38" t="s">
        <v>36</v>
      </c>
      <c r="D1589" s="38" t="s">
        <v>38</v>
      </c>
      <c r="E1589" s="38" t="s">
        <v>46</v>
      </c>
      <c r="F1589" s="38" t="s">
        <v>120</v>
      </c>
      <c r="G1589" s="35">
        <v>3647.12</v>
      </c>
      <c r="H1589" s="59">
        <v>443621892</v>
      </c>
      <c r="I1589" s="35">
        <v>0</v>
      </c>
      <c r="J1589" s="35">
        <v>0</v>
      </c>
      <c r="K1589" s="35">
        <v>0</v>
      </c>
      <c r="L1589" s="35">
        <v>3.56</v>
      </c>
      <c r="M1589" s="35">
        <v>9852.91</v>
      </c>
      <c r="N1589" s="38" t="s">
        <v>1275</v>
      </c>
      <c r="O1589" s="14">
        <f t="shared" si="145"/>
        <v>45919.218553240738</v>
      </c>
      <c r="P1589" s="19">
        <f t="shared" si="146"/>
        <v>45919.426886574074</v>
      </c>
      <c r="Q1589" s="20" t="str">
        <f t="shared" si="147"/>
        <v>19/09/2025</v>
      </c>
      <c r="R1589" s="13" t="str">
        <f t="shared" si="148"/>
        <v>10</v>
      </c>
      <c r="S1589" s="13" t="str">
        <f t="shared" si="149"/>
        <v>Fri</v>
      </c>
    </row>
    <row r="1590" spans="1:19" x14ac:dyDescent="0.25">
      <c r="A1590" s="60">
        <v>45919.218969907408</v>
      </c>
      <c r="B1590" s="61">
        <v>444403330</v>
      </c>
      <c r="C1590" s="37" t="s">
        <v>36</v>
      </c>
      <c r="D1590" s="37" t="s">
        <v>37</v>
      </c>
      <c r="E1590" s="37" t="s">
        <v>45</v>
      </c>
      <c r="F1590" s="37" t="s">
        <v>120</v>
      </c>
      <c r="G1590" s="36">
        <v>3646.28</v>
      </c>
      <c r="H1590" s="61">
        <v>443622035</v>
      </c>
      <c r="I1590" s="36">
        <v>0</v>
      </c>
      <c r="J1590" s="36">
        <v>0</v>
      </c>
      <c r="K1590" s="36">
        <v>0</v>
      </c>
      <c r="L1590" s="36">
        <v>0</v>
      </c>
      <c r="M1590" s="36">
        <v>9852.91</v>
      </c>
      <c r="N1590" s="37" t="s">
        <v>115</v>
      </c>
      <c r="O1590" s="14">
        <f t="shared" si="145"/>
        <v>45919.218969907408</v>
      </c>
      <c r="P1590" s="19">
        <f t="shared" si="146"/>
        <v>45919.427303240744</v>
      </c>
      <c r="Q1590" s="20" t="str">
        <f t="shared" si="147"/>
        <v>19/09/2025</v>
      </c>
      <c r="R1590" s="13" t="str">
        <f t="shared" si="148"/>
        <v>10</v>
      </c>
      <c r="S1590" s="13" t="str">
        <f t="shared" si="149"/>
        <v>Fri</v>
      </c>
    </row>
    <row r="1591" spans="1:19" x14ac:dyDescent="0.25">
      <c r="A1591" s="58">
        <v>45919.2190162037</v>
      </c>
      <c r="B1591" s="59">
        <v>444403343</v>
      </c>
      <c r="C1591" s="38" t="s">
        <v>36</v>
      </c>
      <c r="D1591" s="38" t="s">
        <v>38</v>
      </c>
      <c r="E1591" s="38" t="s">
        <v>46</v>
      </c>
      <c r="F1591" s="38" t="s">
        <v>120</v>
      </c>
      <c r="G1591" s="35">
        <v>3645.9</v>
      </c>
      <c r="H1591" s="59">
        <v>443622049</v>
      </c>
      <c r="I1591" s="35">
        <v>0</v>
      </c>
      <c r="J1591" s="35">
        <v>0</v>
      </c>
      <c r="K1591" s="35">
        <v>0</v>
      </c>
      <c r="L1591" s="35">
        <v>2.42</v>
      </c>
      <c r="M1591" s="35">
        <v>9855.33</v>
      </c>
      <c r="N1591" s="38" t="s">
        <v>1276</v>
      </c>
      <c r="O1591" s="14">
        <f t="shared" si="145"/>
        <v>45919.2190162037</v>
      </c>
      <c r="P1591" s="19">
        <f t="shared" si="146"/>
        <v>45919.427349537036</v>
      </c>
      <c r="Q1591" s="20" t="str">
        <f t="shared" si="147"/>
        <v>19/09/2025</v>
      </c>
      <c r="R1591" s="13" t="str">
        <f t="shared" si="148"/>
        <v>10</v>
      </c>
      <c r="S1591" s="13" t="str">
        <f t="shared" si="149"/>
        <v>Fri</v>
      </c>
    </row>
    <row r="1592" spans="1:19" x14ac:dyDescent="0.25">
      <c r="A1592" s="60">
        <v>45919.219085648147</v>
      </c>
      <c r="B1592" s="61">
        <v>444403353</v>
      </c>
      <c r="C1592" s="37" t="s">
        <v>36</v>
      </c>
      <c r="D1592" s="37" t="s">
        <v>37</v>
      </c>
      <c r="E1592" s="37" t="s">
        <v>45</v>
      </c>
      <c r="F1592" s="37" t="s">
        <v>120</v>
      </c>
      <c r="G1592" s="36">
        <v>3646.18</v>
      </c>
      <c r="H1592" s="61">
        <v>443622059</v>
      </c>
      <c r="I1592" s="36">
        <v>0</v>
      </c>
      <c r="J1592" s="36">
        <v>0</v>
      </c>
      <c r="K1592" s="36">
        <v>0</v>
      </c>
      <c r="L1592" s="36">
        <v>0</v>
      </c>
      <c r="M1592" s="36">
        <v>9855.33</v>
      </c>
      <c r="N1592" s="37" t="s">
        <v>116</v>
      </c>
      <c r="O1592" s="14">
        <f t="shared" si="145"/>
        <v>45919.219085648147</v>
      </c>
      <c r="P1592" s="19">
        <f t="shared" si="146"/>
        <v>45919.427418981482</v>
      </c>
      <c r="Q1592" s="20" t="str">
        <f t="shared" si="147"/>
        <v>19/09/2025</v>
      </c>
      <c r="R1592" s="13" t="str">
        <f t="shared" si="148"/>
        <v>10</v>
      </c>
      <c r="S1592" s="13" t="str">
        <f t="shared" si="149"/>
        <v>Fri</v>
      </c>
    </row>
    <row r="1593" spans="1:19" x14ac:dyDescent="0.25">
      <c r="A1593" s="58">
        <v>45919.219178240739</v>
      </c>
      <c r="B1593" s="59">
        <v>444403363</v>
      </c>
      <c r="C1593" s="38" t="s">
        <v>36</v>
      </c>
      <c r="D1593" s="38" t="s">
        <v>38</v>
      </c>
      <c r="E1593" s="38" t="s">
        <v>46</v>
      </c>
      <c r="F1593" s="38" t="s">
        <v>120</v>
      </c>
      <c r="G1593" s="35">
        <v>3645.79</v>
      </c>
      <c r="H1593" s="59">
        <v>443622068</v>
      </c>
      <c r="I1593" s="35">
        <v>0</v>
      </c>
      <c r="J1593" s="35">
        <v>0</v>
      </c>
      <c r="K1593" s="35">
        <v>0</v>
      </c>
      <c r="L1593" s="35">
        <v>2.31</v>
      </c>
      <c r="M1593" s="35">
        <v>9857.64</v>
      </c>
      <c r="N1593" s="38" t="s">
        <v>1277</v>
      </c>
      <c r="O1593" s="14">
        <f t="shared" si="145"/>
        <v>45919.219178240739</v>
      </c>
      <c r="P1593" s="19">
        <f t="shared" si="146"/>
        <v>45919.427511574075</v>
      </c>
      <c r="Q1593" s="20" t="str">
        <f t="shared" si="147"/>
        <v>19/09/2025</v>
      </c>
      <c r="R1593" s="13" t="str">
        <f t="shared" si="148"/>
        <v>10</v>
      </c>
      <c r="S1593" s="13" t="str">
        <f t="shared" si="149"/>
        <v>Fri</v>
      </c>
    </row>
    <row r="1594" spans="1:19" x14ac:dyDescent="0.25">
      <c r="A1594" s="60">
        <v>45919.219201388885</v>
      </c>
      <c r="B1594" s="61">
        <v>444403364</v>
      </c>
      <c r="C1594" s="37" t="s">
        <v>36</v>
      </c>
      <c r="D1594" s="37" t="s">
        <v>37</v>
      </c>
      <c r="E1594" s="37" t="s">
        <v>45</v>
      </c>
      <c r="F1594" s="37" t="s">
        <v>120</v>
      </c>
      <c r="G1594" s="36">
        <v>3646.01</v>
      </c>
      <c r="H1594" s="61">
        <v>443622069</v>
      </c>
      <c r="I1594" s="36">
        <v>0</v>
      </c>
      <c r="J1594" s="36">
        <v>0</v>
      </c>
      <c r="K1594" s="36">
        <v>0</v>
      </c>
      <c r="L1594" s="36">
        <v>0</v>
      </c>
      <c r="M1594" s="36">
        <v>9857.64</v>
      </c>
      <c r="N1594" s="37" t="s">
        <v>119</v>
      </c>
      <c r="O1594" s="14">
        <f t="shared" si="145"/>
        <v>45919.219201388885</v>
      </c>
      <c r="P1594" s="19">
        <f t="shared" si="146"/>
        <v>45919.427534722221</v>
      </c>
      <c r="Q1594" s="20" t="str">
        <f t="shared" si="147"/>
        <v>19/09/2025</v>
      </c>
      <c r="R1594" s="13" t="str">
        <f t="shared" si="148"/>
        <v>10</v>
      </c>
      <c r="S1594" s="13" t="str">
        <f t="shared" si="149"/>
        <v>Fri</v>
      </c>
    </row>
    <row r="1595" spans="1:19" x14ac:dyDescent="0.25">
      <c r="A1595" s="58">
        <v>45919.220011574071</v>
      </c>
      <c r="B1595" s="59">
        <v>444404098</v>
      </c>
      <c r="C1595" s="38" t="s">
        <v>36</v>
      </c>
      <c r="D1595" s="38" t="s">
        <v>37</v>
      </c>
      <c r="E1595" s="38" t="s">
        <v>45</v>
      </c>
      <c r="F1595" s="38" t="s">
        <v>120</v>
      </c>
      <c r="G1595" s="35">
        <v>3644.81</v>
      </c>
      <c r="H1595" s="59">
        <v>443622806</v>
      </c>
      <c r="I1595" s="35">
        <v>0</v>
      </c>
      <c r="J1595" s="35">
        <v>0</v>
      </c>
      <c r="K1595" s="35">
        <v>0</v>
      </c>
      <c r="L1595" s="35">
        <v>0</v>
      </c>
      <c r="M1595" s="35">
        <v>9857.64</v>
      </c>
      <c r="N1595" s="38" t="s">
        <v>47</v>
      </c>
      <c r="O1595" s="14">
        <f t="shared" si="145"/>
        <v>45919.220011574071</v>
      </c>
      <c r="P1595" s="19">
        <f t="shared" si="146"/>
        <v>45919.428344907406</v>
      </c>
      <c r="Q1595" s="20" t="str">
        <f t="shared" si="147"/>
        <v>19/09/2025</v>
      </c>
      <c r="R1595" s="13" t="str">
        <f t="shared" si="148"/>
        <v>10</v>
      </c>
      <c r="S1595" s="13" t="str">
        <f t="shared" si="149"/>
        <v>Fri</v>
      </c>
    </row>
    <row r="1596" spans="1:19" x14ac:dyDescent="0.25">
      <c r="A1596" s="60">
        <v>45919.220011574071</v>
      </c>
      <c r="B1596" s="61">
        <v>444404102</v>
      </c>
      <c r="C1596" s="37" t="s">
        <v>36</v>
      </c>
      <c r="D1596" s="37" t="s">
        <v>37</v>
      </c>
      <c r="E1596" s="37" t="s">
        <v>45</v>
      </c>
      <c r="F1596" s="37" t="s">
        <v>120</v>
      </c>
      <c r="G1596" s="36">
        <v>3644.81</v>
      </c>
      <c r="H1596" s="61">
        <v>443622810</v>
      </c>
      <c r="I1596" s="36">
        <v>0</v>
      </c>
      <c r="J1596" s="36">
        <v>0</v>
      </c>
      <c r="K1596" s="36">
        <v>0</v>
      </c>
      <c r="L1596" s="36">
        <v>0</v>
      </c>
      <c r="M1596" s="36">
        <v>9857.64</v>
      </c>
      <c r="N1596" s="37" t="s">
        <v>48</v>
      </c>
      <c r="O1596" s="14">
        <f t="shared" si="145"/>
        <v>45919.220011574071</v>
      </c>
      <c r="P1596" s="19">
        <f t="shared" si="146"/>
        <v>45919.428344907406</v>
      </c>
      <c r="Q1596" s="20" t="str">
        <f t="shared" si="147"/>
        <v>19/09/2025</v>
      </c>
      <c r="R1596" s="13" t="str">
        <f t="shared" si="148"/>
        <v>10</v>
      </c>
      <c r="S1596" s="13" t="str">
        <f t="shared" si="149"/>
        <v>Fri</v>
      </c>
    </row>
    <row r="1597" spans="1:19" x14ac:dyDescent="0.25">
      <c r="A1597" s="58">
        <v>45919.220011574071</v>
      </c>
      <c r="B1597" s="59">
        <v>444404105</v>
      </c>
      <c r="C1597" s="38" t="s">
        <v>36</v>
      </c>
      <c r="D1597" s="38" t="s">
        <v>37</v>
      </c>
      <c r="E1597" s="38" t="s">
        <v>45</v>
      </c>
      <c r="F1597" s="38" t="s">
        <v>120</v>
      </c>
      <c r="G1597" s="35">
        <v>3644.86</v>
      </c>
      <c r="H1597" s="59">
        <v>443622814</v>
      </c>
      <c r="I1597" s="35">
        <v>0</v>
      </c>
      <c r="J1597" s="35">
        <v>0</v>
      </c>
      <c r="K1597" s="35">
        <v>0</v>
      </c>
      <c r="L1597" s="35">
        <v>0</v>
      </c>
      <c r="M1597" s="35">
        <v>9857.64</v>
      </c>
      <c r="N1597" s="38" t="s">
        <v>108</v>
      </c>
      <c r="O1597" s="14">
        <f t="shared" si="145"/>
        <v>45919.220011574071</v>
      </c>
      <c r="P1597" s="19">
        <f t="shared" si="146"/>
        <v>45919.428344907406</v>
      </c>
      <c r="Q1597" s="20" t="str">
        <f t="shared" si="147"/>
        <v>19/09/2025</v>
      </c>
      <c r="R1597" s="13" t="str">
        <f t="shared" si="148"/>
        <v>10</v>
      </c>
      <c r="S1597" s="13" t="str">
        <f t="shared" si="149"/>
        <v>Fri</v>
      </c>
    </row>
    <row r="1598" spans="1:19" x14ac:dyDescent="0.25">
      <c r="A1598" s="60">
        <v>45919.220011574071</v>
      </c>
      <c r="B1598" s="61">
        <v>444404113</v>
      </c>
      <c r="C1598" s="37" t="s">
        <v>36</v>
      </c>
      <c r="D1598" s="37" t="s">
        <v>37</v>
      </c>
      <c r="E1598" s="37" t="s">
        <v>45</v>
      </c>
      <c r="F1598" s="37" t="s">
        <v>120</v>
      </c>
      <c r="G1598" s="36">
        <v>3644.86</v>
      </c>
      <c r="H1598" s="61">
        <v>443622822</v>
      </c>
      <c r="I1598" s="36">
        <v>0</v>
      </c>
      <c r="J1598" s="36">
        <v>0</v>
      </c>
      <c r="K1598" s="36">
        <v>0</v>
      </c>
      <c r="L1598" s="36">
        <v>0</v>
      </c>
      <c r="M1598" s="36">
        <v>9857.64</v>
      </c>
      <c r="N1598" s="37" t="s">
        <v>52</v>
      </c>
      <c r="O1598" s="14">
        <f t="shared" si="145"/>
        <v>45919.220011574071</v>
      </c>
      <c r="P1598" s="19">
        <f t="shared" si="146"/>
        <v>45919.428344907406</v>
      </c>
      <c r="Q1598" s="20" t="str">
        <f t="shared" si="147"/>
        <v>19/09/2025</v>
      </c>
      <c r="R1598" s="13" t="str">
        <f t="shared" si="148"/>
        <v>10</v>
      </c>
      <c r="S1598" s="13" t="str">
        <f t="shared" si="149"/>
        <v>Fri</v>
      </c>
    </row>
    <row r="1599" spans="1:19" x14ac:dyDescent="0.25">
      <c r="A1599" s="58">
        <v>45919.220011574071</v>
      </c>
      <c r="B1599" s="59">
        <v>444404117</v>
      </c>
      <c r="C1599" s="38" t="s">
        <v>36</v>
      </c>
      <c r="D1599" s="38" t="s">
        <v>37</v>
      </c>
      <c r="E1599" s="38" t="s">
        <v>45</v>
      </c>
      <c r="F1599" s="38" t="s">
        <v>120</v>
      </c>
      <c r="G1599" s="35">
        <v>3644.79</v>
      </c>
      <c r="H1599" s="59">
        <v>443622826</v>
      </c>
      <c r="I1599" s="35">
        <v>0</v>
      </c>
      <c r="J1599" s="35">
        <v>0</v>
      </c>
      <c r="K1599" s="35">
        <v>0</v>
      </c>
      <c r="L1599" s="35">
        <v>0</v>
      </c>
      <c r="M1599" s="35">
        <v>9857.64</v>
      </c>
      <c r="N1599" s="38" t="s">
        <v>109</v>
      </c>
      <c r="O1599" s="14">
        <f t="shared" si="145"/>
        <v>45919.220011574071</v>
      </c>
      <c r="P1599" s="19">
        <f t="shared" si="146"/>
        <v>45919.428344907406</v>
      </c>
      <c r="Q1599" s="20" t="str">
        <f t="shared" si="147"/>
        <v>19/09/2025</v>
      </c>
      <c r="R1599" s="13" t="str">
        <f t="shared" si="148"/>
        <v>10</v>
      </c>
      <c r="S1599" s="13" t="str">
        <f t="shared" si="149"/>
        <v>Fri</v>
      </c>
    </row>
    <row r="1600" spans="1:19" x14ac:dyDescent="0.25">
      <c r="A1600" s="60">
        <v>45919.220023148147</v>
      </c>
      <c r="B1600" s="61">
        <v>444404124</v>
      </c>
      <c r="C1600" s="37" t="s">
        <v>36</v>
      </c>
      <c r="D1600" s="37" t="s">
        <v>37</v>
      </c>
      <c r="E1600" s="37" t="s">
        <v>45</v>
      </c>
      <c r="F1600" s="37" t="s">
        <v>120</v>
      </c>
      <c r="G1600" s="36">
        <v>3644.76</v>
      </c>
      <c r="H1600" s="61">
        <v>443622833</v>
      </c>
      <c r="I1600" s="36">
        <v>0</v>
      </c>
      <c r="J1600" s="36">
        <v>0</v>
      </c>
      <c r="K1600" s="36">
        <v>0</v>
      </c>
      <c r="L1600" s="36">
        <v>0</v>
      </c>
      <c r="M1600" s="36">
        <v>9857.64</v>
      </c>
      <c r="N1600" s="37" t="s">
        <v>77</v>
      </c>
      <c r="O1600" s="14">
        <f t="shared" si="145"/>
        <v>45919.220023148147</v>
      </c>
      <c r="P1600" s="19">
        <f t="shared" si="146"/>
        <v>45919.428356481483</v>
      </c>
      <c r="Q1600" s="20" t="str">
        <f t="shared" si="147"/>
        <v>19/09/2025</v>
      </c>
      <c r="R1600" s="13" t="str">
        <f t="shared" si="148"/>
        <v>10</v>
      </c>
      <c r="S1600" s="13" t="str">
        <f t="shared" si="149"/>
        <v>Fri</v>
      </c>
    </row>
    <row r="1601" spans="1:19" x14ac:dyDescent="0.25">
      <c r="A1601" s="58">
        <v>45919.220023148147</v>
      </c>
      <c r="B1601" s="59">
        <v>444404126</v>
      </c>
      <c r="C1601" s="38" t="s">
        <v>36</v>
      </c>
      <c r="D1601" s="38" t="s">
        <v>37</v>
      </c>
      <c r="E1601" s="38" t="s">
        <v>45</v>
      </c>
      <c r="F1601" s="38" t="s">
        <v>120</v>
      </c>
      <c r="G1601" s="35">
        <v>3644.75</v>
      </c>
      <c r="H1601" s="59">
        <v>443622835</v>
      </c>
      <c r="I1601" s="35">
        <v>0</v>
      </c>
      <c r="J1601" s="35">
        <v>0</v>
      </c>
      <c r="K1601" s="35">
        <v>0</v>
      </c>
      <c r="L1601" s="35">
        <v>0</v>
      </c>
      <c r="M1601" s="35">
        <v>9857.64</v>
      </c>
      <c r="N1601" s="38" t="s">
        <v>114</v>
      </c>
      <c r="O1601" s="14">
        <f t="shared" si="145"/>
        <v>45919.220023148147</v>
      </c>
      <c r="P1601" s="19">
        <f t="shared" si="146"/>
        <v>45919.428356481483</v>
      </c>
      <c r="Q1601" s="20" t="str">
        <f t="shared" si="147"/>
        <v>19/09/2025</v>
      </c>
      <c r="R1601" s="13" t="str">
        <f t="shared" si="148"/>
        <v>10</v>
      </c>
      <c r="S1601" s="13" t="str">
        <f t="shared" si="149"/>
        <v>Fri</v>
      </c>
    </row>
    <row r="1602" spans="1:19" x14ac:dyDescent="0.25">
      <c r="A1602" s="60">
        <v>45919.2265625</v>
      </c>
      <c r="B1602" s="61">
        <v>444406228</v>
      </c>
      <c r="C1602" s="37" t="s">
        <v>36</v>
      </c>
      <c r="D1602" s="37" t="s">
        <v>38</v>
      </c>
      <c r="E1602" s="37" t="s">
        <v>46</v>
      </c>
      <c r="F1602" s="37" t="s">
        <v>120</v>
      </c>
      <c r="G1602" s="36">
        <v>3646.32</v>
      </c>
      <c r="H1602" s="61">
        <v>443624932</v>
      </c>
      <c r="I1602" s="36">
        <v>0</v>
      </c>
      <c r="J1602" s="36">
        <v>0</v>
      </c>
      <c r="K1602" s="36">
        <v>0</v>
      </c>
      <c r="L1602" s="36">
        <v>1.46</v>
      </c>
      <c r="M1602" s="36">
        <v>9859.1</v>
      </c>
      <c r="N1602" s="37" t="s">
        <v>1278</v>
      </c>
      <c r="O1602" s="14">
        <f t="shared" si="145"/>
        <v>45919.2265625</v>
      </c>
      <c r="P1602" s="19">
        <f t="shared" si="146"/>
        <v>45919.434895833336</v>
      </c>
      <c r="Q1602" s="20" t="str">
        <f t="shared" si="147"/>
        <v>19/09/2025</v>
      </c>
      <c r="R1602" s="13" t="str">
        <f t="shared" si="148"/>
        <v>10</v>
      </c>
      <c r="S1602" s="13" t="str">
        <f t="shared" si="149"/>
        <v>Fri</v>
      </c>
    </row>
    <row r="1603" spans="1:19" x14ac:dyDescent="0.25">
      <c r="A1603" s="58">
        <v>45919.2265625</v>
      </c>
      <c r="B1603" s="59">
        <v>444406229</v>
      </c>
      <c r="C1603" s="38" t="s">
        <v>36</v>
      </c>
      <c r="D1603" s="38" t="s">
        <v>38</v>
      </c>
      <c r="E1603" s="38" t="s">
        <v>46</v>
      </c>
      <c r="F1603" s="38" t="s">
        <v>120</v>
      </c>
      <c r="G1603" s="35">
        <v>3646.32</v>
      </c>
      <c r="H1603" s="59">
        <v>443624933</v>
      </c>
      <c r="I1603" s="35">
        <v>0</v>
      </c>
      <c r="J1603" s="35">
        <v>0</v>
      </c>
      <c r="K1603" s="35">
        <v>0</v>
      </c>
      <c r="L1603" s="35">
        <v>1.53</v>
      </c>
      <c r="M1603" s="35">
        <v>9860.6299999999992</v>
      </c>
      <c r="N1603" s="38" t="s">
        <v>1278</v>
      </c>
      <c r="O1603" s="14">
        <f t="shared" si="145"/>
        <v>45919.2265625</v>
      </c>
      <c r="P1603" s="19">
        <f t="shared" si="146"/>
        <v>45919.434895833336</v>
      </c>
      <c r="Q1603" s="20" t="str">
        <f t="shared" si="147"/>
        <v>19/09/2025</v>
      </c>
      <c r="R1603" s="13" t="str">
        <f t="shared" si="148"/>
        <v>10</v>
      </c>
      <c r="S1603" s="13" t="str">
        <f t="shared" si="149"/>
        <v>Fri</v>
      </c>
    </row>
    <row r="1604" spans="1:19" x14ac:dyDescent="0.25">
      <c r="A1604" s="60">
        <v>45919.2265625</v>
      </c>
      <c r="B1604" s="61">
        <v>444406230</v>
      </c>
      <c r="C1604" s="37" t="s">
        <v>36</v>
      </c>
      <c r="D1604" s="37" t="s">
        <v>38</v>
      </c>
      <c r="E1604" s="37" t="s">
        <v>46</v>
      </c>
      <c r="F1604" s="37" t="s">
        <v>120</v>
      </c>
      <c r="G1604" s="36">
        <v>3646.32</v>
      </c>
      <c r="H1604" s="61">
        <v>443624934</v>
      </c>
      <c r="I1604" s="36">
        <v>0</v>
      </c>
      <c r="J1604" s="36">
        <v>0</v>
      </c>
      <c r="K1604" s="36">
        <v>0</v>
      </c>
      <c r="L1604" s="36">
        <v>1.56</v>
      </c>
      <c r="M1604" s="36">
        <v>9862.19</v>
      </c>
      <c r="N1604" s="37" t="s">
        <v>1278</v>
      </c>
      <c r="O1604" s="14">
        <f t="shared" si="145"/>
        <v>45919.2265625</v>
      </c>
      <c r="P1604" s="19">
        <f t="shared" si="146"/>
        <v>45919.434895833336</v>
      </c>
      <c r="Q1604" s="20" t="str">
        <f t="shared" si="147"/>
        <v>19/09/2025</v>
      </c>
      <c r="R1604" s="13" t="str">
        <f t="shared" si="148"/>
        <v>10</v>
      </c>
      <c r="S1604" s="13" t="str">
        <f t="shared" si="149"/>
        <v>Fri</v>
      </c>
    </row>
    <row r="1605" spans="1:19" x14ac:dyDescent="0.25">
      <c r="A1605" s="58">
        <v>45919.227060185185</v>
      </c>
      <c r="B1605" s="59">
        <v>444406317</v>
      </c>
      <c r="C1605" s="38" t="s">
        <v>36</v>
      </c>
      <c r="D1605" s="38" t="s">
        <v>37</v>
      </c>
      <c r="E1605" s="38" t="s">
        <v>45</v>
      </c>
      <c r="F1605" s="38" t="s">
        <v>120</v>
      </c>
      <c r="G1605" s="35">
        <v>3645.85</v>
      </c>
      <c r="H1605" s="59">
        <v>443625020</v>
      </c>
      <c r="I1605" s="35">
        <v>0</v>
      </c>
      <c r="J1605" s="35">
        <v>0</v>
      </c>
      <c r="K1605" s="35">
        <v>0</v>
      </c>
      <c r="L1605" s="35">
        <v>0</v>
      </c>
      <c r="M1605" s="35">
        <v>9862.19</v>
      </c>
      <c r="N1605" s="38" t="s">
        <v>77</v>
      </c>
      <c r="O1605" s="14">
        <f t="shared" si="145"/>
        <v>45919.227060185185</v>
      </c>
      <c r="P1605" s="19">
        <f t="shared" si="146"/>
        <v>45919.435393518521</v>
      </c>
      <c r="Q1605" s="20" t="str">
        <f t="shared" si="147"/>
        <v>19/09/2025</v>
      </c>
      <c r="R1605" s="13" t="str">
        <f t="shared" si="148"/>
        <v>10</v>
      </c>
      <c r="S1605" s="13" t="str">
        <f t="shared" si="149"/>
        <v>Fri</v>
      </c>
    </row>
    <row r="1606" spans="1:19" x14ac:dyDescent="0.25">
      <c r="A1606" s="60">
        <v>45919.227071759262</v>
      </c>
      <c r="B1606" s="61">
        <v>444406318</v>
      </c>
      <c r="C1606" s="37" t="s">
        <v>36</v>
      </c>
      <c r="D1606" s="37" t="s">
        <v>37</v>
      </c>
      <c r="E1606" s="37" t="s">
        <v>45</v>
      </c>
      <c r="F1606" s="37" t="s">
        <v>120</v>
      </c>
      <c r="G1606" s="36">
        <v>3645.81</v>
      </c>
      <c r="H1606" s="61">
        <v>443625021</v>
      </c>
      <c r="I1606" s="36">
        <v>0</v>
      </c>
      <c r="J1606" s="36">
        <v>0</v>
      </c>
      <c r="K1606" s="36">
        <v>0</v>
      </c>
      <c r="L1606" s="36">
        <v>0</v>
      </c>
      <c r="M1606" s="36">
        <v>9862.19</v>
      </c>
      <c r="N1606" s="37" t="s">
        <v>108</v>
      </c>
      <c r="O1606" s="14">
        <f t="shared" si="145"/>
        <v>45919.227071759262</v>
      </c>
      <c r="P1606" s="19">
        <f t="shared" si="146"/>
        <v>45919.435405092598</v>
      </c>
      <c r="Q1606" s="20" t="str">
        <f t="shared" si="147"/>
        <v>19/09/2025</v>
      </c>
      <c r="R1606" s="13" t="str">
        <f t="shared" si="148"/>
        <v>10</v>
      </c>
      <c r="S1606" s="13" t="str">
        <f t="shared" si="149"/>
        <v>Fri</v>
      </c>
    </row>
    <row r="1607" spans="1:19" x14ac:dyDescent="0.25">
      <c r="A1607" s="58">
        <v>45919.227071759262</v>
      </c>
      <c r="B1607" s="59">
        <v>444406319</v>
      </c>
      <c r="C1607" s="38" t="s">
        <v>36</v>
      </c>
      <c r="D1607" s="38" t="s">
        <v>37</v>
      </c>
      <c r="E1607" s="38" t="s">
        <v>45</v>
      </c>
      <c r="F1607" s="38" t="s">
        <v>120</v>
      </c>
      <c r="G1607" s="35">
        <v>3645.81</v>
      </c>
      <c r="H1607" s="59">
        <v>443625022</v>
      </c>
      <c r="I1607" s="35">
        <v>0</v>
      </c>
      <c r="J1607" s="35">
        <v>0</v>
      </c>
      <c r="K1607" s="35">
        <v>0</v>
      </c>
      <c r="L1607" s="35">
        <v>0</v>
      </c>
      <c r="M1607" s="35">
        <v>9862.19</v>
      </c>
      <c r="N1607" s="38" t="s">
        <v>109</v>
      </c>
      <c r="O1607" s="14">
        <f t="shared" si="145"/>
        <v>45919.227071759262</v>
      </c>
      <c r="P1607" s="19">
        <f t="shared" si="146"/>
        <v>45919.435405092598</v>
      </c>
      <c r="Q1607" s="20" t="str">
        <f t="shared" si="147"/>
        <v>19/09/2025</v>
      </c>
      <c r="R1607" s="13" t="str">
        <f t="shared" si="148"/>
        <v>10</v>
      </c>
      <c r="S1607" s="13" t="str">
        <f t="shared" si="149"/>
        <v>Fri</v>
      </c>
    </row>
    <row r="1608" spans="1:19" x14ac:dyDescent="0.25">
      <c r="A1608" s="60">
        <v>45919.22724537037</v>
      </c>
      <c r="B1608" s="61">
        <v>444406368</v>
      </c>
      <c r="C1608" s="37" t="s">
        <v>36</v>
      </c>
      <c r="D1608" s="37" t="s">
        <v>38</v>
      </c>
      <c r="E1608" s="37" t="s">
        <v>46</v>
      </c>
      <c r="F1608" s="37" t="s">
        <v>120</v>
      </c>
      <c r="G1608" s="36">
        <v>3645.2</v>
      </c>
      <c r="H1608" s="61">
        <v>443625071</v>
      </c>
      <c r="I1608" s="36">
        <v>0</v>
      </c>
      <c r="J1608" s="36">
        <v>0</v>
      </c>
      <c r="K1608" s="36">
        <v>0</v>
      </c>
      <c r="L1608" s="36">
        <v>0.34</v>
      </c>
      <c r="M1608" s="36">
        <v>9862.5300000000007</v>
      </c>
      <c r="N1608" s="37" t="s">
        <v>1279</v>
      </c>
      <c r="O1608" s="14">
        <f t="shared" si="145"/>
        <v>45919.22724537037</v>
      </c>
      <c r="P1608" s="19">
        <f t="shared" si="146"/>
        <v>45919.435578703706</v>
      </c>
      <c r="Q1608" s="20" t="str">
        <f t="shared" si="147"/>
        <v>19/09/2025</v>
      </c>
      <c r="R1608" s="13" t="str">
        <f t="shared" si="148"/>
        <v>10</v>
      </c>
      <c r="S1608" s="13" t="str">
        <f t="shared" si="149"/>
        <v>Fri</v>
      </c>
    </row>
    <row r="1609" spans="1:19" x14ac:dyDescent="0.25">
      <c r="A1609" s="58">
        <v>45919.22724537037</v>
      </c>
      <c r="B1609" s="59">
        <v>444406369</v>
      </c>
      <c r="C1609" s="38" t="s">
        <v>36</v>
      </c>
      <c r="D1609" s="38" t="s">
        <v>38</v>
      </c>
      <c r="E1609" s="38" t="s">
        <v>46</v>
      </c>
      <c r="F1609" s="38" t="s">
        <v>120</v>
      </c>
      <c r="G1609" s="35">
        <v>3645.15</v>
      </c>
      <c r="H1609" s="59">
        <v>443625072</v>
      </c>
      <c r="I1609" s="35">
        <v>0</v>
      </c>
      <c r="J1609" s="35">
        <v>0</v>
      </c>
      <c r="K1609" s="35">
        <v>0</v>
      </c>
      <c r="L1609" s="35">
        <v>0.34</v>
      </c>
      <c r="M1609" s="35">
        <v>9862.8700000000008</v>
      </c>
      <c r="N1609" s="38" t="s">
        <v>1280</v>
      </c>
      <c r="O1609" s="14">
        <f t="shared" si="145"/>
        <v>45919.22724537037</v>
      </c>
      <c r="P1609" s="19">
        <f t="shared" si="146"/>
        <v>45919.435578703706</v>
      </c>
      <c r="Q1609" s="20" t="str">
        <f t="shared" si="147"/>
        <v>19/09/2025</v>
      </c>
      <c r="R1609" s="13" t="str">
        <f t="shared" si="148"/>
        <v>10</v>
      </c>
      <c r="S1609" s="13" t="str">
        <f t="shared" si="149"/>
        <v>Fri</v>
      </c>
    </row>
    <row r="1610" spans="1:19" x14ac:dyDescent="0.25">
      <c r="A1610" s="60">
        <v>45919.22724537037</v>
      </c>
      <c r="B1610" s="61">
        <v>444406370</v>
      </c>
      <c r="C1610" s="37" t="s">
        <v>36</v>
      </c>
      <c r="D1610" s="37" t="s">
        <v>38</v>
      </c>
      <c r="E1610" s="37" t="s">
        <v>46</v>
      </c>
      <c r="F1610" s="37" t="s">
        <v>120</v>
      </c>
      <c r="G1610" s="36">
        <v>3645.15</v>
      </c>
      <c r="H1610" s="61">
        <v>443625073</v>
      </c>
      <c r="I1610" s="36">
        <v>0</v>
      </c>
      <c r="J1610" s="36">
        <v>0</v>
      </c>
      <c r="K1610" s="36">
        <v>0</v>
      </c>
      <c r="L1610" s="36">
        <v>0.34</v>
      </c>
      <c r="M1610" s="36">
        <v>9863.2099999999991</v>
      </c>
      <c r="N1610" s="37" t="s">
        <v>1280</v>
      </c>
      <c r="O1610" s="14">
        <f t="shared" si="145"/>
        <v>45919.22724537037</v>
      </c>
      <c r="P1610" s="19">
        <f t="shared" si="146"/>
        <v>45919.435578703706</v>
      </c>
      <c r="Q1610" s="20" t="str">
        <f t="shared" si="147"/>
        <v>19/09/2025</v>
      </c>
      <c r="R1610" s="13" t="str">
        <f t="shared" si="148"/>
        <v>10</v>
      </c>
      <c r="S1610" s="13" t="str">
        <f t="shared" si="149"/>
        <v>Fri</v>
      </c>
    </row>
    <row r="1611" spans="1:19" x14ac:dyDescent="0.25">
      <c r="A1611" s="58">
        <v>45919.227523148147</v>
      </c>
      <c r="B1611" s="59">
        <v>444406518</v>
      </c>
      <c r="C1611" s="38" t="s">
        <v>36</v>
      </c>
      <c r="D1611" s="38" t="s">
        <v>37</v>
      </c>
      <c r="E1611" s="38" t="s">
        <v>45</v>
      </c>
      <c r="F1611" s="38" t="s">
        <v>120</v>
      </c>
      <c r="G1611" s="35">
        <v>3645.85</v>
      </c>
      <c r="H1611" s="59">
        <v>443625218</v>
      </c>
      <c r="I1611" s="35">
        <v>0</v>
      </c>
      <c r="J1611" s="35">
        <v>0</v>
      </c>
      <c r="K1611" s="35">
        <v>0</v>
      </c>
      <c r="L1611" s="35">
        <v>0</v>
      </c>
      <c r="M1611" s="35">
        <v>9863.2099999999991</v>
      </c>
      <c r="N1611" s="38" t="s">
        <v>48</v>
      </c>
      <c r="O1611" s="14">
        <f t="shared" si="145"/>
        <v>45919.227523148147</v>
      </c>
      <c r="P1611" s="19">
        <f t="shared" si="146"/>
        <v>45919.435856481483</v>
      </c>
      <c r="Q1611" s="20" t="str">
        <f t="shared" si="147"/>
        <v>19/09/2025</v>
      </c>
      <c r="R1611" s="13" t="str">
        <f t="shared" si="148"/>
        <v>10</v>
      </c>
      <c r="S1611" s="13" t="str">
        <f t="shared" si="149"/>
        <v>Fri</v>
      </c>
    </row>
    <row r="1612" spans="1:19" x14ac:dyDescent="0.25">
      <c r="A1612" s="60">
        <v>45919.227534722224</v>
      </c>
      <c r="B1612" s="61">
        <v>444406520</v>
      </c>
      <c r="C1612" s="37" t="s">
        <v>36</v>
      </c>
      <c r="D1612" s="37" t="s">
        <v>37</v>
      </c>
      <c r="E1612" s="37" t="s">
        <v>45</v>
      </c>
      <c r="F1612" s="37" t="s">
        <v>120</v>
      </c>
      <c r="G1612" s="36">
        <v>3645.85</v>
      </c>
      <c r="H1612" s="61">
        <v>443625220</v>
      </c>
      <c r="I1612" s="36">
        <v>0</v>
      </c>
      <c r="J1612" s="36">
        <v>0</v>
      </c>
      <c r="K1612" s="36">
        <v>0</v>
      </c>
      <c r="L1612" s="36">
        <v>0</v>
      </c>
      <c r="M1612" s="36">
        <v>9863.2099999999991</v>
      </c>
      <c r="N1612" s="37" t="s">
        <v>52</v>
      </c>
      <c r="O1612" s="14">
        <f t="shared" si="145"/>
        <v>45919.227534722224</v>
      </c>
      <c r="P1612" s="19">
        <f t="shared" si="146"/>
        <v>45919.43586805556</v>
      </c>
      <c r="Q1612" s="20" t="str">
        <f t="shared" si="147"/>
        <v>19/09/2025</v>
      </c>
      <c r="R1612" s="13" t="str">
        <f t="shared" si="148"/>
        <v>10</v>
      </c>
      <c r="S1612" s="13" t="str">
        <f t="shared" si="149"/>
        <v>Fri</v>
      </c>
    </row>
    <row r="1613" spans="1:19" x14ac:dyDescent="0.25">
      <c r="A1613" s="58">
        <v>45919.227534722224</v>
      </c>
      <c r="B1613" s="59">
        <v>444406522</v>
      </c>
      <c r="C1613" s="38" t="s">
        <v>36</v>
      </c>
      <c r="D1613" s="38" t="s">
        <v>37</v>
      </c>
      <c r="E1613" s="38" t="s">
        <v>45</v>
      </c>
      <c r="F1613" s="38" t="s">
        <v>120</v>
      </c>
      <c r="G1613" s="35">
        <v>3645.85</v>
      </c>
      <c r="H1613" s="59">
        <v>443625222</v>
      </c>
      <c r="I1613" s="35">
        <v>0</v>
      </c>
      <c r="J1613" s="35">
        <v>0</v>
      </c>
      <c r="K1613" s="35">
        <v>0</v>
      </c>
      <c r="L1613" s="35">
        <v>0</v>
      </c>
      <c r="M1613" s="35">
        <v>9863.2099999999991</v>
      </c>
      <c r="N1613" s="38" t="s">
        <v>47</v>
      </c>
      <c r="O1613" s="14">
        <f t="shared" si="145"/>
        <v>45919.227534722224</v>
      </c>
      <c r="P1613" s="19">
        <f t="shared" si="146"/>
        <v>45919.43586805556</v>
      </c>
      <c r="Q1613" s="20" t="str">
        <f t="shared" si="147"/>
        <v>19/09/2025</v>
      </c>
      <c r="R1613" s="13" t="str">
        <f t="shared" si="148"/>
        <v>10</v>
      </c>
      <c r="S1613" s="13" t="str">
        <f t="shared" si="149"/>
        <v>Fri</v>
      </c>
    </row>
    <row r="1614" spans="1:19" x14ac:dyDescent="0.25">
      <c r="A1614" s="60">
        <v>45919.229849537034</v>
      </c>
      <c r="B1614" s="61">
        <v>444406876</v>
      </c>
      <c r="C1614" s="37" t="s">
        <v>36</v>
      </c>
      <c r="D1614" s="37" t="s">
        <v>38</v>
      </c>
      <c r="E1614" s="37" t="s">
        <v>46</v>
      </c>
      <c r="F1614" s="37" t="s">
        <v>120</v>
      </c>
      <c r="G1614" s="36">
        <v>3644.33</v>
      </c>
      <c r="H1614" s="61">
        <v>443625558</v>
      </c>
      <c r="I1614" s="36">
        <v>0</v>
      </c>
      <c r="J1614" s="36">
        <v>0</v>
      </c>
      <c r="K1614" s="36">
        <v>0</v>
      </c>
      <c r="L1614" s="36">
        <v>-1.48</v>
      </c>
      <c r="M1614" s="36">
        <v>9861.73</v>
      </c>
      <c r="N1614" s="37" t="s">
        <v>1281</v>
      </c>
      <c r="O1614" s="14">
        <f t="shared" si="145"/>
        <v>45919.229849537034</v>
      </c>
      <c r="P1614" s="19">
        <f t="shared" si="146"/>
        <v>45919.43818287037</v>
      </c>
      <c r="Q1614" s="20" t="str">
        <f t="shared" si="147"/>
        <v>19/09/2025</v>
      </c>
      <c r="R1614" s="13" t="str">
        <f t="shared" si="148"/>
        <v>10</v>
      </c>
      <c r="S1614" s="13" t="str">
        <f t="shared" si="149"/>
        <v>Fri</v>
      </c>
    </row>
    <row r="1615" spans="1:19" x14ac:dyDescent="0.25">
      <c r="A1615" s="58">
        <v>45919.236898148149</v>
      </c>
      <c r="B1615" s="59">
        <v>444408562</v>
      </c>
      <c r="C1615" s="38" t="s">
        <v>36</v>
      </c>
      <c r="D1615" s="38" t="s">
        <v>38</v>
      </c>
      <c r="E1615" s="38" t="s">
        <v>46</v>
      </c>
      <c r="F1615" s="38" t="s">
        <v>120</v>
      </c>
      <c r="G1615" s="35">
        <v>3647.37</v>
      </c>
      <c r="H1615" s="59">
        <v>443627204</v>
      </c>
      <c r="I1615" s="35">
        <v>0</v>
      </c>
      <c r="J1615" s="35">
        <v>0</v>
      </c>
      <c r="K1615" s="35">
        <v>0</v>
      </c>
      <c r="L1615" s="35">
        <v>1.52</v>
      </c>
      <c r="M1615" s="35">
        <v>9863.25</v>
      </c>
      <c r="N1615" s="38" t="s">
        <v>1282</v>
      </c>
      <c r="O1615" s="14">
        <f t="shared" si="145"/>
        <v>45919.236898148149</v>
      </c>
      <c r="P1615" s="19">
        <f t="shared" si="146"/>
        <v>45919.445231481484</v>
      </c>
      <c r="Q1615" s="20" t="str">
        <f t="shared" si="147"/>
        <v>19/09/2025</v>
      </c>
      <c r="R1615" s="13" t="str">
        <f t="shared" si="148"/>
        <v>10</v>
      </c>
      <c r="S1615" s="13" t="str">
        <f t="shared" si="149"/>
        <v>Fri</v>
      </c>
    </row>
    <row r="1616" spans="1:19" x14ac:dyDescent="0.25">
      <c r="A1616" s="60">
        <v>45919.236898148149</v>
      </c>
      <c r="B1616" s="61">
        <v>444408565</v>
      </c>
      <c r="C1616" s="37" t="s">
        <v>36</v>
      </c>
      <c r="D1616" s="37" t="s">
        <v>38</v>
      </c>
      <c r="E1616" s="37" t="s">
        <v>46</v>
      </c>
      <c r="F1616" s="37" t="s">
        <v>120</v>
      </c>
      <c r="G1616" s="36">
        <v>3647.37</v>
      </c>
      <c r="H1616" s="61">
        <v>443627205</v>
      </c>
      <c r="I1616" s="36">
        <v>0</v>
      </c>
      <c r="J1616" s="36">
        <v>0</v>
      </c>
      <c r="K1616" s="36">
        <v>0</v>
      </c>
      <c r="L1616" s="36">
        <v>1.56</v>
      </c>
      <c r="M1616" s="36">
        <v>9864.81</v>
      </c>
      <c r="N1616" s="37" t="s">
        <v>1282</v>
      </c>
      <c r="O1616" s="14">
        <f t="shared" si="145"/>
        <v>45919.236898148149</v>
      </c>
      <c r="P1616" s="19">
        <f t="shared" si="146"/>
        <v>45919.445231481484</v>
      </c>
      <c r="Q1616" s="20" t="str">
        <f t="shared" si="147"/>
        <v>19/09/2025</v>
      </c>
      <c r="R1616" s="13" t="str">
        <f t="shared" si="148"/>
        <v>10</v>
      </c>
      <c r="S1616" s="13" t="str">
        <f t="shared" si="149"/>
        <v>Fri</v>
      </c>
    </row>
    <row r="1617" spans="1:19" x14ac:dyDescent="0.25">
      <c r="A1617" s="58">
        <v>45919.237256944441</v>
      </c>
      <c r="B1617" s="59">
        <v>444408686</v>
      </c>
      <c r="C1617" s="38" t="s">
        <v>36</v>
      </c>
      <c r="D1617" s="38" t="s">
        <v>38</v>
      </c>
      <c r="E1617" s="38" t="s">
        <v>46</v>
      </c>
      <c r="F1617" s="38" t="s">
        <v>120</v>
      </c>
      <c r="G1617" s="35">
        <v>3646.47</v>
      </c>
      <c r="H1617" s="59">
        <v>443627321</v>
      </c>
      <c r="I1617" s="35">
        <v>0</v>
      </c>
      <c r="J1617" s="35">
        <v>0</v>
      </c>
      <c r="K1617" s="35">
        <v>0</v>
      </c>
      <c r="L1617" s="35">
        <v>0.28999999999999998</v>
      </c>
      <c r="M1617" s="35">
        <v>9865.1</v>
      </c>
      <c r="N1617" s="38" t="s">
        <v>1283</v>
      </c>
      <c r="O1617" s="14">
        <f t="shared" si="145"/>
        <v>45919.237256944441</v>
      </c>
      <c r="P1617" s="19">
        <f t="shared" si="146"/>
        <v>45919.445590277777</v>
      </c>
      <c r="Q1617" s="20" t="str">
        <f t="shared" si="147"/>
        <v>19/09/2025</v>
      </c>
      <c r="R1617" s="13" t="str">
        <f t="shared" si="148"/>
        <v>10</v>
      </c>
      <c r="S1617" s="13" t="str">
        <f t="shared" si="149"/>
        <v>Fri</v>
      </c>
    </row>
    <row r="1618" spans="1:19" x14ac:dyDescent="0.25">
      <c r="A1618" s="60">
        <v>45919.237824074073</v>
      </c>
      <c r="B1618" s="61">
        <v>444408746</v>
      </c>
      <c r="C1618" s="37" t="s">
        <v>36</v>
      </c>
      <c r="D1618" s="37" t="s">
        <v>37</v>
      </c>
      <c r="E1618" s="37" t="s">
        <v>45</v>
      </c>
      <c r="F1618" s="37" t="s">
        <v>120</v>
      </c>
      <c r="G1618" s="36">
        <v>3647.09</v>
      </c>
      <c r="H1618" s="61">
        <v>443627377</v>
      </c>
      <c r="I1618" s="36">
        <v>0</v>
      </c>
      <c r="J1618" s="36">
        <v>0</v>
      </c>
      <c r="K1618" s="36">
        <v>0</v>
      </c>
      <c r="L1618" s="36">
        <v>0</v>
      </c>
      <c r="M1618" s="36">
        <v>9865.1</v>
      </c>
      <c r="N1618" s="37" t="s">
        <v>116</v>
      </c>
      <c r="O1618" s="14">
        <f t="shared" si="145"/>
        <v>45919.237824074073</v>
      </c>
      <c r="P1618" s="19">
        <f t="shared" si="146"/>
        <v>45919.446157407408</v>
      </c>
      <c r="Q1618" s="20" t="str">
        <f t="shared" si="147"/>
        <v>19/09/2025</v>
      </c>
      <c r="R1618" s="13" t="str">
        <f t="shared" si="148"/>
        <v>10</v>
      </c>
      <c r="S1618" s="13" t="str">
        <f t="shared" si="149"/>
        <v>Fri</v>
      </c>
    </row>
    <row r="1619" spans="1:19" x14ac:dyDescent="0.25">
      <c r="A1619" s="58">
        <v>45919.238287037035</v>
      </c>
      <c r="B1619" s="59">
        <v>444408818</v>
      </c>
      <c r="C1619" s="38" t="s">
        <v>36</v>
      </c>
      <c r="D1619" s="38" t="s">
        <v>37</v>
      </c>
      <c r="E1619" s="38" t="s">
        <v>45</v>
      </c>
      <c r="F1619" s="38" t="s">
        <v>120</v>
      </c>
      <c r="G1619" s="35">
        <v>3646.72</v>
      </c>
      <c r="H1619" s="59">
        <v>443627446</v>
      </c>
      <c r="I1619" s="35">
        <v>0</v>
      </c>
      <c r="J1619" s="35">
        <v>0</v>
      </c>
      <c r="K1619" s="35">
        <v>0</v>
      </c>
      <c r="L1619" s="35">
        <v>0</v>
      </c>
      <c r="M1619" s="35">
        <v>9865.1</v>
      </c>
      <c r="N1619" s="38" t="s">
        <v>77</v>
      </c>
      <c r="O1619" s="14">
        <f t="shared" si="145"/>
        <v>45919.238287037035</v>
      </c>
      <c r="P1619" s="19">
        <f t="shared" si="146"/>
        <v>45919.446620370371</v>
      </c>
      <c r="Q1619" s="20" t="str">
        <f t="shared" si="147"/>
        <v>19/09/2025</v>
      </c>
      <c r="R1619" s="13" t="str">
        <f t="shared" si="148"/>
        <v>10</v>
      </c>
      <c r="S1619" s="13" t="str">
        <f t="shared" si="149"/>
        <v>Fri</v>
      </c>
    </row>
    <row r="1620" spans="1:19" x14ac:dyDescent="0.25">
      <c r="A1620" s="60">
        <v>45919.239201388889</v>
      </c>
      <c r="B1620" s="61">
        <v>444408966</v>
      </c>
      <c r="C1620" s="37" t="s">
        <v>36</v>
      </c>
      <c r="D1620" s="37" t="s">
        <v>38</v>
      </c>
      <c r="E1620" s="37" t="s">
        <v>46</v>
      </c>
      <c r="F1620" s="37" t="s">
        <v>120</v>
      </c>
      <c r="G1620" s="36">
        <v>3646.36</v>
      </c>
      <c r="H1620" s="61">
        <v>443627593</v>
      </c>
      <c r="I1620" s="36">
        <v>0</v>
      </c>
      <c r="J1620" s="36">
        <v>0</v>
      </c>
      <c r="K1620" s="36">
        <v>0</v>
      </c>
      <c r="L1620" s="36">
        <v>0.51</v>
      </c>
      <c r="M1620" s="36">
        <v>9865.61</v>
      </c>
      <c r="N1620" s="37" t="s">
        <v>1258</v>
      </c>
      <c r="O1620" s="14">
        <f t="shared" si="145"/>
        <v>45919.239201388889</v>
      </c>
      <c r="P1620" s="19">
        <f t="shared" si="146"/>
        <v>45919.447534722225</v>
      </c>
      <c r="Q1620" s="20" t="str">
        <f t="shared" si="147"/>
        <v>19/09/2025</v>
      </c>
      <c r="R1620" s="13" t="str">
        <f t="shared" si="148"/>
        <v>10</v>
      </c>
      <c r="S1620" s="13" t="str">
        <f t="shared" si="149"/>
        <v>Fri</v>
      </c>
    </row>
    <row r="1621" spans="1:19" x14ac:dyDescent="0.25">
      <c r="A1621" s="58">
        <v>45919.239201388889</v>
      </c>
      <c r="B1621" s="59">
        <v>444408967</v>
      </c>
      <c r="C1621" s="38" t="s">
        <v>36</v>
      </c>
      <c r="D1621" s="38" t="s">
        <v>38</v>
      </c>
      <c r="E1621" s="38" t="s">
        <v>46</v>
      </c>
      <c r="F1621" s="38" t="s">
        <v>120</v>
      </c>
      <c r="G1621" s="35">
        <v>3646.36</v>
      </c>
      <c r="H1621" s="59">
        <v>443627594</v>
      </c>
      <c r="I1621" s="35">
        <v>0</v>
      </c>
      <c r="J1621" s="35">
        <v>0</v>
      </c>
      <c r="K1621" s="35">
        <v>0</v>
      </c>
      <c r="L1621" s="35">
        <v>0.51</v>
      </c>
      <c r="M1621" s="35">
        <v>9866.1200000000008</v>
      </c>
      <c r="N1621" s="38" t="s">
        <v>1258</v>
      </c>
      <c r="O1621" s="14">
        <f t="shared" si="145"/>
        <v>45919.239201388889</v>
      </c>
      <c r="P1621" s="19">
        <f t="shared" si="146"/>
        <v>45919.447534722225</v>
      </c>
      <c r="Q1621" s="20" t="str">
        <f t="shared" si="147"/>
        <v>19/09/2025</v>
      </c>
      <c r="R1621" s="13" t="str">
        <f t="shared" si="148"/>
        <v>10</v>
      </c>
      <c r="S1621" s="13" t="str">
        <f t="shared" si="149"/>
        <v>Fri</v>
      </c>
    </row>
    <row r="1622" spans="1:19" x14ac:dyDescent="0.25">
      <c r="A1622" s="60">
        <v>45919.239212962966</v>
      </c>
      <c r="B1622" s="61">
        <v>444408969</v>
      </c>
      <c r="C1622" s="37" t="s">
        <v>36</v>
      </c>
      <c r="D1622" s="37" t="s">
        <v>37</v>
      </c>
      <c r="E1622" s="37" t="s">
        <v>45</v>
      </c>
      <c r="F1622" s="37" t="s">
        <v>120</v>
      </c>
      <c r="G1622" s="36">
        <v>3646.61</v>
      </c>
      <c r="H1622" s="61">
        <v>443627596</v>
      </c>
      <c r="I1622" s="36">
        <v>0</v>
      </c>
      <c r="J1622" s="36">
        <v>0</v>
      </c>
      <c r="K1622" s="36">
        <v>0</v>
      </c>
      <c r="L1622" s="36">
        <v>0</v>
      </c>
      <c r="M1622" s="36">
        <v>9866.1200000000008</v>
      </c>
      <c r="N1622" s="37" t="s">
        <v>47</v>
      </c>
      <c r="O1622" s="14">
        <f t="shared" si="145"/>
        <v>45919.239212962966</v>
      </c>
      <c r="P1622" s="19">
        <f t="shared" si="146"/>
        <v>45919.447546296302</v>
      </c>
      <c r="Q1622" s="20" t="str">
        <f t="shared" si="147"/>
        <v>19/09/2025</v>
      </c>
      <c r="R1622" s="13" t="str">
        <f t="shared" si="148"/>
        <v>10</v>
      </c>
      <c r="S1622" s="13" t="str">
        <f t="shared" si="149"/>
        <v>Fri</v>
      </c>
    </row>
    <row r="1623" spans="1:19" x14ac:dyDescent="0.25">
      <c r="A1623" s="58">
        <v>45919.239224537036</v>
      </c>
      <c r="B1623" s="59">
        <v>444408970</v>
      </c>
      <c r="C1623" s="38" t="s">
        <v>36</v>
      </c>
      <c r="D1623" s="38" t="s">
        <v>37</v>
      </c>
      <c r="E1623" s="38" t="s">
        <v>45</v>
      </c>
      <c r="F1623" s="38" t="s">
        <v>120</v>
      </c>
      <c r="G1623" s="35">
        <v>3646.64</v>
      </c>
      <c r="H1623" s="59">
        <v>443627597</v>
      </c>
      <c r="I1623" s="35">
        <v>0</v>
      </c>
      <c r="J1623" s="35">
        <v>0</v>
      </c>
      <c r="K1623" s="35">
        <v>0</v>
      </c>
      <c r="L1623" s="35">
        <v>0</v>
      </c>
      <c r="M1623" s="35">
        <v>9866.1200000000008</v>
      </c>
      <c r="N1623" s="38" t="s">
        <v>107</v>
      </c>
      <c r="O1623" s="14">
        <f t="shared" si="145"/>
        <v>45919.239224537036</v>
      </c>
      <c r="P1623" s="19">
        <f t="shared" si="146"/>
        <v>45919.447557870371</v>
      </c>
      <c r="Q1623" s="20" t="str">
        <f t="shared" si="147"/>
        <v>19/09/2025</v>
      </c>
      <c r="R1623" s="13" t="str">
        <f t="shared" si="148"/>
        <v>10</v>
      </c>
      <c r="S1623" s="13" t="str">
        <f t="shared" si="149"/>
        <v>Fri</v>
      </c>
    </row>
    <row r="1624" spans="1:19" x14ac:dyDescent="0.25">
      <c r="A1624" s="60">
        <v>45919.239224537036</v>
      </c>
      <c r="B1624" s="61">
        <v>444408971</v>
      </c>
      <c r="C1624" s="37" t="s">
        <v>36</v>
      </c>
      <c r="D1624" s="37" t="s">
        <v>37</v>
      </c>
      <c r="E1624" s="37" t="s">
        <v>45</v>
      </c>
      <c r="F1624" s="37" t="s">
        <v>120</v>
      </c>
      <c r="G1624" s="36">
        <v>3646.68</v>
      </c>
      <c r="H1624" s="61">
        <v>443627598</v>
      </c>
      <c r="I1624" s="36">
        <v>0</v>
      </c>
      <c r="J1624" s="36">
        <v>0</v>
      </c>
      <c r="K1624" s="36">
        <v>0</v>
      </c>
      <c r="L1624" s="36">
        <v>0</v>
      </c>
      <c r="M1624" s="36">
        <v>9866.1200000000008</v>
      </c>
      <c r="N1624" s="37" t="s">
        <v>52</v>
      </c>
      <c r="O1624" s="14">
        <f t="shared" si="145"/>
        <v>45919.239224537036</v>
      </c>
      <c r="P1624" s="19">
        <f t="shared" si="146"/>
        <v>45919.447557870371</v>
      </c>
      <c r="Q1624" s="20" t="str">
        <f t="shared" si="147"/>
        <v>19/09/2025</v>
      </c>
      <c r="R1624" s="13" t="str">
        <f t="shared" si="148"/>
        <v>10</v>
      </c>
      <c r="S1624" s="13" t="str">
        <f t="shared" si="149"/>
        <v>Fri</v>
      </c>
    </row>
    <row r="1625" spans="1:19" x14ac:dyDescent="0.25">
      <c r="A1625" s="58">
        <v>45919.239479166667</v>
      </c>
      <c r="B1625" s="59">
        <v>444408988</v>
      </c>
      <c r="C1625" s="38" t="s">
        <v>36</v>
      </c>
      <c r="D1625" s="38" t="s">
        <v>38</v>
      </c>
      <c r="E1625" s="38" t="s">
        <v>46</v>
      </c>
      <c r="F1625" s="38" t="s">
        <v>120</v>
      </c>
      <c r="G1625" s="35">
        <v>3646.3</v>
      </c>
      <c r="H1625" s="59">
        <v>443627612</v>
      </c>
      <c r="I1625" s="35">
        <v>0</v>
      </c>
      <c r="J1625" s="35">
        <v>0</v>
      </c>
      <c r="K1625" s="35">
        <v>0</v>
      </c>
      <c r="L1625" s="35">
        <v>0.45</v>
      </c>
      <c r="M1625" s="35">
        <v>9866.57</v>
      </c>
      <c r="N1625" s="38" t="s">
        <v>1284</v>
      </c>
      <c r="O1625" s="14">
        <f t="shared" si="145"/>
        <v>45919.239479166667</v>
      </c>
      <c r="P1625" s="19">
        <f t="shared" si="146"/>
        <v>45919.447812500002</v>
      </c>
      <c r="Q1625" s="20" t="str">
        <f t="shared" si="147"/>
        <v>19/09/2025</v>
      </c>
      <c r="R1625" s="13" t="str">
        <f t="shared" si="148"/>
        <v>10</v>
      </c>
      <c r="S1625" s="13" t="str">
        <f t="shared" si="149"/>
        <v>Fri</v>
      </c>
    </row>
    <row r="1626" spans="1:19" x14ac:dyDescent="0.25">
      <c r="A1626" s="60">
        <v>45919.239560185182</v>
      </c>
      <c r="B1626" s="61">
        <v>444408992</v>
      </c>
      <c r="C1626" s="37" t="s">
        <v>36</v>
      </c>
      <c r="D1626" s="37" t="s">
        <v>37</v>
      </c>
      <c r="E1626" s="37" t="s">
        <v>45</v>
      </c>
      <c r="F1626" s="37" t="s">
        <v>120</v>
      </c>
      <c r="G1626" s="36">
        <v>3646.63</v>
      </c>
      <c r="H1626" s="61">
        <v>443627615</v>
      </c>
      <c r="I1626" s="36">
        <v>0</v>
      </c>
      <c r="J1626" s="36">
        <v>0</v>
      </c>
      <c r="K1626" s="36">
        <v>0</v>
      </c>
      <c r="L1626" s="36">
        <v>0</v>
      </c>
      <c r="M1626" s="36">
        <v>9866.57</v>
      </c>
      <c r="N1626" s="37" t="s">
        <v>48</v>
      </c>
      <c r="O1626" s="14">
        <f t="shared" si="145"/>
        <v>45919.239560185182</v>
      </c>
      <c r="P1626" s="19">
        <f t="shared" si="146"/>
        <v>45919.447893518518</v>
      </c>
      <c r="Q1626" s="20" t="str">
        <f t="shared" si="147"/>
        <v>19/09/2025</v>
      </c>
      <c r="R1626" s="13" t="str">
        <f t="shared" si="148"/>
        <v>10</v>
      </c>
      <c r="S1626" s="13" t="str">
        <f t="shared" si="149"/>
        <v>Fri</v>
      </c>
    </row>
    <row r="1627" spans="1:19" x14ac:dyDescent="0.25">
      <c r="A1627" s="58">
        <v>45919.240601851852</v>
      </c>
      <c r="B1627" s="59">
        <v>444409181</v>
      </c>
      <c r="C1627" s="38" t="s">
        <v>36</v>
      </c>
      <c r="D1627" s="38" t="s">
        <v>38</v>
      </c>
      <c r="E1627" s="38" t="s">
        <v>46</v>
      </c>
      <c r="F1627" s="38" t="s">
        <v>120</v>
      </c>
      <c r="G1627" s="35">
        <v>3648.21</v>
      </c>
      <c r="H1627" s="59">
        <v>443627801</v>
      </c>
      <c r="I1627" s="35">
        <v>0</v>
      </c>
      <c r="J1627" s="35">
        <v>0</v>
      </c>
      <c r="K1627" s="35">
        <v>0</v>
      </c>
      <c r="L1627" s="35">
        <v>1.49</v>
      </c>
      <c r="M1627" s="35">
        <v>9868.06</v>
      </c>
      <c r="N1627" s="38" t="s">
        <v>1285</v>
      </c>
      <c r="O1627" s="14">
        <f t="shared" si="145"/>
        <v>45919.240601851852</v>
      </c>
      <c r="P1627" s="19">
        <f t="shared" si="146"/>
        <v>45919.448935185188</v>
      </c>
      <c r="Q1627" s="20" t="str">
        <f t="shared" si="147"/>
        <v>19/09/2025</v>
      </c>
      <c r="R1627" s="13" t="str">
        <f t="shared" si="148"/>
        <v>10</v>
      </c>
      <c r="S1627" s="13" t="str">
        <f t="shared" si="149"/>
        <v>Fri</v>
      </c>
    </row>
    <row r="1628" spans="1:19" x14ac:dyDescent="0.25">
      <c r="A1628" s="60">
        <v>45919.240601851852</v>
      </c>
      <c r="B1628" s="61">
        <v>444409188</v>
      </c>
      <c r="C1628" s="37" t="s">
        <v>36</v>
      </c>
      <c r="D1628" s="37" t="s">
        <v>38</v>
      </c>
      <c r="E1628" s="37" t="s">
        <v>46</v>
      </c>
      <c r="F1628" s="37" t="s">
        <v>120</v>
      </c>
      <c r="G1628" s="36">
        <v>3648.34</v>
      </c>
      <c r="H1628" s="61">
        <v>443627806</v>
      </c>
      <c r="I1628" s="36">
        <v>0</v>
      </c>
      <c r="J1628" s="36">
        <v>0</v>
      </c>
      <c r="K1628" s="36">
        <v>0</v>
      </c>
      <c r="L1628" s="36">
        <v>3.59</v>
      </c>
      <c r="M1628" s="36">
        <v>9871.65</v>
      </c>
      <c r="N1628" s="37" t="s">
        <v>1286</v>
      </c>
      <c r="O1628" s="14">
        <f t="shared" si="145"/>
        <v>45919.240601851852</v>
      </c>
      <c r="P1628" s="19">
        <f t="shared" si="146"/>
        <v>45919.448935185188</v>
      </c>
      <c r="Q1628" s="20" t="str">
        <f t="shared" si="147"/>
        <v>19/09/2025</v>
      </c>
      <c r="R1628" s="13" t="str">
        <f t="shared" si="148"/>
        <v>10</v>
      </c>
      <c r="S1628" s="13" t="str">
        <f t="shared" si="149"/>
        <v>Fri</v>
      </c>
    </row>
    <row r="1629" spans="1:19" x14ac:dyDescent="0.25">
      <c r="A1629" s="58">
        <v>45919.241724537038</v>
      </c>
      <c r="B1629" s="59">
        <v>444409499</v>
      </c>
      <c r="C1629" s="38" t="s">
        <v>36</v>
      </c>
      <c r="D1629" s="38" t="s">
        <v>38</v>
      </c>
      <c r="E1629" s="38" t="s">
        <v>46</v>
      </c>
      <c r="F1629" s="38" t="s">
        <v>120</v>
      </c>
      <c r="G1629" s="35">
        <v>3649.65</v>
      </c>
      <c r="H1629" s="59">
        <v>443628113</v>
      </c>
      <c r="I1629" s="35">
        <v>0</v>
      </c>
      <c r="J1629" s="35">
        <v>0</v>
      </c>
      <c r="K1629" s="35">
        <v>0</v>
      </c>
      <c r="L1629" s="35">
        <v>3.04</v>
      </c>
      <c r="M1629" s="35">
        <v>9874.69</v>
      </c>
      <c r="N1629" s="38" t="s">
        <v>1287</v>
      </c>
      <c r="O1629" s="14">
        <f t="shared" si="145"/>
        <v>45919.241724537038</v>
      </c>
      <c r="P1629" s="19">
        <f t="shared" si="146"/>
        <v>45919.450057870374</v>
      </c>
      <c r="Q1629" s="20" t="str">
        <f t="shared" si="147"/>
        <v>19/09/2025</v>
      </c>
      <c r="R1629" s="13" t="str">
        <f t="shared" si="148"/>
        <v>10</v>
      </c>
      <c r="S1629" s="13" t="str">
        <f t="shared" si="149"/>
        <v>Fri</v>
      </c>
    </row>
    <row r="1630" spans="1:19" x14ac:dyDescent="0.25">
      <c r="A1630" s="60">
        <v>45919.241724537038</v>
      </c>
      <c r="B1630" s="61">
        <v>444409500</v>
      </c>
      <c r="C1630" s="37" t="s">
        <v>36</v>
      </c>
      <c r="D1630" s="37" t="s">
        <v>38</v>
      </c>
      <c r="E1630" s="37" t="s">
        <v>46</v>
      </c>
      <c r="F1630" s="37" t="s">
        <v>120</v>
      </c>
      <c r="G1630" s="36">
        <v>3649.65</v>
      </c>
      <c r="H1630" s="61">
        <v>443628114</v>
      </c>
      <c r="I1630" s="36">
        <v>0</v>
      </c>
      <c r="J1630" s="36">
        <v>0</v>
      </c>
      <c r="K1630" s="36">
        <v>0</v>
      </c>
      <c r="L1630" s="36">
        <v>3.02</v>
      </c>
      <c r="M1630" s="36">
        <v>9877.7099999999991</v>
      </c>
      <c r="N1630" s="37" t="s">
        <v>1288</v>
      </c>
      <c r="O1630" s="14">
        <f t="shared" ref="O1630:O1693" si="150">A1630</f>
        <v>45919.241724537038</v>
      </c>
      <c r="P1630" s="19">
        <f t="shared" ref="P1630:P1693" si="151">O1630+(5/24)</f>
        <v>45919.450057870374</v>
      </c>
      <c r="Q1630" s="20" t="str">
        <f t="shared" ref="Q1630:Q1693" si="152">TEXT(P1630,"dd/mm/yyyy")</f>
        <v>19/09/2025</v>
      </c>
      <c r="R1630" s="13" t="str">
        <f t="shared" ref="R1630:R1693" si="153">TEXT(P1630,"hh")</f>
        <v>10</v>
      </c>
      <c r="S1630" s="13" t="str">
        <f t="shared" ref="S1630:S1693" si="154">TEXT(P1630,"ddd")</f>
        <v>Fri</v>
      </c>
    </row>
    <row r="1631" spans="1:19" x14ac:dyDescent="0.25">
      <c r="A1631" s="58">
        <v>45919.241724537038</v>
      </c>
      <c r="B1631" s="59">
        <v>444409514</v>
      </c>
      <c r="C1631" s="38" t="s">
        <v>36</v>
      </c>
      <c r="D1631" s="38" t="s">
        <v>38</v>
      </c>
      <c r="E1631" s="38" t="s">
        <v>46</v>
      </c>
      <c r="F1631" s="38" t="s">
        <v>120</v>
      </c>
      <c r="G1631" s="35">
        <v>3649.88</v>
      </c>
      <c r="H1631" s="59">
        <v>443628137</v>
      </c>
      <c r="I1631" s="35">
        <v>0</v>
      </c>
      <c r="J1631" s="35">
        <v>0</v>
      </c>
      <c r="K1631" s="35">
        <v>0</v>
      </c>
      <c r="L1631" s="35">
        <v>3.6</v>
      </c>
      <c r="M1631" s="35">
        <v>9881.31</v>
      </c>
      <c r="N1631" s="38" t="s">
        <v>1289</v>
      </c>
      <c r="O1631" s="14">
        <f t="shared" si="150"/>
        <v>45919.241724537038</v>
      </c>
      <c r="P1631" s="19">
        <f t="shared" si="151"/>
        <v>45919.450057870374</v>
      </c>
      <c r="Q1631" s="20" t="str">
        <f t="shared" si="152"/>
        <v>19/09/2025</v>
      </c>
      <c r="R1631" s="13" t="str">
        <f t="shared" si="153"/>
        <v>10</v>
      </c>
      <c r="S1631" s="13" t="str">
        <f t="shared" si="154"/>
        <v>Fri</v>
      </c>
    </row>
    <row r="1632" spans="1:19" x14ac:dyDescent="0.25">
      <c r="A1632" s="60">
        <v>45919.241747685184</v>
      </c>
      <c r="B1632" s="61">
        <v>444409549</v>
      </c>
      <c r="C1632" s="37" t="s">
        <v>36</v>
      </c>
      <c r="D1632" s="37" t="s">
        <v>38</v>
      </c>
      <c r="E1632" s="37" t="s">
        <v>46</v>
      </c>
      <c r="F1632" s="37" t="s">
        <v>120</v>
      </c>
      <c r="G1632" s="36">
        <v>3650.11</v>
      </c>
      <c r="H1632" s="61">
        <v>443628159</v>
      </c>
      <c r="I1632" s="36">
        <v>0</v>
      </c>
      <c r="J1632" s="36">
        <v>0</v>
      </c>
      <c r="K1632" s="36">
        <v>0</v>
      </c>
      <c r="L1632" s="36">
        <v>3.47</v>
      </c>
      <c r="M1632" s="36">
        <v>9884.7800000000007</v>
      </c>
      <c r="N1632" s="37" t="s">
        <v>1290</v>
      </c>
      <c r="O1632" s="14">
        <f t="shared" si="150"/>
        <v>45919.241747685184</v>
      </c>
      <c r="P1632" s="19">
        <f t="shared" si="151"/>
        <v>45919.45008101852</v>
      </c>
      <c r="Q1632" s="20" t="str">
        <f t="shared" si="152"/>
        <v>19/09/2025</v>
      </c>
      <c r="R1632" s="13" t="str">
        <f t="shared" si="153"/>
        <v>10</v>
      </c>
      <c r="S1632" s="13" t="str">
        <f t="shared" si="154"/>
        <v>Fri</v>
      </c>
    </row>
    <row r="1633" spans="1:19" x14ac:dyDescent="0.25">
      <c r="A1633" s="58">
        <v>45919.241747685184</v>
      </c>
      <c r="B1633" s="59">
        <v>444409550</v>
      </c>
      <c r="C1633" s="38" t="s">
        <v>36</v>
      </c>
      <c r="D1633" s="38" t="s">
        <v>38</v>
      </c>
      <c r="E1633" s="38" t="s">
        <v>46</v>
      </c>
      <c r="F1633" s="38" t="s">
        <v>120</v>
      </c>
      <c r="G1633" s="35">
        <v>3650.11</v>
      </c>
      <c r="H1633" s="59">
        <v>443628160</v>
      </c>
      <c r="I1633" s="35">
        <v>0</v>
      </c>
      <c r="J1633" s="35">
        <v>0</v>
      </c>
      <c r="K1633" s="35">
        <v>0</v>
      </c>
      <c r="L1633" s="35">
        <v>3.43</v>
      </c>
      <c r="M1633" s="35">
        <v>9888.2099999999991</v>
      </c>
      <c r="N1633" s="38" t="s">
        <v>1290</v>
      </c>
      <c r="O1633" s="14">
        <f t="shared" si="150"/>
        <v>45919.241747685184</v>
      </c>
      <c r="P1633" s="19">
        <f t="shared" si="151"/>
        <v>45919.45008101852</v>
      </c>
      <c r="Q1633" s="20" t="str">
        <f t="shared" si="152"/>
        <v>19/09/2025</v>
      </c>
      <c r="R1633" s="13" t="str">
        <f t="shared" si="153"/>
        <v>10</v>
      </c>
      <c r="S1633" s="13" t="str">
        <f t="shared" si="154"/>
        <v>Fri</v>
      </c>
    </row>
    <row r="1634" spans="1:19" x14ac:dyDescent="0.25">
      <c r="A1634" s="60">
        <v>45919.242037037038</v>
      </c>
      <c r="B1634" s="61">
        <v>444409734</v>
      </c>
      <c r="C1634" s="37" t="s">
        <v>36</v>
      </c>
      <c r="D1634" s="37" t="s">
        <v>38</v>
      </c>
      <c r="E1634" s="37" t="s">
        <v>46</v>
      </c>
      <c r="F1634" s="37" t="s">
        <v>120</v>
      </c>
      <c r="G1634" s="36">
        <v>3648.32</v>
      </c>
      <c r="H1634" s="61">
        <v>443628341</v>
      </c>
      <c r="I1634" s="36">
        <v>0</v>
      </c>
      <c r="J1634" s="36">
        <v>0</v>
      </c>
      <c r="K1634" s="36">
        <v>0</v>
      </c>
      <c r="L1634" s="36">
        <v>2.31</v>
      </c>
      <c r="M1634" s="36">
        <v>9890.52</v>
      </c>
      <c r="N1634" s="37" t="s">
        <v>1291</v>
      </c>
      <c r="O1634" s="14">
        <f t="shared" si="150"/>
        <v>45919.242037037038</v>
      </c>
      <c r="P1634" s="19">
        <f t="shared" si="151"/>
        <v>45919.450370370374</v>
      </c>
      <c r="Q1634" s="20" t="str">
        <f t="shared" si="152"/>
        <v>19/09/2025</v>
      </c>
      <c r="R1634" s="13" t="str">
        <f t="shared" si="153"/>
        <v>10</v>
      </c>
      <c r="S1634" s="13" t="str">
        <f t="shared" si="154"/>
        <v>Fri</v>
      </c>
    </row>
    <row r="1635" spans="1:19" x14ac:dyDescent="0.25">
      <c r="A1635" s="58">
        <v>45919.242037037038</v>
      </c>
      <c r="B1635" s="59">
        <v>444409735</v>
      </c>
      <c r="C1635" s="38" t="s">
        <v>36</v>
      </c>
      <c r="D1635" s="38" t="s">
        <v>38</v>
      </c>
      <c r="E1635" s="38" t="s">
        <v>46</v>
      </c>
      <c r="F1635" s="38" t="s">
        <v>120</v>
      </c>
      <c r="G1635" s="35">
        <v>3648.32</v>
      </c>
      <c r="H1635" s="59">
        <v>443628342</v>
      </c>
      <c r="I1635" s="35">
        <v>0</v>
      </c>
      <c r="J1635" s="35">
        <v>0</v>
      </c>
      <c r="K1635" s="35">
        <v>0</v>
      </c>
      <c r="L1635" s="35">
        <v>1.23</v>
      </c>
      <c r="M1635" s="35">
        <v>9891.75</v>
      </c>
      <c r="N1635" s="38" t="s">
        <v>1292</v>
      </c>
      <c r="O1635" s="14">
        <f t="shared" si="150"/>
        <v>45919.242037037038</v>
      </c>
      <c r="P1635" s="19">
        <f t="shared" si="151"/>
        <v>45919.450370370374</v>
      </c>
      <c r="Q1635" s="20" t="str">
        <f t="shared" si="152"/>
        <v>19/09/2025</v>
      </c>
      <c r="R1635" s="13" t="str">
        <f t="shared" si="153"/>
        <v>10</v>
      </c>
      <c r="S1635" s="13" t="str">
        <f t="shared" si="154"/>
        <v>Fri</v>
      </c>
    </row>
    <row r="1636" spans="1:19" x14ac:dyDescent="0.25">
      <c r="A1636" s="60">
        <v>45919.242106481484</v>
      </c>
      <c r="B1636" s="61">
        <v>444409793</v>
      </c>
      <c r="C1636" s="37" t="s">
        <v>36</v>
      </c>
      <c r="D1636" s="37" t="s">
        <v>37</v>
      </c>
      <c r="E1636" s="37" t="s">
        <v>45</v>
      </c>
      <c r="F1636" s="37" t="s">
        <v>120</v>
      </c>
      <c r="G1636" s="36">
        <v>3647.86</v>
      </c>
      <c r="H1636" s="61">
        <v>443628401</v>
      </c>
      <c r="I1636" s="36">
        <v>0</v>
      </c>
      <c r="J1636" s="36">
        <v>0</v>
      </c>
      <c r="K1636" s="36">
        <v>0</v>
      </c>
      <c r="L1636" s="36">
        <v>0</v>
      </c>
      <c r="M1636" s="36">
        <v>9891.75</v>
      </c>
      <c r="N1636" s="37" t="s">
        <v>114</v>
      </c>
      <c r="O1636" s="14">
        <f t="shared" si="150"/>
        <v>45919.242106481484</v>
      </c>
      <c r="P1636" s="19">
        <f t="shared" si="151"/>
        <v>45919.45043981482</v>
      </c>
      <c r="Q1636" s="20" t="str">
        <f t="shared" si="152"/>
        <v>19/09/2025</v>
      </c>
      <c r="R1636" s="13" t="str">
        <f t="shared" si="153"/>
        <v>10</v>
      </c>
      <c r="S1636" s="13" t="str">
        <f t="shared" si="154"/>
        <v>Fri</v>
      </c>
    </row>
    <row r="1637" spans="1:19" x14ac:dyDescent="0.25">
      <c r="A1637" s="58">
        <v>45919.242118055554</v>
      </c>
      <c r="B1637" s="59">
        <v>444409795</v>
      </c>
      <c r="C1637" s="38" t="s">
        <v>36</v>
      </c>
      <c r="D1637" s="38" t="s">
        <v>37</v>
      </c>
      <c r="E1637" s="38" t="s">
        <v>45</v>
      </c>
      <c r="F1637" s="38" t="s">
        <v>120</v>
      </c>
      <c r="G1637" s="35">
        <v>3647.84</v>
      </c>
      <c r="H1637" s="59">
        <v>443628403</v>
      </c>
      <c r="I1637" s="35">
        <v>0</v>
      </c>
      <c r="J1637" s="35">
        <v>0</v>
      </c>
      <c r="K1637" s="35">
        <v>0</v>
      </c>
      <c r="L1637" s="35">
        <v>0</v>
      </c>
      <c r="M1637" s="35">
        <v>9891.75</v>
      </c>
      <c r="N1637" s="38" t="s">
        <v>52</v>
      </c>
      <c r="O1637" s="14">
        <f t="shared" si="150"/>
        <v>45919.242118055554</v>
      </c>
      <c r="P1637" s="19">
        <f t="shared" si="151"/>
        <v>45919.45045138889</v>
      </c>
      <c r="Q1637" s="20" t="str">
        <f t="shared" si="152"/>
        <v>19/09/2025</v>
      </c>
      <c r="R1637" s="13" t="str">
        <f t="shared" si="153"/>
        <v>10</v>
      </c>
      <c r="S1637" s="13" t="str">
        <f t="shared" si="154"/>
        <v>Fri</v>
      </c>
    </row>
    <row r="1638" spans="1:19" x14ac:dyDescent="0.25">
      <c r="A1638" s="60">
        <v>45919.242118055554</v>
      </c>
      <c r="B1638" s="61">
        <v>444409798</v>
      </c>
      <c r="C1638" s="37" t="s">
        <v>36</v>
      </c>
      <c r="D1638" s="37" t="s">
        <v>37</v>
      </c>
      <c r="E1638" s="37" t="s">
        <v>45</v>
      </c>
      <c r="F1638" s="37" t="s">
        <v>120</v>
      </c>
      <c r="G1638" s="36">
        <v>3648.14</v>
      </c>
      <c r="H1638" s="61">
        <v>443628406</v>
      </c>
      <c r="I1638" s="36">
        <v>0</v>
      </c>
      <c r="J1638" s="36">
        <v>0</v>
      </c>
      <c r="K1638" s="36">
        <v>0</v>
      </c>
      <c r="L1638" s="36">
        <v>0</v>
      </c>
      <c r="M1638" s="36">
        <v>9891.75</v>
      </c>
      <c r="N1638" s="37" t="s">
        <v>48</v>
      </c>
      <c r="O1638" s="14">
        <f t="shared" si="150"/>
        <v>45919.242118055554</v>
      </c>
      <c r="P1638" s="19">
        <f t="shared" si="151"/>
        <v>45919.45045138889</v>
      </c>
      <c r="Q1638" s="20" t="str">
        <f t="shared" si="152"/>
        <v>19/09/2025</v>
      </c>
      <c r="R1638" s="13" t="str">
        <f t="shared" si="153"/>
        <v>10</v>
      </c>
      <c r="S1638" s="13" t="str">
        <f t="shared" si="154"/>
        <v>Fri</v>
      </c>
    </row>
    <row r="1639" spans="1:19" x14ac:dyDescent="0.25">
      <c r="A1639" s="58">
        <v>45919.242118055554</v>
      </c>
      <c r="B1639" s="59">
        <v>444409800</v>
      </c>
      <c r="C1639" s="38" t="s">
        <v>36</v>
      </c>
      <c r="D1639" s="38" t="s">
        <v>37</v>
      </c>
      <c r="E1639" s="38" t="s">
        <v>45</v>
      </c>
      <c r="F1639" s="38" t="s">
        <v>120</v>
      </c>
      <c r="G1639" s="35">
        <v>3648.1</v>
      </c>
      <c r="H1639" s="59">
        <v>443628408</v>
      </c>
      <c r="I1639" s="35">
        <v>0</v>
      </c>
      <c r="J1639" s="35">
        <v>0</v>
      </c>
      <c r="K1639" s="35">
        <v>0</v>
      </c>
      <c r="L1639" s="35">
        <v>0</v>
      </c>
      <c r="M1639" s="35">
        <v>9891.75</v>
      </c>
      <c r="N1639" s="38" t="s">
        <v>77</v>
      </c>
      <c r="O1639" s="14">
        <f t="shared" si="150"/>
        <v>45919.242118055554</v>
      </c>
      <c r="P1639" s="19">
        <f t="shared" si="151"/>
        <v>45919.45045138889</v>
      </c>
      <c r="Q1639" s="20" t="str">
        <f t="shared" si="152"/>
        <v>19/09/2025</v>
      </c>
      <c r="R1639" s="13" t="str">
        <f t="shared" si="153"/>
        <v>10</v>
      </c>
      <c r="S1639" s="13" t="str">
        <f t="shared" si="154"/>
        <v>Fri</v>
      </c>
    </row>
    <row r="1640" spans="1:19" x14ac:dyDescent="0.25">
      <c r="A1640" s="60">
        <v>45919.242118055554</v>
      </c>
      <c r="B1640" s="61">
        <v>444409805</v>
      </c>
      <c r="C1640" s="37" t="s">
        <v>36</v>
      </c>
      <c r="D1640" s="37" t="s">
        <v>37</v>
      </c>
      <c r="E1640" s="37" t="s">
        <v>45</v>
      </c>
      <c r="F1640" s="37" t="s">
        <v>120</v>
      </c>
      <c r="G1640" s="36">
        <v>3648.07</v>
      </c>
      <c r="H1640" s="61">
        <v>443628413</v>
      </c>
      <c r="I1640" s="36">
        <v>0</v>
      </c>
      <c r="J1640" s="36">
        <v>0</v>
      </c>
      <c r="K1640" s="36">
        <v>0</v>
      </c>
      <c r="L1640" s="36">
        <v>0</v>
      </c>
      <c r="M1640" s="36">
        <v>9891.75</v>
      </c>
      <c r="N1640" s="37" t="s">
        <v>108</v>
      </c>
      <c r="O1640" s="14">
        <f t="shared" si="150"/>
        <v>45919.242118055554</v>
      </c>
      <c r="P1640" s="19">
        <f t="shared" si="151"/>
        <v>45919.45045138889</v>
      </c>
      <c r="Q1640" s="20" t="str">
        <f t="shared" si="152"/>
        <v>19/09/2025</v>
      </c>
      <c r="R1640" s="13" t="str">
        <f t="shared" si="153"/>
        <v>10</v>
      </c>
      <c r="S1640" s="13" t="str">
        <f t="shared" si="154"/>
        <v>Fri</v>
      </c>
    </row>
    <row r="1641" spans="1:19" x14ac:dyDescent="0.25">
      <c r="A1641" s="58">
        <v>45919.242129629631</v>
      </c>
      <c r="B1641" s="59">
        <v>444409807</v>
      </c>
      <c r="C1641" s="38" t="s">
        <v>36</v>
      </c>
      <c r="D1641" s="38" t="s">
        <v>37</v>
      </c>
      <c r="E1641" s="38" t="s">
        <v>45</v>
      </c>
      <c r="F1641" s="38" t="s">
        <v>120</v>
      </c>
      <c r="G1641" s="35">
        <v>3648.1</v>
      </c>
      <c r="H1641" s="59">
        <v>443628416</v>
      </c>
      <c r="I1641" s="35">
        <v>0</v>
      </c>
      <c r="J1641" s="35">
        <v>0</v>
      </c>
      <c r="K1641" s="35">
        <v>0</v>
      </c>
      <c r="L1641" s="35">
        <v>0</v>
      </c>
      <c r="M1641" s="35">
        <v>9891.75</v>
      </c>
      <c r="N1641" s="38" t="s">
        <v>47</v>
      </c>
      <c r="O1641" s="14">
        <f t="shared" si="150"/>
        <v>45919.242129629631</v>
      </c>
      <c r="P1641" s="19">
        <f t="shared" si="151"/>
        <v>45919.450462962966</v>
      </c>
      <c r="Q1641" s="20" t="str">
        <f t="shared" si="152"/>
        <v>19/09/2025</v>
      </c>
      <c r="R1641" s="13" t="str">
        <f t="shared" si="153"/>
        <v>10</v>
      </c>
      <c r="S1641" s="13" t="str">
        <f t="shared" si="154"/>
        <v>Fri</v>
      </c>
    </row>
    <row r="1642" spans="1:19" x14ac:dyDescent="0.25">
      <c r="A1642" s="60">
        <v>45919.242129629631</v>
      </c>
      <c r="B1642" s="61">
        <v>444409811</v>
      </c>
      <c r="C1642" s="37" t="s">
        <v>36</v>
      </c>
      <c r="D1642" s="37" t="s">
        <v>37</v>
      </c>
      <c r="E1642" s="37" t="s">
        <v>45</v>
      </c>
      <c r="F1642" s="37" t="s">
        <v>120</v>
      </c>
      <c r="G1642" s="36">
        <v>3648.11</v>
      </c>
      <c r="H1642" s="61">
        <v>443628420</v>
      </c>
      <c r="I1642" s="36">
        <v>0</v>
      </c>
      <c r="J1642" s="36">
        <v>0</v>
      </c>
      <c r="K1642" s="36">
        <v>0</v>
      </c>
      <c r="L1642" s="36">
        <v>0</v>
      </c>
      <c r="M1642" s="36">
        <v>9891.75</v>
      </c>
      <c r="N1642" s="37" t="s">
        <v>109</v>
      </c>
      <c r="O1642" s="14">
        <f t="shared" si="150"/>
        <v>45919.242129629631</v>
      </c>
      <c r="P1642" s="19">
        <f t="shared" si="151"/>
        <v>45919.450462962966</v>
      </c>
      <c r="Q1642" s="20" t="str">
        <f t="shared" si="152"/>
        <v>19/09/2025</v>
      </c>
      <c r="R1642" s="13" t="str">
        <f t="shared" si="153"/>
        <v>10</v>
      </c>
      <c r="S1642" s="13" t="str">
        <f t="shared" si="154"/>
        <v>Fri</v>
      </c>
    </row>
    <row r="1643" spans="1:19" x14ac:dyDescent="0.25">
      <c r="A1643" s="58">
        <v>45919.2424537037</v>
      </c>
      <c r="B1643" s="59">
        <v>444409932</v>
      </c>
      <c r="C1643" s="38" t="s">
        <v>36</v>
      </c>
      <c r="D1643" s="38" t="s">
        <v>37</v>
      </c>
      <c r="E1643" s="38" t="s">
        <v>45</v>
      </c>
      <c r="F1643" s="38" t="s">
        <v>120</v>
      </c>
      <c r="G1643" s="35">
        <v>3647.58</v>
      </c>
      <c r="H1643" s="59">
        <v>443628542</v>
      </c>
      <c r="I1643" s="35">
        <v>0</v>
      </c>
      <c r="J1643" s="35">
        <v>0</v>
      </c>
      <c r="K1643" s="35">
        <v>0</v>
      </c>
      <c r="L1643" s="35">
        <v>0</v>
      </c>
      <c r="M1643" s="35">
        <v>9891.75</v>
      </c>
      <c r="N1643" s="38" t="s">
        <v>107</v>
      </c>
      <c r="O1643" s="14">
        <f t="shared" si="150"/>
        <v>45919.2424537037</v>
      </c>
      <c r="P1643" s="19">
        <f t="shared" si="151"/>
        <v>45919.450787037036</v>
      </c>
      <c r="Q1643" s="20" t="str">
        <f t="shared" si="152"/>
        <v>19/09/2025</v>
      </c>
      <c r="R1643" s="13" t="str">
        <f t="shared" si="153"/>
        <v>10</v>
      </c>
      <c r="S1643" s="13" t="str">
        <f t="shared" si="154"/>
        <v>Fri</v>
      </c>
    </row>
    <row r="1644" spans="1:19" x14ac:dyDescent="0.25">
      <c r="A1644" s="60">
        <v>45919.243113425924</v>
      </c>
      <c r="B1644" s="61">
        <v>444410149</v>
      </c>
      <c r="C1644" s="37" t="s">
        <v>36</v>
      </c>
      <c r="D1644" s="37" t="s">
        <v>38</v>
      </c>
      <c r="E1644" s="37" t="s">
        <v>46</v>
      </c>
      <c r="F1644" s="37" t="s">
        <v>120</v>
      </c>
      <c r="G1644" s="36">
        <v>3646.34</v>
      </c>
      <c r="H1644" s="61">
        <v>443628756</v>
      </c>
      <c r="I1644" s="36">
        <v>0</v>
      </c>
      <c r="J1644" s="36">
        <v>0</v>
      </c>
      <c r="K1644" s="36">
        <v>0</v>
      </c>
      <c r="L1644" s="36">
        <v>-1.77</v>
      </c>
      <c r="M1644" s="36">
        <v>9889.98</v>
      </c>
      <c r="N1644" s="37" t="s">
        <v>1293</v>
      </c>
      <c r="O1644" s="14">
        <f t="shared" si="150"/>
        <v>45919.243113425924</v>
      </c>
      <c r="P1644" s="19">
        <f t="shared" si="151"/>
        <v>45919.45144675926</v>
      </c>
      <c r="Q1644" s="20" t="str">
        <f t="shared" si="152"/>
        <v>19/09/2025</v>
      </c>
      <c r="R1644" s="13" t="str">
        <f t="shared" si="153"/>
        <v>10</v>
      </c>
      <c r="S1644" s="13" t="str">
        <f t="shared" si="154"/>
        <v>Fri</v>
      </c>
    </row>
    <row r="1645" spans="1:19" x14ac:dyDescent="0.25">
      <c r="A1645" s="58">
        <v>45919.24324074074</v>
      </c>
      <c r="B1645" s="59">
        <v>444410249</v>
      </c>
      <c r="C1645" s="38" t="s">
        <v>36</v>
      </c>
      <c r="D1645" s="38" t="s">
        <v>38</v>
      </c>
      <c r="E1645" s="38" t="s">
        <v>46</v>
      </c>
      <c r="F1645" s="38" t="s">
        <v>120</v>
      </c>
      <c r="G1645" s="35">
        <v>3645.35</v>
      </c>
      <c r="H1645" s="59">
        <v>443628854</v>
      </c>
      <c r="I1645" s="35">
        <v>0</v>
      </c>
      <c r="J1645" s="35">
        <v>0</v>
      </c>
      <c r="K1645" s="35">
        <v>0</v>
      </c>
      <c r="L1645" s="35">
        <v>-2.79</v>
      </c>
      <c r="M1645" s="35">
        <v>9887.19</v>
      </c>
      <c r="N1645" s="38" t="s">
        <v>1262</v>
      </c>
      <c r="O1645" s="14">
        <f t="shared" si="150"/>
        <v>45919.24324074074</v>
      </c>
      <c r="P1645" s="19">
        <f t="shared" si="151"/>
        <v>45919.451574074075</v>
      </c>
      <c r="Q1645" s="20" t="str">
        <f t="shared" si="152"/>
        <v>19/09/2025</v>
      </c>
      <c r="R1645" s="13" t="str">
        <f t="shared" si="153"/>
        <v>10</v>
      </c>
      <c r="S1645" s="13" t="str">
        <f t="shared" si="154"/>
        <v>Fri</v>
      </c>
    </row>
    <row r="1646" spans="1:19" x14ac:dyDescent="0.25">
      <c r="A1646" s="60">
        <v>45919.244537037041</v>
      </c>
      <c r="B1646" s="61">
        <v>444410513</v>
      </c>
      <c r="C1646" s="37" t="s">
        <v>36</v>
      </c>
      <c r="D1646" s="37" t="s">
        <v>38</v>
      </c>
      <c r="E1646" s="37" t="s">
        <v>45</v>
      </c>
      <c r="F1646" s="37" t="s">
        <v>120</v>
      </c>
      <c r="G1646" s="36">
        <v>3646.16</v>
      </c>
      <c r="H1646" s="61">
        <v>443629114</v>
      </c>
      <c r="I1646" s="36">
        <v>0</v>
      </c>
      <c r="J1646" s="36">
        <v>0</v>
      </c>
      <c r="K1646" s="36">
        <v>0</v>
      </c>
      <c r="L1646" s="36">
        <v>0</v>
      </c>
      <c r="M1646" s="36">
        <v>9887.19</v>
      </c>
      <c r="N1646" s="37" t="s">
        <v>115</v>
      </c>
      <c r="O1646" s="14">
        <f t="shared" si="150"/>
        <v>45919.244537037041</v>
      </c>
      <c r="P1646" s="19">
        <f t="shared" si="151"/>
        <v>45919.452870370376</v>
      </c>
      <c r="Q1646" s="20" t="str">
        <f t="shared" si="152"/>
        <v>19/09/2025</v>
      </c>
      <c r="R1646" s="13" t="str">
        <f t="shared" si="153"/>
        <v>10</v>
      </c>
      <c r="S1646" s="13" t="str">
        <f t="shared" si="154"/>
        <v>Fri</v>
      </c>
    </row>
    <row r="1647" spans="1:19" x14ac:dyDescent="0.25">
      <c r="A1647" s="58">
        <v>45919.24454861111</v>
      </c>
      <c r="B1647" s="59">
        <v>444410514</v>
      </c>
      <c r="C1647" s="38" t="s">
        <v>36</v>
      </c>
      <c r="D1647" s="38" t="s">
        <v>38</v>
      </c>
      <c r="E1647" s="38" t="s">
        <v>45</v>
      </c>
      <c r="F1647" s="38" t="s">
        <v>120</v>
      </c>
      <c r="G1647" s="35">
        <v>3646.16</v>
      </c>
      <c r="H1647" s="59">
        <v>443629115</v>
      </c>
      <c r="I1647" s="35">
        <v>0</v>
      </c>
      <c r="J1647" s="35">
        <v>0</v>
      </c>
      <c r="K1647" s="35">
        <v>0</v>
      </c>
      <c r="L1647" s="35">
        <v>0</v>
      </c>
      <c r="M1647" s="35">
        <v>9887.19</v>
      </c>
      <c r="N1647" s="38" t="s">
        <v>119</v>
      </c>
      <c r="O1647" s="14">
        <f t="shared" si="150"/>
        <v>45919.24454861111</v>
      </c>
      <c r="P1647" s="19">
        <f t="shared" si="151"/>
        <v>45919.452881944446</v>
      </c>
      <c r="Q1647" s="20" t="str">
        <f t="shared" si="152"/>
        <v>19/09/2025</v>
      </c>
      <c r="R1647" s="13" t="str">
        <f t="shared" si="153"/>
        <v>10</v>
      </c>
      <c r="S1647" s="13" t="str">
        <f t="shared" si="154"/>
        <v>Fri</v>
      </c>
    </row>
    <row r="1648" spans="1:19" x14ac:dyDescent="0.25">
      <c r="A1648" s="60">
        <v>45919.24454861111</v>
      </c>
      <c r="B1648" s="61">
        <v>444410515</v>
      </c>
      <c r="C1648" s="37" t="s">
        <v>36</v>
      </c>
      <c r="D1648" s="37" t="s">
        <v>38</v>
      </c>
      <c r="E1648" s="37" t="s">
        <v>45</v>
      </c>
      <c r="F1648" s="37" t="s">
        <v>120</v>
      </c>
      <c r="G1648" s="36">
        <v>3646.16</v>
      </c>
      <c r="H1648" s="61">
        <v>443629116</v>
      </c>
      <c r="I1648" s="36">
        <v>0</v>
      </c>
      <c r="J1648" s="36">
        <v>0</v>
      </c>
      <c r="K1648" s="36">
        <v>0</v>
      </c>
      <c r="L1648" s="36">
        <v>0</v>
      </c>
      <c r="M1648" s="36">
        <v>9887.19</v>
      </c>
      <c r="N1648" s="37" t="s">
        <v>116</v>
      </c>
      <c r="O1648" s="14">
        <f t="shared" si="150"/>
        <v>45919.24454861111</v>
      </c>
      <c r="P1648" s="19">
        <f t="shared" si="151"/>
        <v>45919.452881944446</v>
      </c>
      <c r="Q1648" s="20" t="str">
        <f t="shared" si="152"/>
        <v>19/09/2025</v>
      </c>
      <c r="R1648" s="13" t="str">
        <f t="shared" si="153"/>
        <v>10</v>
      </c>
      <c r="S1648" s="13" t="str">
        <f t="shared" si="154"/>
        <v>Fri</v>
      </c>
    </row>
    <row r="1649" spans="1:19" x14ac:dyDescent="0.25">
      <c r="A1649" s="58">
        <v>45919.245069444441</v>
      </c>
      <c r="B1649" s="59">
        <v>444410673</v>
      </c>
      <c r="C1649" s="38" t="s">
        <v>36</v>
      </c>
      <c r="D1649" s="38" t="s">
        <v>38</v>
      </c>
      <c r="E1649" s="38" t="s">
        <v>46</v>
      </c>
      <c r="F1649" s="38" t="s">
        <v>120</v>
      </c>
      <c r="G1649" s="35">
        <v>3644.5</v>
      </c>
      <c r="H1649" s="59">
        <v>443629270</v>
      </c>
      <c r="I1649" s="35">
        <v>0</v>
      </c>
      <c r="J1649" s="35">
        <v>0</v>
      </c>
      <c r="K1649" s="35">
        <v>0</v>
      </c>
      <c r="L1649" s="35">
        <v>-3.36</v>
      </c>
      <c r="M1649" s="35">
        <v>9883.83</v>
      </c>
      <c r="N1649" s="38" t="s">
        <v>1294</v>
      </c>
      <c r="O1649" s="14">
        <f t="shared" si="150"/>
        <v>45919.245069444441</v>
      </c>
      <c r="P1649" s="19">
        <f t="shared" si="151"/>
        <v>45919.453402777777</v>
      </c>
      <c r="Q1649" s="20" t="str">
        <f t="shared" si="152"/>
        <v>19/09/2025</v>
      </c>
      <c r="R1649" s="13" t="str">
        <f t="shared" si="153"/>
        <v>10</v>
      </c>
      <c r="S1649" s="13" t="str">
        <f t="shared" si="154"/>
        <v>Fri</v>
      </c>
    </row>
    <row r="1650" spans="1:19" x14ac:dyDescent="0.25">
      <c r="A1650" s="60">
        <v>45919.245069444441</v>
      </c>
      <c r="B1650" s="61">
        <v>444410674</v>
      </c>
      <c r="C1650" s="37" t="s">
        <v>36</v>
      </c>
      <c r="D1650" s="37" t="s">
        <v>38</v>
      </c>
      <c r="E1650" s="37" t="s">
        <v>46</v>
      </c>
      <c r="F1650" s="37" t="s">
        <v>120</v>
      </c>
      <c r="G1650" s="36">
        <v>3644.5</v>
      </c>
      <c r="H1650" s="61">
        <v>443629271</v>
      </c>
      <c r="I1650" s="36">
        <v>0</v>
      </c>
      <c r="J1650" s="36">
        <v>0</v>
      </c>
      <c r="K1650" s="36">
        <v>0</v>
      </c>
      <c r="L1650" s="36">
        <v>-3.34</v>
      </c>
      <c r="M1650" s="36">
        <v>9880.49</v>
      </c>
      <c r="N1650" s="37" t="s">
        <v>1294</v>
      </c>
      <c r="O1650" s="14">
        <f t="shared" si="150"/>
        <v>45919.245069444441</v>
      </c>
      <c r="P1650" s="19">
        <f t="shared" si="151"/>
        <v>45919.453402777777</v>
      </c>
      <c r="Q1650" s="20" t="str">
        <f t="shared" si="152"/>
        <v>19/09/2025</v>
      </c>
      <c r="R1650" s="13" t="str">
        <f t="shared" si="153"/>
        <v>10</v>
      </c>
      <c r="S1650" s="13" t="str">
        <f t="shared" si="154"/>
        <v>Fri</v>
      </c>
    </row>
    <row r="1651" spans="1:19" x14ac:dyDescent="0.25">
      <c r="A1651" s="58">
        <v>45919.245069444441</v>
      </c>
      <c r="B1651" s="59">
        <v>444410675</v>
      </c>
      <c r="C1651" s="38" t="s">
        <v>36</v>
      </c>
      <c r="D1651" s="38" t="s">
        <v>38</v>
      </c>
      <c r="E1651" s="38" t="s">
        <v>46</v>
      </c>
      <c r="F1651" s="38" t="s">
        <v>120</v>
      </c>
      <c r="G1651" s="35">
        <v>3644.5</v>
      </c>
      <c r="H1651" s="59">
        <v>443629272</v>
      </c>
      <c r="I1651" s="35">
        <v>0</v>
      </c>
      <c r="J1651" s="35">
        <v>0</v>
      </c>
      <c r="K1651" s="35">
        <v>0</v>
      </c>
      <c r="L1651" s="35">
        <v>-3.6</v>
      </c>
      <c r="M1651" s="35">
        <v>9876.89</v>
      </c>
      <c r="N1651" s="38" t="s">
        <v>1294</v>
      </c>
      <c r="O1651" s="14">
        <f t="shared" si="150"/>
        <v>45919.245069444441</v>
      </c>
      <c r="P1651" s="19">
        <f t="shared" si="151"/>
        <v>45919.453402777777</v>
      </c>
      <c r="Q1651" s="20" t="str">
        <f t="shared" si="152"/>
        <v>19/09/2025</v>
      </c>
      <c r="R1651" s="13" t="str">
        <f t="shared" si="153"/>
        <v>10</v>
      </c>
      <c r="S1651" s="13" t="str">
        <f t="shared" si="154"/>
        <v>Fri</v>
      </c>
    </row>
    <row r="1652" spans="1:19" x14ac:dyDescent="0.25">
      <c r="A1652" s="60">
        <v>45919.245069444441</v>
      </c>
      <c r="B1652" s="61">
        <v>444410676</v>
      </c>
      <c r="C1652" s="37" t="s">
        <v>36</v>
      </c>
      <c r="D1652" s="37" t="s">
        <v>38</v>
      </c>
      <c r="E1652" s="37" t="s">
        <v>46</v>
      </c>
      <c r="F1652" s="37" t="s">
        <v>120</v>
      </c>
      <c r="G1652" s="36">
        <v>3644.5</v>
      </c>
      <c r="H1652" s="61">
        <v>443629273</v>
      </c>
      <c r="I1652" s="36">
        <v>0</v>
      </c>
      <c r="J1652" s="36">
        <v>0</v>
      </c>
      <c r="K1652" s="36">
        <v>0</v>
      </c>
      <c r="L1652" s="36">
        <v>-3.57</v>
      </c>
      <c r="M1652" s="36">
        <v>9873.32</v>
      </c>
      <c r="N1652" s="37" t="s">
        <v>1294</v>
      </c>
      <c r="O1652" s="14">
        <f t="shared" si="150"/>
        <v>45919.245069444441</v>
      </c>
      <c r="P1652" s="19">
        <f t="shared" si="151"/>
        <v>45919.453402777777</v>
      </c>
      <c r="Q1652" s="20" t="str">
        <f t="shared" si="152"/>
        <v>19/09/2025</v>
      </c>
      <c r="R1652" s="13" t="str">
        <f t="shared" si="153"/>
        <v>10</v>
      </c>
      <c r="S1652" s="13" t="str">
        <f t="shared" si="154"/>
        <v>Fri</v>
      </c>
    </row>
    <row r="1653" spans="1:19" x14ac:dyDescent="0.25">
      <c r="A1653" s="58">
        <v>45919.245069444441</v>
      </c>
      <c r="B1653" s="59">
        <v>444410677</v>
      </c>
      <c r="C1653" s="38" t="s">
        <v>36</v>
      </c>
      <c r="D1653" s="38" t="s">
        <v>38</v>
      </c>
      <c r="E1653" s="38" t="s">
        <v>46</v>
      </c>
      <c r="F1653" s="38" t="s">
        <v>120</v>
      </c>
      <c r="G1653" s="35">
        <v>3644.5</v>
      </c>
      <c r="H1653" s="59">
        <v>443629274</v>
      </c>
      <c r="I1653" s="35">
        <v>0</v>
      </c>
      <c r="J1653" s="35">
        <v>0</v>
      </c>
      <c r="K1653" s="35">
        <v>0</v>
      </c>
      <c r="L1653" s="35">
        <v>-3.6</v>
      </c>
      <c r="M1653" s="35">
        <v>9869.7199999999993</v>
      </c>
      <c r="N1653" s="38" t="s">
        <v>1294</v>
      </c>
      <c r="O1653" s="14">
        <f t="shared" si="150"/>
        <v>45919.245069444441</v>
      </c>
      <c r="P1653" s="19">
        <f t="shared" si="151"/>
        <v>45919.453402777777</v>
      </c>
      <c r="Q1653" s="20" t="str">
        <f t="shared" si="152"/>
        <v>19/09/2025</v>
      </c>
      <c r="R1653" s="13" t="str">
        <f t="shared" si="153"/>
        <v>10</v>
      </c>
      <c r="S1653" s="13" t="str">
        <f t="shared" si="154"/>
        <v>Fri</v>
      </c>
    </row>
    <row r="1654" spans="1:19" x14ac:dyDescent="0.25">
      <c r="A1654" s="60">
        <v>45919.245069444441</v>
      </c>
      <c r="B1654" s="61">
        <v>444410678</v>
      </c>
      <c r="C1654" s="37" t="s">
        <v>36</v>
      </c>
      <c r="D1654" s="37" t="s">
        <v>38</v>
      </c>
      <c r="E1654" s="37" t="s">
        <v>46</v>
      </c>
      <c r="F1654" s="37" t="s">
        <v>120</v>
      </c>
      <c r="G1654" s="36">
        <v>3644.5</v>
      </c>
      <c r="H1654" s="61">
        <v>443629275</v>
      </c>
      <c r="I1654" s="36">
        <v>0</v>
      </c>
      <c r="J1654" s="36">
        <v>0</v>
      </c>
      <c r="K1654" s="36">
        <v>0</v>
      </c>
      <c r="L1654" s="36">
        <v>-3.08</v>
      </c>
      <c r="M1654" s="36">
        <v>9866.64</v>
      </c>
      <c r="N1654" s="37" t="s">
        <v>1295</v>
      </c>
      <c r="O1654" s="14">
        <f t="shared" si="150"/>
        <v>45919.245069444441</v>
      </c>
      <c r="P1654" s="19">
        <f t="shared" si="151"/>
        <v>45919.453402777777</v>
      </c>
      <c r="Q1654" s="20" t="str">
        <f t="shared" si="152"/>
        <v>19/09/2025</v>
      </c>
      <c r="R1654" s="13" t="str">
        <f t="shared" si="153"/>
        <v>10</v>
      </c>
      <c r="S1654" s="13" t="str">
        <f t="shared" si="154"/>
        <v>Fri</v>
      </c>
    </row>
    <row r="1655" spans="1:19" x14ac:dyDescent="0.25">
      <c r="A1655" s="58">
        <v>45919.245925925927</v>
      </c>
      <c r="B1655" s="59">
        <v>444410924</v>
      </c>
      <c r="C1655" s="38" t="s">
        <v>36</v>
      </c>
      <c r="D1655" s="38" t="s">
        <v>37</v>
      </c>
      <c r="E1655" s="38" t="s">
        <v>45</v>
      </c>
      <c r="F1655" s="38" t="s">
        <v>120</v>
      </c>
      <c r="G1655" s="35">
        <v>3646.79</v>
      </c>
      <c r="H1655" s="59">
        <v>443629520</v>
      </c>
      <c r="I1655" s="35">
        <v>0</v>
      </c>
      <c r="J1655" s="35">
        <v>0</v>
      </c>
      <c r="K1655" s="35">
        <v>0</v>
      </c>
      <c r="L1655" s="35">
        <v>0</v>
      </c>
      <c r="M1655" s="35">
        <v>9866.64</v>
      </c>
      <c r="N1655" s="38" t="s">
        <v>107</v>
      </c>
      <c r="O1655" s="14">
        <f t="shared" si="150"/>
        <v>45919.245925925927</v>
      </c>
      <c r="P1655" s="19">
        <f t="shared" si="151"/>
        <v>45919.454259259262</v>
      </c>
      <c r="Q1655" s="20" t="str">
        <f t="shared" si="152"/>
        <v>19/09/2025</v>
      </c>
      <c r="R1655" s="13" t="str">
        <f t="shared" si="153"/>
        <v>10</v>
      </c>
      <c r="S1655" s="13" t="str">
        <f t="shared" si="154"/>
        <v>Fri</v>
      </c>
    </row>
    <row r="1656" spans="1:19" x14ac:dyDescent="0.25">
      <c r="A1656" s="60">
        <v>45919.262604166666</v>
      </c>
      <c r="B1656" s="61">
        <v>444414221</v>
      </c>
      <c r="C1656" s="37" t="s">
        <v>36</v>
      </c>
      <c r="D1656" s="37" t="s">
        <v>37</v>
      </c>
      <c r="E1656" s="37" t="s">
        <v>46</v>
      </c>
      <c r="F1656" s="37" t="s">
        <v>120</v>
      </c>
      <c r="G1656" s="36">
        <v>3649.24</v>
      </c>
      <c r="H1656" s="61">
        <v>443632828</v>
      </c>
      <c r="I1656" s="36">
        <v>0</v>
      </c>
      <c r="J1656" s="36">
        <v>0</v>
      </c>
      <c r="K1656" s="36">
        <v>0</v>
      </c>
      <c r="L1656" s="36">
        <v>-3.08</v>
      </c>
      <c r="M1656" s="36">
        <v>9863.56</v>
      </c>
      <c r="N1656" s="37" t="s">
        <v>1296</v>
      </c>
      <c r="O1656" s="14">
        <f t="shared" si="150"/>
        <v>45919.262604166666</v>
      </c>
      <c r="P1656" s="19">
        <f t="shared" si="151"/>
        <v>45919.470937500002</v>
      </c>
      <c r="Q1656" s="20" t="str">
        <f t="shared" si="152"/>
        <v>19/09/2025</v>
      </c>
      <c r="R1656" s="13" t="str">
        <f t="shared" si="153"/>
        <v>11</v>
      </c>
      <c r="S1656" s="13" t="str">
        <f t="shared" si="154"/>
        <v>Fri</v>
      </c>
    </row>
    <row r="1657" spans="1:19" x14ac:dyDescent="0.25">
      <c r="A1657" s="58">
        <v>45919.262604166666</v>
      </c>
      <c r="B1657" s="59">
        <v>444414222</v>
      </c>
      <c r="C1657" s="38" t="s">
        <v>36</v>
      </c>
      <c r="D1657" s="38" t="s">
        <v>37</v>
      </c>
      <c r="E1657" s="38" t="s">
        <v>46</v>
      </c>
      <c r="F1657" s="38" t="s">
        <v>120</v>
      </c>
      <c r="G1657" s="35">
        <v>3649.24</v>
      </c>
      <c r="H1657" s="59">
        <v>443632829</v>
      </c>
      <c r="I1657" s="35">
        <v>0</v>
      </c>
      <c r="J1657" s="35">
        <v>0</v>
      </c>
      <c r="K1657" s="35">
        <v>0</v>
      </c>
      <c r="L1657" s="35">
        <v>-3.08</v>
      </c>
      <c r="M1657" s="35">
        <v>9860.48</v>
      </c>
      <c r="N1657" s="38" t="s">
        <v>1296</v>
      </c>
      <c r="O1657" s="14">
        <f t="shared" si="150"/>
        <v>45919.262604166666</v>
      </c>
      <c r="P1657" s="19">
        <f t="shared" si="151"/>
        <v>45919.470937500002</v>
      </c>
      <c r="Q1657" s="20" t="str">
        <f t="shared" si="152"/>
        <v>19/09/2025</v>
      </c>
      <c r="R1657" s="13" t="str">
        <f t="shared" si="153"/>
        <v>11</v>
      </c>
      <c r="S1657" s="13" t="str">
        <f t="shared" si="154"/>
        <v>Fri</v>
      </c>
    </row>
    <row r="1658" spans="1:19" x14ac:dyDescent="0.25">
      <c r="A1658" s="60">
        <v>45919.262604166666</v>
      </c>
      <c r="B1658" s="61">
        <v>444414223</v>
      </c>
      <c r="C1658" s="37" t="s">
        <v>36</v>
      </c>
      <c r="D1658" s="37" t="s">
        <v>37</v>
      </c>
      <c r="E1658" s="37" t="s">
        <v>46</v>
      </c>
      <c r="F1658" s="37" t="s">
        <v>120</v>
      </c>
      <c r="G1658" s="36">
        <v>3649.24</v>
      </c>
      <c r="H1658" s="61">
        <v>443632830</v>
      </c>
      <c r="I1658" s="36">
        <v>0</v>
      </c>
      <c r="J1658" s="36">
        <v>0</v>
      </c>
      <c r="K1658" s="36">
        <v>0</v>
      </c>
      <c r="L1658" s="36">
        <v>-3.08</v>
      </c>
      <c r="M1658" s="36">
        <v>9857.4</v>
      </c>
      <c r="N1658" s="37" t="s">
        <v>1296</v>
      </c>
      <c r="O1658" s="14">
        <f t="shared" si="150"/>
        <v>45919.262604166666</v>
      </c>
      <c r="P1658" s="19">
        <f t="shared" si="151"/>
        <v>45919.470937500002</v>
      </c>
      <c r="Q1658" s="20" t="str">
        <f t="shared" si="152"/>
        <v>19/09/2025</v>
      </c>
      <c r="R1658" s="13" t="str">
        <f t="shared" si="153"/>
        <v>11</v>
      </c>
      <c r="S1658" s="13" t="str">
        <f t="shared" si="154"/>
        <v>Fri</v>
      </c>
    </row>
    <row r="1659" spans="1:19" x14ac:dyDescent="0.25">
      <c r="A1659" s="58">
        <v>45919.26421296296</v>
      </c>
      <c r="B1659" s="59">
        <v>444414605</v>
      </c>
      <c r="C1659" s="38" t="s">
        <v>36</v>
      </c>
      <c r="D1659" s="38" t="s">
        <v>37</v>
      </c>
      <c r="E1659" s="38" t="s">
        <v>45</v>
      </c>
      <c r="F1659" s="38" t="s">
        <v>120</v>
      </c>
      <c r="G1659" s="35">
        <v>3649.97</v>
      </c>
      <c r="H1659" s="59">
        <v>443633221</v>
      </c>
      <c r="I1659" s="35">
        <v>0</v>
      </c>
      <c r="J1659" s="35">
        <v>0</v>
      </c>
      <c r="K1659" s="35">
        <v>0</v>
      </c>
      <c r="L1659" s="35">
        <v>0</v>
      </c>
      <c r="M1659" s="35">
        <v>9857.4</v>
      </c>
      <c r="N1659" s="38" t="s">
        <v>115</v>
      </c>
      <c r="O1659" s="14">
        <f t="shared" si="150"/>
        <v>45919.26421296296</v>
      </c>
      <c r="P1659" s="19">
        <f t="shared" si="151"/>
        <v>45919.472546296296</v>
      </c>
      <c r="Q1659" s="20" t="str">
        <f t="shared" si="152"/>
        <v>19/09/2025</v>
      </c>
      <c r="R1659" s="13" t="str">
        <f t="shared" si="153"/>
        <v>11</v>
      </c>
      <c r="S1659" s="13" t="str">
        <f t="shared" si="154"/>
        <v>Fri</v>
      </c>
    </row>
    <row r="1660" spans="1:19" x14ac:dyDescent="0.25">
      <c r="A1660" s="60">
        <v>45919.264224537037</v>
      </c>
      <c r="B1660" s="61">
        <v>444414606</v>
      </c>
      <c r="C1660" s="37" t="s">
        <v>36</v>
      </c>
      <c r="D1660" s="37" t="s">
        <v>37</v>
      </c>
      <c r="E1660" s="37" t="s">
        <v>45</v>
      </c>
      <c r="F1660" s="37" t="s">
        <v>120</v>
      </c>
      <c r="G1660" s="36">
        <v>3649.91</v>
      </c>
      <c r="H1660" s="61">
        <v>443633222</v>
      </c>
      <c r="I1660" s="36">
        <v>0</v>
      </c>
      <c r="J1660" s="36">
        <v>0</v>
      </c>
      <c r="K1660" s="36">
        <v>0</v>
      </c>
      <c r="L1660" s="36">
        <v>0</v>
      </c>
      <c r="M1660" s="36">
        <v>9857.4</v>
      </c>
      <c r="N1660" s="37" t="s">
        <v>119</v>
      </c>
      <c r="O1660" s="14">
        <f t="shared" si="150"/>
        <v>45919.264224537037</v>
      </c>
      <c r="P1660" s="19">
        <f t="shared" si="151"/>
        <v>45919.472557870373</v>
      </c>
      <c r="Q1660" s="20" t="str">
        <f t="shared" si="152"/>
        <v>19/09/2025</v>
      </c>
      <c r="R1660" s="13" t="str">
        <f t="shared" si="153"/>
        <v>11</v>
      </c>
      <c r="S1660" s="13" t="str">
        <f t="shared" si="154"/>
        <v>Fri</v>
      </c>
    </row>
    <row r="1661" spans="1:19" x14ac:dyDescent="0.25">
      <c r="A1661" s="58">
        <v>45919.264224537037</v>
      </c>
      <c r="B1661" s="59">
        <v>444414607</v>
      </c>
      <c r="C1661" s="38" t="s">
        <v>36</v>
      </c>
      <c r="D1661" s="38" t="s">
        <v>37</v>
      </c>
      <c r="E1661" s="38" t="s">
        <v>45</v>
      </c>
      <c r="F1661" s="38" t="s">
        <v>120</v>
      </c>
      <c r="G1661" s="35">
        <v>3649.9</v>
      </c>
      <c r="H1661" s="59">
        <v>443633223</v>
      </c>
      <c r="I1661" s="35">
        <v>0</v>
      </c>
      <c r="J1661" s="35">
        <v>0</v>
      </c>
      <c r="K1661" s="35">
        <v>0</v>
      </c>
      <c r="L1661" s="35">
        <v>0</v>
      </c>
      <c r="M1661" s="35">
        <v>9857.4</v>
      </c>
      <c r="N1661" s="38" t="s">
        <v>116</v>
      </c>
      <c r="O1661" s="14">
        <f t="shared" si="150"/>
        <v>45919.264224537037</v>
      </c>
      <c r="P1661" s="19">
        <f t="shared" si="151"/>
        <v>45919.472557870373</v>
      </c>
      <c r="Q1661" s="20" t="str">
        <f t="shared" si="152"/>
        <v>19/09/2025</v>
      </c>
      <c r="R1661" s="13" t="str">
        <f t="shared" si="153"/>
        <v>11</v>
      </c>
      <c r="S1661" s="13" t="str">
        <f t="shared" si="154"/>
        <v>Fri</v>
      </c>
    </row>
    <row r="1662" spans="1:19" x14ac:dyDescent="0.25">
      <c r="A1662" s="60">
        <v>45919.265023148146</v>
      </c>
      <c r="B1662" s="61">
        <v>444414918</v>
      </c>
      <c r="C1662" s="37" t="s">
        <v>36</v>
      </c>
      <c r="D1662" s="37" t="s">
        <v>38</v>
      </c>
      <c r="E1662" s="37" t="s">
        <v>46</v>
      </c>
      <c r="F1662" s="37" t="s">
        <v>120</v>
      </c>
      <c r="G1662" s="36">
        <v>3650.3</v>
      </c>
      <c r="H1662" s="61">
        <v>443633529</v>
      </c>
      <c r="I1662" s="36">
        <v>0</v>
      </c>
      <c r="J1662" s="36">
        <v>0</v>
      </c>
      <c r="K1662" s="36">
        <v>0</v>
      </c>
      <c r="L1662" s="36">
        <v>3.51</v>
      </c>
      <c r="M1662" s="36">
        <v>9860.91</v>
      </c>
      <c r="N1662" s="37" t="s">
        <v>1297</v>
      </c>
      <c r="O1662" s="14">
        <f t="shared" si="150"/>
        <v>45919.265023148146</v>
      </c>
      <c r="P1662" s="19">
        <f t="shared" si="151"/>
        <v>45919.473356481481</v>
      </c>
      <c r="Q1662" s="20" t="str">
        <f t="shared" si="152"/>
        <v>19/09/2025</v>
      </c>
      <c r="R1662" s="13" t="str">
        <f t="shared" si="153"/>
        <v>11</v>
      </c>
      <c r="S1662" s="13" t="str">
        <f t="shared" si="154"/>
        <v>Fri</v>
      </c>
    </row>
    <row r="1663" spans="1:19" x14ac:dyDescent="0.25">
      <c r="A1663" s="58">
        <v>45919.266458333332</v>
      </c>
      <c r="B1663" s="59">
        <v>444416592</v>
      </c>
      <c r="C1663" s="38" t="s">
        <v>36</v>
      </c>
      <c r="D1663" s="38" t="s">
        <v>38</v>
      </c>
      <c r="E1663" s="38" t="s">
        <v>46</v>
      </c>
      <c r="F1663" s="38" t="s">
        <v>120</v>
      </c>
      <c r="G1663" s="35">
        <v>3653.48</v>
      </c>
      <c r="H1663" s="59">
        <v>443635157</v>
      </c>
      <c r="I1663" s="35">
        <v>0</v>
      </c>
      <c r="J1663" s="35">
        <v>0</v>
      </c>
      <c r="K1663" s="35">
        <v>0</v>
      </c>
      <c r="L1663" s="35">
        <v>3.51</v>
      </c>
      <c r="M1663" s="35">
        <v>9864.42</v>
      </c>
      <c r="N1663" s="38" t="s">
        <v>1298</v>
      </c>
      <c r="O1663" s="14">
        <f t="shared" si="150"/>
        <v>45919.266458333332</v>
      </c>
      <c r="P1663" s="19">
        <f t="shared" si="151"/>
        <v>45919.474791666667</v>
      </c>
      <c r="Q1663" s="20" t="str">
        <f t="shared" si="152"/>
        <v>19/09/2025</v>
      </c>
      <c r="R1663" s="13" t="str">
        <f t="shared" si="153"/>
        <v>11</v>
      </c>
      <c r="S1663" s="13" t="str">
        <f t="shared" si="154"/>
        <v>Fri</v>
      </c>
    </row>
    <row r="1664" spans="1:19" x14ac:dyDescent="0.25">
      <c r="A1664" s="60">
        <v>45919.267048611109</v>
      </c>
      <c r="B1664" s="61">
        <v>444417069</v>
      </c>
      <c r="C1664" s="37" t="s">
        <v>36</v>
      </c>
      <c r="D1664" s="37" t="s">
        <v>38</v>
      </c>
      <c r="E1664" s="37" t="s">
        <v>46</v>
      </c>
      <c r="F1664" s="37" t="s">
        <v>120</v>
      </c>
      <c r="G1664" s="36">
        <v>3653.52</v>
      </c>
      <c r="H1664" s="61">
        <v>443635609</v>
      </c>
      <c r="I1664" s="36">
        <v>0</v>
      </c>
      <c r="J1664" s="36">
        <v>0</v>
      </c>
      <c r="K1664" s="36">
        <v>0</v>
      </c>
      <c r="L1664" s="36">
        <v>3.62</v>
      </c>
      <c r="M1664" s="36">
        <v>9868.0400000000009</v>
      </c>
      <c r="N1664" s="37" t="s">
        <v>1299</v>
      </c>
      <c r="O1664" s="14">
        <f t="shared" si="150"/>
        <v>45919.267048611109</v>
      </c>
      <c r="P1664" s="19">
        <f t="shared" si="151"/>
        <v>45919.475381944445</v>
      </c>
      <c r="Q1664" s="20" t="str">
        <f t="shared" si="152"/>
        <v>19/09/2025</v>
      </c>
      <c r="R1664" s="13" t="str">
        <f t="shared" si="153"/>
        <v>11</v>
      </c>
      <c r="S1664" s="13" t="str">
        <f t="shared" si="154"/>
        <v>Fri</v>
      </c>
    </row>
    <row r="1665" spans="1:19" x14ac:dyDescent="0.25">
      <c r="A1665" s="58">
        <v>45919.267060185186</v>
      </c>
      <c r="B1665" s="59">
        <v>444417074</v>
      </c>
      <c r="C1665" s="38" t="s">
        <v>36</v>
      </c>
      <c r="D1665" s="38" t="s">
        <v>38</v>
      </c>
      <c r="E1665" s="38" t="s">
        <v>46</v>
      </c>
      <c r="F1665" s="38" t="s">
        <v>120</v>
      </c>
      <c r="G1665" s="35">
        <v>3653.34</v>
      </c>
      <c r="H1665" s="59">
        <v>443635613</v>
      </c>
      <c r="I1665" s="35">
        <v>0</v>
      </c>
      <c r="J1665" s="35">
        <v>0</v>
      </c>
      <c r="K1665" s="35">
        <v>0</v>
      </c>
      <c r="L1665" s="35">
        <v>3.43</v>
      </c>
      <c r="M1665" s="35">
        <v>9871.4699999999993</v>
      </c>
      <c r="N1665" s="38" t="s">
        <v>1300</v>
      </c>
      <c r="O1665" s="14">
        <f t="shared" si="150"/>
        <v>45919.267060185186</v>
      </c>
      <c r="P1665" s="19">
        <f t="shared" si="151"/>
        <v>45919.475393518522</v>
      </c>
      <c r="Q1665" s="20" t="str">
        <f t="shared" si="152"/>
        <v>19/09/2025</v>
      </c>
      <c r="R1665" s="13" t="str">
        <f t="shared" si="153"/>
        <v>11</v>
      </c>
      <c r="S1665" s="13" t="str">
        <f t="shared" si="154"/>
        <v>Fri</v>
      </c>
    </row>
    <row r="1666" spans="1:19" x14ac:dyDescent="0.25">
      <c r="A1666" s="60">
        <v>45919.267222222225</v>
      </c>
      <c r="B1666" s="61">
        <v>444417113</v>
      </c>
      <c r="C1666" s="37" t="s">
        <v>36</v>
      </c>
      <c r="D1666" s="37" t="s">
        <v>37</v>
      </c>
      <c r="E1666" s="37" t="s">
        <v>45</v>
      </c>
      <c r="F1666" s="37" t="s">
        <v>120</v>
      </c>
      <c r="G1666" s="36">
        <v>3653.36</v>
      </c>
      <c r="H1666" s="61">
        <v>443635655</v>
      </c>
      <c r="I1666" s="36">
        <v>0</v>
      </c>
      <c r="J1666" s="36">
        <v>0</v>
      </c>
      <c r="K1666" s="36">
        <v>0</v>
      </c>
      <c r="L1666" s="36">
        <v>0</v>
      </c>
      <c r="M1666" s="36">
        <v>9871.4699999999993</v>
      </c>
      <c r="N1666" s="37" t="s">
        <v>116</v>
      </c>
      <c r="O1666" s="14">
        <f t="shared" si="150"/>
        <v>45919.267222222225</v>
      </c>
      <c r="P1666" s="19">
        <f t="shared" si="151"/>
        <v>45919.47555555556</v>
      </c>
      <c r="Q1666" s="20" t="str">
        <f t="shared" si="152"/>
        <v>19/09/2025</v>
      </c>
      <c r="R1666" s="13" t="str">
        <f t="shared" si="153"/>
        <v>11</v>
      </c>
      <c r="S1666" s="13" t="str">
        <f t="shared" si="154"/>
        <v>Fri</v>
      </c>
    </row>
    <row r="1667" spans="1:19" x14ac:dyDescent="0.25">
      <c r="A1667" s="58">
        <v>45919.267233796294</v>
      </c>
      <c r="B1667" s="59">
        <v>444417115</v>
      </c>
      <c r="C1667" s="38" t="s">
        <v>36</v>
      </c>
      <c r="D1667" s="38" t="s">
        <v>37</v>
      </c>
      <c r="E1667" s="38" t="s">
        <v>45</v>
      </c>
      <c r="F1667" s="38" t="s">
        <v>120</v>
      </c>
      <c r="G1667" s="35">
        <v>3653.36</v>
      </c>
      <c r="H1667" s="59">
        <v>443635657</v>
      </c>
      <c r="I1667" s="35">
        <v>0</v>
      </c>
      <c r="J1667" s="35">
        <v>0</v>
      </c>
      <c r="K1667" s="35">
        <v>0</v>
      </c>
      <c r="L1667" s="35">
        <v>0</v>
      </c>
      <c r="M1667" s="35">
        <v>9871.4699999999993</v>
      </c>
      <c r="N1667" s="38" t="s">
        <v>119</v>
      </c>
      <c r="O1667" s="14">
        <f t="shared" si="150"/>
        <v>45919.267233796294</v>
      </c>
      <c r="P1667" s="19">
        <f t="shared" si="151"/>
        <v>45919.47556712963</v>
      </c>
      <c r="Q1667" s="20" t="str">
        <f t="shared" si="152"/>
        <v>19/09/2025</v>
      </c>
      <c r="R1667" s="13" t="str">
        <f t="shared" si="153"/>
        <v>11</v>
      </c>
      <c r="S1667" s="13" t="str">
        <f t="shared" si="154"/>
        <v>Fri</v>
      </c>
    </row>
    <row r="1668" spans="1:19" x14ac:dyDescent="0.25">
      <c r="A1668" s="60">
        <v>45919.267233796294</v>
      </c>
      <c r="B1668" s="61">
        <v>444417116</v>
      </c>
      <c r="C1668" s="37" t="s">
        <v>36</v>
      </c>
      <c r="D1668" s="37" t="s">
        <v>37</v>
      </c>
      <c r="E1668" s="37" t="s">
        <v>45</v>
      </c>
      <c r="F1668" s="37" t="s">
        <v>120</v>
      </c>
      <c r="G1668" s="36">
        <v>3653.36</v>
      </c>
      <c r="H1668" s="61">
        <v>443635658</v>
      </c>
      <c r="I1668" s="36">
        <v>0</v>
      </c>
      <c r="J1668" s="36">
        <v>0</v>
      </c>
      <c r="K1668" s="36">
        <v>0</v>
      </c>
      <c r="L1668" s="36">
        <v>0</v>
      </c>
      <c r="M1668" s="36">
        <v>9871.4699999999993</v>
      </c>
      <c r="N1668" s="37" t="s">
        <v>115</v>
      </c>
      <c r="O1668" s="14">
        <f t="shared" si="150"/>
        <v>45919.267233796294</v>
      </c>
      <c r="P1668" s="19">
        <f t="shared" si="151"/>
        <v>45919.47556712963</v>
      </c>
      <c r="Q1668" s="20" t="str">
        <f t="shared" si="152"/>
        <v>19/09/2025</v>
      </c>
      <c r="R1668" s="13" t="str">
        <f t="shared" si="153"/>
        <v>11</v>
      </c>
      <c r="S1668" s="13" t="str">
        <f t="shared" si="154"/>
        <v>Fri</v>
      </c>
    </row>
    <row r="1669" spans="1:19" x14ac:dyDescent="0.25">
      <c r="A1669" s="58">
        <v>45919.268148148149</v>
      </c>
      <c r="B1669" s="59">
        <v>444417419</v>
      </c>
      <c r="C1669" s="38" t="s">
        <v>36</v>
      </c>
      <c r="D1669" s="38" t="s">
        <v>37</v>
      </c>
      <c r="E1669" s="38" t="s">
        <v>45</v>
      </c>
      <c r="F1669" s="38" t="s">
        <v>120</v>
      </c>
      <c r="G1669" s="35">
        <v>3652.28</v>
      </c>
      <c r="H1669" s="59">
        <v>443635970</v>
      </c>
      <c r="I1669" s="35">
        <v>0</v>
      </c>
      <c r="J1669" s="35">
        <v>0</v>
      </c>
      <c r="K1669" s="35">
        <v>0</v>
      </c>
      <c r="L1669" s="35">
        <v>0</v>
      </c>
      <c r="M1669" s="35">
        <v>9871.4699999999993</v>
      </c>
      <c r="N1669" s="38" t="s">
        <v>47</v>
      </c>
      <c r="O1669" s="14">
        <f t="shared" si="150"/>
        <v>45919.268148148149</v>
      </c>
      <c r="P1669" s="19">
        <f t="shared" si="151"/>
        <v>45919.476481481484</v>
      </c>
      <c r="Q1669" s="20" t="str">
        <f t="shared" si="152"/>
        <v>19/09/2025</v>
      </c>
      <c r="R1669" s="13" t="str">
        <f t="shared" si="153"/>
        <v>11</v>
      </c>
      <c r="S1669" s="13" t="str">
        <f t="shared" si="154"/>
        <v>Fri</v>
      </c>
    </row>
    <row r="1670" spans="1:19" x14ac:dyDescent="0.25">
      <c r="A1670" s="60">
        <v>45919.268159722225</v>
      </c>
      <c r="B1670" s="61">
        <v>444417421</v>
      </c>
      <c r="C1670" s="37" t="s">
        <v>36</v>
      </c>
      <c r="D1670" s="37" t="s">
        <v>37</v>
      </c>
      <c r="E1670" s="37" t="s">
        <v>45</v>
      </c>
      <c r="F1670" s="37" t="s">
        <v>120</v>
      </c>
      <c r="G1670" s="36">
        <v>3652.28</v>
      </c>
      <c r="H1670" s="61">
        <v>443635972</v>
      </c>
      <c r="I1670" s="36">
        <v>0</v>
      </c>
      <c r="J1670" s="36">
        <v>0</v>
      </c>
      <c r="K1670" s="36">
        <v>0</v>
      </c>
      <c r="L1670" s="36">
        <v>0</v>
      </c>
      <c r="M1670" s="36">
        <v>9871.4699999999993</v>
      </c>
      <c r="N1670" s="37" t="s">
        <v>108</v>
      </c>
      <c r="O1670" s="14">
        <f t="shared" si="150"/>
        <v>45919.268159722225</v>
      </c>
      <c r="P1670" s="19">
        <f t="shared" si="151"/>
        <v>45919.476493055561</v>
      </c>
      <c r="Q1670" s="20" t="str">
        <f t="shared" si="152"/>
        <v>19/09/2025</v>
      </c>
      <c r="R1670" s="13" t="str">
        <f t="shared" si="153"/>
        <v>11</v>
      </c>
      <c r="S1670" s="13" t="str">
        <f t="shared" si="154"/>
        <v>Fri</v>
      </c>
    </row>
    <row r="1671" spans="1:19" x14ac:dyDescent="0.25">
      <c r="A1671" s="58">
        <v>45919.268159722225</v>
      </c>
      <c r="B1671" s="59">
        <v>444417423</v>
      </c>
      <c r="C1671" s="38" t="s">
        <v>36</v>
      </c>
      <c r="D1671" s="38" t="s">
        <v>37</v>
      </c>
      <c r="E1671" s="38" t="s">
        <v>45</v>
      </c>
      <c r="F1671" s="38" t="s">
        <v>120</v>
      </c>
      <c r="G1671" s="35">
        <v>3652.28</v>
      </c>
      <c r="H1671" s="59">
        <v>443635974</v>
      </c>
      <c r="I1671" s="35">
        <v>0</v>
      </c>
      <c r="J1671" s="35">
        <v>0</v>
      </c>
      <c r="K1671" s="35">
        <v>0</v>
      </c>
      <c r="L1671" s="35">
        <v>0</v>
      </c>
      <c r="M1671" s="35">
        <v>9871.4699999999993</v>
      </c>
      <c r="N1671" s="38" t="s">
        <v>48</v>
      </c>
      <c r="O1671" s="14">
        <f t="shared" si="150"/>
        <v>45919.268159722225</v>
      </c>
      <c r="P1671" s="19">
        <f t="shared" si="151"/>
        <v>45919.476493055561</v>
      </c>
      <c r="Q1671" s="20" t="str">
        <f t="shared" si="152"/>
        <v>19/09/2025</v>
      </c>
      <c r="R1671" s="13" t="str">
        <f t="shared" si="153"/>
        <v>11</v>
      </c>
      <c r="S1671" s="13" t="str">
        <f t="shared" si="154"/>
        <v>Fri</v>
      </c>
    </row>
    <row r="1672" spans="1:19" x14ac:dyDescent="0.25">
      <c r="A1672" s="60">
        <v>45919.268159722225</v>
      </c>
      <c r="B1672" s="61">
        <v>444417424</v>
      </c>
      <c r="C1672" s="37" t="s">
        <v>36</v>
      </c>
      <c r="D1672" s="37" t="s">
        <v>37</v>
      </c>
      <c r="E1672" s="37" t="s">
        <v>45</v>
      </c>
      <c r="F1672" s="37" t="s">
        <v>120</v>
      </c>
      <c r="G1672" s="36">
        <v>3652.2</v>
      </c>
      <c r="H1672" s="61">
        <v>443635975</v>
      </c>
      <c r="I1672" s="36">
        <v>0</v>
      </c>
      <c r="J1672" s="36">
        <v>0</v>
      </c>
      <c r="K1672" s="36">
        <v>0</v>
      </c>
      <c r="L1672" s="36">
        <v>0</v>
      </c>
      <c r="M1672" s="36">
        <v>9871.4699999999993</v>
      </c>
      <c r="N1672" s="37" t="s">
        <v>114</v>
      </c>
      <c r="O1672" s="14">
        <f t="shared" si="150"/>
        <v>45919.268159722225</v>
      </c>
      <c r="P1672" s="19">
        <f t="shared" si="151"/>
        <v>45919.476493055561</v>
      </c>
      <c r="Q1672" s="20" t="str">
        <f t="shared" si="152"/>
        <v>19/09/2025</v>
      </c>
      <c r="R1672" s="13" t="str">
        <f t="shared" si="153"/>
        <v>11</v>
      </c>
      <c r="S1672" s="13" t="str">
        <f t="shared" si="154"/>
        <v>Fri</v>
      </c>
    </row>
    <row r="1673" spans="1:19" x14ac:dyDescent="0.25">
      <c r="A1673" s="58">
        <v>45919.268159722225</v>
      </c>
      <c r="B1673" s="59">
        <v>444417425</v>
      </c>
      <c r="C1673" s="38" t="s">
        <v>36</v>
      </c>
      <c r="D1673" s="38" t="s">
        <v>37</v>
      </c>
      <c r="E1673" s="38" t="s">
        <v>45</v>
      </c>
      <c r="F1673" s="38" t="s">
        <v>120</v>
      </c>
      <c r="G1673" s="35">
        <v>3652.11</v>
      </c>
      <c r="H1673" s="59">
        <v>443635976</v>
      </c>
      <c r="I1673" s="35">
        <v>0</v>
      </c>
      <c r="J1673" s="35">
        <v>0</v>
      </c>
      <c r="K1673" s="35">
        <v>0</v>
      </c>
      <c r="L1673" s="35">
        <v>0</v>
      </c>
      <c r="M1673" s="35">
        <v>9871.4699999999993</v>
      </c>
      <c r="N1673" s="38" t="s">
        <v>52</v>
      </c>
      <c r="O1673" s="14">
        <f t="shared" si="150"/>
        <v>45919.268159722225</v>
      </c>
      <c r="P1673" s="19">
        <f t="shared" si="151"/>
        <v>45919.476493055561</v>
      </c>
      <c r="Q1673" s="20" t="str">
        <f t="shared" si="152"/>
        <v>19/09/2025</v>
      </c>
      <c r="R1673" s="13" t="str">
        <f t="shared" si="153"/>
        <v>11</v>
      </c>
      <c r="S1673" s="13" t="str">
        <f t="shared" si="154"/>
        <v>Fri</v>
      </c>
    </row>
    <row r="1674" spans="1:19" x14ac:dyDescent="0.25">
      <c r="A1674" s="60">
        <v>45919.268171296295</v>
      </c>
      <c r="B1674" s="61">
        <v>444417427</v>
      </c>
      <c r="C1674" s="37" t="s">
        <v>36</v>
      </c>
      <c r="D1674" s="37" t="s">
        <v>37</v>
      </c>
      <c r="E1674" s="37" t="s">
        <v>45</v>
      </c>
      <c r="F1674" s="37" t="s">
        <v>120</v>
      </c>
      <c r="G1674" s="36">
        <v>3652.11</v>
      </c>
      <c r="H1674" s="61">
        <v>443635978</v>
      </c>
      <c r="I1674" s="36">
        <v>0</v>
      </c>
      <c r="J1674" s="36">
        <v>0</v>
      </c>
      <c r="K1674" s="36">
        <v>0</v>
      </c>
      <c r="L1674" s="36">
        <v>0</v>
      </c>
      <c r="M1674" s="36">
        <v>9871.4699999999993</v>
      </c>
      <c r="N1674" s="37" t="s">
        <v>77</v>
      </c>
      <c r="O1674" s="14">
        <f t="shared" si="150"/>
        <v>45919.268171296295</v>
      </c>
      <c r="P1674" s="19">
        <f t="shared" si="151"/>
        <v>45919.476504629631</v>
      </c>
      <c r="Q1674" s="20" t="str">
        <f t="shared" si="152"/>
        <v>19/09/2025</v>
      </c>
      <c r="R1674" s="13" t="str">
        <f t="shared" si="153"/>
        <v>11</v>
      </c>
      <c r="S1674" s="13" t="str">
        <f t="shared" si="154"/>
        <v>Fri</v>
      </c>
    </row>
    <row r="1675" spans="1:19" x14ac:dyDescent="0.25">
      <c r="A1675" s="58">
        <v>45919.268171296295</v>
      </c>
      <c r="B1675" s="59">
        <v>444417428</v>
      </c>
      <c r="C1675" s="38" t="s">
        <v>36</v>
      </c>
      <c r="D1675" s="38" t="s">
        <v>37</v>
      </c>
      <c r="E1675" s="38" t="s">
        <v>45</v>
      </c>
      <c r="F1675" s="38" t="s">
        <v>120</v>
      </c>
      <c r="G1675" s="35">
        <v>3652.13</v>
      </c>
      <c r="H1675" s="59">
        <v>443635979</v>
      </c>
      <c r="I1675" s="35">
        <v>0</v>
      </c>
      <c r="J1675" s="35">
        <v>0</v>
      </c>
      <c r="K1675" s="35">
        <v>0</v>
      </c>
      <c r="L1675" s="35">
        <v>0</v>
      </c>
      <c r="M1675" s="35">
        <v>9871.4699999999993</v>
      </c>
      <c r="N1675" s="38" t="s">
        <v>109</v>
      </c>
      <c r="O1675" s="14">
        <f t="shared" si="150"/>
        <v>45919.268171296295</v>
      </c>
      <c r="P1675" s="19">
        <f t="shared" si="151"/>
        <v>45919.476504629631</v>
      </c>
      <c r="Q1675" s="20" t="str">
        <f t="shared" si="152"/>
        <v>19/09/2025</v>
      </c>
      <c r="R1675" s="13" t="str">
        <f t="shared" si="153"/>
        <v>11</v>
      </c>
      <c r="S1675" s="13" t="str">
        <f t="shared" si="154"/>
        <v>Fri</v>
      </c>
    </row>
    <row r="1676" spans="1:19" x14ac:dyDescent="0.25">
      <c r="A1676" s="60">
        <v>45919.269641203704</v>
      </c>
      <c r="B1676" s="61">
        <v>444418062</v>
      </c>
      <c r="C1676" s="37" t="s">
        <v>36</v>
      </c>
      <c r="D1676" s="37" t="s">
        <v>38</v>
      </c>
      <c r="E1676" s="37" t="s">
        <v>46</v>
      </c>
      <c r="F1676" s="37" t="s">
        <v>120</v>
      </c>
      <c r="G1676" s="36">
        <v>3653.85</v>
      </c>
      <c r="H1676" s="61">
        <v>443636662</v>
      </c>
      <c r="I1676" s="36">
        <v>0</v>
      </c>
      <c r="J1676" s="36">
        <v>0</v>
      </c>
      <c r="K1676" s="36">
        <v>0</v>
      </c>
      <c r="L1676" s="36">
        <v>1.57</v>
      </c>
      <c r="M1676" s="36">
        <v>9873.0400000000009</v>
      </c>
      <c r="N1676" s="37" t="s">
        <v>1301</v>
      </c>
      <c r="O1676" s="14">
        <f t="shared" si="150"/>
        <v>45919.269641203704</v>
      </c>
      <c r="P1676" s="19">
        <f t="shared" si="151"/>
        <v>45919.47797453704</v>
      </c>
      <c r="Q1676" s="20" t="str">
        <f t="shared" si="152"/>
        <v>19/09/2025</v>
      </c>
      <c r="R1676" s="13" t="str">
        <f t="shared" si="153"/>
        <v>11</v>
      </c>
      <c r="S1676" s="13" t="str">
        <f t="shared" si="154"/>
        <v>Fri</v>
      </c>
    </row>
    <row r="1677" spans="1:19" x14ac:dyDescent="0.25">
      <c r="A1677" s="58">
        <v>45919.269641203704</v>
      </c>
      <c r="B1677" s="59">
        <v>444418063</v>
      </c>
      <c r="C1677" s="38" t="s">
        <v>36</v>
      </c>
      <c r="D1677" s="38" t="s">
        <v>38</v>
      </c>
      <c r="E1677" s="38" t="s">
        <v>46</v>
      </c>
      <c r="F1677" s="38" t="s">
        <v>120</v>
      </c>
      <c r="G1677" s="35">
        <v>3653.85</v>
      </c>
      <c r="H1677" s="59">
        <v>443636663</v>
      </c>
      <c r="I1677" s="35">
        <v>0</v>
      </c>
      <c r="J1677" s="35">
        <v>0</v>
      </c>
      <c r="K1677" s="35">
        <v>0</v>
      </c>
      <c r="L1677" s="35">
        <v>1.74</v>
      </c>
      <c r="M1677" s="35">
        <v>9874.7800000000007</v>
      </c>
      <c r="N1677" s="38" t="s">
        <v>1301</v>
      </c>
      <c r="O1677" s="14">
        <f t="shared" si="150"/>
        <v>45919.269641203704</v>
      </c>
      <c r="P1677" s="19">
        <f t="shared" si="151"/>
        <v>45919.47797453704</v>
      </c>
      <c r="Q1677" s="20" t="str">
        <f t="shared" si="152"/>
        <v>19/09/2025</v>
      </c>
      <c r="R1677" s="13" t="str">
        <f t="shared" si="153"/>
        <v>11</v>
      </c>
      <c r="S1677" s="13" t="str">
        <f t="shared" si="154"/>
        <v>Fri</v>
      </c>
    </row>
    <row r="1678" spans="1:19" x14ac:dyDescent="0.25">
      <c r="A1678" s="60">
        <v>45919.269641203704</v>
      </c>
      <c r="B1678" s="61">
        <v>444418064</v>
      </c>
      <c r="C1678" s="37" t="s">
        <v>36</v>
      </c>
      <c r="D1678" s="37" t="s">
        <v>38</v>
      </c>
      <c r="E1678" s="37" t="s">
        <v>46</v>
      </c>
      <c r="F1678" s="37" t="s">
        <v>120</v>
      </c>
      <c r="G1678" s="36">
        <v>3653.85</v>
      </c>
      <c r="H1678" s="61">
        <v>443636664</v>
      </c>
      <c r="I1678" s="36">
        <v>0</v>
      </c>
      <c r="J1678" s="36">
        <v>0</v>
      </c>
      <c r="K1678" s="36">
        <v>0</v>
      </c>
      <c r="L1678" s="36">
        <v>1.72</v>
      </c>
      <c r="M1678" s="36">
        <v>9876.5</v>
      </c>
      <c r="N1678" s="37" t="s">
        <v>1301</v>
      </c>
      <c r="O1678" s="14">
        <f t="shared" si="150"/>
        <v>45919.269641203704</v>
      </c>
      <c r="P1678" s="19">
        <f t="shared" si="151"/>
        <v>45919.47797453704</v>
      </c>
      <c r="Q1678" s="20" t="str">
        <f t="shared" si="152"/>
        <v>19/09/2025</v>
      </c>
      <c r="R1678" s="13" t="str">
        <f t="shared" si="153"/>
        <v>11</v>
      </c>
      <c r="S1678" s="13" t="str">
        <f t="shared" si="154"/>
        <v>Fri</v>
      </c>
    </row>
    <row r="1679" spans="1:19" x14ac:dyDescent="0.25">
      <c r="A1679" s="58">
        <v>45919.270138888889</v>
      </c>
      <c r="B1679" s="59">
        <v>444418265</v>
      </c>
      <c r="C1679" s="38" t="s">
        <v>36</v>
      </c>
      <c r="D1679" s="38" t="s">
        <v>38</v>
      </c>
      <c r="E1679" s="38" t="s">
        <v>46</v>
      </c>
      <c r="F1679" s="38" t="s">
        <v>120</v>
      </c>
      <c r="G1679" s="35">
        <v>3653.4</v>
      </c>
      <c r="H1679" s="59">
        <v>443636858</v>
      </c>
      <c r="I1679" s="35">
        <v>0</v>
      </c>
      <c r="J1679" s="35">
        <v>0</v>
      </c>
      <c r="K1679" s="35">
        <v>0</v>
      </c>
      <c r="L1679" s="35">
        <v>0.04</v>
      </c>
      <c r="M1679" s="35">
        <v>9876.5400000000009</v>
      </c>
      <c r="N1679" s="38" t="s">
        <v>1302</v>
      </c>
      <c r="O1679" s="14">
        <f t="shared" si="150"/>
        <v>45919.270138888889</v>
      </c>
      <c r="P1679" s="19">
        <f t="shared" si="151"/>
        <v>45919.478472222225</v>
      </c>
      <c r="Q1679" s="20" t="str">
        <f t="shared" si="152"/>
        <v>19/09/2025</v>
      </c>
      <c r="R1679" s="13" t="str">
        <f t="shared" si="153"/>
        <v>11</v>
      </c>
      <c r="S1679" s="13" t="str">
        <f t="shared" si="154"/>
        <v>Fri</v>
      </c>
    </row>
    <row r="1680" spans="1:19" x14ac:dyDescent="0.25">
      <c r="A1680" s="60">
        <v>45919.270925925928</v>
      </c>
      <c r="B1680" s="61">
        <v>444418454</v>
      </c>
      <c r="C1680" s="37" t="s">
        <v>36</v>
      </c>
      <c r="D1680" s="37" t="s">
        <v>37</v>
      </c>
      <c r="E1680" s="37" t="s">
        <v>45</v>
      </c>
      <c r="F1680" s="37" t="s">
        <v>120</v>
      </c>
      <c r="G1680" s="36">
        <v>3654.12</v>
      </c>
      <c r="H1680" s="61">
        <v>443637052</v>
      </c>
      <c r="I1680" s="36">
        <v>0</v>
      </c>
      <c r="J1680" s="36">
        <v>0</v>
      </c>
      <c r="K1680" s="36">
        <v>0</v>
      </c>
      <c r="L1680" s="36">
        <v>0</v>
      </c>
      <c r="M1680" s="36">
        <v>9876.5400000000009</v>
      </c>
      <c r="N1680" s="37" t="s">
        <v>116</v>
      </c>
      <c r="O1680" s="14">
        <f t="shared" si="150"/>
        <v>45919.270925925928</v>
      </c>
      <c r="P1680" s="19">
        <f t="shared" si="151"/>
        <v>45919.479259259264</v>
      </c>
      <c r="Q1680" s="20" t="str">
        <f t="shared" si="152"/>
        <v>19/09/2025</v>
      </c>
      <c r="R1680" s="13" t="str">
        <f t="shared" si="153"/>
        <v>11</v>
      </c>
      <c r="S1680" s="13" t="str">
        <f t="shared" si="154"/>
        <v>Fri</v>
      </c>
    </row>
    <row r="1681" spans="1:19" x14ac:dyDescent="0.25">
      <c r="A1681" s="58">
        <v>45919.272893518515</v>
      </c>
      <c r="B1681" s="59">
        <v>444419020</v>
      </c>
      <c r="C1681" s="38" t="s">
        <v>36</v>
      </c>
      <c r="D1681" s="38" t="s">
        <v>37</v>
      </c>
      <c r="E1681" s="38" t="s">
        <v>45</v>
      </c>
      <c r="F1681" s="38" t="s">
        <v>120</v>
      </c>
      <c r="G1681" s="35">
        <v>3654.08</v>
      </c>
      <c r="H1681" s="59">
        <v>443637608</v>
      </c>
      <c r="I1681" s="35">
        <v>0</v>
      </c>
      <c r="J1681" s="35">
        <v>0</v>
      </c>
      <c r="K1681" s="35">
        <v>0</v>
      </c>
      <c r="L1681" s="35">
        <v>0</v>
      </c>
      <c r="M1681" s="35">
        <v>9876.5400000000009</v>
      </c>
      <c r="N1681" s="38" t="s">
        <v>77</v>
      </c>
      <c r="O1681" s="14">
        <f t="shared" si="150"/>
        <v>45919.272893518515</v>
      </c>
      <c r="P1681" s="19">
        <f t="shared" si="151"/>
        <v>45919.481226851851</v>
      </c>
      <c r="Q1681" s="20" t="str">
        <f t="shared" si="152"/>
        <v>19/09/2025</v>
      </c>
      <c r="R1681" s="13" t="str">
        <f t="shared" si="153"/>
        <v>11</v>
      </c>
      <c r="S1681" s="13" t="str">
        <f t="shared" si="154"/>
        <v>Fri</v>
      </c>
    </row>
    <row r="1682" spans="1:19" x14ac:dyDescent="0.25">
      <c r="A1682" s="60">
        <v>45919.272905092592</v>
      </c>
      <c r="B1682" s="61">
        <v>444419021</v>
      </c>
      <c r="C1682" s="37" t="s">
        <v>36</v>
      </c>
      <c r="D1682" s="37" t="s">
        <v>37</v>
      </c>
      <c r="E1682" s="37" t="s">
        <v>45</v>
      </c>
      <c r="F1682" s="37" t="s">
        <v>120</v>
      </c>
      <c r="G1682" s="36">
        <v>3654.08</v>
      </c>
      <c r="H1682" s="61">
        <v>443637610</v>
      </c>
      <c r="I1682" s="36">
        <v>0</v>
      </c>
      <c r="J1682" s="36">
        <v>0</v>
      </c>
      <c r="K1682" s="36">
        <v>0</v>
      </c>
      <c r="L1682" s="36">
        <v>0</v>
      </c>
      <c r="M1682" s="36">
        <v>9876.5400000000009</v>
      </c>
      <c r="N1682" s="37" t="s">
        <v>108</v>
      </c>
      <c r="O1682" s="14">
        <f t="shared" si="150"/>
        <v>45919.272905092592</v>
      </c>
      <c r="P1682" s="19">
        <f t="shared" si="151"/>
        <v>45919.481238425928</v>
      </c>
      <c r="Q1682" s="20" t="str">
        <f t="shared" si="152"/>
        <v>19/09/2025</v>
      </c>
      <c r="R1682" s="13" t="str">
        <f t="shared" si="153"/>
        <v>11</v>
      </c>
      <c r="S1682" s="13" t="str">
        <f t="shared" si="154"/>
        <v>Fri</v>
      </c>
    </row>
    <row r="1683" spans="1:19" x14ac:dyDescent="0.25">
      <c r="A1683" s="58">
        <v>45919.272905092592</v>
      </c>
      <c r="B1683" s="59">
        <v>444419022</v>
      </c>
      <c r="C1683" s="38" t="s">
        <v>36</v>
      </c>
      <c r="D1683" s="38" t="s">
        <v>37</v>
      </c>
      <c r="E1683" s="38" t="s">
        <v>45</v>
      </c>
      <c r="F1683" s="38" t="s">
        <v>120</v>
      </c>
      <c r="G1683" s="35">
        <v>3654.16</v>
      </c>
      <c r="H1683" s="59">
        <v>443637611</v>
      </c>
      <c r="I1683" s="35">
        <v>0</v>
      </c>
      <c r="J1683" s="35">
        <v>0</v>
      </c>
      <c r="K1683" s="35">
        <v>0</v>
      </c>
      <c r="L1683" s="35">
        <v>0</v>
      </c>
      <c r="M1683" s="35">
        <v>9876.5400000000009</v>
      </c>
      <c r="N1683" s="38" t="s">
        <v>109</v>
      </c>
      <c r="O1683" s="14">
        <f t="shared" si="150"/>
        <v>45919.272905092592</v>
      </c>
      <c r="P1683" s="19">
        <f t="shared" si="151"/>
        <v>45919.481238425928</v>
      </c>
      <c r="Q1683" s="20" t="str">
        <f t="shared" si="152"/>
        <v>19/09/2025</v>
      </c>
      <c r="R1683" s="13" t="str">
        <f t="shared" si="153"/>
        <v>11</v>
      </c>
      <c r="S1683" s="13" t="str">
        <f t="shared" si="154"/>
        <v>Fri</v>
      </c>
    </row>
    <row r="1684" spans="1:19" x14ac:dyDescent="0.25">
      <c r="A1684" s="60">
        <v>45919.275983796295</v>
      </c>
      <c r="B1684" s="61">
        <v>444420468</v>
      </c>
      <c r="C1684" s="37" t="s">
        <v>36</v>
      </c>
      <c r="D1684" s="37" t="s">
        <v>38</v>
      </c>
      <c r="E1684" s="37" t="s">
        <v>46</v>
      </c>
      <c r="F1684" s="37" t="s">
        <v>120</v>
      </c>
      <c r="G1684" s="36">
        <v>3654.02</v>
      </c>
      <c r="H1684" s="61">
        <v>443639059</v>
      </c>
      <c r="I1684" s="36">
        <v>0</v>
      </c>
      <c r="J1684" s="36">
        <v>0</v>
      </c>
      <c r="K1684" s="36">
        <v>0</v>
      </c>
      <c r="L1684" s="36">
        <v>1.74</v>
      </c>
      <c r="M1684" s="36">
        <v>9878.2800000000007</v>
      </c>
      <c r="N1684" s="37" t="s">
        <v>1303</v>
      </c>
      <c r="O1684" s="14">
        <f t="shared" si="150"/>
        <v>45919.275983796295</v>
      </c>
      <c r="P1684" s="19">
        <f t="shared" si="151"/>
        <v>45919.484317129631</v>
      </c>
      <c r="Q1684" s="20" t="str">
        <f t="shared" si="152"/>
        <v>19/09/2025</v>
      </c>
      <c r="R1684" s="13" t="str">
        <f t="shared" si="153"/>
        <v>11</v>
      </c>
      <c r="S1684" s="13" t="str">
        <f t="shared" si="154"/>
        <v>Fri</v>
      </c>
    </row>
    <row r="1685" spans="1:19" x14ac:dyDescent="0.25">
      <c r="A1685" s="58">
        <v>45919.275983796295</v>
      </c>
      <c r="B1685" s="59">
        <v>444420469</v>
      </c>
      <c r="C1685" s="38" t="s">
        <v>36</v>
      </c>
      <c r="D1685" s="38" t="s">
        <v>38</v>
      </c>
      <c r="E1685" s="38" t="s">
        <v>46</v>
      </c>
      <c r="F1685" s="38" t="s">
        <v>120</v>
      </c>
      <c r="G1685" s="35">
        <v>3654.02</v>
      </c>
      <c r="H1685" s="59">
        <v>443639060</v>
      </c>
      <c r="I1685" s="35">
        <v>0</v>
      </c>
      <c r="J1685" s="35">
        <v>0</v>
      </c>
      <c r="K1685" s="35">
        <v>0</v>
      </c>
      <c r="L1685" s="35">
        <v>1.74</v>
      </c>
      <c r="M1685" s="35">
        <v>9880.02</v>
      </c>
      <c r="N1685" s="38" t="s">
        <v>1304</v>
      </c>
      <c r="O1685" s="14">
        <f t="shared" si="150"/>
        <v>45919.275983796295</v>
      </c>
      <c r="P1685" s="19">
        <f t="shared" si="151"/>
        <v>45919.484317129631</v>
      </c>
      <c r="Q1685" s="20" t="str">
        <f t="shared" si="152"/>
        <v>19/09/2025</v>
      </c>
      <c r="R1685" s="13" t="str">
        <f t="shared" si="153"/>
        <v>11</v>
      </c>
      <c r="S1685" s="13" t="str">
        <f t="shared" si="154"/>
        <v>Fri</v>
      </c>
    </row>
    <row r="1686" spans="1:19" x14ac:dyDescent="0.25">
      <c r="A1686" s="60">
        <v>45919.275983796295</v>
      </c>
      <c r="B1686" s="61">
        <v>444420470</v>
      </c>
      <c r="C1686" s="37" t="s">
        <v>36</v>
      </c>
      <c r="D1686" s="37" t="s">
        <v>38</v>
      </c>
      <c r="E1686" s="37" t="s">
        <v>46</v>
      </c>
      <c r="F1686" s="37" t="s">
        <v>120</v>
      </c>
      <c r="G1686" s="36">
        <v>3654.02</v>
      </c>
      <c r="H1686" s="61">
        <v>443639061</v>
      </c>
      <c r="I1686" s="36">
        <v>0</v>
      </c>
      <c r="J1686" s="36">
        <v>0</v>
      </c>
      <c r="K1686" s="36">
        <v>0</v>
      </c>
      <c r="L1686" s="36">
        <v>1.91</v>
      </c>
      <c r="M1686" s="36">
        <v>9881.93</v>
      </c>
      <c r="N1686" s="37" t="s">
        <v>1304</v>
      </c>
      <c r="O1686" s="14">
        <f t="shared" si="150"/>
        <v>45919.275983796295</v>
      </c>
      <c r="P1686" s="19">
        <f t="shared" si="151"/>
        <v>45919.484317129631</v>
      </c>
      <c r="Q1686" s="20" t="str">
        <f t="shared" si="152"/>
        <v>19/09/2025</v>
      </c>
      <c r="R1686" s="13" t="str">
        <f t="shared" si="153"/>
        <v>11</v>
      </c>
      <c r="S1686" s="13" t="str">
        <f t="shared" si="154"/>
        <v>Fri</v>
      </c>
    </row>
    <row r="1687" spans="1:19" x14ac:dyDescent="0.25">
      <c r="A1687" s="58">
        <v>45919.276018518518</v>
      </c>
      <c r="B1687" s="59">
        <v>444420477</v>
      </c>
      <c r="C1687" s="38" t="s">
        <v>36</v>
      </c>
      <c r="D1687" s="38" t="s">
        <v>37</v>
      </c>
      <c r="E1687" s="38" t="s">
        <v>45</v>
      </c>
      <c r="F1687" s="38" t="s">
        <v>120</v>
      </c>
      <c r="G1687" s="35">
        <v>3653.98</v>
      </c>
      <c r="H1687" s="59">
        <v>443639068</v>
      </c>
      <c r="I1687" s="35">
        <v>0</v>
      </c>
      <c r="J1687" s="35">
        <v>0</v>
      </c>
      <c r="K1687" s="35">
        <v>0</v>
      </c>
      <c r="L1687" s="35">
        <v>0</v>
      </c>
      <c r="M1687" s="35">
        <v>9881.93</v>
      </c>
      <c r="N1687" s="38" t="s">
        <v>107</v>
      </c>
      <c r="O1687" s="14">
        <f t="shared" si="150"/>
        <v>45919.276018518518</v>
      </c>
      <c r="P1687" s="19">
        <f t="shared" si="151"/>
        <v>45919.484351851854</v>
      </c>
      <c r="Q1687" s="20" t="str">
        <f t="shared" si="152"/>
        <v>19/09/2025</v>
      </c>
      <c r="R1687" s="13" t="str">
        <f t="shared" si="153"/>
        <v>11</v>
      </c>
      <c r="S1687" s="13" t="str">
        <f t="shared" si="154"/>
        <v>Fri</v>
      </c>
    </row>
    <row r="1688" spans="1:19" x14ac:dyDescent="0.25">
      <c r="A1688" s="60">
        <v>45919.276030092595</v>
      </c>
      <c r="B1688" s="61">
        <v>444420479</v>
      </c>
      <c r="C1688" s="37" t="s">
        <v>36</v>
      </c>
      <c r="D1688" s="37" t="s">
        <v>37</v>
      </c>
      <c r="E1688" s="37" t="s">
        <v>45</v>
      </c>
      <c r="F1688" s="37" t="s">
        <v>120</v>
      </c>
      <c r="G1688" s="36">
        <v>3653.98</v>
      </c>
      <c r="H1688" s="61">
        <v>443639069</v>
      </c>
      <c r="I1688" s="36">
        <v>0</v>
      </c>
      <c r="J1688" s="36">
        <v>0</v>
      </c>
      <c r="K1688" s="36">
        <v>0</v>
      </c>
      <c r="L1688" s="36">
        <v>0</v>
      </c>
      <c r="M1688" s="36">
        <v>9881.93</v>
      </c>
      <c r="N1688" s="37" t="s">
        <v>81</v>
      </c>
      <c r="O1688" s="14">
        <f t="shared" si="150"/>
        <v>45919.276030092595</v>
      </c>
      <c r="P1688" s="19">
        <f t="shared" si="151"/>
        <v>45919.48436342593</v>
      </c>
      <c r="Q1688" s="20" t="str">
        <f t="shared" si="152"/>
        <v>19/09/2025</v>
      </c>
      <c r="R1688" s="13" t="str">
        <f t="shared" si="153"/>
        <v>11</v>
      </c>
      <c r="S1688" s="13" t="str">
        <f t="shared" si="154"/>
        <v>Fri</v>
      </c>
    </row>
    <row r="1689" spans="1:19" x14ac:dyDescent="0.25">
      <c r="A1689" s="58">
        <v>45919.27648148148</v>
      </c>
      <c r="B1689" s="59">
        <v>444420780</v>
      </c>
      <c r="C1689" s="38" t="s">
        <v>36</v>
      </c>
      <c r="D1689" s="38" t="s">
        <v>37</v>
      </c>
      <c r="E1689" s="38" t="s">
        <v>45</v>
      </c>
      <c r="F1689" s="38" t="s">
        <v>120</v>
      </c>
      <c r="G1689" s="35">
        <v>3654.37</v>
      </c>
      <c r="H1689" s="59">
        <v>443639367</v>
      </c>
      <c r="I1689" s="35">
        <v>0</v>
      </c>
      <c r="J1689" s="35">
        <v>0</v>
      </c>
      <c r="K1689" s="35">
        <v>0</v>
      </c>
      <c r="L1689" s="35">
        <v>0</v>
      </c>
      <c r="M1689" s="35">
        <v>9881.93</v>
      </c>
      <c r="N1689" s="38" t="s">
        <v>52</v>
      </c>
      <c r="O1689" s="14">
        <f t="shared" si="150"/>
        <v>45919.27648148148</v>
      </c>
      <c r="P1689" s="19">
        <f t="shared" si="151"/>
        <v>45919.484814814816</v>
      </c>
      <c r="Q1689" s="20" t="str">
        <f t="shared" si="152"/>
        <v>19/09/2025</v>
      </c>
      <c r="R1689" s="13" t="str">
        <f t="shared" si="153"/>
        <v>11</v>
      </c>
      <c r="S1689" s="13" t="str">
        <f t="shared" si="154"/>
        <v>Fri</v>
      </c>
    </row>
    <row r="1690" spans="1:19" x14ac:dyDescent="0.25">
      <c r="A1690" s="60">
        <v>45919.27648148148</v>
      </c>
      <c r="B1690" s="61">
        <v>444420782</v>
      </c>
      <c r="C1690" s="37" t="s">
        <v>36</v>
      </c>
      <c r="D1690" s="37" t="s">
        <v>37</v>
      </c>
      <c r="E1690" s="37" t="s">
        <v>45</v>
      </c>
      <c r="F1690" s="37" t="s">
        <v>120</v>
      </c>
      <c r="G1690" s="36">
        <v>3654.34</v>
      </c>
      <c r="H1690" s="61">
        <v>443639369</v>
      </c>
      <c r="I1690" s="36">
        <v>0</v>
      </c>
      <c r="J1690" s="36">
        <v>0</v>
      </c>
      <c r="K1690" s="36">
        <v>0</v>
      </c>
      <c r="L1690" s="36">
        <v>0</v>
      </c>
      <c r="M1690" s="36">
        <v>9881.93</v>
      </c>
      <c r="N1690" s="37" t="s">
        <v>47</v>
      </c>
      <c r="O1690" s="14">
        <f t="shared" si="150"/>
        <v>45919.27648148148</v>
      </c>
      <c r="P1690" s="19">
        <f t="shared" si="151"/>
        <v>45919.484814814816</v>
      </c>
      <c r="Q1690" s="20" t="str">
        <f t="shared" si="152"/>
        <v>19/09/2025</v>
      </c>
      <c r="R1690" s="13" t="str">
        <f t="shared" si="153"/>
        <v>11</v>
      </c>
      <c r="S1690" s="13" t="str">
        <f t="shared" si="154"/>
        <v>Fri</v>
      </c>
    </row>
    <row r="1691" spans="1:19" x14ac:dyDescent="0.25">
      <c r="A1691" s="58">
        <v>45919.276493055557</v>
      </c>
      <c r="B1691" s="59">
        <v>444420784</v>
      </c>
      <c r="C1691" s="38" t="s">
        <v>36</v>
      </c>
      <c r="D1691" s="38" t="s">
        <v>37</v>
      </c>
      <c r="E1691" s="38" t="s">
        <v>45</v>
      </c>
      <c r="F1691" s="38" t="s">
        <v>120</v>
      </c>
      <c r="G1691" s="35">
        <v>3654.34</v>
      </c>
      <c r="H1691" s="59">
        <v>443639371</v>
      </c>
      <c r="I1691" s="35">
        <v>0</v>
      </c>
      <c r="J1691" s="35">
        <v>0</v>
      </c>
      <c r="K1691" s="35">
        <v>0</v>
      </c>
      <c r="L1691" s="35">
        <v>0</v>
      </c>
      <c r="M1691" s="35">
        <v>9881.93</v>
      </c>
      <c r="N1691" s="38" t="s">
        <v>48</v>
      </c>
      <c r="O1691" s="14">
        <f t="shared" si="150"/>
        <v>45919.276493055557</v>
      </c>
      <c r="P1691" s="19">
        <f t="shared" si="151"/>
        <v>45919.484826388893</v>
      </c>
      <c r="Q1691" s="20" t="str">
        <f t="shared" si="152"/>
        <v>19/09/2025</v>
      </c>
      <c r="R1691" s="13" t="str">
        <f t="shared" si="153"/>
        <v>11</v>
      </c>
      <c r="S1691" s="13" t="str">
        <f t="shared" si="154"/>
        <v>Fri</v>
      </c>
    </row>
    <row r="1692" spans="1:19" x14ac:dyDescent="0.25">
      <c r="A1692" s="60">
        <v>45919.280115740738</v>
      </c>
      <c r="B1692" s="61">
        <v>444421826</v>
      </c>
      <c r="C1692" s="37" t="s">
        <v>36</v>
      </c>
      <c r="D1692" s="37" t="s">
        <v>38</v>
      </c>
      <c r="E1692" s="37" t="s">
        <v>46</v>
      </c>
      <c r="F1692" s="37" t="s">
        <v>120</v>
      </c>
      <c r="G1692" s="36">
        <v>3654.18</v>
      </c>
      <c r="H1692" s="61">
        <v>443640377</v>
      </c>
      <c r="I1692" s="36">
        <v>0</v>
      </c>
      <c r="J1692" s="36">
        <v>0</v>
      </c>
      <c r="K1692" s="36">
        <v>0</v>
      </c>
      <c r="L1692" s="36">
        <v>1.98</v>
      </c>
      <c r="M1692" s="36">
        <v>9883.91</v>
      </c>
      <c r="N1692" s="37" t="s">
        <v>1305</v>
      </c>
      <c r="O1692" s="14">
        <f t="shared" si="150"/>
        <v>45919.280115740738</v>
      </c>
      <c r="P1692" s="19">
        <f t="shared" si="151"/>
        <v>45919.488449074073</v>
      </c>
      <c r="Q1692" s="20" t="str">
        <f t="shared" si="152"/>
        <v>19/09/2025</v>
      </c>
      <c r="R1692" s="13" t="str">
        <f t="shared" si="153"/>
        <v>11</v>
      </c>
      <c r="S1692" s="13" t="str">
        <f t="shared" si="154"/>
        <v>Fri</v>
      </c>
    </row>
    <row r="1693" spans="1:19" x14ac:dyDescent="0.25">
      <c r="A1693" s="58">
        <v>45919.281261574077</v>
      </c>
      <c r="B1693" s="59">
        <v>444422773</v>
      </c>
      <c r="C1693" s="38" t="s">
        <v>36</v>
      </c>
      <c r="D1693" s="38" t="s">
        <v>38</v>
      </c>
      <c r="E1693" s="38" t="s">
        <v>46</v>
      </c>
      <c r="F1693" s="38" t="s">
        <v>120</v>
      </c>
      <c r="G1693" s="35">
        <v>3655.59</v>
      </c>
      <c r="H1693" s="59">
        <v>443641310</v>
      </c>
      <c r="I1693" s="35">
        <v>0</v>
      </c>
      <c r="J1693" s="35">
        <v>0</v>
      </c>
      <c r="K1693" s="35">
        <v>0</v>
      </c>
      <c r="L1693" s="35">
        <v>1.51</v>
      </c>
      <c r="M1693" s="35">
        <v>9885.42</v>
      </c>
      <c r="N1693" s="38" t="s">
        <v>1306</v>
      </c>
      <c r="O1693" s="14">
        <f t="shared" si="150"/>
        <v>45919.281261574077</v>
      </c>
      <c r="P1693" s="19">
        <f t="shared" si="151"/>
        <v>45919.489594907413</v>
      </c>
      <c r="Q1693" s="20" t="str">
        <f t="shared" si="152"/>
        <v>19/09/2025</v>
      </c>
      <c r="R1693" s="13" t="str">
        <f t="shared" si="153"/>
        <v>11</v>
      </c>
      <c r="S1693" s="13" t="str">
        <f t="shared" si="154"/>
        <v>Fri</v>
      </c>
    </row>
    <row r="1694" spans="1:19" x14ac:dyDescent="0.25">
      <c r="A1694" s="60">
        <v>45919.281261574077</v>
      </c>
      <c r="B1694" s="61">
        <v>444422774</v>
      </c>
      <c r="C1694" s="37" t="s">
        <v>36</v>
      </c>
      <c r="D1694" s="37" t="s">
        <v>38</v>
      </c>
      <c r="E1694" s="37" t="s">
        <v>46</v>
      </c>
      <c r="F1694" s="37" t="s">
        <v>120</v>
      </c>
      <c r="G1694" s="36">
        <v>3655.59</v>
      </c>
      <c r="H1694" s="61">
        <v>443641311</v>
      </c>
      <c r="I1694" s="36">
        <v>0</v>
      </c>
      <c r="J1694" s="36">
        <v>0</v>
      </c>
      <c r="K1694" s="36">
        <v>0</v>
      </c>
      <c r="L1694" s="36">
        <v>1.51</v>
      </c>
      <c r="M1694" s="36">
        <v>9886.93</v>
      </c>
      <c r="N1694" s="37" t="s">
        <v>1306</v>
      </c>
      <c r="O1694" s="14">
        <f t="shared" ref="O1694:O1757" si="155">A1694</f>
        <v>45919.281261574077</v>
      </c>
      <c r="P1694" s="19">
        <f t="shared" ref="P1694:P1757" si="156">O1694+(5/24)</f>
        <v>45919.489594907413</v>
      </c>
      <c r="Q1694" s="20" t="str">
        <f t="shared" ref="Q1694:Q1757" si="157">TEXT(P1694,"dd/mm/yyyy")</f>
        <v>19/09/2025</v>
      </c>
      <c r="R1694" s="13" t="str">
        <f t="shared" ref="R1694:R1757" si="158">TEXT(P1694,"hh")</f>
        <v>11</v>
      </c>
      <c r="S1694" s="13" t="str">
        <f t="shared" ref="S1694:S1757" si="159">TEXT(P1694,"ddd")</f>
        <v>Fri</v>
      </c>
    </row>
    <row r="1695" spans="1:19" x14ac:dyDescent="0.25">
      <c r="A1695" s="58">
        <v>45919.281261574077</v>
      </c>
      <c r="B1695" s="59">
        <v>444422775</v>
      </c>
      <c r="C1695" s="38" t="s">
        <v>36</v>
      </c>
      <c r="D1695" s="38" t="s">
        <v>38</v>
      </c>
      <c r="E1695" s="38" t="s">
        <v>46</v>
      </c>
      <c r="F1695" s="38" t="s">
        <v>120</v>
      </c>
      <c r="G1695" s="35">
        <v>3655.59</v>
      </c>
      <c r="H1695" s="59">
        <v>443641312</v>
      </c>
      <c r="I1695" s="35">
        <v>0</v>
      </c>
      <c r="J1695" s="35">
        <v>0</v>
      </c>
      <c r="K1695" s="35">
        <v>0</v>
      </c>
      <c r="L1695" s="35">
        <v>1.43</v>
      </c>
      <c r="M1695" s="35">
        <v>9888.36</v>
      </c>
      <c r="N1695" s="38" t="s">
        <v>1306</v>
      </c>
      <c r="O1695" s="14">
        <f t="shared" si="155"/>
        <v>45919.281261574077</v>
      </c>
      <c r="P1695" s="19">
        <f t="shared" si="156"/>
        <v>45919.489594907413</v>
      </c>
      <c r="Q1695" s="20" t="str">
        <f t="shared" si="157"/>
        <v>19/09/2025</v>
      </c>
      <c r="R1695" s="13" t="str">
        <f t="shared" si="158"/>
        <v>11</v>
      </c>
      <c r="S1695" s="13" t="str">
        <f t="shared" si="159"/>
        <v>Fri</v>
      </c>
    </row>
    <row r="1696" spans="1:19" x14ac:dyDescent="0.25">
      <c r="A1696" s="60">
        <v>45919.282696759263</v>
      </c>
      <c r="B1696" s="61">
        <v>444423690</v>
      </c>
      <c r="C1696" s="37" t="s">
        <v>36</v>
      </c>
      <c r="D1696" s="37" t="s">
        <v>38</v>
      </c>
      <c r="E1696" s="37" t="s">
        <v>46</v>
      </c>
      <c r="F1696" s="37" t="s">
        <v>120</v>
      </c>
      <c r="G1696" s="36">
        <v>3655.07</v>
      </c>
      <c r="H1696" s="61">
        <v>443642211</v>
      </c>
      <c r="I1696" s="36">
        <v>0</v>
      </c>
      <c r="J1696" s="36">
        <v>0</v>
      </c>
      <c r="K1696" s="36">
        <v>0</v>
      </c>
      <c r="L1696" s="36">
        <v>0.95</v>
      </c>
      <c r="M1696" s="36">
        <v>9889.31</v>
      </c>
      <c r="N1696" s="37" t="s">
        <v>1307</v>
      </c>
      <c r="O1696" s="14">
        <f t="shared" si="155"/>
        <v>45919.282696759263</v>
      </c>
      <c r="P1696" s="19">
        <f t="shared" si="156"/>
        <v>45919.491030092599</v>
      </c>
      <c r="Q1696" s="20" t="str">
        <f t="shared" si="157"/>
        <v>19/09/2025</v>
      </c>
      <c r="R1696" s="13" t="str">
        <f t="shared" si="158"/>
        <v>11</v>
      </c>
      <c r="S1696" s="13" t="str">
        <f t="shared" si="159"/>
        <v>Fri</v>
      </c>
    </row>
    <row r="1697" spans="1:19" x14ac:dyDescent="0.25">
      <c r="A1697" s="58">
        <v>45919.282731481479</v>
      </c>
      <c r="B1697" s="59">
        <v>444423704</v>
      </c>
      <c r="C1697" s="38" t="s">
        <v>36</v>
      </c>
      <c r="D1697" s="38" t="s">
        <v>37</v>
      </c>
      <c r="E1697" s="38" t="s">
        <v>45</v>
      </c>
      <c r="F1697" s="38" t="s">
        <v>120</v>
      </c>
      <c r="G1697" s="35">
        <v>3655.27</v>
      </c>
      <c r="H1697" s="59">
        <v>443642223</v>
      </c>
      <c r="I1697" s="35">
        <v>0</v>
      </c>
      <c r="J1697" s="35">
        <v>0</v>
      </c>
      <c r="K1697" s="35">
        <v>0</v>
      </c>
      <c r="L1697" s="35">
        <v>0</v>
      </c>
      <c r="M1697" s="35">
        <v>9889.31</v>
      </c>
      <c r="N1697" s="38" t="s">
        <v>108</v>
      </c>
      <c r="O1697" s="14">
        <f t="shared" si="155"/>
        <v>45919.282731481479</v>
      </c>
      <c r="P1697" s="19">
        <f t="shared" si="156"/>
        <v>45919.491064814814</v>
      </c>
      <c r="Q1697" s="20" t="str">
        <f t="shared" si="157"/>
        <v>19/09/2025</v>
      </c>
      <c r="R1697" s="13" t="str">
        <f t="shared" si="158"/>
        <v>11</v>
      </c>
      <c r="S1697" s="13" t="str">
        <f t="shared" si="159"/>
        <v>Fri</v>
      </c>
    </row>
    <row r="1698" spans="1:19" x14ac:dyDescent="0.25">
      <c r="A1698" s="60">
        <v>45919.282731481479</v>
      </c>
      <c r="B1698" s="61">
        <v>444423705</v>
      </c>
      <c r="C1698" s="37" t="s">
        <v>36</v>
      </c>
      <c r="D1698" s="37" t="s">
        <v>37</v>
      </c>
      <c r="E1698" s="37" t="s">
        <v>45</v>
      </c>
      <c r="F1698" s="37" t="s">
        <v>120</v>
      </c>
      <c r="G1698" s="36">
        <v>3655.24</v>
      </c>
      <c r="H1698" s="61">
        <v>443642224</v>
      </c>
      <c r="I1698" s="36">
        <v>0</v>
      </c>
      <c r="J1698" s="36">
        <v>0</v>
      </c>
      <c r="K1698" s="36">
        <v>0</v>
      </c>
      <c r="L1698" s="36">
        <v>0</v>
      </c>
      <c r="M1698" s="36">
        <v>9889.31</v>
      </c>
      <c r="N1698" s="37" t="s">
        <v>109</v>
      </c>
      <c r="O1698" s="14">
        <f t="shared" si="155"/>
        <v>45919.282731481479</v>
      </c>
      <c r="P1698" s="19">
        <f t="shared" si="156"/>
        <v>45919.491064814814</v>
      </c>
      <c r="Q1698" s="20" t="str">
        <f t="shared" si="157"/>
        <v>19/09/2025</v>
      </c>
      <c r="R1698" s="13" t="str">
        <f t="shared" si="158"/>
        <v>11</v>
      </c>
      <c r="S1698" s="13" t="str">
        <f t="shared" si="159"/>
        <v>Fri</v>
      </c>
    </row>
    <row r="1699" spans="1:19" x14ac:dyDescent="0.25">
      <c r="A1699" s="58">
        <v>45919.282743055555</v>
      </c>
      <c r="B1699" s="59">
        <v>444423707</v>
      </c>
      <c r="C1699" s="38" t="s">
        <v>36</v>
      </c>
      <c r="D1699" s="38" t="s">
        <v>37</v>
      </c>
      <c r="E1699" s="38" t="s">
        <v>45</v>
      </c>
      <c r="F1699" s="38" t="s">
        <v>120</v>
      </c>
      <c r="G1699" s="35">
        <v>3655.24</v>
      </c>
      <c r="H1699" s="59">
        <v>443642226</v>
      </c>
      <c r="I1699" s="35">
        <v>0</v>
      </c>
      <c r="J1699" s="35">
        <v>0</v>
      </c>
      <c r="K1699" s="35">
        <v>0</v>
      </c>
      <c r="L1699" s="35">
        <v>0</v>
      </c>
      <c r="M1699" s="35">
        <v>9889.31</v>
      </c>
      <c r="N1699" s="38" t="s">
        <v>77</v>
      </c>
      <c r="O1699" s="14">
        <f t="shared" si="155"/>
        <v>45919.282743055555</v>
      </c>
      <c r="P1699" s="19">
        <f t="shared" si="156"/>
        <v>45919.491076388891</v>
      </c>
      <c r="Q1699" s="20" t="str">
        <f t="shared" si="157"/>
        <v>19/09/2025</v>
      </c>
      <c r="R1699" s="13" t="str">
        <f t="shared" si="158"/>
        <v>11</v>
      </c>
      <c r="S1699" s="13" t="str">
        <f t="shared" si="159"/>
        <v>Fri</v>
      </c>
    </row>
    <row r="1700" spans="1:19" x14ac:dyDescent="0.25">
      <c r="A1700" s="60">
        <v>45919.282743055555</v>
      </c>
      <c r="B1700" s="61">
        <v>444423708</v>
      </c>
      <c r="C1700" s="37" t="s">
        <v>36</v>
      </c>
      <c r="D1700" s="37" t="s">
        <v>37</v>
      </c>
      <c r="E1700" s="37" t="s">
        <v>45</v>
      </c>
      <c r="F1700" s="37" t="s">
        <v>120</v>
      </c>
      <c r="G1700" s="36">
        <v>3655.28</v>
      </c>
      <c r="H1700" s="61">
        <v>443642227</v>
      </c>
      <c r="I1700" s="36">
        <v>0</v>
      </c>
      <c r="J1700" s="36">
        <v>0</v>
      </c>
      <c r="K1700" s="36">
        <v>0</v>
      </c>
      <c r="L1700" s="36">
        <v>0</v>
      </c>
      <c r="M1700" s="36">
        <v>9889.31</v>
      </c>
      <c r="N1700" s="37" t="s">
        <v>116</v>
      </c>
      <c r="O1700" s="14">
        <f t="shared" si="155"/>
        <v>45919.282743055555</v>
      </c>
      <c r="P1700" s="19">
        <f t="shared" si="156"/>
        <v>45919.491076388891</v>
      </c>
      <c r="Q1700" s="20" t="str">
        <f t="shared" si="157"/>
        <v>19/09/2025</v>
      </c>
      <c r="R1700" s="13" t="str">
        <f t="shared" si="158"/>
        <v>11</v>
      </c>
      <c r="S1700" s="13" t="str">
        <f t="shared" si="159"/>
        <v>Fri</v>
      </c>
    </row>
    <row r="1701" spans="1:19" x14ac:dyDescent="0.25">
      <c r="A1701" s="58">
        <v>45919.282743055555</v>
      </c>
      <c r="B1701" s="59">
        <v>444423709</v>
      </c>
      <c r="C1701" s="38" t="s">
        <v>36</v>
      </c>
      <c r="D1701" s="38" t="s">
        <v>37</v>
      </c>
      <c r="E1701" s="38" t="s">
        <v>45</v>
      </c>
      <c r="F1701" s="38" t="s">
        <v>120</v>
      </c>
      <c r="G1701" s="35">
        <v>3655.5</v>
      </c>
      <c r="H1701" s="59">
        <v>443642228</v>
      </c>
      <c r="I1701" s="35">
        <v>0</v>
      </c>
      <c r="J1701" s="35">
        <v>0</v>
      </c>
      <c r="K1701" s="35">
        <v>0</v>
      </c>
      <c r="L1701" s="35">
        <v>0</v>
      </c>
      <c r="M1701" s="35">
        <v>9889.31</v>
      </c>
      <c r="N1701" s="38" t="s">
        <v>114</v>
      </c>
      <c r="O1701" s="14">
        <f t="shared" si="155"/>
        <v>45919.282743055555</v>
      </c>
      <c r="P1701" s="19">
        <f t="shared" si="156"/>
        <v>45919.491076388891</v>
      </c>
      <c r="Q1701" s="20" t="str">
        <f t="shared" si="157"/>
        <v>19/09/2025</v>
      </c>
      <c r="R1701" s="13" t="str">
        <f t="shared" si="158"/>
        <v>11</v>
      </c>
      <c r="S1701" s="13" t="str">
        <f t="shared" si="159"/>
        <v>Fri</v>
      </c>
    </row>
    <row r="1702" spans="1:19" x14ac:dyDescent="0.25">
      <c r="A1702" s="60">
        <v>45919.283761574072</v>
      </c>
      <c r="B1702" s="61">
        <v>444424220</v>
      </c>
      <c r="C1702" s="37" t="s">
        <v>36</v>
      </c>
      <c r="D1702" s="37" t="s">
        <v>38</v>
      </c>
      <c r="E1702" s="37" t="s">
        <v>46</v>
      </c>
      <c r="F1702" s="37" t="s">
        <v>120</v>
      </c>
      <c r="G1702" s="36">
        <v>3655</v>
      </c>
      <c r="H1702" s="61">
        <v>443642708</v>
      </c>
      <c r="I1702" s="36">
        <v>0</v>
      </c>
      <c r="J1702" s="36">
        <v>0</v>
      </c>
      <c r="K1702" s="36">
        <v>0</v>
      </c>
      <c r="L1702" s="36">
        <v>0.63</v>
      </c>
      <c r="M1702" s="36">
        <v>9889.94</v>
      </c>
      <c r="N1702" s="37" t="s">
        <v>1308</v>
      </c>
      <c r="O1702" s="14">
        <f t="shared" si="155"/>
        <v>45919.283761574072</v>
      </c>
      <c r="P1702" s="19">
        <f t="shared" si="156"/>
        <v>45919.492094907408</v>
      </c>
      <c r="Q1702" s="20" t="str">
        <f t="shared" si="157"/>
        <v>19/09/2025</v>
      </c>
      <c r="R1702" s="13" t="str">
        <f t="shared" si="158"/>
        <v>11</v>
      </c>
      <c r="S1702" s="13" t="str">
        <f t="shared" si="159"/>
        <v>Fri</v>
      </c>
    </row>
    <row r="1703" spans="1:19" x14ac:dyDescent="0.25">
      <c r="A1703" s="58">
        <v>45919.283761574072</v>
      </c>
      <c r="B1703" s="59">
        <v>444424221</v>
      </c>
      <c r="C1703" s="38" t="s">
        <v>36</v>
      </c>
      <c r="D1703" s="38" t="s">
        <v>38</v>
      </c>
      <c r="E1703" s="38" t="s">
        <v>46</v>
      </c>
      <c r="F1703" s="38" t="s">
        <v>120</v>
      </c>
      <c r="G1703" s="35">
        <v>3655</v>
      </c>
      <c r="H1703" s="59">
        <v>443642709</v>
      </c>
      <c r="I1703" s="35">
        <v>0</v>
      </c>
      <c r="J1703" s="35">
        <v>0</v>
      </c>
      <c r="K1703" s="35">
        <v>0</v>
      </c>
      <c r="L1703" s="35">
        <v>0.66</v>
      </c>
      <c r="M1703" s="35">
        <v>9890.6</v>
      </c>
      <c r="N1703" s="38" t="s">
        <v>1309</v>
      </c>
      <c r="O1703" s="14">
        <f t="shared" si="155"/>
        <v>45919.283761574072</v>
      </c>
      <c r="P1703" s="19">
        <f t="shared" si="156"/>
        <v>45919.492094907408</v>
      </c>
      <c r="Q1703" s="20" t="str">
        <f t="shared" si="157"/>
        <v>19/09/2025</v>
      </c>
      <c r="R1703" s="13" t="str">
        <f t="shared" si="158"/>
        <v>11</v>
      </c>
      <c r="S1703" s="13" t="str">
        <f t="shared" si="159"/>
        <v>Fri</v>
      </c>
    </row>
    <row r="1704" spans="1:19" x14ac:dyDescent="0.25">
      <c r="A1704" s="60">
        <v>45919.283761574072</v>
      </c>
      <c r="B1704" s="61">
        <v>444424222</v>
      </c>
      <c r="C1704" s="37" t="s">
        <v>36</v>
      </c>
      <c r="D1704" s="37" t="s">
        <v>38</v>
      </c>
      <c r="E1704" s="37" t="s">
        <v>46</v>
      </c>
      <c r="F1704" s="37" t="s">
        <v>120</v>
      </c>
      <c r="G1704" s="36">
        <v>3655</v>
      </c>
      <c r="H1704" s="61">
        <v>443642710</v>
      </c>
      <c r="I1704" s="36">
        <v>0</v>
      </c>
      <c r="J1704" s="36">
        <v>0</v>
      </c>
      <c r="K1704" s="36">
        <v>0</v>
      </c>
      <c r="L1704" s="36">
        <v>0.66</v>
      </c>
      <c r="M1704" s="36">
        <v>9891.26</v>
      </c>
      <c r="N1704" s="37" t="s">
        <v>1310</v>
      </c>
      <c r="O1704" s="14">
        <f t="shared" si="155"/>
        <v>45919.283761574072</v>
      </c>
      <c r="P1704" s="19">
        <f t="shared" si="156"/>
        <v>45919.492094907408</v>
      </c>
      <c r="Q1704" s="20" t="str">
        <f t="shared" si="157"/>
        <v>19/09/2025</v>
      </c>
      <c r="R1704" s="13" t="str">
        <f t="shared" si="158"/>
        <v>11</v>
      </c>
      <c r="S1704" s="13" t="str">
        <f t="shared" si="159"/>
        <v>Fri</v>
      </c>
    </row>
    <row r="1705" spans="1:19" x14ac:dyDescent="0.25">
      <c r="A1705" s="58">
        <v>45919.28392361111</v>
      </c>
      <c r="B1705" s="59">
        <v>444424304</v>
      </c>
      <c r="C1705" s="38" t="s">
        <v>36</v>
      </c>
      <c r="D1705" s="38" t="s">
        <v>38</v>
      </c>
      <c r="E1705" s="38" t="s">
        <v>46</v>
      </c>
      <c r="F1705" s="38" t="s">
        <v>120</v>
      </c>
      <c r="G1705" s="35">
        <v>3653.74</v>
      </c>
      <c r="H1705" s="59">
        <v>443642794</v>
      </c>
      <c r="I1705" s="35">
        <v>0</v>
      </c>
      <c r="J1705" s="35">
        <v>0</v>
      </c>
      <c r="K1705" s="35">
        <v>0</v>
      </c>
      <c r="L1705" s="35">
        <v>-1.5</v>
      </c>
      <c r="M1705" s="35">
        <v>9889.76</v>
      </c>
      <c r="N1705" s="38" t="s">
        <v>1311</v>
      </c>
      <c r="O1705" s="14">
        <f t="shared" si="155"/>
        <v>45919.28392361111</v>
      </c>
      <c r="P1705" s="19">
        <f t="shared" si="156"/>
        <v>45919.492256944446</v>
      </c>
      <c r="Q1705" s="20" t="str">
        <f t="shared" si="157"/>
        <v>19/09/2025</v>
      </c>
      <c r="R1705" s="13" t="str">
        <f t="shared" si="158"/>
        <v>11</v>
      </c>
      <c r="S1705" s="13" t="str">
        <f t="shared" si="159"/>
        <v>Fri</v>
      </c>
    </row>
    <row r="1706" spans="1:19" x14ac:dyDescent="0.25">
      <c r="A1706" s="60">
        <v>45919.295381944445</v>
      </c>
      <c r="B1706" s="61">
        <v>444428683</v>
      </c>
      <c r="C1706" s="37" t="s">
        <v>36</v>
      </c>
      <c r="D1706" s="37" t="s">
        <v>38</v>
      </c>
      <c r="E1706" s="37" t="s">
        <v>46</v>
      </c>
      <c r="F1706" s="37" t="s">
        <v>120</v>
      </c>
      <c r="G1706" s="36">
        <v>3656.78</v>
      </c>
      <c r="H1706" s="61">
        <v>443647070</v>
      </c>
      <c r="I1706" s="36">
        <v>0</v>
      </c>
      <c r="J1706" s="36">
        <v>0</v>
      </c>
      <c r="K1706" s="36">
        <v>0</v>
      </c>
      <c r="L1706" s="36">
        <v>1.51</v>
      </c>
      <c r="M1706" s="36">
        <v>9891.27</v>
      </c>
      <c r="N1706" s="37" t="s">
        <v>1312</v>
      </c>
      <c r="O1706" s="14">
        <f t="shared" si="155"/>
        <v>45919.295381944445</v>
      </c>
      <c r="P1706" s="19">
        <f t="shared" si="156"/>
        <v>45919.50371527778</v>
      </c>
      <c r="Q1706" s="20" t="str">
        <f t="shared" si="157"/>
        <v>19/09/2025</v>
      </c>
      <c r="R1706" s="13" t="str">
        <f t="shared" si="158"/>
        <v>12</v>
      </c>
      <c r="S1706" s="13" t="str">
        <f t="shared" si="159"/>
        <v>Fri</v>
      </c>
    </row>
    <row r="1707" spans="1:19" x14ac:dyDescent="0.25">
      <c r="A1707" s="58">
        <v>45919.295381944445</v>
      </c>
      <c r="B1707" s="59">
        <v>444428684</v>
      </c>
      <c r="C1707" s="38" t="s">
        <v>36</v>
      </c>
      <c r="D1707" s="38" t="s">
        <v>38</v>
      </c>
      <c r="E1707" s="38" t="s">
        <v>46</v>
      </c>
      <c r="F1707" s="38" t="s">
        <v>120</v>
      </c>
      <c r="G1707" s="35">
        <v>3656.78</v>
      </c>
      <c r="H1707" s="59">
        <v>443647071</v>
      </c>
      <c r="I1707" s="35">
        <v>0</v>
      </c>
      <c r="J1707" s="35">
        <v>0</v>
      </c>
      <c r="K1707" s="35">
        <v>0</v>
      </c>
      <c r="L1707" s="35">
        <v>1.54</v>
      </c>
      <c r="M1707" s="35">
        <v>9892.81</v>
      </c>
      <c r="N1707" s="38" t="s">
        <v>1313</v>
      </c>
      <c r="O1707" s="14">
        <f t="shared" si="155"/>
        <v>45919.295381944445</v>
      </c>
      <c r="P1707" s="19">
        <f t="shared" si="156"/>
        <v>45919.50371527778</v>
      </c>
      <c r="Q1707" s="20" t="str">
        <f t="shared" si="157"/>
        <v>19/09/2025</v>
      </c>
      <c r="R1707" s="13" t="str">
        <f t="shared" si="158"/>
        <v>12</v>
      </c>
      <c r="S1707" s="13" t="str">
        <f t="shared" si="159"/>
        <v>Fri</v>
      </c>
    </row>
    <row r="1708" spans="1:19" x14ac:dyDescent="0.25">
      <c r="A1708" s="60">
        <v>45919.29546296296</v>
      </c>
      <c r="B1708" s="61">
        <v>444428805</v>
      </c>
      <c r="C1708" s="37" t="s">
        <v>36</v>
      </c>
      <c r="D1708" s="37" t="s">
        <v>38</v>
      </c>
      <c r="E1708" s="37" t="s">
        <v>46</v>
      </c>
      <c r="F1708" s="37" t="s">
        <v>120</v>
      </c>
      <c r="G1708" s="36">
        <v>3657.04</v>
      </c>
      <c r="H1708" s="61">
        <v>443647189</v>
      </c>
      <c r="I1708" s="36">
        <v>0</v>
      </c>
      <c r="J1708" s="36">
        <v>0</v>
      </c>
      <c r="K1708" s="36">
        <v>0</v>
      </c>
      <c r="L1708" s="36">
        <v>3.68</v>
      </c>
      <c r="M1708" s="36">
        <v>9896.49</v>
      </c>
      <c r="N1708" s="37" t="s">
        <v>1314</v>
      </c>
      <c r="O1708" s="14">
        <f t="shared" si="155"/>
        <v>45919.29546296296</v>
      </c>
      <c r="P1708" s="19">
        <f t="shared" si="156"/>
        <v>45919.503796296296</v>
      </c>
      <c r="Q1708" s="20" t="str">
        <f t="shared" si="157"/>
        <v>19/09/2025</v>
      </c>
      <c r="R1708" s="13" t="str">
        <f t="shared" si="158"/>
        <v>12</v>
      </c>
      <c r="S1708" s="13" t="str">
        <f t="shared" si="159"/>
        <v>Fri</v>
      </c>
    </row>
    <row r="1709" spans="1:19" x14ac:dyDescent="0.25">
      <c r="A1709" s="58">
        <v>45919.295497685183</v>
      </c>
      <c r="B1709" s="59">
        <v>444429264</v>
      </c>
      <c r="C1709" s="38" t="s">
        <v>36</v>
      </c>
      <c r="D1709" s="38" t="s">
        <v>38</v>
      </c>
      <c r="E1709" s="38" t="s">
        <v>46</v>
      </c>
      <c r="F1709" s="38" t="s">
        <v>120</v>
      </c>
      <c r="G1709" s="35">
        <v>3657.46</v>
      </c>
      <c r="H1709" s="59">
        <v>443647642</v>
      </c>
      <c r="I1709" s="35">
        <v>0</v>
      </c>
      <c r="J1709" s="35">
        <v>0</v>
      </c>
      <c r="K1709" s="35">
        <v>0</v>
      </c>
      <c r="L1709" s="35">
        <v>3.48</v>
      </c>
      <c r="M1709" s="35">
        <v>9899.9699999999993</v>
      </c>
      <c r="N1709" s="38" t="s">
        <v>1315</v>
      </c>
      <c r="O1709" s="14">
        <f t="shared" si="155"/>
        <v>45919.295497685183</v>
      </c>
      <c r="P1709" s="19">
        <f t="shared" si="156"/>
        <v>45919.503831018519</v>
      </c>
      <c r="Q1709" s="20" t="str">
        <f t="shared" si="157"/>
        <v>19/09/2025</v>
      </c>
      <c r="R1709" s="13" t="str">
        <f t="shared" si="158"/>
        <v>12</v>
      </c>
      <c r="S1709" s="13" t="str">
        <f t="shared" si="159"/>
        <v>Fri</v>
      </c>
    </row>
    <row r="1710" spans="1:19" x14ac:dyDescent="0.25">
      <c r="A1710" s="60">
        <v>45919.295497685183</v>
      </c>
      <c r="B1710" s="61">
        <v>444429291</v>
      </c>
      <c r="C1710" s="37" t="s">
        <v>36</v>
      </c>
      <c r="D1710" s="37" t="s">
        <v>38</v>
      </c>
      <c r="E1710" s="37" t="s">
        <v>46</v>
      </c>
      <c r="F1710" s="37" t="s">
        <v>120</v>
      </c>
      <c r="G1710" s="36">
        <v>3657.49</v>
      </c>
      <c r="H1710" s="61">
        <v>443647668</v>
      </c>
      <c r="I1710" s="36">
        <v>0</v>
      </c>
      <c r="J1710" s="36">
        <v>0</v>
      </c>
      <c r="K1710" s="36">
        <v>0</v>
      </c>
      <c r="L1710" s="36">
        <v>3.51</v>
      </c>
      <c r="M1710" s="36">
        <v>9903.48</v>
      </c>
      <c r="N1710" s="37" t="s">
        <v>1316</v>
      </c>
      <c r="O1710" s="14">
        <f t="shared" si="155"/>
        <v>45919.295497685183</v>
      </c>
      <c r="P1710" s="19">
        <f t="shared" si="156"/>
        <v>45919.503831018519</v>
      </c>
      <c r="Q1710" s="20" t="str">
        <f t="shared" si="157"/>
        <v>19/09/2025</v>
      </c>
      <c r="R1710" s="13" t="str">
        <f t="shared" si="158"/>
        <v>12</v>
      </c>
      <c r="S1710" s="13" t="str">
        <f t="shared" si="159"/>
        <v>Fri</v>
      </c>
    </row>
    <row r="1711" spans="1:19" x14ac:dyDescent="0.25">
      <c r="A1711" s="58">
        <v>45919.296469907407</v>
      </c>
      <c r="B1711" s="59">
        <v>444430398</v>
      </c>
      <c r="C1711" s="38" t="s">
        <v>36</v>
      </c>
      <c r="D1711" s="38" t="s">
        <v>38</v>
      </c>
      <c r="E1711" s="38" t="s">
        <v>46</v>
      </c>
      <c r="F1711" s="38" t="s">
        <v>120</v>
      </c>
      <c r="G1711" s="35">
        <v>3658.78</v>
      </c>
      <c r="H1711" s="59">
        <v>443648757</v>
      </c>
      <c r="I1711" s="35">
        <v>0</v>
      </c>
      <c r="J1711" s="35">
        <v>0</v>
      </c>
      <c r="K1711" s="35">
        <v>0</v>
      </c>
      <c r="L1711" s="35">
        <v>3.28</v>
      </c>
      <c r="M1711" s="35">
        <v>9906.76</v>
      </c>
      <c r="N1711" s="38" t="s">
        <v>1317</v>
      </c>
      <c r="O1711" s="14">
        <f t="shared" si="155"/>
        <v>45919.296469907407</v>
      </c>
      <c r="P1711" s="19">
        <f t="shared" si="156"/>
        <v>45919.504803240743</v>
      </c>
      <c r="Q1711" s="20" t="str">
        <f t="shared" si="157"/>
        <v>19/09/2025</v>
      </c>
      <c r="R1711" s="13" t="str">
        <f t="shared" si="158"/>
        <v>12</v>
      </c>
      <c r="S1711" s="13" t="str">
        <f t="shared" si="159"/>
        <v>Fri</v>
      </c>
    </row>
    <row r="1712" spans="1:19" x14ac:dyDescent="0.25">
      <c r="A1712" s="60">
        <v>45919.297777777778</v>
      </c>
      <c r="B1712" s="61">
        <v>444431461</v>
      </c>
      <c r="C1712" s="37" t="s">
        <v>36</v>
      </c>
      <c r="D1712" s="37" t="s">
        <v>37</v>
      </c>
      <c r="E1712" s="37" t="s">
        <v>45</v>
      </c>
      <c r="F1712" s="37" t="s">
        <v>120</v>
      </c>
      <c r="G1712" s="36">
        <v>3658.8</v>
      </c>
      <c r="H1712" s="61">
        <v>443649806</v>
      </c>
      <c r="I1712" s="36">
        <v>0</v>
      </c>
      <c r="J1712" s="36">
        <v>0</v>
      </c>
      <c r="K1712" s="36">
        <v>0</v>
      </c>
      <c r="L1712" s="36">
        <v>0</v>
      </c>
      <c r="M1712" s="36">
        <v>9906.76</v>
      </c>
      <c r="N1712" s="37" t="s">
        <v>115</v>
      </c>
      <c r="O1712" s="14">
        <f t="shared" si="155"/>
        <v>45919.297777777778</v>
      </c>
      <c r="P1712" s="19">
        <f t="shared" si="156"/>
        <v>45919.506111111114</v>
      </c>
      <c r="Q1712" s="20" t="str">
        <f t="shared" si="157"/>
        <v>19/09/2025</v>
      </c>
      <c r="R1712" s="13" t="str">
        <f t="shared" si="158"/>
        <v>12</v>
      </c>
      <c r="S1712" s="13" t="str">
        <f t="shared" si="159"/>
        <v>Fri</v>
      </c>
    </row>
    <row r="1713" spans="1:19" x14ac:dyDescent="0.25">
      <c r="A1713" s="58">
        <v>45919.299328703702</v>
      </c>
      <c r="B1713" s="59">
        <v>444431942</v>
      </c>
      <c r="C1713" s="38" t="s">
        <v>36</v>
      </c>
      <c r="D1713" s="38" t="s">
        <v>38</v>
      </c>
      <c r="E1713" s="38" t="s">
        <v>46</v>
      </c>
      <c r="F1713" s="38" t="s">
        <v>120</v>
      </c>
      <c r="G1713" s="35">
        <v>3658.72</v>
      </c>
      <c r="H1713" s="59">
        <v>443650274</v>
      </c>
      <c r="I1713" s="35">
        <v>0</v>
      </c>
      <c r="J1713" s="35">
        <v>0</v>
      </c>
      <c r="K1713" s="35">
        <v>0</v>
      </c>
      <c r="L1713" s="35">
        <v>5.36</v>
      </c>
      <c r="M1713" s="35">
        <v>9912.1200000000008</v>
      </c>
      <c r="N1713" s="38" t="s">
        <v>1318</v>
      </c>
      <c r="O1713" s="14">
        <f t="shared" si="155"/>
        <v>45919.299328703702</v>
      </c>
      <c r="P1713" s="19">
        <f t="shared" si="156"/>
        <v>45919.507662037038</v>
      </c>
      <c r="Q1713" s="20" t="str">
        <f t="shared" si="157"/>
        <v>19/09/2025</v>
      </c>
      <c r="R1713" s="13" t="str">
        <f t="shared" si="158"/>
        <v>12</v>
      </c>
      <c r="S1713" s="13" t="str">
        <f t="shared" si="159"/>
        <v>Fri</v>
      </c>
    </row>
    <row r="1714" spans="1:19" x14ac:dyDescent="0.25">
      <c r="A1714" s="60">
        <v>45919.299328703702</v>
      </c>
      <c r="B1714" s="61">
        <v>444431943</v>
      </c>
      <c r="C1714" s="37" t="s">
        <v>36</v>
      </c>
      <c r="D1714" s="37" t="s">
        <v>38</v>
      </c>
      <c r="E1714" s="37" t="s">
        <v>46</v>
      </c>
      <c r="F1714" s="37" t="s">
        <v>120</v>
      </c>
      <c r="G1714" s="36">
        <v>3658.72</v>
      </c>
      <c r="H1714" s="61">
        <v>443650275</v>
      </c>
      <c r="I1714" s="36">
        <v>0</v>
      </c>
      <c r="J1714" s="36">
        <v>0</v>
      </c>
      <c r="K1714" s="36">
        <v>0</v>
      </c>
      <c r="L1714" s="36">
        <v>3.44</v>
      </c>
      <c r="M1714" s="36">
        <v>9915.56</v>
      </c>
      <c r="N1714" s="37" t="s">
        <v>1319</v>
      </c>
      <c r="O1714" s="14">
        <f t="shared" si="155"/>
        <v>45919.299328703702</v>
      </c>
      <c r="P1714" s="19">
        <f t="shared" si="156"/>
        <v>45919.507662037038</v>
      </c>
      <c r="Q1714" s="20" t="str">
        <f t="shared" si="157"/>
        <v>19/09/2025</v>
      </c>
      <c r="R1714" s="13" t="str">
        <f t="shared" si="158"/>
        <v>12</v>
      </c>
      <c r="S1714" s="13" t="str">
        <f t="shared" si="159"/>
        <v>Fri</v>
      </c>
    </row>
    <row r="1715" spans="1:19" x14ac:dyDescent="0.25">
      <c r="A1715" s="58">
        <v>45919.299398148149</v>
      </c>
      <c r="B1715" s="59">
        <v>444431972</v>
      </c>
      <c r="C1715" s="38" t="s">
        <v>36</v>
      </c>
      <c r="D1715" s="38" t="s">
        <v>37</v>
      </c>
      <c r="E1715" s="38" t="s">
        <v>45</v>
      </c>
      <c r="F1715" s="38" t="s">
        <v>120</v>
      </c>
      <c r="G1715" s="35">
        <v>3659.13</v>
      </c>
      <c r="H1715" s="59">
        <v>443650304</v>
      </c>
      <c r="I1715" s="35">
        <v>0</v>
      </c>
      <c r="J1715" s="35">
        <v>0</v>
      </c>
      <c r="K1715" s="35">
        <v>0</v>
      </c>
      <c r="L1715" s="35">
        <v>0</v>
      </c>
      <c r="M1715" s="35">
        <v>9915.56</v>
      </c>
      <c r="N1715" s="38" t="s">
        <v>116</v>
      </c>
      <c r="O1715" s="14">
        <f t="shared" si="155"/>
        <v>45919.299398148149</v>
      </c>
      <c r="P1715" s="19">
        <f t="shared" si="156"/>
        <v>45919.507731481484</v>
      </c>
      <c r="Q1715" s="20" t="str">
        <f t="shared" si="157"/>
        <v>19/09/2025</v>
      </c>
      <c r="R1715" s="13" t="str">
        <f t="shared" si="158"/>
        <v>12</v>
      </c>
      <c r="S1715" s="13" t="str">
        <f t="shared" si="159"/>
        <v>Fri</v>
      </c>
    </row>
    <row r="1716" spans="1:19" x14ac:dyDescent="0.25">
      <c r="A1716" s="60">
        <v>45919.299409722225</v>
      </c>
      <c r="B1716" s="61">
        <v>444431974</v>
      </c>
      <c r="C1716" s="37" t="s">
        <v>36</v>
      </c>
      <c r="D1716" s="37" t="s">
        <v>37</v>
      </c>
      <c r="E1716" s="37" t="s">
        <v>45</v>
      </c>
      <c r="F1716" s="37" t="s">
        <v>120</v>
      </c>
      <c r="G1716" s="36">
        <v>3659.15</v>
      </c>
      <c r="H1716" s="61">
        <v>443650305</v>
      </c>
      <c r="I1716" s="36">
        <v>0</v>
      </c>
      <c r="J1716" s="36">
        <v>0</v>
      </c>
      <c r="K1716" s="36">
        <v>0</v>
      </c>
      <c r="L1716" s="36">
        <v>0</v>
      </c>
      <c r="M1716" s="36">
        <v>9915.56</v>
      </c>
      <c r="N1716" s="37" t="s">
        <v>119</v>
      </c>
      <c r="O1716" s="14">
        <f t="shared" si="155"/>
        <v>45919.299409722225</v>
      </c>
      <c r="P1716" s="19">
        <f t="shared" si="156"/>
        <v>45919.507743055561</v>
      </c>
      <c r="Q1716" s="20" t="str">
        <f t="shared" si="157"/>
        <v>19/09/2025</v>
      </c>
      <c r="R1716" s="13" t="str">
        <f t="shared" si="158"/>
        <v>12</v>
      </c>
      <c r="S1716" s="13" t="str">
        <f t="shared" si="159"/>
        <v>Fri</v>
      </c>
    </row>
    <row r="1717" spans="1:19" x14ac:dyDescent="0.25">
      <c r="A1717" s="58">
        <v>45919.300555555557</v>
      </c>
      <c r="B1717" s="59">
        <v>444432429</v>
      </c>
      <c r="C1717" s="38" t="s">
        <v>36</v>
      </c>
      <c r="D1717" s="38" t="s">
        <v>37</v>
      </c>
      <c r="E1717" s="38" t="s">
        <v>45</v>
      </c>
      <c r="F1717" s="38" t="s">
        <v>120</v>
      </c>
      <c r="G1717" s="35">
        <v>3658.93</v>
      </c>
      <c r="H1717" s="59">
        <v>443650916</v>
      </c>
      <c r="I1717" s="35">
        <v>0</v>
      </c>
      <c r="J1717" s="35">
        <v>0</v>
      </c>
      <c r="K1717" s="35">
        <v>0</v>
      </c>
      <c r="L1717" s="35">
        <v>0</v>
      </c>
      <c r="M1717" s="35">
        <v>9915.56</v>
      </c>
      <c r="N1717" s="38" t="s">
        <v>114</v>
      </c>
      <c r="O1717" s="14">
        <f t="shared" si="155"/>
        <v>45919.300555555557</v>
      </c>
      <c r="P1717" s="19">
        <f t="shared" si="156"/>
        <v>45919.508888888893</v>
      </c>
      <c r="Q1717" s="20" t="str">
        <f t="shared" si="157"/>
        <v>19/09/2025</v>
      </c>
      <c r="R1717" s="13" t="str">
        <f t="shared" si="158"/>
        <v>12</v>
      </c>
      <c r="S1717" s="13" t="str">
        <f t="shared" si="159"/>
        <v>Fri</v>
      </c>
    </row>
    <row r="1718" spans="1:19" x14ac:dyDescent="0.25">
      <c r="A1718" s="60">
        <v>45919.300555555557</v>
      </c>
      <c r="B1718" s="61">
        <v>444432432</v>
      </c>
      <c r="C1718" s="37" t="s">
        <v>36</v>
      </c>
      <c r="D1718" s="37" t="s">
        <v>37</v>
      </c>
      <c r="E1718" s="37" t="s">
        <v>45</v>
      </c>
      <c r="F1718" s="37" t="s">
        <v>120</v>
      </c>
      <c r="G1718" s="36">
        <v>3658.92</v>
      </c>
      <c r="H1718" s="61">
        <v>443650920</v>
      </c>
      <c r="I1718" s="36">
        <v>0</v>
      </c>
      <c r="J1718" s="36">
        <v>0</v>
      </c>
      <c r="K1718" s="36">
        <v>0</v>
      </c>
      <c r="L1718" s="36">
        <v>0</v>
      </c>
      <c r="M1718" s="36">
        <v>9915.56</v>
      </c>
      <c r="N1718" s="37" t="s">
        <v>109</v>
      </c>
      <c r="O1718" s="14">
        <f t="shared" si="155"/>
        <v>45919.300555555557</v>
      </c>
      <c r="P1718" s="19">
        <f t="shared" si="156"/>
        <v>45919.508888888893</v>
      </c>
      <c r="Q1718" s="20" t="str">
        <f t="shared" si="157"/>
        <v>19/09/2025</v>
      </c>
      <c r="R1718" s="13" t="str">
        <f t="shared" si="158"/>
        <v>12</v>
      </c>
      <c r="S1718" s="13" t="str">
        <f t="shared" si="159"/>
        <v>Fri</v>
      </c>
    </row>
    <row r="1719" spans="1:19" x14ac:dyDescent="0.25">
      <c r="A1719" s="58">
        <v>45919.300567129627</v>
      </c>
      <c r="B1719" s="59">
        <v>444432434</v>
      </c>
      <c r="C1719" s="38" t="s">
        <v>36</v>
      </c>
      <c r="D1719" s="38" t="s">
        <v>37</v>
      </c>
      <c r="E1719" s="38" t="s">
        <v>45</v>
      </c>
      <c r="F1719" s="38" t="s">
        <v>120</v>
      </c>
      <c r="G1719" s="35">
        <v>3658.93</v>
      </c>
      <c r="H1719" s="59">
        <v>443650922</v>
      </c>
      <c r="I1719" s="35">
        <v>0</v>
      </c>
      <c r="J1719" s="35">
        <v>0</v>
      </c>
      <c r="K1719" s="35">
        <v>0</v>
      </c>
      <c r="L1719" s="35">
        <v>0</v>
      </c>
      <c r="M1719" s="35">
        <v>9915.56</v>
      </c>
      <c r="N1719" s="38" t="s">
        <v>47</v>
      </c>
      <c r="O1719" s="14">
        <f t="shared" si="155"/>
        <v>45919.300567129627</v>
      </c>
      <c r="P1719" s="19">
        <f t="shared" si="156"/>
        <v>45919.508900462963</v>
      </c>
      <c r="Q1719" s="20" t="str">
        <f t="shared" si="157"/>
        <v>19/09/2025</v>
      </c>
      <c r="R1719" s="13" t="str">
        <f t="shared" si="158"/>
        <v>12</v>
      </c>
      <c r="S1719" s="13" t="str">
        <f t="shared" si="159"/>
        <v>Fri</v>
      </c>
    </row>
    <row r="1720" spans="1:19" x14ac:dyDescent="0.25">
      <c r="A1720" s="60">
        <v>45919.300567129627</v>
      </c>
      <c r="B1720" s="61">
        <v>444432436</v>
      </c>
      <c r="C1720" s="37" t="s">
        <v>36</v>
      </c>
      <c r="D1720" s="37" t="s">
        <v>37</v>
      </c>
      <c r="E1720" s="37" t="s">
        <v>45</v>
      </c>
      <c r="F1720" s="37" t="s">
        <v>120</v>
      </c>
      <c r="G1720" s="36">
        <v>3658.93</v>
      </c>
      <c r="H1720" s="61">
        <v>443650924</v>
      </c>
      <c r="I1720" s="36">
        <v>0</v>
      </c>
      <c r="J1720" s="36">
        <v>0</v>
      </c>
      <c r="K1720" s="36">
        <v>0</v>
      </c>
      <c r="L1720" s="36">
        <v>0</v>
      </c>
      <c r="M1720" s="36">
        <v>9915.56</v>
      </c>
      <c r="N1720" s="37" t="s">
        <v>108</v>
      </c>
      <c r="O1720" s="14">
        <f t="shared" si="155"/>
        <v>45919.300567129627</v>
      </c>
      <c r="P1720" s="19">
        <f t="shared" si="156"/>
        <v>45919.508900462963</v>
      </c>
      <c r="Q1720" s="20" t="str">
        <f t="shared" si="157"/>
        <v>19/09/2025</v>
      </c>
      <c r="R1720" s="13" t="str">
        <f t="shared" si="158"/>
        <v>12</v>
      </c>
      <c r="S1720" s="13" t="str">
        <f t="shared" si="159"/>
        <v>Fri</v>
      </c>
    </row>
    <row r="1721" spans="1:19" x14ac:dyDescent="0.25">
      <c r="A1721" s="58">
        <v>45919.300567129627</v>
      </c>
      <c r="B1721" s="59">
        <v>444432439</v>
      </c>
      <c r="C1721" s="38" t="s">
        <v>36</v>
      </c>
      <c r="D1721" s="38" t="s">
        <v>37</v>
      </c>
      <c r="E1721" s="38" t="s">
        <v>45</v>
      </c>
      <c r="F1721" s="38" t="s">
        <v>120</v>
      </c>
      <c r="G1721" s="35">
        <v>3658.93</v>
      </c>
      <c r="H1721" s="59">
        <v>443650927</v>
      </c>
      <c r="I1721" s="35">
        <v>0</v>
      </c>
      <c r="J1721" s="35">
        <v>0</v>
      </c>
      <c r="K1721" s="35">
        <v>0</v>
      </c>
      <c r="L1721" s="35">
        <v>0</v>
      </c>
      <c r="M1721" s="35">
        <v>9915.56</v>
      </c>
      <c r="N1721" s="38" t="s">
        <v>48</v>
      </c>
      <c r="O1721" s="14">
        <f t="shared" si="155"/>
        <v>45919.300567129627</v>
      </c>
      <c r="P1721" s="19">
        <f t="shared" si="156"/>
        <v>45919.508900462963</v>
      </c>
      <c r="Q1721" s="20" t="str">
        <f t="shared" si="157"/>
        <v>19/09/2025</v>
      </c>
      <c r="R1721" s="13" t="str">
        <f t="shared" si="158"/>
        <v>12</v>
      </c>
      <c r="S1721" s="13" t="str">
        <f t="shared" si="159"/>
        <v>Fri</v>
      </c>
    </row>
    <row r="1722" spans="1:19" x14ac:dyDescent="0.25">
      <c r="A1722" s="60">
        <v>45919.300567129627</v>
      </c>
      <c r="B1722" s="61">
        <v>444432440</v>
      </c>
      <c r="C1722" s="37" t="s">
        <v>36</v>
      </c>
      <c r="D1722" s="37" t="s">
        <v>37</v>
      </c>
      <c r="E1722" s="37" t="s">
        <v>45</v>
      </c>
      <c r="F1722" s="37" t="s">
        <v>120</v>
      </c>
      <c r="G1722" s="36">
        <v>3658.92</v>
      </c>
      <c r="H1722" s="61">
        <v>443650928</v>
      </c>
      <c r="I1722" s="36">
        <v>0</v>
      </c>
      <c r="J1722" s="36">
        <v>0</v>
      </c>
      <c r="K1722" s="36">
        <v>0</v>
      </c>
      <c r="L1722" s="36">
        <v>0</v>
      </c>
      <c r="M1722" s="36">
        <v>9915.56</v>
      </c>
      <c r="N1722" s="37" t="s">
        <v>52</v>
      </c>
      <c r="O1722" s="14">
        <f t="shared" si="155"/>
        <v>45919.300567129627</v>
      </c>
      <c r="P1722" s="19">
        <f t="shared" si="156"/>
        <v>45919.508900462963</v>
      </c>
      <c r="Q1722" s="20" t="str">
        <f t="shared" si="157"/>
        <v>19/09/2025</v>
      </c>
      <c r="R1722" s="13" t="str">
        <f t="shared" si="158"/>
        <v>12</v>
      </c>
      <c r="S1722" s="13" t="str">
        <f t="shared" si="159"/>
        <v>Fri</v>
      </c>
    </row>
    <row r="1723" spans="1:19" x14ac:dyDescent="0.25">
      <c r="A1723" s="58">
        <v>45919.300578703704</v>
      </c>
      <c r="B1723" s="59">
        <v>444432442</v>
      </c>
      <c r="C1723" s="38" t="s">
        <v>36</v>
      </c>
      <c r="D1723" s="38" t="s">
        <v>37</v>
      </c>
      <c r="E1723" s="38" t="s">
        <v>45</v>
      </c>
      <c r="F1723" s="38" t="s">
        <v>120</v>
      </c>
      <c r="G1723" s="35">
        <v>3658.92</v>
      </c>
      <c r="H1723" s="59">
        <v>443650929</v>
      </c>
      <c r="I1723" s="35">
        <v>0</v>
      </c>
      <c r="J1723" s="35">
        <v>0</v>
      </c>
      <c r="K1723" s="35">
        <v>0</v>
      </c>
      <c r="L1723" s="35">
        <v>0</v>
      </c>
      <c r="M1723" s="35">
        <v>9915.56</v>
      </c>
      <c r="N1723" s="38" t="s">
        <v>77</v>
      </c>
      <c r="O1723" s="14">
        <f t="shared" si="155"/>
        <v>45919.300578703704</v>
      </c>
      <c r="P1723" s="19">
        <f t="shared" si="156"/>
        <v>45919.508912037039</v>
      </c>
      <c r="Q1723" s="20" t="str">
        <f t="shared" si="157"/>
        <v>19/09/2025</v>
      </c>
      <c r="R1723" s="13" t="str">
        <f t="shared" si="158"/>
        <v>12</v>
      </c>
      <c r="S1723" s="13" t="str">
        <f t="shared" si="159"/>
        <v>Fri</v>
      </c>
    </row>
    <row r="1724" spans="1:19" x14ac:dyDescent="0.25">
      <c r="A1724" s="60">
        <v>45919.304606481484</v>
      </c>
      <c r="B1724" s="61">
        <v>444434063</v>
      </c>
      <c r="C1724" s="37" t="s">
        <v>36</v>
      </c>
      <c r="D1724" s="37" t="s">
        <v>37</v>
      </c>
      <c r="E1724" s="37" t="s">
        <v>45</v>
      </c>
      <c r="F1724" s="37" t="s">
        <v>120</v>
      </c>
      <c r="G1724" s="36">
        <v>3658.33</v>
      </c>
      <c r="H1724" s="61">
        <v>443652949</v>
      </c>
      <c r="I1724" s="36">
        <v>0</v>
      </c>
      <c r="J1724" s="36">
        <v>0</v>
      </c>
      <c r="K1724" s="36">
        <v>0</v>
      </c>
      <c r="L1724" s="36">
        <v>0</v>
      </c>
      <c r="M1724" s="36">
        <v>9915.56</v>
      </c>
      <c r="N1724" s="37" t="s">
        <v>81</v>
      </c>
      <c r="O1724" s="14">
        <f t="shared" si="155"/>
        <v>45919.304606481484</v>
      </c>
      <c r="P1724" s="19">
        <f t="shared" si="156"/>
        <v>45919.51293981482</v>
      </c>
      <c r="Q1724" s="20" t="str">
        <f t="shared" si="157"/>
        <v>19/09/2025</v>
      </c>
      <c r="R1724" s="13" t="str">
        <f t="shared" si="158"/>
        <v>12</v>
      </c>
      <c r="S1724" s="13" t="str">
        <f t="shared" si="159"/>
        <v>Fri</v>
      </c>
    </row>
    <row r="1725" spans="1:19" x14ac:dyDescent="0.25">
      <c r="A1725" s="58">
        <v>45919.304606481484</v>
      </c>
      <c r="B1725" s="59">
        <v>444434064</v>
      </c>
      <c r="C1725" s="38" t="s">
        <v>36</v>
      </c>
      <c r="D1725" s="38" t="s">
        <v>37</v>
      </c>
      <c r="E1725" s="38" t="s">
        <v>45</v>
      </c>
      <c r="F1725" s="38" t="s">
        <v>120</v>
      </c>
      <c r="G1725" s="35">
        <v>3658.33</v>
      </c>
      <c r="H1725" s="59">
        <v>443652950</v>
      </c>
      <c r="I1725" s="35">
        <v>0</v>
      </c>
      <c r="J1725" s="35">
        <v>0</v>
      </c>
      <c r="K1725" s="35">
        <v>0</v>
      </c>
      <c r="L1725" s="35">
        <v>0</v>
      </c>
      <c r="M1725" s="35">
        <v>9915.56</v>
      </c>
      <c r="N1725" s="38" t="s">
        <v>107</v>
      </c>
      <c r="O1725" s="14">
        <f t="shared" si="155"/>
        <v>45919.304606481484</v>
      </c>
      <c r="P1725" s="19">
        <f t="shared" si="156"/>
        <v>45919.51293981482</v>
      </c>
      <c r="Q1725" s="20" t="str">
        <f t="shared" si="157"/>
        <v>19/09/2025</v>
      </c>
      <c r="R1725" s="13" t="str">
        <f t="shared" si="158"/>
        <v>12</v>
      </c>
      <c r="S1725" s="13" t="str">
        <f t="shared" si="159"/>
        <v>Fri</v>
      </c>
    </row>
    <row r="1726" spans="1:19" x14ac:dyDescent="0.25">
      <c r="A1726" s="60">
        <v>45919.319548611114</v>
      </c>
      <c r="B1726" s="61">
        <v>444438537</v>
      </c>
      <c r="C1726" s="37" t="s">
        <v>36</v>
      </c>
      <c r="D1726" s="37" t="s">
        <v>38</v>
      </c>
      <c r="E1726" s="37" t="s">
        <v>46</v>
      </c>
      <c r="F1726" s="37" t="s">
        <v>120</v>
      </c>
      <c r="G1726" s="36">
        <v>3657.37</v>
      </c>
      <c r="H1726" s="61">
        <v>443658308</v>
      </c>
      <c r="I1726" s="36">
        <v>0</v>
      </c>
      <c r="J1726" s="36">
        <v>0</v>
      </c>
      <c r="K1726" s="36">
        <v>0</v>
      </c>
      <c r="L1726" s="36">
        <v>-1.55</v>
      </c>
      <c r="M1726" s="36">
        <v>9914.01</v>
      </c>
      <c r="N1726" s="37" t="s">
        <v>1320</v>
      </c>
      <c r="O1726" s="14">
        <f t="shared" si="155"/>
        <v>45919.319548611114</v>
      </c>
      <c r="P1726" s="19">
        <f t="shared" si="156"/>
        <v>45919.52788194445</v>
      </c>
      <c r="Q1726" s="20" t="str">
        <f t="shared" si="157"/>
        <v>19/09/2025</v>
      </c>
      <c r="R1726" s="13" t="str">
        <f t="shared" si="158"/>
        <v>12</v>
      </c>
      <c r="S1726" s="13" t="str">
        <f t="shared" si="159"/>
        <v>Fri</v>
      </c>
    </row>
    <row r="1727" spans="1:19" x14ac:dyDescent="0.25">
      <c r="A1727" s="58">
        <v>45919.320462962962</v>
      </c>
      <c r="B1727" s="59">
        <v>444438845</v>
      </c>
      <c r="C1727" s="38" t="s">
        <v>36</v>
      </c>
      <c r="D1727" s="38" t="s">
        <v>38</v>
      </c>
      <c r="E1727" s="38" t="s">
        <v>45</v>
      </c>
      <c r="F1727" s="38" t="s">
        <v>120</v>
      </c>
      <c r="G1727" s="35">
        <v>3657.86</v>
      </c>
      <c r="H1727" s="59">
        <v>443658600</v>
      </c>
      <c r="I1727" s="35">
        <v>0</v>
      </c>
      <c r="J1727" s="35">
        <v>0</v>
      </c>
      <c r="K1727" s="35">
        <v>0</v>
      </c>
      <c r="L1727" s="35">
        <v>0</v>
      </c>
      <c r="M1727" s="35">
        <v>9914.01</v>
      </c>
      <c r="N1727" s="38" t="s">
        <v>109</v>
      </c>
      <c r="O1727" s="14">
        <f t="shared" si="155"/>
        <v>45919.320462962962</v>
      </c>
      <c r="P1727" s="19">
        <f t="shared" si="156"/>
        <v>45919.528796296298</v>
      </c>
      <c r="Q1727" s="20" t="str">
        <f t="shared" si="157"/>
        <v>19/09/2025</v>
      </c>
      <c r="R1727" s="13" t="str">
        <f t="shared" si="158"/>
        <v>12</v>
      </c>
      <c r="S1727" s="13" t="str">
        <f t="shared" si="159"/>
        <v>Fri</v>
      </c>
    </row>
    <row r="1728" spans="1:19" x14ac:dyDescent="0.25">
      <c r="A1728" s="60">
        <v>45919.322314814817</v>
      </c>
      <c r="B1728" s="61">
        <v>444439572</v>
      </c>
      <c r="C1728" s="37" t="s">
        <v>36</v>
      </c>
      <c r="D1728" s="37" t="s">
        <v>37</v>
      </c>
      <c r="E1728" s="37" t="s">
        <v>46</v>
      </c>
      <c r="F1728" s="37" t="s">
        <v>120</v>
      </c>
      <c r="G1728" s="36">
        <v>3659.36</v>
      </c>
      <c r="H1728" s="61">
        <v>443659360</v>
      </c>
      <c r="I1728" s="36">
        <v>0</v>
      </c>
      <c r="J1728" s="36">
        <v>0</v>
      </c>
      <c r="K1728" s="36">
        <v>0</v>
      </c>
      <c r="L1728" s="36">
        <v>-1.5</v>
      </c>
      <c r="M1728" s="36">
        <v>9912.51</v>
      </c>
      <c r="N1728" s="37" t="s">
        <v>1321</v>
      </c>
      <c r="O1728" s="14">
        <f t="shared" si="155"/>
        <v>45919.322314814817</v>
      </c>
      <c r="P1728" s="19">
        <f t="shared" si="156"/>
        <v>45919.530648148153</v>
      </c>
      <c r="Q1728" s="20" t="str">
        <f t="shared" si="157"/>
        <v>19/09/2025</v>
      </c>
      <c r="R1728" s="13" t="str">
        <f t="shared" si="158"/>
        <v>12</v>
      </c>
      <c r="S1728" s="13" t="str">
        <f t="shared" si="159"/>
        <v>Fri</v>
      </c>
    </row>
    <row r="1729" spans="1:19" x14ac:dyDescent="0.25">
      <c r="A1729" s="58">
        <v>45919.333425925928</v>
      </c>
      <c r="B1729" s="59">
        <v>444442820</v>
      </c>
      <c r="C1729" s="38" t="s">
        <v>36</v>
      </c>
      <c r="D1729" s="38" t="s">
        <v>37</v>
      </c>
      <c r="E1729" s="38" t="s">
        <v>45</v>
      </c>
      <c r="F1729" s="38" t="s">
        <v>120</v>
      </c>
      <c r="G1729" s="35">
        <v>3659.04</v>
      </c>
      <c r="H1729" s="59">
        <v>443662606</v>
      </c>
      <c r="I1729" s="35">
        <v>0</v>
      </c>
      <c r="J1729" s="35">
        <v>0</v>
      </c>
      <c r="K1729" s="35">
        <v>0</v>
      </c>
      <c r="L1729" s="35">
        <v>0</v>
      </c>
      <c r="M1729" s="35">
        <v>9912.51</v>
      </c>
      <c r="N1729" s="38" t="s">
        <v>93</v>
      </c>
      <c r="O1729" s="14">
        <f t="shared" si="155"/>
        <v>45919.333425925928</v>
      </c>
      <c r="P1729" s="19">
        <f t="shared" si="156"/>
        <v>45919.541759259264</v>
      </c>
      <c r="Q1729" s="20" t="str">
        <f t="shared" si="157"/>
        <v>19/09/2025</v>
      </c>
      <c r="R1729" s="13" t="str">
        <f t="shared" si="158"/>
        <v>13</v>
      </c>
      <c r="S1729" s="13" t="str">
        <f t="shared" si="159"/>
        <v>Fri</v>
      </c>
    </row>
    <row r="1730" spans="1:19" x14ac:dyDescent="0.25">
      <c r="A1730" s="60">
        <v>45919.335775462961</v>
      </c>
      <c r="B1730" s="61">
        <v>444443522</v>
      </c>
      <c r="C1730" s="37" t="s">
        <v>36</v>
      </c>
      <c r="D1730" s="37" t="s">
        <v>38</v>
      </c>
      <c r="E1730" s="37" t="s">
        <v>46</v>
      </c>
      <c r="F1730" s="37" t="s">
        <v>120</v>
      </c>
      <c r="G1730" s="36">
        <v>3660.43</v>
      </c>
      <c r="H1730" s="61">
        <v>443663295</v>
      </c>
      <c r="I1730" s="36">
        <v>0</v>
      </c>
      <c r="J1730" s="36">
        <v>0</v>
      </c>
      <c r="K1730" s="36">
        <v>0</v>
      </c>
      <c r="L1730" s="36">
        <v>1.5</v>
      </c>
      <c r="M1730" s="36">
        <v>9914.01</v>
      </c>
      <c r="N1730" s="37" t="s">
        <v>1322</v>
      </c>
      <c r="O1730" s="14">
        <f t="shared" si="155"/>
        <v>45919.335775462961</v>
      </c>
      <c r="P1730" s="19">
        <f t="shared" si="156"/>
        <v>45919.544108796297</v>
      </c>
      <c r="Q1730" s="20" t="str">
        <f t="shared" si="157"/>
        <v>19/09/2025</v>
      </c>
      <c r="R1730" s="13" t="str">
        <f t="shared" si="158"/>
        <v>13</v>
      </c>
      <c r="S1730" s="13" t="str">
        <f t="shared" si="159"/>
        <v>Fri</v>
      </c>
    </row>
    <row r="1731" spans="1:19" x14ac:dyDescent="0.25">
      <c r="A1731" s="58">
        <v>45919.335775462961</v>
      </c>
      <c r="B1731" s="59">
        <v>444443524</v>
      </c>
      <c r="C1731" s="38" t="s">
        <v>36</v>
      </c>
      <c r="D1731" s="38" t="s">
        <v>38</v>
      </c>
      <c r="E1731" s="38" t="s">
        <v>46</v>
      </c>
      <c r="F1731" s="38" t="s">
        <v>120</v>
      </c>
      <c r="G1731" s="35">
        <v>3660.43</v>
      </c>
      <c r="H1731" s="59">
        <v>443663296</v>
      </c>
      <c r="I1731" s="35">
        <v>0</v>
      </c>
      <c r="J1731" s="35">
        <v>0</v>
      </c>
      <c r="K1731" s="35">
        <v>0</v>
      </c>
      <c r="L1731" s="35">
        <v>1.51</v>
      </c>
      <c r="M1731" s="35">
        <v>9915.52</v>
      </c>
      <c r="N1731" s="38" t="s">
        <v>1322</v>
      </c>
      <c r="O1731" s="14">
        <f t="shared" si="155"/>
        <v>45919.335775462961</v>
      </c>
      <c r="P1731" s="19">
        <f t="shared" si="156"/>
        <v>45919.544108796297</v>
      </c>
      <c r="Q1731" s="20" t="str">
        <f t="shared" si="157"/>
        <v>19/09/2025</v>
      </c>
      <c r="R1731" s="13" t="str">
        <f t="shared" si="158"/>
        <v>13</v>
      </c>
      <c r="S1731" s="13" t="str">
        <f t="shared" si="159"/>
        <v>Fri</v>
      </c>
    </row>
    <row r="1732" spans="1:19" x14ac:dyDescent="0.25">
      <c r="A1732" s="60">
        <v>45919.336759259262</v>
      </c>
      <c r="B1732" s="61">
        <v>444443922</v>
      </c>
      <c r="C1732" s="37" t="s">
        <v>36</v>
      </c>
      <c r="D1732" s="37" t="s">
        <v>38</v>
      </c>
      <c r="E1732" s="37" t="s">
        <v>46</v>
      </c>
      <c r="F1732" s="37" t="s">
        <v>120</v>
      </c>
      <c r="G1732" s="36">
        <v>3660.1</v>
      </c>
      <c r="H1732" s="61">
        <v>443663709</v>
      </c>
      <c r="I1732" s="36">
        <v>0</v>
      </c>
      <c r="J1732" s="36">
        <v>0</v>
      </c>
      <c r="K1732" s="36">
        <v>0</v>
      </c>
      <c r="L1732" s="36">
        <v>0.97</v>
      </c>
      <c r="M1732" s="36">
        <v>9916.49</v>
      </c>
      <c r="N1732" s="37" t="s">
        <v>1323</v>
      </c>
      <c r="O1732" s="14">
        <f t="shared" si="155"/>
        <v>45919.336759259262</v>
      </c>
      <c r="P1732" s="19">
        <f t="shared" si="156"/>
        <v>45919.545092592598</v>
      </c>
      <c r="Q1732" s="20" t="str">
        <f t="shared" si="157"/>
        <v>19/09/2025</v>
      </c>
      <c r="R1732" s="13" t="str">
        <f t="shared" si="158"/>
        <v>13</v>
      </c>
      <c r="S1732" s="13" t="str">
        <f t="shared" si="159"/>
        <v>Fri</v>
      </c>
    </row>
    <row r="1733" spans="1:19" x14ac:dyDescent="0.25">
      <c r="A1733" s="58">
        <v>45919.336782407408</v>
      </c>
      <c r="B1733" s="59">
        <v>444443923</v>
      </c>
      <c r="C1733" s="38" t="s">
        <v>36</v>
      </c>
      <c r="D1733" s="38" t="s">
        <v>37</v>
      </c>
      <c r="E1733" s="38" t="s">
        <v>45</v>
      </c>
      <c r="F1733" s="38" t="s">
        <v>120</v>
      </c>
      <c r="G1733" s="35">
        <v>3660.29</v>
      </c>
      <c r="H1733" s="59">
        <v>443663710</v>
      </c>
      <c r="I1733" s="35">
        <v>0</v>
      </c>
      <c r="J1733" s="35">
        <v>0</v>
      </c>
      <c r="K1733" s="35">
        <v>0</v>
      </c>
      <c r="L1733" s="35">
        <v>0</v>
      </c>
      <c r="M1733" s="35">
        <v>9916.49</v>
      </c>
      <c r="N1733" s="38" t="s">
        <v>116</v>
      </c>
      <c r="O1733" s="14">
        <f t="shared" si="155"/>
        <v>45919.336782407408</v>
      </c>
      <c r="P1733" s="19">
        <f t="shared" si="156"/>
        <v>45919.545115740744</v>
      </c>
      <c r="Q1733" s="20" t="str">
        <f t="shared" si="157"/>
        <v>19/09/2025</v>
      </c>
      <c r="R1733" s="13" t="str">
        <f t="shared" si="158"/>
        <v>13</v>
      </c>
      <c r="S1733" s="13" t="str">
        <f t="shared" si="159"/>
        <v>Fri</v>
      </c>
    </row>
    <row r="1734" spans="1:19" x14ac:dyDescent="0.25">
      <c r="A1734" s="60">
        <v>45919.336840277778</v>
      </c>
      <c r="B1734" s="61">
        <v>444443933</v>
      </c>
      <c r="C1734" s="37" t="s">
        <v>36</v>
      </c>
      <c r="D1734" s="37" t="s">
        <v>38</v>
      </c>
      <c r="E1734" s="37" t="s">
        <v>46</v>
      </c>
      <c r="F1734" s="37" t="s">
        <v>120</v>
      </c>
      <c r="G1734" s="36">
        <v>3659.55</v>
      </c>
      <c r="H1734" s="61">
        <v>443663719</v>
      </c>
      <c r="I1734" s="36">
        <v>0</v>
      </c>
      <c r="J1734" s="36">
        <v>0</v>
      </c>
      <c r="K1734" s="36">
        <v>0</v>
      </c>
      <c r="L1734" s="36">
        <v>0.62</v>
      </c>
      <c r="M1734" s="36">
        <v>9917.11</v>
      </c>
      <c r="N1734" s="37" t="s">
        <v>1324</v>
      </c>
      <c r="O1734" s="14">
        <f t="shared" si="155"/>
        <v>45919.336840277778</v>
      </c>
      <c r="P1734" s="19">
        <f t="shared" si="156"/>
        <v>45919.545173611114</v>
      </c>
      <c r="Q1734" s="20" t="str">
        <f t="shared" si="157"/>
        <v>19/09/2025</v>
      </c>
      <c r="R1734" s="13" t="str">
        <f t="shared" si="158"/>
        <v>13</v>
      </c>
      <c r="S1734" s="13" t="str">
        <f t="shared" si="159"/>
        <v>Fri</v>
      </c>
    </row>
    <row r="1735" spans="1:19" x14ac:dyDescent="0.25">
      <c r="A1735" s="58">
        <v>45919.336840277778</v>
      </c>
      <c r="B1735" s="59">
        <v>444443934</v>
      </c>
      <c r="C1735" s="38" t="s">
        <v>36</v>
      </c>
      <c r="D1735" s="38" t="s">
        <v>38</v>
      </c>
      <c r="E1735" s="38" t="s">
        <v>46</v>
      </c>
      <c r="F1735" s="38" t="s">
        <v>120</v>
      </c>
      <c r="G1735" s="35">
        <v>3659.55</v>
      </c>
      <c r="H1735" s="59">
        <v>443663720</v>
      </c>
      <c r="I1735" s="35">
        <v>0</v>
      </c>
      <c r="J1735" s="35">
        <v>0</v>
      </c>
      <c r="K1735" s="35">
        <v>0</v>
      </c>
      <c r="L1735" s="35">
        <v>0.62</v>
      </c>
      <c r="M1735" s="35">
        <v>9917.73</v>
      </c>
      <c r="N1735" s="38" t="s">
        <v>1325</v>
      </c>
      <c r="O1735" s="14">
        <f t="shared" si="155"/>
        <v>45919.336840277778</v>
      </c>
      <c r="P1735" s="19">
        <f t="shared" si="156"/>
        <v>45919.545173611114</v>
      </c>
      <c r="Q1735" s="20" t="str">
        <f t="shared" si="157"/>
        <v>19/09/2025</v>
      </c>
      <c r="R1735" s="13" t="str">
        <f t="shared" si="158"/>
        <v>13</v>
      </c>
      <c r="S1735" s="13" t="str">
        <f t="shared" si="159"/>
        <v>Fri</v>
      </c>
    </row>
    <row r="1736" spans="1:19" x14ac:dyDescent="0.25">
      <c r="A1736" s="60">
        <v>45919.336840277778</v>
      </c>
      <c r="B1736" s="61">
        <v>444443935</v>
      </c>
      <c r="C1736" s="37" t="s">
        <v>36</v>
      </c>
      <c r="D1736" s="37" t="s">
        <v>38</v>
      </c>
      <c r="E1736" s="37" t="s">
        <v>46</v>
      </c>
      <c r="F1736" s="37" t="s">
        <v>120</v>
      </c>
      <c r="G1736" s="36">
        <v>3659.55</v>
      </c>
      <c r="H1736" s="61">
        <v>443663721</v>
      </c>
      <c r="I1736" s="36">
        <v>0</v>
      </c>
      <c r="J1736" s="36">
        <v>0</v>
      </c>
      <c r="K1736" s="36">
        <v>0</v>
      </c>
      <c r="L1736" s="36">
        <v>0.63</v>
      </c>
      <c r="M1736" s="36">
        <v>9918.36</v>
      </c>
      <c r="N1736" s="37" t="s">
        <v>1325</v>
      </c>
      <c r="O1736" s="14">
        <f t="shared" si="155"/>
        <v>45919.336840277778</v>
      </c>
      <c r="P1736" s="19">
        <f t="shared" si="156"/>
        <v>45919.545173611114</v>
      </c>
      <c r="Q1736" s="20" t="str">
        <f t="shared" si="157"/>
        <v>19/09/2025</v>
      </c>
      <c r="R1736" s="13" t="str">
        <f t="shared" si="158"/>
        <v>13</v>
      </c>
      <c r="S1736" s="13" t="str">
        <f t="shared" si="159"/>
        <v>Fri</v>
      </c>
    </row>
    <row r="1737" spans="1:19" x14ac:dyDescent="0.25">
      <c r="A1737" s="58">
        <v>45919.336898148147</v>
      </c>
      <c r="B1737" s="59">
        <v>444443947</v>
      </c>
      <c r="C1737" s="38" t="s">
        <v>36</v>
      </c>
      <c r="D1737" s="38" t="s">
        <v>37</v>
      </c>
      <c r="E1737" s="38" t="s">
        <v>45</v>
      </c>
      <c r="F1737" s="38" t="s">
        <v>120</v>
      </c>
      <c r="G1737" s="35">
        <v>3659.89</v>
      </c>
      <c r="H1737" s="59">
        <v>443663732</v>
      </c>
      <c r="I1737" s="35">
        <v>0</v>
      </c>
      <c r="J1737" s="35">
        <v>0</v>
      </c>
      <c r="K1737" s="35">
        <v>0</v>
      </c>
      <c r="L1737" s="35">
        <v>0</v>
      </c>
      <c r="M1737" s="35">
        <v>9918.36</v>
      </c>
      <c r="N1737" s="38" t="s">
        <v>77</v>
      </c>
      <c r="O1737" s="14">
        <f t="shared" si="155"/>
        <v>45919.336898148147</v>
      </c>
      <c r="P1737" s="19">
        <f t="shared" si="156"/>
        <v>45919.545231481483</v>
      </c>
      <c r="Q1737" s="20" t="str">
        <f t="shared" si="157"/>
        <v>19/09/2025</v>
      </c>
      <c r="R1737" s="13" t="str">
        <f t="shared" si="158"/>
        <v>13</v>
      </c>
      <c r="S1737" s="13" t="str">
        <f t="shared" si="159"/>
        <v>Fri</v>
      </c>
    </row>
    <row r="1738" spans="1:19" x14ac:dyDescent="0.25">
      <c r="A1738" s="60">
        <v>45919.336898148147</v>
      </c>
      <c r="B1738" s="61">
        <v>444443948</v>
      </c>
      <c r="C1738" s="37" t="s">
        <v>36</v>
      </c>
      <c r="D1738" s="37" t="s">
        <v>37</v>
      </c>
      <c r="E1738" s="37" t="s">
        <v>45</v>
      </c>
      <c r="F1738" s="37" t="s">
        <v>120</v>
      </c>
      <c r="G1738" s="36">
        <v>3659.89</v>
      </c>
      <c r="H1738" s="61">
        <v>443663733</v>
      </c>
      <c r="I1738" s="36">
        <v>0</v>
      </c>
      <c r="J1738" s="36">
        <v>0</v>
      </c>
      <c r="K1738" s="36">
        <v>0</v>
      </c>
      <c r="L1738" s="36">
        <v>0</v>
      </c>
      <c r="M1738" s="36">
        <v>9918.36</v>
      </c>
      <c r="N1738" s="37" t="s">
        <v>47</v>
      </c>
      <c r="O1738" s="14">
        <f t="shared" si="155"/>
        <v>45919.336898148147</v>
      </c>
      <c r="P1738" s="19">
        <f t="shared" si="156"/>
        <v>45919.545231481483</v>
      </c>
      <c r="Q1738" s="20" t="str">
        <f t="shared" si="157"/>
        <v>19/09/2025</v>
      </c>
      <c r="R1738" s="13" t="str">
        <f t="shared" si="158"/>
        <v>13</v>
      </c>
      <c r="S1738" s="13" t="str">
        <f t="shared" si="159"/>
        <v>Fri</v>
      </c>
    </row>
    <row r="1739" spans="1:19" x14ac:dyDescent="0.25">
      <c r="A1739" s="58">
        <v>45919.336909722224</v>
      </c>
      <c r="B1739" s="59">
        <v>444443949</v>
      </c>
      <c r="C1739" s="38" t="s">
        <v>36</v>
      </c>
      <c r="D1739" s="38" t="s">
        <v>37</v>
      </c>
      <c r="E1739" s="38" t="s">
        <v>45</v>
      </c>
      <c r="F1739" s="38" t="s">
        <v>120</v>
      </c>
      <c r="G1739" s="35">
        <v>3659.92</v>
      </c>
      <c r="H1739" s="59">
        <v>443663734</v>
      </c>
      <c r="I1739" s="35">
        <v>0</v>
      </c>
      <c r="J1739" s="35">
        <v>0</v>
      </c>
      <c r="K1739" s="35">
        <v>0</v>
      </c>
      <c r="L1739" s="35">
        <v>0</v>
      </c>
      <c r="M1739" s="35">
        <v>9918.36</v>
      </c>
      <c r="N1739" s="38" t="s">
        <v>52</v>
      </c>
      <c r="O1739" s="14">
        <f t="shared" si="155"/>
        <v>45919.336909722224</v>
      </c>
      <c r="P1739" s="19">
        <f t="shared" si="156"/>
        <v>45919.54524305556</v>
      </c>
      <c r="Q1739" s="20" t="str">
        <f t="shared" si="157"/>
        <v>19/09/2025</v>
      </c>
      <c r="R1739" s="13" t="str">
        <f t="shared" si="158"/>
        <v>13</v>
      </c>
      <c r="S1739" s="13" t="str">
        <f t="shared" si="159"/>
        <v>Fri</v>
      </c>
    </row>
    <row r="1740" spans="1:19" x14ac:dyDescent="0.25">
      <c r="A1740" s="60">
        <v>45919.336909722224</v>
      </c>
      <c r="B1740" s="61">
        <v>444443951</v>
      </c>
      <c r="C1740" s="37" t="s">
        <v>36</v>
      </c>
      <c r="D1740" s="37" t="s">
        <v>37</v>
      </c>
      <c r="E1740" s="37" t="s">
        <v>45</v>
      </c>
      <c r="F1740" s="37" t="s">
        <v>120</v>
      </c>
      <c r="G1740" s="36">
        <v>3659.92</v>
      </c>
      <c r="H1740" s="61">
        <v>443663736</v>
      </c>
      <c r="I1740" s="36">
        <v>0</v>
      </c>
      <c r="J1740" s="36">
        <v>0</v>
      </c>
      <c r="K1740" s="36">
        <v>0</v>
      </c>
      <c r="L1740" s="36">
        <v>0</v>
      </c>
      <c r="M1740" s="36">
        <v>9918.36</v>
      </c>
      <c r="N1740" s="37" t="s">
        <v>48</v>
      </c>
      <c r="O1740" s="14">
        <f t="shared" si="155"/>
        <v>45919.336909722224</v>
      </c>
      <c r="P1740" s="19">
        <f t="shared" si="156"/>
        <v>45919.54524305556</v>
      </c>
      <c r="Q1740" s="20" t="str">
        <f t="shared" si="157"/>
        <v>19/09/2025</v>
      </c>
      <c r="R1740" s="13" t="str">
        <f t="shared" si="158"/>
        <v>13</v>
      </c>
      <c r="S1740" s="13" t="str">
        <f t="shared" si="159"/>
        <v>Fri</v>
      </c>
    </row>
    <row r="1741" spans="1:19" x14ac:dyDescent="0.25">
      <c r="A1741" s="58">
        <v>45919.342870370368</v>
      </c>
      <c r="B1741" s="59">
        <v>444445997</v>
      </c>
      <c r="C1741" s="38" t="s">
        <v>36</v>
      </c>
      <c r="D1741" s="38" t="s">
        <v>38</v>
      </c>
      <c r="E1741" s="38" t="s">
        <v>46</v>
      </c>
      <c r="F1741" s="38" t="s">
        <v>120</v>
      </c>
      <c r="G1741" s="35">
        <v>3657.38</v>
      </c>
      <c r="H1741" s="59">
        <v>443665765</v>
      </c>
      <c r="I1741" s="35">
        <v>0</v>
      </c>
      <c r="J1741" s="35">
        <v>0</v>
      </c>
      <c r="K1741" s="35">
        <v>0</v>
      </c>
      <c r="L1741" s="35">
        <v>-2.54</v>
      </c>
      <c r="M1741" s="35">
        <v>9915.82</v>
      </c>
      <c r="N1741" s="38" t="s">
        <v>1326</v>
      </c>
      <c r="O1741" s="14">
        <f t="shared" si="155"/>
        <v>45919.342870370368</v>
      </c>
      <c r="P1741" s="19">
        <f t="shared" si="156"/>
        <v>45919.551203703704</v>
      </c>
      <c r="Q1741" s="20" t="str">
        <f t="shared" si="157"/>
        <v>19/09/2025</v>
      </c>
      <c r="R1741" s="13" t="str">
        <f t="shared" si="158"/>
        <v>13</v>
      </c>
      <c r="S1741" s="13" t="str">
        <f t="shared" si="159"/>
        <v>Fri</v>
      </c>
    </row>
    <row r="1742" spans="1:19" x14ac:dyDescent="0.25">
      <c r="A1742" s="60">
        <v>45919.343009259261</v>
      </c>
      <c r="B1742" s="61">
        <v>444446033</v>
      </c>
      <c r="C1742" s="37" t="s">
        <v>36</v>
      </c>
      <c r="D1742" s="37" t="s">
        <v>38</v>
      </c>
      <c r="E1742" s="37" t="s">
        <v>46</v>
      </c>
      <c r="F1742" s="37" t="s">
        <v>120</v>
      </c>
      <c r="G1742" s="36">
        <v>3657.28</v>
      </c>
      <c r="H1742" s="61">
        <v>443665801</v>
      </c>
      <c r="I1742" s="36">
        <v>0</v>
      </c>
      <c r="J1742" s="36">
        <v>0</v>
      </c>
      <c r="K1742" s="36">
        <v>0</v>
      </c>
      <c r="L1742" s="36">
        <v>-3.01</v>
      </c>
      <c r="M1742" s="36">
        <v>9912.81</v>
      </c>
      <c r="N1742" s="37" t="s">
        <v>902</v>
      </c>
      <c r="O1742" s="14">
        <f t="shared" si="155"/>
        <v>45919.343009259261</v>
      </c>
      <c r="P1742" s="19">
        <f t="shared" si="156"/>
        <v>45919.551342592596</v>
      </c>
      <c r="Q1742" s="20" t="str">
        <f t="shared" si="157"/>
        <v>19/09/2025</v>
      </c>
      <c r="R1742" s="13" t="str">
        <f t="shared" si="158"/>
        <v>13</v>
      </c>
      <c r="S1742" s="13" t="str">
        <f t="shared" si="159"/>
        <v>Fri</v>
      </c>
    </row>
    <row r="1743" spans="1:19" x14ac:dyDescent="0.25">
      <c r="A1743" s="58">
        <v>45919.343148148146</v>
      </c>
      <c r="B1743" s="59">
        <v>444446089</v>
      </c>
      <c r="C1743" s="38" t="s">
        <v>36</v>
      </c>
      <c r="D1743" s="38" t="s">
        <v>38</v>
      </c>
      <c r="E1743" s="38" t="s">
        <v>45</v>
      </c>
      <c r="F1743" s="38" t="s">
        <v>120</v>
      </c>
      <c r="G1743" s="35">
        <v>3657.73</v>
      </c>
      <c r="H1743" s="59">
        <v>443665859</v>
      </c>
      <c r="I1743" s="35">
        <v>0</v>
      </c>
      <c r="J1743" s="35">
        <v>0</v>
      </c>
      <c r="K1743" s="35">
        <v>0</v>
      </c>
      <c r="L1743" s="35">
        <v>0</v>
      </c>
      <c r="M1743" s="35">
        <v>9912.81</v>
      </c>
      <c r="N1743" s="38" t="s">
        <v>116</v>
      </c>
      <c r="O1743" s="14">
        <f t="shared" si="155"/>
        <v>45919.343148148146</v>
      </c>
      <c r="P1743" s="19">
        <f t="shared" si="156"/>
        <v>45919.551481481481</v>
      </c>
      <c r="Q1743" s="20" t="str">
        <f t="shared" si="157"/>
        <v>19/09/2025</v>
      </c>
      <c r="R1743" s="13" t="str">
        <f t="shared" si="158"/>
        <v>13</v>
      </c>
      <c r="S1743" s="13" t="str">
        <f t="shared" si="159"/>
        <v>Fri</v>
      </c>
    </row>
    <row r="1744" spans="1:19" x14ac:dyDescent="0.25">
      <c r="A1744" s="60">
        <v>45919.34511574074</v>
      </c>
      <c r="B1744" s="61">
        <v>444446445</v>
      </c>
      <c r="C1744" s="37" t="s">
        <v>36</v>
      </c>
      <c r="D1744" s="37" t="s">
        <v>38</v>
      </c>
      <c r="E1744" s="37" t="s">
        <v>45</v>
      </c>
      <c r="F1744" s="37" t="s">
        <v>120</v>
      </c>
      <c r="G1744" s="36">
        <v>3658.08</v>
      </c>
      <c r="H1744" s="61">
        <v>443666212</v>
      </c>
      <c r="I1744" s="36">
        <v>0</v>
      </c>
      <c r="J1744" s="36">
        <v>0</v>
      </c>
      <c r="K1744" s="36">
        <v>0</v>
      </c>
      <c r="L1744" s="36">
        <v>0</v>
      </c>
      <c r="M1744" s="36">
        <v>9912.81</v>
      </c>
      <c r="N1744" s="37" t="s">
        <v>48</v>
      </c>
      <c r="O1744" s="14">
        <f t="shared" si="155"/>
        <v>45919.34511574074</v>
      </c>
      <c r="P1744" s="19">
        <f t="shared" si="156"/>
        <v>45919.553449074076</v>
      </c>
      <c r="Q1744" s="20" t="str">
        <f t="shared" si="157"/>
        <v>19/09/2025</v>
      </c>
      <c r="R1744" s="13" t="str">
        <f t="shared" si="158"/>
        <v>13</v>
      </c>
      <c r="S1744" s="13" t="str">
        <f t="shared" si="159"/>
        <v>Fri</v>
      </c>
    </row>
    <row r="1745" spans="1:19" x14ac:dyDescent="0.25">
      <c r="A1745" s="58">
        <v>45919.34511574074</v>
      </c>
      <c r="B1745" s="59">
        <v>444446446</v>
      </c>
      <c r="C1745" s="38" t="s">
        <v>36</v>
      </c>
      <c r="D1745" s="38" t="s">
        <v>38</v>
      </c>
      <c r="E1745" s="38" t="s">
        <v>45</v>
      </c>
      <c r="F1745" s="38" t="s">
        <v>120</v>
      </c>
      <c r="G1745" s="35">
        <v>3658.08</v>
      </c>
      <c r="H1745" s="59">
        <v>443666213</v>
      </c>
      <c r="I1745" s="35">
        <v>0</v>
      </c>
      <c r="J1745" s="35">
        <v>0</v>
      </c>
      <c r="K1745" s="35">
        <v>0</v>
      </c>
      <c r="L1745" s="35">
        <v>0</v>
      </c>
      <c r="M1745" s="35">
        <v>9912.81</v>
      </c>
      <c r="N1745" s="38" t="s">
        <v>108</v>
      </c>
      <c r="O1745" s="14">
        <f t="shared" si="155"/>
        <v>45919.34511574074</v>
      </c>
      <c r="P1745" s="19">
        <f t="shared" si="156"/>
        <v>45919.553449074076</v>
      </c>
      <c r="Q1745" s="20" t="str">
        <f t="shared" si="157"/>
        <v>19/09/2025</v>
      </c>
      <c r="R1745" s="13" t="str">
        <f t="shared" si="158"/>
        <v>13</v>
      </c>
      <c r="S1745" s="13" t="str">
        <f t="shared" si="159"/>
        <v>Fri</v>
      </c>
    </row>
    <row r="1746" spans="1:19" x14ac:dyDescent="0.25">
      <c r="A1746" s="60">
        <v>45919.34511574074</v>
      </c>
      <c r="B1746" s="61">
        <v>444446447</v>
      </c>
      <c r="C1746" s="37" t="s">
        <v>36</v>
      </c>
      <c r="D1746" s="37" t="s">
        <v>38</v>
      </c>
      <c r="E1746" s="37" t="s">
        <v>45</v>
      </c>
      <c r="F1746" s="37" t="s">
        <v>120</v>
      </c>
      <c r="G1746" s="36">
        <v>3658.08</v>
      </c>
      <c r="H1746" s="61">
        <v>443666214</v>
      </c>
      <c r="I1746" s="36">
        <v>0</v>
      </c>
      <c r="J1746" s="36">
        <v>0</v>
      </c>
      <c r="K1746" s="36">
        <v>0</v>
      </c>
      <c r="L1746" s="36">
        <v>0</v>
      </c>
      <c r="M1746" s="36">
        <v>9912.81</v>
      </c>
      <c r="N1746" s="37" t="s">
        <v>109</v>
      </c>
      <c r="O1746" s="14">
        <f t="shared" si="155"/>
        <v>45919.34511574074</v>
      </c>
      <c r="P1746" s="19">
        <f t="shared" si="156"/>
        <v>45919.553449074076</v>
      </c>
      <c r="Q1746" s="20" t="str">
        <f t="shared" si="157"/>
        <v>19/09/2025</v>
      </c>
      <c r="R1746" s="13" t="str">
        <f t="shared" si="158"/>
        <v>13</v>
      </c>
      <c r="S1746" s="13" t="str">
        <f t="shared" si="159"/>
        <v>Fri</v>
      </c>
    </row>
    <row r="1747" spans="1:19" x14ac:dyDescent="0.25">
      <c r="A1747" s="58">
        <v>45919.346064814818</v>
      </c>
      <c r="B1747" s="59">
        <v>444446581</v>
      </c>
      <c r="C1747" s="38" t="s">
        <v>36</v>
      </c>
      <c r="D1747" s="38" t="s">
        <v>37</v>
      </c>
      <c r="E1747" s="38" t="s">
        <v>46</v>
      </c>
      <c r="F1747" s="38" t="s">
        <v>120</v>
      </c>
      <c r="G1747" s="35">
        <v>3659.59</v>
      </c>
      <c r="H1747" s="59">
        <v>443666359</v>
      </c>
      <c r="I1747" s="35">
        <v>0</v>
      </c>
      <c r="J1747" s="35">
        <v>0</v>
      </c>
      <c r="K1747" s="35">
        <v>0</v>
      </c>
      <c r="L1747" s="35">
        <v>-1.51</v>
      </c>
      <c r="M1747" s="35">
        <v>9911.2999999999993</v>
      </c>
      <c r="N1747" s="38" t="s">
        <v>1327</v>
      </c>
      <c r="O1747" s="14">
        <f t="shared" si="155"/>
        <v>45919.346064814818</v>
      </c>
      <c r="P1747" s="19">
        <f t="shared" si="156"/>
        <v>45919.554398148153</v>
      </c>
      <c r="Q1747" s="20" t="str">
        <f t="shared" si="157"/>
        <v>19/09/2025</v>
      </c>
      <c r="R1747" s="13" t="str">
        <f t="shared" si="158"/>
        <v>13</v>
      </c>
      <c r="S1747" s="13" t="str">
        <f t="shared" si="159"/>
        <v>Fri</v>
      </c>
    </row>
    <row r="1748" spans="1:19" x14ac:dyDescent="0.25">
      <c r="A1748" s="60">
        <v>45919.351342592592</v>
      </c>
      <c r="B1748" s="61">
        <v>444447758</v>
      </c>
      <c r="C1748" s="37" t="s">
        <v>36</v>
      </c>
      <c r="D1748" s="37" t="s">
        <v>38</v>
      </c>
      <c r="E1748" s="37" t="s">
        <v>46</v>
      </c>
      <c r="F1748" s="37" t="s">
        <v>120</v>
      </c>
      <c r="G1748" s="36">
        <v>3656.87</v>
      </c>
      <c r="H1748" s="61">
        <v>443667515</v>
      </c>
      <c r="I1748" s="36">
        <v>0</v>
      </c>
      <c r="J1748" s="36">
        <v>0</v>
      </c>
      <c r="K1748" s="36">
        <v>0</v>
      </c>
      <c r="L1748" s="36">
        <v>-3.02</v>
      </c>
      <c r="M1748" s="36">
        <v>9908.2800000000007</v>
      </c>
      <c r="N1748" s="37" t="s">
        <v>1328</v>
      </c>
      <c r="O1748" s="14">
        <f t="shared" si="155"/>
        <v>45919.351342592592</v>
      </c>
      <c r="P1748" s="19">
        <f t="shared" si="156"/>
        <v>45919.559675925928</v>
      </c>
      <c r="Q1748" s="20" t="str">
        <f t="shared" si="157"/>
        <v>19/09/2025</v>
      </c>
      <c r="R1748" s="13" t="str">
        <f t="shared" si="158"/>
        <v>13</v>
      </c>
      <c r="S1748" s="13" t="str">
        <f t="shared" si="159"/>
        <v>Fri</v>
      </c>
    </row>
    <row r="1749" spans="1:19" x14ac:dyDescent="0.25">
      <c r="A1749" s="58">
        <v>45919.351342592592</v>
      </c>
      <c r="B1749" s="59">
        <v>444447759</v>
      </c>
      <c r="C1749" s="38" t="s">
        <v>36</v>
      </c>
      <c r="D1749" s="38" t="s">
        <v>38</v>
      </c>
      <c r="E1749" s="38" t="s">
        <v>46</v>
      </c>
      <c r="F1749" s="38" t="s">
        <v>120</v>
      </c>
      <c r="G1749" s="35">
        <v>3656.87</v>
      </c>
      <c r="H1749" s="59">
        <v>443667516</v>
      </c>
      <c r="I1749" s="35">
        <v>0</v>
      </c>
      <c r="J1749" s="35">
        <v>0</v>
      </c>
      <c r="K1749" s="35">
        <v>0</v>
      </c>
      <c r="L1749" s="35">
        <v>-3.05</v>
      </c>
      <c r="M1749" s="35">
        <v>9905.23</v>
      </c>
      <c r="N1749" s="38" t="s">
        <v>1328</v>
      </c>
      <c r="O1749" s="14">
        <f t="shared" si="155"/>
        <v>45919.351342592592</v>
      </c>
      <c r="P1749" s="19">
        <f t="shared" si="156"/>
        <v>45919.559675925928</v>
      </c>
      <c r="Q1749" s="20" t="str">
        <f t="shared" si="157"/>
        <v>19/09/2025</v>
      </c>
      <c r="R1749" s="13" t="str">
        <f t="shared" si="158"/>
        <v>13</v>
      </c>
      <c r="S1749" s="13" t="str">
        <f t="shared" si="159"/>
        <v>Fri</v>
      </c>
    </row>
    <row r="1750" spans="1:19" x14ac:dyDescent="0.25">
      <c r="A1750" s="60">
        <v>45919.351354166669</v>
      </c>
      <c r="B1750" s="61">
        <v>444447763</v>
      </c>
      <c r="C1750" s="37" t="s">
        <v>36</v>
      </c>
      <c r="D1750" s="37" t="s">
        <v>38</v>
      </c>
      <c r="E1750" s="37" t="s">
        <v>46</v>
      </c>
      <c r="F1750" s="37" t="s">
        <v>120</v>
      </c>
      <c r="G1750" s="36">
        <v>3656.85</v>
      </c>
      <c r="H1750" s="61">
        <v>443667520</v>
      </c>
      <c r="I1750" s="36">
        <v>0</v>
      </c>
      <c r="J1750" s="36">
        <v>0</v>
      </c>
      <c r="K1750" s="36">
        <v>0</v>
      </c>
      <c r="L1750" s="36">
        <v>-3.04</v>
      </c>
      <c r="M1750" s="36">
        <v>9902.19</v>
      </c>
      <c r="N1750" s="37" t="s">
        <v>1329</v>
      </c>
      <c r="O1750" s="14">
        <f t="shared" si="155"/>
        <v>45919.351354166669</v>
      </c>
      <c r="P1750" s="19">
        <f t="shared" si="156"/>
        <v>45919.559687500005</v>
      </c>
      <c r="Q1750" s="20" t="str">
        <f t="shared" si="157"/>
        <v>19/09/2025</v>
      </c>
      <c r="R1750" s="13" t="str">
        <f t="shared" si="158"/>
        <v>13</v>
      </c>
      <c r="S1750" s="13" t="str">
        <f t="shared" si="159"/>
        <v>Fri</v>
      </c>
    </row>
    <row r="1751" spans="1:19" x14ac:dyDescent="0.25">
      <c r="A1751" s="58">
        <v>45919.351736111108</v>
      </c>
      <c r="B1751" s="59">
        <v>444448278</v>
      </c>
      <c r="C1751" s="38" t="s">
        <v>36</v>
      </c>
      <c r="D1751" s="38" t="s">
        <v>37</v>
      </c>
      <c r="E1751" s="38" t="s">
        <v>46</v>
      </c>
      <c r="F1751" s="38" t="s">
        <v>120</v>
      </c>
      <c r="G1751" s="35">
        <v>3656.58</v>
      </c>
      <c r="H1751" s="59">
        <v>443668033</v>
      </c>
      <c r="I1751" s="35">
        <v>0</v>
      </c>
      <c r="J1751" s="35">
        <v>0</v>
      </c>
      <c r="K1751" s="35">
        <v>0</v>
      </c>
      <c r="L1751" s="35">
        <v>1.5</v>
      </c>
      <c r="M1751" s="35">
        <v>9903.69</v>
      </c>
      <c r="N1751" s="38" t="s">
        <v>1330</v>
      </c>
      <c r="O1751" s="14">
        <f t="shared" si="155"/>
        <v>45919.351736111108</v>
      </c>
      <c r="P1751" s="19">
        <f t="shared" si="156"/>
        <v>45919.560069444444</v>
      </c>
      <c r="Q1751" s="20" t="str">
        <f t="shared" si="157"/>
        <v>19/09/2025</v>
      </c>
      <c r="R1751" s="13" t="str">
        <f t="shared" si="158"/>
        <v>13</v>
      </c>
      <c r="S1751" s="13" t="str">
        <f t="shared" si="159"/>
        <v>Fri</v>
      </c>
    </row>
    <row r="1752" spans="1:19" x14ac:dyDescent="0.25">
      <c r="A1752" s="60">
        <v>45919.352407407408</v>
      </c>
      <c r="B1752" s="61">
        <v>444448767</v>
      </c>
      <c r="C1752" s="37" t="s">
        <v>36</v>
      </c>
      <c r="D1752" s="37" t="s">
        <v>38</v>
      </c>
      <c r="E1752" s="37" t="s">
        <v>45</v>
      </c>
      <c r="F1752" s="37" t="s">
        <v>120</v>
      </c>
      <c r="G1752" s="36">
        <v>3657.6</v>
      </c>
      <c r="H1752" s="61">
        <v>443668525</v>
      </c>
      <c r="I1752" s="36">
        <v>0</v>
      </c>
      <c r="J1752" s="36">
        <v>0</v>
      </c>
      <c r="K1752" s="36">
        <v>0</v>
      </c>
      <c r="L1752" s="36">
        <v>0</v>
      </c>
      <c r="M1752" s="36">
        <v>9903.69</v>
      </c>
      <c r="N1752" s="37" t="s">
        <v>52</v>
      </c>
      <c r="O1752" s="14">
        <f t="shared" si="155"/>
        <v>45919.352407407408</v>
      </c>
      <c r="P1752" s="19">
        <f t="shared" si="156"/>
        <v>45919.560740740744</v>
      </c>
      <c r="Q1752" s="20" t="str">
        <f t="shared" si="157"/>
        <v>19/09/2025</v>
      </c>
      <c r="R1752" s="13" t="str">
        <f t="shared" si="158"/>
        <v>13</v>
      </c>
      <c r="S1752" s="13" t="str">
        <f t="shared" si="159"/>
        <v>Fri</v>
      </c>
    </row>
    <row r="1753" spans="1:19" x14ac:dyDescent="0.25">
      <c r="A1753" s="58">
        <v>45919.352407407408</v>
      </c>
      <c r="B1753" s="59">
        <v>444448771</v>
      </c>
      <c r="C1753" s="38" t="s">
        <v>36</v>
      </c>
      <c r="D1753" s="38" t="s">
        <v>38</v>
      </c>
      <c r="E1753" s="38" t="s">
        <v>45</v>
      </c>
      <c r="F1753" s="38" t="s">
        <v>120</v>
      </c>
      <c r="G1753" s="35">
        <v>3657.69</v>
      </c>
      <c r="H1753" s="59">
        <v>443668529</v>
      </c>
      <c r="I1753" s="35">
        <v>0</v>
      </c>
      <c r="J1753" s="35">
        <v>0</v>
      </c>
      <c r="K1753" s="35">
        <v>0</v>
      </c>
      <c r="L1753" s="35">
        <v>0</v>
      </c>
      <c r="M1753" s="35">
        <v>9903.69</v>
      </c>
      <c r="N1753" s="38" t="s">
        <v>108</v>
      </c>
      <c r="O1753" s="14">
        <f t="shared" si="155"/>
        <v>45919.352407407408</v>
      </c>
      <c r="P1753" s="19">
        <f t="shared" si="156"/>
        <v>45919.560740740744</v>
      </c>
      <c r="Q1753" s="20" t="str">
        <f t="shared" si="157"/>
        <v>19/09/2025</v>
      </c>
      <c r="R1753" s="13" t="str">
        <f t="shared" si="158"/>
        <v>13</v>
      </c>
      <c r="S1753" s="13" t="str">
        <f t="shared" si="159"/>
        <v>Fri</v>
      </c>
    </row>
    <row r="1754" spans="1:19" x14ac:dyDescent="0.25">
      <c r="A1754" s="60">
        <v>45919.352407407408</v>
      </c>
      <c r="B1754" s="61">
        <v>444448772</v>
      </c>
      <c r="C1754" s="37" t="s">
        <v>36</v>
      </c>
      <c r="D1754" s="37" t="s">
        <v>37</v>
      </c>
      <c r="E1754" s="37" t="s">
        <v>46</v>
      </c>
      <c r="F1754" s="37" t="s">
        <v>120</v>
      </c>
      <c r="G1754" s="36">
        <v>3657.96</v>
      </c>
      <c r="H1754" s="61">
        <v>443668530</v>
      </c>
      <c r="I1754" s="36">
        <v>0</v>
      </c>
      <c r="J1754" s="36">
        <v>0</v>
      </c>
      <c r="K1754" s="36">
        <v>0</v>
      </c>
      <c r="L1754" s="36">
        <v>0.12</v>
      </c>
      <c r="M1754" s="36">
        <v>9903.81</v>
      </c>
      <c r="N1754" s="37" t="s">
        <v>1331</v>
      </c>
      <c r="O1754" s="14">
        <f t="shared" si="155"/>
        <v>45919.352407407408</v>
      </c>
      <c r="P1754" s="19">
        <f t="shared" si="156"/>
        <v>45919.560740740744</v>
      </c>
      <c r="Q1754" s="20" t="str">
        <f t="shared" si="157"/>
        <v>19/09/2025</v>
      </c>
      <c r="R1754" s="13" t="str">
        <f t="shared" si="158"/>
        <v>13</v>
      </c>
      <c r="S1754" s="13" t="str">
        <f t="shared" si="159"/>
        <v>Fri</v>
      </c>
    </row>
    <row r="1755" spans="1:19" x14ac:dyDescent="0.25">
      <c r="A1755" s="58">
        <v>45919.352407407408</v>
      </c>
      <c r="B1755" s="59">
        <v>444448773</v>
      </c>
      <c r="C1755" s="38" t="s">
        <v>36</v>
      </c>
      <c r="D1755" s="38" t="s">
        <v>38</v>
      </c>
      <c r="E1755" s="38" t="s">
        <v>45</v>
      </c>
      <c r="F1755" s="38" t="s">
        <v>120</v>
      </c>
      <c r="G1755" s="35">
        <v>3657.67</v>
      </c>
      <c r="H1755" s="59">
        <v>443668531</v>
      </c>
      <c r="I1755" s="35">
        <v>0</v>
      </c>
      <c r="J1755" s="35">
        <v>0</v>
      </c>
      <c r="K1755" s="35">
        <v>0</v>
      </c>
      <c r="L1755" s="35">
        <v>0</v>
      </c>
      <c r="M1755" s="35">
        <v>9903.81</v>
      </c>
      <c r="N1755" s="38" t="s">
        <v>109</v>
      </c>
      <c r="O1755" s="14">
        <f t="shared" si="155"/>
        <v>45919.352407407408</v>
      </c>
      <c r="P1755" s="19">
        <f t="shared" si="156"/>
        <v>45919.560740740744</v>
      </c>
      <c r="Q1755" s="20" t="str">
        <f t="shared" si="157"/>
        <v>19/09/2025</v>
      </c>
      <c r="R1755" s="13" t="str">
        <f t="shared" si="158"/>
        <v>13</v>
      </c>
      <c r="S1755" s="13" t="str">
        <f t="shared" si="159"/>
        <v>Fri</v>
      </c>
    </row>
    <row r="1756" spans="1:19" x14ac:dyDescent="0.25">
      <c r="A1756" s="60">
        <v>45919.352418981478</v>
      </c>
      <c r="B1756" s="61">
        <v>444448774</v>
      </c>
      <c r="C1756" s="37" t="s">
        <v>36</v>
      </c>
      <c r="D1756" s="37" t="s">
        <v>38</v>
      </c>
      <c r="E1756" s="37" t="s">
        <v>45</v>
      </c>
      <c r="F1756" s="37" t="s">
        <v>120</v>
      </c>
      <c r="G1756" s="36">
        <v>3657.67</v>
      </c>
      <c r="H1756" s="61">
        <v>443668532</v>
      </c>
      <c r="I1756" s="36">
        <v>0</v>
      </c>
      <c r="J1756" s="36">
        <v>0</v>
      </c>
      <c r="K1756" s="36">
        <v>0</v>
      </c>
      <c r="L1756" s="36">
        <v>0</v>
      </c>
      <c r="M1756" s="36">
        <v>9903.81</v>
      </c>
      <c r="N1756" s="37" t="s">
        <v>47</v>
      </c>
      <c r="O1756" s="14">
        <f t="shared" si="155"/>
        <v>45919.352418981478</v>
      </c>
      <c r="P1756" s="19">
        <f t="shared" si="156"/>
        <v>45919.560752314814</v>
      </c>
      <c r="Q1756" s="20" t="str">
        <f t="shared" si="157"/>
        <v>19/09/2025</v>
      </c>
      <c r="R1756" s="13" t="str">
        <f t="shared" si="158"/>
        <v>13</v>
      </c>
      <c r="S1756" s="13" t="str">
        <f t="shared" si="159"/>
        <v>Fri</v>
      </c>
    </row>
    <row r="1757" spans="1:19" x14ac:dyDescent="0.25">
      <c r="A1757" s="58">
        <v>45919.352418981478</v>
      </c>
      <c r="B1757" s="59">
        <v>444448776</v>
      </c>
      <c r="C1757" s="38" t="s">
        <v>36</v>
      </c>
      <c r="D1757" s="38" t="s">
        <v>38</v>
      </c>
      <c r="E1757" s="38" t="s">
        <v>45</v>
      </c>
      <c r="F1757" s="38" t="s">
        <v>120</v>
      </c>
      <c r="G1757" s="35">
        <v>3657.67</v>
      </c>
      <c r="H1757" s="59">
        <v>443668534</v>
      </c>
      <c r="I1757" s="35">
        <v>0</v>
      </c>
      <c r="J1757" s="35">
        <v>0</v>
      </c>
      <c r="K1757" s="35">
        <v>0</v>
      </c>
      <c r="L1757" s="35">
        <v>0</v>
      </c>
      <c r="M1757" s="35">
        <v>9903.81</v>
      </c>
      <c r="N1757" s="38" t="s">
        <v>77</v>
      </c>
      <c r="O1757" s="14">
        <f t="shared" si="155"/>
        <v>45919.352418981478</v>
      </c>
      <c r="P1757" s="19">
        <f t="shared" si="156"/>
        <v>45919.560752314814</v>
      </c>
      <c r="Q1757" s="20" t="str">
        <f t="shared" si="157"/>
        <v>19/09/2025</v>
      </c>
      <c r="R1757" s="13" t="str">
        <f t="shared" si="158"/>
        <v>13</v>
      </c>
      <c r="S1757" s="13" t="str">
        <f t="shared" si="159"/>
        <v>Fri</v>
      </c>
    </row>
    <row r="1758" spans="1:19" x14ac:dyDescent="0.25">
      <c r="A1758" s="60">
        <v>45919.352523148147</v>
      </c>
      <c r="B1758" s="61">
        <v>444448807</v>
      </c>
      <c r="C1758" s="37" t="s">
        <v>36</v>
      </c>
      <c r="D1758" s="37" t="s">
        <v>38</v>
      </c>
      <c r="E1758" s="37" t="s">
        <v>45</v>
      </c>
      <c r="F1758" s="37" t="s">
        <v>120</v>
      </c>
      <c r="G1758" s="36">
        <v>3657.57</v>
      </c>
      <c r="H1758" s="61">
        <v>443668566</v>
      </c>
      <c r="I1758" s="36">
        <v>0</v>
      </c>
      <c r="J1758" s="36">
        <v>0</v>
      </c>
      <c r="K1758" s="36">
        <v>0</v>
      </c>
      <c r="L1758" s="36">
        <v>0</v>
      </c>
      <c r="M1758" s="36">
        <v>9903.81</v>
      </c>
      <c r="N1758" s="37" t="s">
        <v>48</v>
      </c>
      <c r="O1758" s="14">
        <f t="shared" ref="O1758:O1821" si="160">A1758</f>
        <v>45919.352523148147</v>
      </c>
      <c r="P1758" s="19">
        <f t="shared" ref="P1758:P1821" si="161">O1758+(5/24)</f>
        <v>45919.560856481483</v>
      </c>
      <c r="Q1758" s="20" t="str">
        <f t="shared" ref="Q1758:Q1821" si="162">TEXT(P1758,"dd/mm/yyyy")</f>
        <v>19/09/2025</v>
      </c>
      <c r="R1758" s="13" t="str">
        <f t="shared" ref="R1758:R1821" si="163">TEXT(P1758,"hh")</f>
        <v>13</v>
      </c>
      <c r="S1758" s="13" t="str">
        <f t="shared" ref="S1758:S1821" si="164">TEXT(P1758,"ddd")</f>
        <v>Fri</v>
      </c>
    </row>
    <row r="1759" spans="1:19" x14ac:dyDescent="0.25">
      <c r="A1759" s="58">
        <v>45919.354594907411</v>
      </c>
      <c r="B1759" s="59">
        <v>444449471</v>
      </c>
      <c r="C1759" s="38" t="s">
        <v>36</v>
      </c>
      <c r="D1759" s="38" t="s">
        <v>38</v>
      </c>
      <c r="E1759" s="38" t="s">
        <v>46</v>
      </c>
      <c r="F1759" s="38" t="s">
        <v>120</v>
      </c>
      <c r="G1759" s="35">
        <v>3656.09</v>
      </c>
      <c r="H1759" s="59">
        <v>443669136</v>
      </c>
      <c r="I1759" s="35">
        <v>0</v>
      </c>
      <c r="J1759" s="35">
        <v>0</v>
      </c>
      <c r="K1759" s="35">
        <v>0</v>
      </c>
      <c r="L1759" s="35">
        <v>-3.06</v>
      </c>
      <c r="M1759" s="35">
        <v>9900.75</v>
      </c>
      <c r="N1759" s="38" t="s">
        <v>1332</v>
      </c>
      <c r="O1759" s="14">
        <f t="shared" si="160"/>
        <v>45919.354594907411</v>
      </c>
      <c r="P1759" s="19">
        <f t="shared" si="161"/>
        <v>45919.562928240746</v>
      </c>
      <c r="Q1759" s="20" t="str">
        <f t="shared" si="162"/>
        <v>19/09/2025</v>
      </c>
      <c r="R1759" s="13" t="str">
        <f t="shared" si="163"/>
        <v>13</v>
      </c>
      <c r="S1759" s="13" t="str">
        <f t="shared" si="164"/>
        <v>Fri</v>
      </c>
    </row>
    <row r="1760" spans="1:19" x14ac:dyDescent="0.25">
      <c r="A1760" s="60">
        <v>45919.354756944442</v>
      </c>
      <c r="B1760" s="61">
        <v>444449555</v>
      </c>
      <c r="C1760" s="37" t="s">
        <v>36</v>
      </c>
      <c r="D1760" s="37" t="s">
        <v>38</v>
      </c>
      <c r="E1760" s="37" t="s">
        <v>46</v>
      </c>
      <c r="F1760" s="37" t="s">
        <v>120</v>
      </c>
      <c r="G1760" s="36">
        <v>3656.02</v>
      </c>
      <c r="H1760" s="61">
        <v>443669219</v>
      </c>
      <c r="I1760" s="36">
        <v>0</v>
      </c>
      <c r="J1760" s="36">
        <v>0</v>
      </c>
      <c r="K1760" s="36">
        <v>0</v>
      </c>
      <c r="L1760" s="36">
        <v>-3.02</v>
      </c>
      <c r="M1760" s="36">
        <v>9897.73</v>
      </c>
      <c r="N1760" s="37" t="s">
        <v>1333</v>
      </c>
      <c r="O1760" s="14">
        <f t="shared" si="160"/>
        <v>45919.354756944442</v>
      </c>
      <c r="P1760" s="19">
        <f t="shared" si="161"/>
        <v>45919.563090277778</v>
      </c>
      <c r="Q1760" s="20" t="str">
        <f t="shared" si="162"/>
        <v>19/09/2025</v>
      </c>
      <c r="R1760" s="13" t="str">
        <f t="shared" si="163"/>
        <v>13</v>
      </c>
      <c r="S1760" s="13" t="str">
        <f t="shared" si="164"/>
        <v>Fri</v>
      </c>
    </row>
    <row r="1761" spans="1:19" x14ac:dyDescent="0.25">
      <c r="A1761" s="58">
        <v>45919.354756944442</v>
      </c>
      <c r="B1761" s="59">
        <v>444449557</v>
      </c>
      <c r="C1761" s="38" t="s">
        <v>36</v>
      </c>
      <c r="D1761" s="38" t="s">
        <v>38</v>
      </c>
      <c r="E1761" s="38" t="s">
        <v>46</v>
      </c>
      <c r="F1761" s="38" t="s">
        <v>120</v>
      </c>
      <c r="G1761" s="35">
        <v>3655.92</v>
      </c>
      <c r="H1761" s="59">
        <v>443669221</v>
      </c>
      <c r="I1761" s="35">
        <v>0</v>
      </c>
      <c r="J1761" s="35">
        <v>0</v>
      </c>
      <c r="K1761" s="35">
        <v>0</v>
      </c>
      <c r="L1761" s="35">
        <v>-3.01</v>
      </c>
      <c r="M1761" s="35">
        <v>9894.7199999999993</v>
      </c>
      <c r="N1761" s="38" t="s">
        <v>1334</v>
      </c>
      <c r="O1761" s="14">
        <f t="shared" si="160"/>
        <v>45919.354756944442</v>
      </c>
      <c r="P1761" s="19">
        <f t="shared" si="161"/>
        <v>45919.563090277778</v>
      </c>
      <c r="Q1761" s="20" t="str">
        <f t="shared" si="162"/>
        <v>19/09/2025</v>
      </c>
      <c r="R1761" s="13" t="str">
        <f t="shared" si="163"/>
        <v>13</v>
      </c>
      <c r="S1761" s="13" t="str">
        <f t="shared" si="164"/>
        <v>Fri</v>
      </c>
    </row>
    <row r="1762" spans="1:19" x14ac:dyDescent="0.25">
      <c r="A1762" s="60">
        <v>45919.354756944442</v>
      </c>
      <c r="B1762" s="61">
        <v>444449565</v>
      </c>
      <c r="C1762" s="37" t="s">
        <v>36</v>
      </c>
      <c r="D1762" s="37" t="s">
        <v>37</v>
      </c>
      <c r="E1762" s="37" t="s">
        <v>46</v>
      </c>
      <c r="F1762" s="37" t="s">
        <v>120</v>
      </c>
      <c r="G1762" s="36">
        <v>3656.1</v>
      </c>
      <c r="H1762" s="61">
        <v>443669228</v>
      </c>
      <c r="I1762" s="36">
        <v>0</v>
      </c>
      <c r="J1762" s="36">
        <v>0</v>
      </c>
      <c r="K1762" s="36">
        <v>0</v>
      </c>
      <c r="L1762" s="36">
        <v>1.59</v>
      </c>
      <c r="M1762" s="36">
        <v>9896.31</v>
      </c>
      <c r="N1762" s="37" t="s">
        <v>1335</v>
      </c>
      <c r="O1762" s="14">
        <f t="shared" si="160"/>
        <v>45919.354756944442</v>
      </c>
      <c r="P1762" s="19">
        <f t="shared" si="161"/>
        <v>45919.563090277778</v>
      </c>
      <c r="Q1762" s="20" t="str">
        <f t="shared" si="162"/>
        <v>19/09/2025</v>
      </c>
      <c r="R1762" s="13" t="str">
        <f t="shared" si="163"/>
        <v>13</v>
      </c>
      <c r="S1762" s="13" t="str">
        <f t="shared" si="164"/>
        <v>Fri</v>
      </c>
    </row>
    <row r="1763" spans="1:19" x14ac:dyDescent="0.25">
      <c r="A1763" s="58">
        <v>45919.354756944442</v>
      </c>
      <c r="B1763" s="59">
        <v>444449566</v>
      </c>
      <c r="C1763" s="38" t="s">
        <v>36</v>
      </c>
      <c r="D1763" s="38" t="s">
        <v>37</v>
      </c>
      <c r="E1763" s="38" t="s">
        <v>46</v>
      </c>
      <c r="F1763" s="38" t="s">
        <v>120</v>
      </c>
      <c r="G1763" s="35">
        <v>3656.1</v>
      </c>
      <c r="H1763" s="59">
        <v>443669229</v>
      </c>
      <c r="I1763" s="35">
        <v>0</v>
      </c>
      <c r="J1763" s="35">
        <v>0</v>
      </c>
      <c r="K1763" s="35">
        <v>0</v>
      </c>
      <c r="L1763" s="35">
        <v>1.57</v>
      </c>
      <c r="M1763" s="35">
        <v>9897.8799999999992</v>
      </c>
      <c r="N1763" s="38" t="s">
        <v>1335</v>
      </c>
      <c r="O1763" s="14">
        <f t="shared" si="160"/>
        <v>45919.354756944442</v>
      </c>
      <c r="P1763" s="19">
        <f t="shared" si="161"/>
        <v>45919.563090277778</v>
      </c>
      <c r="Q1763" s="20" t="str">
        <f t="shared" si="162"/>
        <v>19/09/2025</v>
      </c>
      <c r="R1763" s="13" t="str">
        <f t="shared" si="163"/>
        <v>13</v>
      </c>
      <c r="S1763" s="13" t="str">
        <f t="shared" si="164"/>
        <v>Fri</v>
      </c>
    </row>
    <row r="1764" spans="1:19" x14ac:dyDescent="0.25">
      <c r="A1764" s="60">
        <v>45919.354756944442</v>
      </c>
      <c r="B1764" s="61">
        <v>444449567</v>
      </c>
      <c r="C1764" s="37" t="s">
        <v>36</v>
      </c>
      <c r="D1764" s="37" t="s">
        <v>37</v>
      </c>
      <c r="E1764" s="37" t="s">
        <v>46</v>
      </c>
      <c r="F1764" s="37" t="s">
        <v>120</v>
      </c>
      <c r="G1764" s="36">
        <v>3656.1</v>
      </c>
      <c r="H1764" s="61">
        <v>443669230</v>
      </c>
      <c r="I1764" s="36">
        <v>0</v>
      </c>
      <c r="J1764" s="36">
        <v>0</v>
      </c>
      <c r="K1764" s="36">
        <v>0</v>
      </c>
      <c r="L1764" s="36">
        <v>1.57</v>
      </c>
      <c r="M1764" s="36">
        <v>9899.4500000000007</v>
      </c>
      <c r="N1764" s="37" t="s">
        <v>1335</v>
      </c>
      <c r="O1764" s="14">
        <f t="shared" si="160"/>
        <v>45919.354756944442</v>
      </c>
      <c r="P1764" s="19">
        <f t="shared" si="161"/>
        <v>45919.563090277778</v>
      </c>
      <c r="Q1764" s="20" t="str">
        <f t="shared" si="162"/>
        <v>19/09/2025</v>
      </c>
      <c r="R1764" s="13" t="str">
        <f t="shared" si="163"/>
        <v>13</v>
      </c>
      <c r="S1764" s="13" t="str">
        <f t="shared" si="164"/>
        <v>Fri</v>
      </c>
    </row>
    <row r="1765" spans="1:19" x14ac:dyDescent="0.25">
      <c r="A1765" s="58">
        <v>45919.355011574073</v>
      </c>
      <c r="B1765" s="59">
        <v>444449714</v>
      </c>
      <c r="C1765" s="38" t="s">
        <v>36</v>
      </c>
      <c r="D1765" s="38" t="s">
        <v>38</v>
      </c>
      <c r="E1765" s="38" t="s">
        <v>46</v>
      </c>
      <c r="F1765" s="38" t="s">
        <v>120</v>
      </c>
      <c r="G1765" s="35">
        <v>3655.79</v>
      </c>
      <c r="H1765" s="59">
        <v>443669370</v>
      </c>
      <c r="I1765" s="35">
        <v>0</v>
      </c>
      <c r="J1765" s="35">
        <v>0</v>
      </c>
      <c r="K1765" s="35">
        <v>0</v>
      </c>
      <c r="L1765" s="35">
        <v>-3.01</v>
      </c>
      <c r="M1765" s="35">
        <v>9896.44</v>
      </c>
      <c r="N1765" s="38" t="s">
        <v>1336</v>
      </c>
      <c r="O1765" s="14">
        <f t="shared" si="160"/>
        <v>45919.355011574073</v>
      </c>
      <c r="P1765" s="19">
        <f t="shared" si="161"/>
        <v>45919.563344907408</v>
      </c>
      <c r="Q1765" s="20" t="str">
        <f t="shared" si="162"/>
        <v>19/09/2025</v>
      </c>
      <c r="R1765" s="13" t="str">
        <f t="shared" si="163"/>
        <v>13</v>
      </c>
      <c r="S1765" s="13" t="str">
        <f t="shared" si="164"/>
        <v>Fri</v>
      </c>
    </row>
    <row r="1766" spans="1:19" x14ac:dyDescent="0.25">
      <c r="A1766" s="60">
        <v>45919.35527777778</v>
      </c>
      <c r="B1766" s="61">
        <v>444449913</v>
      </c>
      <c r="C1766" s="37" t="s">
        <v>36</v>
      </c>
      <c r="D1766" s="37" t="s">
        <v>37</v>
      </c>
      <c r="E1766" s="37" t="s">
        <v>46</v>
      </c>
      <c r="F1766" s="37" t="s">
        <v>120</v>
      </c>
      <c r="G1766" s="36">
        <v>3657.01</v>
      </c>
      <c r="H1766" s="61">
        <v>443669565</v>
      </c>
      <c r="I1766" s="36">
        <v>0</v>
      </c>
      <c r="J1766" s="36">
        <v>0</v>
      </c>
      <c r="K1766" s="36">
        <v>0</v>
      </c>
      <c r="L1766" s="36">
        <v>0.72</v>
      </c>
      <c r="M1766" s="36">
        <v>9897.16</v>
      </c>
      <c r="N1766" s="37" t="s">
        <v>1337</v>
      </c>
      <c r="O1766" s="14">
        <f t="shared" si="160"/>
        <v>45919.35527777778</v>
      </c>
      <c r="P1766" s="19">
        <f t="shared" si="161"/>
        <v>45919.563611111116</v>
      </c>
      <c r="Q1766" s="20" t="str">
        <f t="shared" si="162"/>
        <v>19/09/2025</v>
      </c>
      <c r="R1766" s="13" t="str">
        <f t="shared" si="163"/>
        <v>13</v>
      </c>
      <c r="S1766" s="13" t="str">
        <f t="shared" si="164"/>
        <v>Fri</v>
      </c>
    </row>
    <row r="1767" spans="1:19" x14ac:dyDescent="0.25">
      <c r="A1767" s="58">
        <v>45919.356840277775</v>
      </c>
      <c r="B1767" s="59">
        <v>444450880</v>
      </c>
      <c r="C1767" s="38" t="s">
        <v>36</v>
      </c>
      <c r="D1767" s="38" t="s">
        <v>38</v>
      </c>
      <c r="E1767" s="38" t="s">
        <v>46</v>
      </c>
      <c r="F1767" s="38" t="s">
        <v>120</v>
      </c>
      <c r="G1767" s="35">
        <v>3655.34</v>
      </c>
      <c r="H1767" s="59">
        <v>443670526</v>
      </c>
      <c r="I1767" s="35">
        <v>0</v>
      </c>
      <c r="J1767" s="35">
        <v>0</v>
      </c>
      <c r="K1767" s="35">
        <v>0</v>
      </c>
      <c r="L1767" s="35">
        <v>-2.99</v>
      </c>
      <c r="M1767" s="35">
        <v>9894.17</v>
      </c>
      <c r="N1767" s="38" t="s">
        <v>1338</v>
      </c>
      <c r="O1767" s="14">
        <f t="shared" si="160"/>
        <v>45919.356840277775</v>
      </c>
      <c r="P1767" s="19">
        <f t="shared" si="161"/>
        <v>45919.56517361111</v>
      </c>
      <c r="Q1767" s="20" t="str">
        <f t="shared" si="162"/>
        <v>19/09/2025</v>
      </c>
      <c r="R1767" s="13" t="str">
        <f t="shared" si="163"/>
        <v>13</v>
      </c>
      <c r="S1767" s="13" t="str">
        <f t="shared" si="164"/>
        <v>Fri</v>
      </c>
    </row>
    <row r="1768" spans="1:19" x14ac:dyDescent="0.25">
      <c r="A1768" s="60">
        <v>45919.356863425928</v>
      </c>
      <c r="B1768" s="61">
        <v>444450885</v>
      </c>
      <c r="C1768" s="37" t="s">
        <v>36</v>
      </c>
      <c r="D1768" s="37" t="s">
        <v>38</v>
      </c>
      <c r="E1768" s="37" t="s">
        <v>46</v>
      </c>
      <c r="F1768" s="37" t="s">
        <v>120</v>
      </c>
      <c r="G1768" s="36">
        <v>3655.33</v>
      </c>
      <c r="H1768" s="61">
        <v>443670531</v>
      </c>
      <c r="I1768" s="36">
        <v>0</v>
      </c>
      <c r="J1768" s="36">
        <v>0</v>
      </c>
      <c r="K1768" s="36">
        <v>0</v>
      </c>
      <c r="L1768" s="36">
        <v>-3</v>
      </c>
      <c r="M1768" s="36">
        <v>9891.17</v>
      </c>
      <c r="N1768" s="37" t="s">
        <v>1339</v>
      </c>
      <c r="O1768" s="14">
        <f t="shared" si="160"/>
        <v>45919.356863425928</v>
      </c>
      <c r="P1768" s="19">
        <f t="shared" si="161"/>
        <v>45919.565196759264</v>
      </c>
      <c r="Q1768" s="20" t="str">
        <f t="shared" si="162"/>
        <v>19/09/2025</v>
      </c>
      <c r="R1768" s="13" t="str">
        <f t="shared" si="163"/>
        <v>13</v>
      </c>
      <c r="S1768" s="13" t="str">
        <f t="shared" si="164"/>
        <v>Fri</v>
      </c>
    </row>
    <row r="1769" spans="1:19" x14ac:dyDescent="0.25">
      <c r="A1769" s="58">
        <v>45919.357037037036</v>
      </c>
      <c r="B1769" s="59">
        <v>444450928</v>
      </c>
      <c r="C1769" s="38" t="s">
        <v>36</v>
      </c>
      <c r="D1769" s="38" t="s">
        <v>38</v>
      </c>
      <c r="E1769" s="38" t="s">
        <v>45</v>
      </c>
      <c r="F1769" s="38" t="s">
        <v>120</v>
      </c>
      <c r="G1769" s="35">
        <v>3655.7</v>
      </c>
      <c r="H1769" s="59">
        <v>443670571</v>
      </c>
      <c r="I1769" s="35">
        <v>0</v>
      </c>
      <c r="J1769" s="35">
        <v>0</v>
      </c>
      <c r="K1769" s="35">
        <v>0</v>
      </c>
      <c r="L1769" s="35">
        <v>0</v>
      </c>
      <c r="M1769" s="35">
        <v>9891.17</v>
      </c>
      <c r="N1769" s="38" t="s">
        <v>116</v>
      </c>
      <c r="O1769" s="14">
        <f t="shared" si="160"/>
        <v>45919.357037037036</v>
      </c>
      <c r="P1769" s="19">
        <f t="shared" si="161"/>
        <v>45919.565370370372</v>
      </c>
      <c r="Q1769" s="20" t="str">
        <f t="shared" si="162"/>
        <v>19/09/2025</v>
      </c>
      <c r="R1769" s="13" t="str">
        <f t="shared" si="163"/>
        <v>13</v>
      </c>
      <c r="S1769" s="13" t="str">
        <f t="shared" si="164"/>
        <v>Fri</v>
      </c>
    </row>
    <row r="1770" spans="1:19" x14ac:dyDescent="0.25">
      <c r="A1770" s="60">
        <v>45919.357037037036</v>
      </c>
      <c r="B1770" s="61">
        <v>444450932</v>
      </c>
      <c r="C1770" s="37" t="s">
        <v>36</v>
      </c>
      <c r="D1770" s="37" t="s">
        <v>38</v>
      </c>
      <c r="E1770" s="37" t="s">
        <v>45</v>
      </c>
      <c r="F1770" s="37" t="s">
        <v>120</v>
      </c>
      <c r="G1770" s="36">
        <v>3655.67</v>
      </c>
      <c r="H1770" s="61">
        <v>443670575</v>
      </c>
      <c r="I1770" s="36">
        <v>0</v>
      </c>
      <c r="J1770" s="36">
        <v>0</v>
      </c>
      <c r="K1770" s="36">
        <v>0</v>
      </c>
      <c r="L1770" s="36">
        <v>0</v>
      </c>
      <c r="M1770" s="36">
        <v>9891.17</v>
      </c>
      <c r="N1770" s="37" t="s">
        <v>119</v>
      </c>
      <c r="O1770" s="14">
        <f t="shared" si="160"/>
        <v>45919.357037037036</v>
      </c>
      <c r="P1770" s="19">
        <f t="shared" si="161"/>
        <v>45919.565370370372</v>
      </c>
      <c r="Q1770" s="20" t="str">
        <f t="shared" si="162"/>
        <v>19/09/2025</v>
      </c>
      <c r="R1770" s="13" t="str">
        <f t="shared" si="163"/>
        <v>13</v>
      </c>
      <c r="S1770" s="13" t="str">
        <f t="shared" si="164"/>
        <v>Fri</v>
      </c>
    </row>
    <row r="1771" spans="1:19" x14ac:dyDescent="0.25">
      <c r="A1771" s="58">
        <v>45919.357037037036</v>
      </c>
      <c r="B1771" s="59">
        <v>444450936</v>
      </c>
      <c r="C1771" s="38" t="s">
        <v>36</v>
      </c>
      <c r="D1771" s="38" t="s">
        <v>38</v>
      </c>
      <c r="E1771" s="38" t="s">
        <v>45</v>
      </c>
      <c r="F1771" s="38" t="s">
        <v>120</v>
      </c>
      <c r="G1771" s="35">
        <v>3655.67</v>
      </c>
      <c r="H1771" s="59">
        <v>443670579</v>
      </c>
      <c r="I1771" s="35">
        <v>0</v>
      </c>
      <c r="J1771" s="35">
        <v>0</v>
      </c>
      <c r="K1771" s="35">
        <v>0</v>
      </c>
      <c r="L1771" s="35">
        <v>0</v>
      </c>
      <c r="M1771" s="35">
        <v>9891.17</v>
      </c>
      <c r="N1771" s="38" t="s">
        <v>115</v>
      </c>
      <c r="O1771" s="14">
        <f t="shared" si="160"/>
        <v>45919.357037037036</v>
      </c>
      <c r="P1771" s="19">
        <f t="shared" si="161"/>
        <v>45919.565370370372</v>
      </c>
      <c r="Q1771" s="20" t="str">
        <f t="shared" si="162"/>
        <v>19/09/2025</v>
      </c>
      <c r="R1771" s="13" t="str">
        <f t="shared" si="163"/>
        <v>13</v>
      </c>
      <c r="S1771" s="13" t="str">
        <f t="shared" si="164"/>
        <v>Fri</v>
      </c>
    </row>
    <row r="1772" spans="1:19" x14ac:dyDescent="0.25">
      <c r="A1772" s="60">
        <v>45919.35833333333</v>
      </c>
      <c r="B1772" s="61">
        <v>444451266</v>
      </c>
      <c r="C1772" s="37" t="s">
        <v>36</v>
      </c>
      <c r="D1772" s="37" t="s">
        <v>37</v>
      </c>
      <c r="E1772" s="37" t="s">
        <v>46</v>
      </c>
      <c r="F1772" s="37" t="s">
        <v>120</v>
      </c>
      <c r="G1772" s="36">
        <v>3654.59</v>
      </c>
      <c r="H1772" s="61">
        <v>443670909</v>
      </c>
      <c r="I1772" s="36">
        <v>0</v>
      </c>
      <c r="J1772" s="36">
        <v>0</v>
      </c>
      <c r="K1772" s="36">
        <v>0</v>
      </c>
      <c r="L1772" s="36">
        <v>3.08</v>
      </c>
      <c r="M1772" s="36">
        <v>9894.25</v>
      </c>
      <c r="N1772" s="37" t="s">
        <v>1340</v>
      </c>
      <c r="O1772" s="14">
        <f t="shared" si="160"/>
        <v>45919.35833333333</v>
      </c>
      <c r="P1772" s="19">
        <f t="shared" si="161"/>
        <v>45919.566666666666</v>
      </c>
      <c r="Q1772" s="20" t="str">
        <f t="shared" si="162"/>
        <v>19/09/2025</v>
      </c>
      <c r="R1772" s="13" t="str">
        <f t="shared" si="163"/>
        <v>13</v>
      </c>
      <c r="S1772" s="13" t="str">
        <f t="shared" si="164"/>
        <v>Fri</v>
      </c>
    </row>
    <row r="1773" spans="1:19" x14ac:dyDescent="0.25">
      <c r="A1773" s="58">
        <v>45919.35833333333</v>
      </c>
      <c r="B1773" s="59">
        <v>444451294</v>
      </c>
      <c r="C1773" s="38" t="s">
        <v>36</v>
      </c>
      <c r="D1773" s="38" t="s">
        <v>37</v>
      </c>
      <c r="E1773" s="38" t="s">
        <v>46</v>
      </c>
      <c r="F1773" s="38" t="s">
        <v>120</v>
      </c>
      <c r="G1773" s="35">
        <v>3654.55</v>
      </c>
      <c r="H1773" s="59">
        <v>443670936</v>
      </c>
      <c r="I1773" s="35">
        <v>0</v>
      </c>
      <c r="J1773" s="35">
        <v>0</v>
      </c>
      <c r="K1773" s="35">
        <v>0</v>
      </c>
      <c r="L1773" s="35">
        <v>3.02</v>
      </c>
      <c r="M1773" s="35">
        <v>9897.27</v>
      </c>
      <c r="N1773" s="38" t="s">
        <v>1341</v>
      </c>
      <c r="O1773" s="14">
        <f t="shared" si="160"/>
        <v>45919.35833333333</v>
      </c>
      <c r="P1773" s="19">
        <f t="shared" si="161"/>
        <v>45919.566666666666</v>
      </c>
      <c r="Q1773" s="20" t="str">
        <f t="shared" si="162"/>
        <v>19/09/2025</v>
      </c>
      <c r="R1773" s="13" t="str">
        <f t="shared" si="163"/>
        <v>13</v>
      </c>
      <c r="S1773" s="13" t="str">
        <f t="shared" si="164"/>
        <v>Fri</v>
      </c>
    </row>
    <row r="1774" spans="1:19" x14ac:dyDescent="0.25">
      <c r="A1774" s="60">
        <v>45919.358449074076</v>
      </c>
      <c r="B1774" s="61">
        <v>444451383</v>
      </c>
      <c r="C1774" s="37" t="s">
        <v>36</v>
      </c>
      <c r="D1774" s="37" t="s">
        <v>37</v>
      </c>
      <c r="E1774" s="37" t="s">
        <v>46</v>
      </c>
      <c r="F1774" s="37" t="s">
        <v>120</v>
      </c>
      <c r="G1774" s="36">
        <v>3654.01</v>
      </c>
      <c r="H1774" s="61">
        <v>443671018</v>
      </c>
      <c r="I1774" s="36">
        <v>0</v>
      </c>
      <c r="J1774" s="36">
        <v>0</v>
      </c>
      <c r="K1774" s="36">
        <v>0</v>
      </c>
      <c r="L1774" s="36">
        <v>3.59</v>
      </c>
      <c r="M1774" s="36">
        <v>9900.86</v>
      </c>
      <c r="N1774" s="37" t="s">
        <v>1342</v>
      </c>
      <c r="O1774" s="14">
        <f t="shared" si="160"/>
        <v>45919.358449074076</v>
      </c>
      <c r="P1774" s="19">
        <f t="shared" si="161"/>
        <v>45919.566782407412</v>
      </c>
      <c r="Q1774" s="20" t="str">
        <f t="shared" si="162"/>
        <v>19/09/2025</v>
      </c>
      <c r="R1774" s="13" t="str">
        <f t="shared" si="163"/>
        <v>13</v>
      </c>
      <c r="S1774" s="13" t="str">
        <f t="shared" si="164"/>
        <v>Fri</v>
      </c>
    </row>
    <row r="1775" spans="1:19" x14ac:dyDescent="0.25">
      <c r="A1775" s="58">
        <v>45919.358831018515</v>
      </c>
      <c r="B1775" s="59">
        <v>444451555</v>
      </c>
      <c r="C1775" s="38" t="s">
        <v>36</v>
      </c>
      <c r="D1775" s="38" t="s">
        <v>37</v>
      </c>
      <c r="E1775" s="38" t="s">
        <v>46</v>
      </c>
      <c r="F1775" s="38" t="s">
        <v>120</v>
      </c>
      <c r="G1775" s="35">
        <v>3655.21</v>
      </c>
      <c r="H1775" s="59">
        <v>443671188</v>
      </c>
      <c r="I1775" s="35">
        <v>0</v>
      </c>
      <c r="J1775" s="35">
        <v>0</v>
      </c>
      <c r="K1775" s="35">
        <v>0</v>
      </c>
      <c r="L1775" s="35">
        <v>0.49</v>
      </c>
      <c r="M1775" s="35">
        <v>9901.35</v>
      </c>
      <c r="N1775" s="38" t="s">
        <v>1343</v>
      </c>
      <c r="O1775" s="14">
        <f t="shared" si="160"/>
        <v>45919.358831018515</v>
      </c>
      <c r="P1775" s="19">
        <f t="shared" si="161"/>
        <v>45919.567164351851</v>
      </c>
      <c r="Q1775" s="20" t="str">
        <f t="shared" si="162"/>
        <v>19/09/2025</v>
      </c>
      <c r="R1775" s="13" t="str">
        <f t="shared" si="163"/>
        <v>13</v>
      </c>
      <c r="S1775" s="13" t="str">
        <f t="shared" si="164"/>
        <v>Fri</v>
      </c>
    </row>
    <row r="1776" spans="1:19" x14ac:dyDescent="0.25">
      <c r="A1776" s="60">
        <v>45919.359120370369</v>
      </c>
      <c r="B1776" s="61">
        <v>444451589</v>
      </c>
      <c r="C1776" s="37" t="s">
        <v>36</v>
      </c>
      <c r="D1776" s="37" t="s">
        <v>38</v>
      </c>
      <c r="E1776" s="37" t="s">
        <v>45</v>
      </c>
      <c r="F1776" s="37" t="s">
        <v>120</v>
      </c>
      <c r="G1776" s="36">
        <v>3654.75</v>
      </c>
      <c r="H1776" s="61">
        <v>443671221</v>
      </c>
      <c r="I1776" s="36">
        <v>0</v>
      </c>
      <c r="J1776" s="36">
        <v>0</v>
      </c>
      <c r="K1776" s="36">
        <v>0</v>
      </c>
      <c r="L1776" s="36">
        <v>0</v>
      </c>
      <c r="M1776" s="36">
        <v>9901.35</v>
      </c>
      <c r="N1776" s="37" t="s">
        <v>116</v>
      </c>
      <c r="O1776" s="14">
        <f t="shared" si="160"/>
        <v>45919.359120370369</v>
      </c>
      <c r="P1776" s="19">
        <f t="shared" si="161"/>
        <v>45919.567453703705</v>
      </c>
      <c r="Q1776" s="20" t="str">
        <f t="shared" si="162"/>
        <v>19/09/2025</v>
      </c>
      <c r="R1776" s="13" t="str">
        <f t="shared" si="163"/>
        <v>13</v>
      </c>
      <c r="S1776" s="13" t="str">
        <f t="shared" si="164"/>
        <v>Fri</v>
      </c>
    </row>
    <row r="1777" spans="1:19" x14ac:dyDescent="0.25">
      <c r="A1777" s="58">
        <v>45919.359930555554</v>
      </c>
      <c r="B1777" s="59">
        <v>444452097</v>
      </c>
      <c r="C1777" s="38" t="s">
        <v>36</v>
      </c>
      <c r="D1777" s="38" t="s">
        <v>38</v>
      </c>
      <c r="E1777" s="38" t="s">
        <v>45</v>
      </c>
      <c r="F1777" s="38" t="s">
        <v>120</v>
      </c>
      <c r="G1777" s="35">
        <v>3655.52</v>
      </c>
      <c r="H1777" s="59">
        <v>443671727</v>
      </c>
      <c r="I1777" s="35">
        <v>0</v>
      </c>
      <c r="J1777" s="35">
        <v>0</v>
      </c>
      <c r="K1777" s="35">
        <v>0</v>
      </c>
      <c r="L1777" s="35">
        <v>0</v>
      </c>
      <c r="M1777" s="35">
        <v>9901.35</v>
      </c>
      <c r="N1777" s="38" t="s">
        <v>77</v>
      </c>
      <c r="O1777" s="14">
        <f t="shared" si="160"/>
        <v>45919.359930555554</v>
      </c>
      <c r="P1777" s="19">
        <f t="shared" si="161"/>
        <v>45919.56826388889</v>
      </c>
      <c r="Q1777" s="20" t="str">
        <f t="shared" si="162"/>
        <v>19/09/2025</v>
      </c>
      <c r="R1777" s="13" t="str">
        <f t="shared" si="163"/>
        <v>13</v>
      </c>
      <c r="S1777" s="13" t="str">
        <f t="shared" si="164"/>
        <v>Fri</v>
      </c>
    </row>
    <row r="1778" spans="1:19" x14ac:dyDescent="0.25">
      <c r="A1778" s="60">
        <v>45919.359930555554</v>
      </c>
      <c r="B1778" s="61">
        <v>444452099</v>
      </c>
      <c r="C1778" s="37" t="s">
        <v>36</v>
      </c>
      <c r="D1778" s="37" t="s">
        <v>38</v>
      </c>
      <c r="E1778" s="37" t="s">
        <v>45</v>
      </c>
      <c r="F1778" s="37" t="s">
        <v>120</v>
      </c>
      <c r="G1778" s="36">
        <v>3655.48</v>
      </c>
      <c r="H1778" s="61">
        <v>443671729</v>
      </c>
      <c r="I1778" s="36">
        <v>0</v>
      </c>
      <c r="J1778" s="36">
        <v>0</v>
      </c>
      <c r="K1778" s="36">
        <v>0</v>
      </c>
      <c r="L1778" s="36">
        <v>0</v>
      </c>
      <c r="M1778" s="36">
        <v>9901.35</v>
      </c>
      <c r="N1778" s="37" t="s">
        <v>108</v>
      </c>
      <c r="O1778" s="14">
        <f t="shared" si="160"/>
        <v>45919.359930555554</v>
      </c>
      <c r="P1778" s="19">
        <f t="shared" si="161"/>
        <v>45919.56826388889</v>
      </c>
      <c r="Q1778" s="20" t="str">
        <f t="shared" si="162"/>
        <v>19/09/2025</v>
      </c>
      <c r="R1778" s="13" t="str">
        <f t="shared" si="163"/>
        <v>13</v>
      </c>
      <c r="S1778" s="13" t="str">
        <f t="shared" si="164"/>
        <v>Fri</v>
      </c>
    </row>
    <row r="1779" spans="1:19" x14ac:dyDescent="0.25">
      <c r="A1779" s="58">
        <v>45919.359930555554</v>
      </c>
      <c r="B1779" s="59">
        <v>444452101</v>
      </c>
      <c r="C1779" s="38" t="s">
        <v>36</v>
      </c>
      <c r="D1779" s="38" t="s">
        <v>38</v>
      </c>
      <c r="E1779" s="38" t="s">
        <v>45</v>
      </c>
      <c r="F1779" s="38" t="s">
        <v>120</v>
      </c>
      <c r="G1779" s="35">
        <v>3655.48</v>
      </c>
      <c r="H1779" s="59">
        <v>443671731</v>
      </c>
      <c r="I1779" s="35">
        <v>0</v>
      </c>
      <c r="J1779" s="35">
        <v>0</v>
      </c>
      <c r="K1779" s="35">
        <v>0</v>
      </c>
      <c r="L1779" s="35">
        <v>0</v>
      </c>
      <c r="M1779" s="35">
        <v>9901.35</v>
      </c>
      <c r="N1779" s="38" t="s">
        <v>114</v>
      </c>
      <c r="O1779" s="14">
        <f t="shared" si="160"/>
        <v>45919.359930555554</v>
      </c>
      <c r="P1779" s="19">
        <f t="shared" si="161"/>
        <v>45919.56826388889</v>
      </c>
      <c r="Q1779" s="20" t="str">
        <f t="shared" si="162"/>
        <v>19/09/2025</v>
      </c>
      <c r="R1779" s="13" t="str">
        <f t="shared" si="163"/>
        <v>13</v>
      </c>
      <c r="S1779" s="13" t="str">
        <f t="shared" si="164"/>
        <v>Fri</v>
      </c>
    </row>
    <row r="1780" spans="1:19" x14ac:dyDescent="0.25">
      <c r="A1780" s="60">
        <v>45919.359942129631</v>
      </c>
      <c r="B1780" s="61">
        <v>444452104</v>
      </c>
      <c r="C1780" s="37" t="s">
        <v>36</v>
      </c>
      <c r="D1780" s="37" t="s">
        <v>38</v>
      </c>
      <c r="E1780" s="37" t="s">
        <v>45</v>
      </c>
      <c r="F1780" s="37" t="s">
        <v>120</v>
      </c>
      <c r="G1780" s="36">
        <v>3655.44</v>
      </c>
      <c r="H1780" s="61">
        <v>443671734</v>
      </c>
      <c r="I1780" s="36">
        <v>0</v>
      </c>
      <c r="J1780" s="36">
        <v>0</v>
      </c>
      <c r="K1780" s="36">
        <v>0</v>
      </c>
      <c r="L1780" s="36">
        <v>0</v>
      </c>
      <c r="M1780" s="36">
        <v>9901.35</v>
      </c>
      <c r="N1780" s="37" t="s">
        <v>48</v>
      </c>
      <c r="O1780" s="14">
        <f t="shared" si="160"/>
        <v>45919.359942129631</v>
      </c>
      <c r="P1780" s="19">
        <f t="shared" si="161"/>
        <v>45919.568275462967</v>
      </c>
      <c r="Q1780" s="20" t="str">
        <f t="shared" si="162"/>
        <v>19/09/2025</v>
      </c>
      <c r="R1780" s="13" t="str">
        <f t="shared" si="163"/>
        <v>13</v>
      </c>
      <c r="S1780" s="13" t="str">
        <f t="shared" si="164"/>
        <v>Fri</v>
      </c>
    </row>
    <row r="1781" spans="1:19" x14ac:dyDescent="0.25">
      <c r="A1781" s="58">
        <v>45919.359942129631</v>
      </c>
      <c r="B1781" s="59">
        <v>444452106</v>
      </c>
      <c r="C1781" s="38" t="s">
        <v>36</v>
      </c>
      <c r="D1781" s="38" t="s">
        <v>38</v>
      </c>
      <c r="E1781" s="38" t="s">
        <v>45</v>
      </c>
      <c r="F1781" s="38" t="s">
        <v>120</v>
      </c>
      <c r="G1781" s="35">
        <v>3655.44</v>
      </c>
      <c r="H1781" s="59">
        <v>443671736</v>
      </c>
      <c r="I1781" s="35">
        <v>0</v>
      </c>
      <c r="J1781" s="35">
        <v>0</v>
      </c>
      <c r="K1781" s="35">
        <v>0</v>
      </c>
      <c r="L1781" s="35">
        <v>0</v>
      </c>
      <c r="M1781" s="35">
        <v>9901.35</v>
      </c>
      <c r="N1781" s="38" t="s">
        <v>109</v>
      </c>
      <c r="O1781" s="14">
        <f t="shared" si="160"/>
        <v>45919.359942129631</v>
      </c>
      <c r="P1781" s="19">
        <f t="shared" si="161"/>
        <v>45919.568275462967</v>
      </c>
      <c r="Q1781" s="20" t="str">
        <f t="shared" si="162"/>
        <v>19/09/2025</v>
      </c>
      <c r="R1781" s="13" t="str">
        <f t="shared" si="163"/>
        <v>13</v>
      </c>
      <c r="S1781" s="13" t="str">
        <f t="shared" si="164"/>
        <v>Fri</v>
      </c>
    </row>
    <row r="1782" spans="1:19" x14ac:dyDescent="0.25">
      <c r="A1782" s="60">
        <v>45919.359942129631</v>
      </c>
      <c r="B1782" s="61">
        <v>444452117</v>
      </c>
      <c r="C1782" s="37" t="s">
        <v>36</v>
      </c>
      <c r="D1782" s="37" t="s">
        <v>38</v>
      </c>
      <c r="E1782" s="37" t="s">
        <v>45</v>
      </c>
      <c r="F1782" s="37" t="s">
        <v>120</v>
      </c>
      <c r="G1782" s="36">
        <v>3655.44</v>
      </c>
      <c r="H1782" s="61">
        <v>443671747</v>
      </c>
      <c r="I1782" s="36">
        <v>0</v>
      </c>
      <c r="J1782" s="36">
        <v>0</v>
      </c>
      <c r="K1782" s="36">
        <v>0</v>
      </c>
      <c r="L1782" s="36">
        <v>0</v>
      </c>
      <c r="M1782" s="36">
        <v>9901.35</v>
      </c>
      <c r="N1782" s="37" t="s">
        <v>47</v>
      </c>
      <c r="O1782" s="14">
        <f t="shared" si="160"/>
        <v>45919.359942129631</v>
      </c>
      <c r="P1782" s="19">
        <f t="shared" si="161"/>
        <v>45919.568275462967</v>
      </c>
      <c r="Q1782" s="20" t="str">
        <f t="shared" si="162"/>
        <v>19/09/2025</v>
      </c>
      <c r="R1782" s="13" t="str">
        <f t="shared" si="163"/>
        <v>13</v>
      </c>
      <c r="S1782" s="13" t="str">
        <f t="shared" si="164"/>
        <v>Fri</v>
      </c>
    </row>
    <row r="1783" spans="1:19" x14ac:dyDescent="0.25">
      <c r="A1783" s="58">
        <v>45919.359942129631</v>
      </c>
      <c r="B1783" s="59">
        <v>444452121</v>
      </c>
      <c r="C1783" s="38" t="s">
        <v>36</v>
      </c>
      <c r="D1783" s="38" t="s">
        <v>38</v>
      </c>
      <c r="E1783" s="38" t="s">
        <v>45</v>
      </c>
      <c r="F1783" s="38" t="s">
        <v>120</v>
      </c>
      <c r="G1783" s="35">
        <v>3655.42</v>
      </c>
      <c r="H1783" s="59">
        <v>443671751</v>
      </c>
      <c r="I1783" s="35">
        <v>0</v>
      </c>
      <c r="J1783" s="35">
        <v>0</v>
      </c>
      <c r="K1783" s="35">
        <v>0</v>
      </c>
      <c r="L1783" s="35">
        <v>0</v>
      </c>
      <c r="M1783" s="35">
        <v>9901.35</v>
      </c>
      <c r="N1783" s="38" t="s">
        <v>52</v>
      </c>
      <c r="O1783" s="14">
        <f t="shared" si="160"/>
        <v>45919.359942129631</v>
      </c>
      <c r="P1783" s="19">
        <f t="shared" si="161"/>
        <v>45919.568275462967</v>
      </c>
      <c r="Q1783" s="20" t="str">
        <f t="shared" si="162"/>
        <v>19/09/2025</v>
      </c>
      <c r="R1783" s="13" t="str">
        <f t="shared" si="163"/>
        <v>13</v>
      </c>
      <c r="S1783" s="13" t="str">
        <f t="shared" si="164"/>
        <v>Fri</v>
      </c>
    </row>
    <row r="1784" spans="1:19" x14ac:dyDescent="0.25">
      <c r="A1784" s="60">
        <v>45919.360509259262</v>
      </c>
      <c r="B1784" s="61">
        <v>444452429</v>
      </c>
      <c r="C1784" s="37" t="s">
        <v>36</v>
      </c>
      <c r="D1784" s="37" t="s">
        <v>37</v>
      </c>
      <c r="E1784" s="37" t="s">
        <v>46</v>
      </c>
      <c r="F1784" s="37" t="s">
        <v>120</v>
      </c>
      <c r="G1784" s="36">
        <v>3653.86</v>
      </c>
      <c r="H1784" s="61">
        <v>443672058</v>
      </c>
      <c r="I1784" s="36">
        <v>0</v>
      </c>
      <c r="J1784" s="36">
        <v>0</v>
      </c>
      <c r="K1784" s="36">
        <v>0</v>
      </c>
      <c r="L1784" s="36">
        <v>1.66</v>
      </c>
      <c r="M1784" s="36">
        <v>9903.01</v>
      </c>
      <c r="N1784" s="37" t="s">
        <v>1344</v>
      </c>
      <c r="O1784" s="14">
        <f t="shared" si="160"/>
        <v>45919.360509259262</v>
      </c>
      <c r="P1784" s="19">
        <f t="shared" si="161"/>
        <v>45919.568842592598</v>
      </c>
      <c r="Q1784" s="20" t="str">
        <f t="shared" si="162"/>
        <v>19/09/2025</v>
      </c>
      <c r="R1784" s="13" t="str">
        <f t="shared" si="163"/>
        <v>13</v>
      </c>
      <c r="S1784" s="13" t="str">
        <f t="shared" si="164"/>
        <v>Fri</v>
      </c>
    </row>
    <row r="1785" spans="1:19" x14ac:dyDescent="0.25">
      <c r="A1785" s="58">
        <v>45919.360509259262</v>
      </c>
      <c r="B1785" s="59">
        <v>444452431</v>
      </c>
      <c r="C1785" s="38" t="s">
        <v>36</v>
      </c>
      <c r="D1785" s="38" t="s">
        <v>37</v>
      </c>
      <c r="E1785" s="38" t="s">
        <v>46</v>
      </c>
      <c r="F1785" s="38" t="s">
        <v>120</v>
      </c>
      <c r="G1785" s="35">
        <v>3653.86</v>
      </c>
      <c r="H1785" s="59">
        <v>443672059</v>
      </c>
      <c r="I1785" s="35">
        <v>0</v>
      </c>
      <c r="J1785" s="35">
        <v>0</v>
      </c>
      <c r="K1785" s="35">
        <v>0</v>
      </c>
      <c r="L1785" s="35">
        <v>1.62</v>
      </c>
      <c r="M1785" s="35">
        <v>9904.6299999999992</v>
      </c>
      <c r="N1785" s="38" t="s">
        <v>1345</v>
      </c>
      <c r="O1785" s="14">
        <f t="shared" si="160"/>
        <v>45919.360509259262</v>
      </c>
      <c r="P1785" s="19">
        <f t="shared" si="161"/>
        <v>45919.568842592598</v>
      </c>
      <c r="Q1785" s="20" t="str">
        <f t="shared" si="162"/>
        <v>19/09/2025</v>
      </c>
      <c r="R1785" s="13" t="str">
        <f t="shared" si="163"/>
        <v>13</v>
      </c>
      <c r="S1785" s="13" t="str">
        <f t="shared" si="164"/>
        <v>Fri</v>
      </c>
    </row>
    <row r="1786" spans="1:19" x14ac:dyDescent="0.25">
      <c r="A1786" s="60">
        <v>45919.360509259262</v>
      </c>
      <c r="B1786" s="61">
        <v>444452433</v>
      </c>
      <c r="C1786" s="37" t="s">
        <v>36</v>
      </c>
      <c r="D1786" s="37" t="s">
        <v>37</v>
      </c>
      <c r="E1786" s="37" t="s">
        <v>46</v>
      </c>
      <c r="F1786" s="37" t="s">
        <v>120</v>
      </c>
      <c r="G1786" s="36">
        <v>3653.86</v>
      </c>
      <c r="H1786" s="61">
        <v>443672060</v>
      </c>
      <c r="I1786" s="36">
        <v>0</v>
      </c>
      <c r="J1786" s="36">
        <v>0</v>
      </c>
      <c r="K1786" s="36">
        <v>0</v>
      </c>
      <c r="L1786" s="36">
        <v>1.58</v>
      </c>
      <c r="M1786" s="36">
        <v>9906.2099999999991</v>
      </c>
      <c r="N1786" s="37" t="s">
        <v>1345</v>
      </c>
      <c r="O1786" s="14">
        <f t="shared" si="160"/>
        <v>45919.360509259262</v>
      </c>
      <c r="P1786" s="19">
        <f t="shared" si="161"/>
        <v>45919.568842592598</v>
      </c>
      <c r="Q1786" s="20" t="str">
        <f t="shared" si="162"/>
        <v>19/09/2025</v>
      </c>
      <c r="R1786" s="13" t="str">
        <f t="shared" si="163"/>
        <v>13</v>
      </c>
      <c r="S1786" s="13" t="str">
        <f t="shared" si="164"/>
        <v>Fri</v>
      </c>
    </row>
    <row r="1787" spans="1:19" x14ac:dyDescent="0.25">
      <c r="A1787" s="58">
        <v>45919.361550925925</v>
      </c>
      <c r="B1787" s="59">
        <v>444452839</v>
      </c>
      <c r="C1787" s="38" t="s">
        <v>36</v>
      </c>
      <c r="D1787" s="38" t="s">
        <v>38</v>
      </c>
      <c r="E1787" s="38" t="s">
        <v>45</v>
      </c>
      <c r="F1787" s="38" t="s">
        <v>120</v>
      </c>
      <c r="G1787" s="35">
        <v>3654.66</v>
      </c>
      <c r="H1787" s="59">
        <v>443672446</v>
      </c>
      <c r="I1787" s="35">
        <v>0</v>
      </c>
      <c r="J1787" s="35">
        <v>0</v>
      </c>
      <c r="K1787" s="35">
        <v>0</v>
      </c>
      <c r="L1787" s="35">
        <v>0</v>
      </c>
      <c r="M1787" s="35">
        <v>9906.2099999999991</v>
      </c>
      <c r="N1787" s="38" t="s">
        <v>77</v>
      </c>
      <c r="O1787" s="14">
        <f t="shared" si="160"/>
        <v>45919.361550925925</v>
      </c>
      <c r="P1787" s="19">
        <f t="shared" si="161"/>
        <v>45919.569884259261</v>
      </c>
      <c r="Q1787" s="20" t="str">
        <f t="shared" si="162"/>
        <v>19/09/2025</v>
      </c>
      <c r="R1787" s="13" t="str">
        <f t="shared" si="163"/>
        <v>13</v>
      </c>
      <c r="S1787" s="13" t="str">
        <f t="shared" si="164"/>
        <v>Fri</v>
      </c>
    </row>
    <row r="1788" spans="1:19" x14ac:dyDescent="0.25">
      <c r="A1788" s="60">
        <v>45919.361550925925</v>
      </c>
      <c r="B1788" s="61">
        <v>444452841</v>
      </c>
      <c r="C1788" s="37" t="s">
        <v>36</v>
      </c>
      <c r="D1788" s="37" t="s">
        <v>38</v>
      </c>
      <c r="E1788" s="37" t="s">
        <v>45</v>
      </c>
      <c r="F1788" s="37" t="s">
        <v>120</v>
      </c>
      <c r="G1788" s="36">
        <v>3654.66</v>
      </c>
      <c r="H1788" s="61">
        <v>443672448</v>
      </c>
      <c r="I1788" s="36">
        <v>0</v>
      </c>
      <c r="J1788" s="36">
        <v>0</v>
      </c>
      <c r="K1788" s="36">
        <v>0</v>
      </c>
      <c r="L1788" s="36">
        <v>0</v>
      </c>
      <c r="M1788" s="36">
        <v>9906.2099999999991</v>
      </c>
      <c r="N1788" s="37" t="s">
        <v>108</v>
      </c>
      <c r="O1788" s="14">
        <f t="shared" si="160"/>
        <v>45919.361550925925</v>
      </c>
      <c r="P1788" s="19">
        <f t="shared" si="161"/>
        <v>45919.569884259261</v>
      </c>
      <c r="Q1788" s="20" t="str">
        <f t="shared" si="162"/>
        <v>19/09/2025</v>
      </c>
      <c r="R1788" s="13" t="str">
        <f t="shared" si="163"/>
        <v>13</v>
      </c>
      <c r="S1788" s="13" t="str">
        <f t="shared" si="164"/>
        <v>Fri</v>
      </c>
    </row>
    <row r="1789" spans="1:19" x14ac:dyDescent="0.25">
      <c r="A1789" s="58">
        <v>45919.361550925925</v>
      </c>
      <c r="B1789" s="59">
        <v>444452845</v>
      </c>
      <c r="C1789" s="38" t="s">
        <v>36</v>
      </c>
      <c r="D1789" s="38" t="s">
        <v>38</v>
      </c>
      <c r="E1789" s="38" t="s">
        <v>45</v>
      </c>
      <c r="F1789" s="38" t="s">
        <v>120</v>
      </c>
      <c r="G1789" s="35">
        <v>3654.66</v>
      </c>
      <c r="H1789" s="59">
        <v>443672452</v>
      </c>
      <c r="I1789" s="35">
        <v>0</v>
      </c>
      <c r="J1789" s="35">
        <v>0</v>
      </c>
      <c r="K1789" s="35">
        <v>0</v>
      </c>
      <c r="L1789" s="35">
        <v>0</v>
      </c>
      <c r="M1789" s="35">
        <v>9906.2099999999991</v>
      </c>
      <c r="N1789" s="38" t="s">
        <v>109</v>
      </c>
      <c r="O1789" s="14">
        <f t="shared" si="160"/>
        <v>45919.361550925925</v>
      </c>
      <c r="P1789" s="19">
        <f t="shared" si="161"/>
        <v>45919.569884259261</v>
      </c>
      <c r="Q1789" s="20" t="str">
        <f t="shared" si="162"/>
        <v>19/09/2025</v>
      </c>
      <c r="R1789" s="13" t="str">
        <f t="shared" si="163"/>
        <v>13</v>
      </c>
      <c r="S1789" s="13" t="str">
        <f t="shared" si="164"/>
        <v>Fri</v>
      </c>
    </row>
    <row r="1790" spans="1:19" x14ac:dyDescent="0.25">
      <c r="A1790" s="60">
        <v>45919.361631944441</v>
      </c>
      <c r="B1790" s="61">
        <v>444452882</v>
      </c>
      <c r="C1790" s="37" t="s">
        <v>36</v>
      </c>
      <c r="D1790" s="37" t="s">
        <v>37</v>
      </c>
      <c r="E1790" s="37" t="s">
        <v>46</v>
      </c>
      <c r="F1790" s="37" t="s">
        <v>120</v>
      </c>
      <c r="G1790" s="36">
        <v>3655.23</v>
      </c>
      <c r="H1790" s="61">
        <v>443672488</v>
      </c>
      <c r="I1790" s="36">
        <v>0</v>
      </c>
      <c r="J1790" s="36">
        <v>0</v>
      </c>
      <c r="K1790" s="36">
        <v>0</v>
      </c>
      <c r="L1790" s="36">
        <v>0.21</v>
      </c>
      <c r="M1790" s="36">
        <v>9906.42</v>
      </c>
      <c r="N1790" s="37" t="s">
        <v>1346</v>
      </c>
      <c r="O1790" s="14">
        <f t="shared" si="160"/>
        <v>45919.361631944441</v>
      </c>
      <c r="P1790" s="19">
        <f t="shared" si="161"/>
        <v>45919.569965277777</v>
      </c>
      <c r="Q1790" s="20" t="str">
        <f t="shared" si="162"/>
        <v>19/09/2025</v>
      </c>
      <c r="R1790" s="13" t="str">
        <f t="shared" si="163"/>
        <v>13</v>
      </c>
      <c r="S1790" s="13" t="str">
        <f t="shared" si="164"/>
        <v>Fri</v>
      </c>
    </row>
    <row r="1791" spans="1:19" x14ac:dyDescent="0.25">
      <c r="A1791" s="58">
        <v>45919.361631944441</v>
      </c>
      <c r="B1791" s="59">
        <v>444452883</v>
      </c>
      <c r="C1791" s="38" t="s">
        <v>36</v>
      </c>
      <c r="D1791" s="38" t="s">
        <v>37</v>
      </c>
      <c r="E1791" s="38" t="s">
        <v>46</v>
      </c>
      <c r="F1791" s="38" t="s">
        <v>120</v>
      </c>
      <c r="G1791" s="35">
        <v>3655.23</v>
      </c>
      <c r="H1791" s="59">
        <v>443672489</v>
      </c>
      <c r="I1791" s="35">
        <v>0</v>
      </c>
      <c r="J1791" s="35">
        <v>0</v>
      </c>
      <c r="K1791" s="35">
        <v>0</v>
      </c>
      <c r="L1791" s="35">
        <v>0.21</v>
      </c>
      <c r="M1791" s="35">
        <v>9906.6299999999992</v>
      </c>
      <c r="N1791" s="38" t="s">
        <v>1346</v>
      </c>
      <c r="O1791" s="14">
        <f t="shared" si="160"/>
        <v>45919.361631944441</v>
      </c>
      <c r="P1791" s="19">
        <f t="shared" si="161"/>
        <v>45919.569965277777</v>
      </c>
      <c r="Q1791" s="20" t="str">
        <f t="shared" si="162"/>
        <v>19/09/2025</v>
      </c>
      <c r="R1791" s="13" t="str">
        <f t="shared" si="163"/>
        <v>13</v>
      </c>
      <c r="S1791" s="13" t="str">
        <f t="shared" si="164"/>
        <v>Fri</v>
      </c>
    </row>
    <row r="1792" spans="1:19" x14ac:dyDescent="0.25">
      <c r="A1792" s="60">
        <v>45919.361631944441</v>
      </c>
      <c r="B1792" s="61">
        <v>444452884</v>
      </c>
      <c r="C1792" s="37" t="s">
        <v>36</v>
      </c>
      <c r="D1792" s="37" t="s">
        <v>37</v>
      </c>
      <c r="E1792" s="37" t="s">
        <v>46</v>
      </c>
      <c r="F1792" s="37" t="s">
        <v>120</v>
      </c>
      <c r="G1792" s="36">
        <v>3655.23</v>
      </c>
      <c r="H1792" s="61">
        <v>443672490</v>
      </c>
      <c r="I1792" s="36">
        <v>0</v>
      </c>
      <c r="J1792" s="36">
        <v>0</v>
      </c>
      <c r="K1792" s="36">
        <v>0</v>
      </c>
      <c r="L1792" s="36">
        <v>0.19</v>
      </c>
      <c r="M1792" s="36">
        <v>9906.82</v>
      </c>
      <c r="N1792" s="37" t="s">
        <v>1346</v>
      </c>
      <c r="O1792" s="14">
        <f t="shared" si="160"/>
        <v>45919.361631944441</v>
      </c>
      <c r="P1792" s="19">
        <f t="shared" si="161"/>
        <v>45919.569965277777</v>
      </c>
      <c r="Q1792" s="20" t="str">
        <f t="shared" si="162"/>
        <v>19/09/2025</v>
      </c>
      <c r="R1792" s="13" t="str">
        <f t="shared" si="163"/>
        <v>13</v>
      </c>
      <c r="S1792" s="13" t="str">
        <f t="shared" si="164"/>
        <v>Fri</v>
      </c>
    </row>
    <row r="1793" spans="1:19" x14ac:dyDescent="0.25">
      <c r="A1793" s="58">
        <v>45919.361666666664</v>
      </c>
      <c r="B1793" s="59">
        <v>444452902</v>
      </c>
      <c r="C1793" s="38" t="s">
        <v>36</v>
      </c>
      <c r="D1793" s="38" t="s">
        <v>38</v>
      </c>
      <c r="E1793" s="38" t="s">
        <v>45</v>
      </c>
      <c r="F1793" s="38" t="s">
        <v>120</v>
      </c>
      <c r="G1793" s="35">
        <v>3655.15</v>
      </c>
      <c r="H1793" s="59">
        <v>443672507</v>
      </c>
      <c r="I1793" s="35">
        <v>0</v>
      </c>
      <c r="J1793" s="35">
        <v>0</v>
      </c>
      <c r="K1793" s="35">
        <v>0</v>
      </c>
      <c r="L1793" s="35">
        <v>0</v>
      </c>
      <c r="M1793" s="35">
        <v>9906.82</v>
      </c>
      <c r="N1793" s="38" t="s">
        <v>47</v>
      </c>
      <c r="O1793" s="14">
        <f t="shared" si="160"/>
        <v>45919.361666666664</v>
      </c>
      <c r="P1793" s="19">
        <f t="shared" si="161"/>
        <v>45919.57</v>
      </c>
      <c r="Q1793" s="20" t="str">
        <f t="shared" si="162"/>
        <v>19/09/2025</v>
      </c>
      <c r="R1793" s="13" t="str">
        <f t="shared" si="163"/>
        <v>13</v>
      </c>
      <c r="S1793" s="13" t="str">
        <f t="shared" si="164"/>
        <v>Fri</v>
      </c>
    </row>
    <row r="1794" spans="1:19" x14ac:dyDescent="0.25">
      <c r="A1794" s="60">
        <v>45919.361666666664</v>
      </c>
      <c r="B1794" s="61">
        <v>444452903</v>
      </c>
      <c r="C1794" s="37" t="s">
        <v>36</v>
      </c>
      <c r="D1794" s="37" t="s">
        <v>38</v>
      </c>
      <c r="E1794" s="37" t="s">
        <v>45</v>
      </c>
      <c r="F1794" s="37" t="s">
        <v>120</v>
      </c>
      <c r="G1794" s="36">
        <v>3655.13</v>
      </c>
      <c r="H1794" s="61">
        <v>443672508</v>
      </c>
      <c r="I1794" s="36">
        <v>0</v>
      </c>
      <c r="J1794" s="36">
        <v>0</v>
      </c>
      <c r="K1794" s="36">
        <v>0</v>
      </c>
      <c r="L1794" s="36">
        <v>0</v>
      </c>
      <c r="M1794" s="36">
        <v>9906.82</v>
      </c>
      <c r="N1794" s="37" t="s">
        <v>48</v>
      </c>
      <c r="O1794" s="14">
        <f t="shared" si="160"/>
        <v>45919.361666666664</v>
      </c>
      <c r="P1794" s="19">
        <f t="shared" si="161"/>
        <v>45919.57</v>
      </c>
      <c r="Q1794" s="20" t="str">
        <f t="shared" si="162"/>
        <v>19/09/2025</v>
      </c>
      <c r="R1794" s="13" t="str">
        <f t="shared" si="163"/>
        <v>13</v>
      </c>
      <c r="S1794" s="13" t="str">
        <f t="shared" si="164"/>
        <v>Fri</v>
      </c>
    </row>
    <row r="1795" spans="1:19" x14ac:dyDescent="0.25">
      <c r="A1795" s="58">
        <v>45919.361666666664</v>
      </c>
      <c r="B1795" s="59">
        <v>444452905</v>
      </c>
      <c r="C1795" s="38" t="s">
        <v>36</v>
      </c>
      <c r="D1795" s="38" t="s">
        <v>38</v>
      </c>
      <c r="E1795" s="38" t="s">
        <v>45</v>
      </c>
      <c r="F1795" s="38" t="s">
        <v>120</v>
      </c>
      <c r="G1795" s="35">
        <v>3655.08</v>
      </c>
      <c r="H1795" s="59">
        <v>443672510</v>
      </c>
      <c r="I1795" s="35">
        <v>0</v>
      </c>
      <c r="J1795" s="35">
        <v>0</v>
      </c>
      <c r="K1795" s="35">
        <v>0</v>
      </c>
      <c r="L1795" s="35">
        <v>0</v>
      </c>
      <c r="M1795" s="35">
        <v>9906.82</v>
      </c>
      <c r="N1795" s="38" t="s">
        <v>52</v>
      </c>
      <c r="O1795" s="14">
        <f t="shared" si="160"/>
        <v>45919.361666666664</v>
      </c>
      <c r="P1795" s="19">
        <f t="shared" si="161"/>
        <v>45919.57</v>
      </c>
      <c r="Q1795" s="20" t="str">
        <f t="shared" si="162"/>
        <v>19/09/2025</v>
      </c>
      <c r="R1795" s="13" t="str">
        <f t="shared" si="163"/>
        <v>13</v>
      </c>
      <c r="S1795" s="13" t="str">
        <f t="shared" si="164"/>
        <v>Fri</v>
      </c>
    </row>
    <row r="1796" spans="1:19" x14ac:dyDescent="0.25">
      <c r="A1796" s="60">
        <v>45919.362407407411</v>
      </c>
      <c r="B1796" s="61">
        <v>444453307</v>
      </c>
      <c r="C1796" s="37" t="s">
        <v>36</v>
      </c>
      <c r="D1796" s="37" t="s">
        <v>37</v>
      </c>
      <c r="E1796" s="37" t="s">
        <v>46</v>
      </c>
      <c r="F1796" s="37" t="s">
        <v>120</v>
      </c>
      <c r="G1796" s="36">
        <v>3653.09</v>
      </c>
      <c r="H1796" s="61">
        <v>443672899</v>
      </c>
      <c r="I1796" s="36">
        <v>0</v>
      </c>
      <c r="J1796" s="36">
        <v>0</v>
      </c>
      <c r="K1796" s="36">
        <v>0</v>
      </c>
      <c r="L1796" s="36">
        <v>1.57</v>
      </c>
      <c r="M1796" s="36">
        <v>9908.39</v>
      </c>
      <c r="N1796" s="37" t="s">
        <v>1347</v>
      </c>
      <c r="O1796" s="14">
        <f t="shared" si="160"/>
        <v>45919.362407407411</v>
      </c>
      <c r="P1796" s="19">
        <f t="shared" si="161"/>
        <v>45919.570740740746</v>
      </c>
      <c r="Q1796" s="20" t="str">
        <f t="shared" si="162"/>
        <v>19/09/2025</v>
      </c>
      <c r="R1796" s="13" t="str">
        <f t="shared" si="163"/>
        <v>13</v>
      </c>
      <c r="S1796" s="13" t="str">
        <f t="shared" si="164"/>
        <v>Fri</v>
      </c>
    </row>
    <row r="1797" spans="1:19" x14ac:dyDescent="0.25">
      <c r="A1797" s="58">
        <v>45919.362407407411</v>
      </c>
      <c r="B1797" s="59">
        <v>444453308</v>
      </c>
      <c r="C1797" s="38" t="s">
        <v>36</v>
      </c>
      <c r="D1797" s="38" t="s">
        <v>37</v>
      </c>
      <c r="E1797" s="38" t="s">
        <v>46</v>
      </c>
      <c r="F1797" s="38" t="s">
        <v>120</v>
      </c>
      <c r="G1797" s="35">
        <v>3653.09</v>
      </c>
      <c r="H1797" s="59">
        <v>443672900</v>
      </c>
      <c r="I1797" s="35">
        <v>0</v>
      </c>
      <c r="J1797" s="35">
        <v>0</v>
      </c>
      <c r="K1797" s="35">
        <v>0</v>
      </c>
      <c r="L1797" s="35">
        <v>1.57</v>
      </c>
      <c r="M1797" s="35">
        <v>9909.9599999999991</v>
      </c>
      <c r="N1797" s="38" t="s">
        <v>1347</v>
      </c>
      <c r="O1797" s="14">
        <f t="shared" si="160"/>
        <v>45919.362407407411</v>
      </c>
      <c r="P1797" s="19">
        <f t="shared" si="161"/>
        <v>45919.570740740746</v>
      </c>
      <c r="Q1797" s="20" t="str">
        <f t="shared" si="162"/>
        <v>19/09/2025</v>
      </c>
      <c r="R1797" s="13" t="str">
        <f t="shared" si="163"/>
        <v>13</v>
      </c>
      <c r="S1797" s="13" t="str">
        <f t="shared" si="164"/>
        <v>Fri</v>
      </c>
    </row>
    <row r="1798" spans="1:19" x14ac:dyDescent="0.25">
      <c r="A1798" s="60">
        <v>45919.362407407411</v>
      </c>
      <c r="B1798" s="61">
        <v>444453309</v>
      </c>
      <c r="C1798" s="37" t="s">
        <v>36</v>
      </c>
      <c r="D1798" s="37" t="s">
        <v>37</v>
      </c>
      <c r="E1798" s="37" t="s">
        <v>46</v>
      </c>
      <c r="F1798" s="37" t="s">
        <v>120</v>
      </c>
      <c r="G1798" s="36">
        <v>3653.09</v>
      </c>
      <c r="H1798" s="61">
        <v>443672901</v>
      </c>
      <c r="I1798" s="36">
        <v>0</v>
      </c>
      <c r="J1798" s="36">
        <v>0</v>
      </c>
      <c r="K1798" s="36">
        <v>0</v>
      </c>
      <c r="L1798" s="36">
        <v>1.57</v>
      </c>
      <c r="M1798" s="36">
        <v>9911.5300000000007</v>
      </c>
      <c r="N1798" s="37" t="s">
        <v>1347</v>
      </c>
      <c r="O1798" s="14">
        <f t="shared" si="160"/>
        <v>45919.362407407411</v>
      </c>
      <c r="P1798" s="19">
        <f t="shared" si="161"/>
        <v>45919.570740740746</v>
      </c>
      <c r="Q1798" s="20" t="str">
        <f t="shared" si="162"/>
        <v>19/09/2025</v>
      </c>
      <c r="R1798" s="13" t="str">
        <f t="shared" si="163"/>
        <v>13</v>
      </c>
      <c r="S1798" s="13" t="str">
        <f t="shared" si="164"/>
        <v>Fri</v>
      </c>
    </row>
    <row r="1799" spans="1:19" x14ac:dyDescent="0.25">
      <c r="A1799" s="58">
        <v>45919.363287037035</v>
      </c>
      <c r="B1799" s="59">
        <v>444453939</v>
      </c>
      <c r="C1799" s="38" t="s">
        <v>36</v>
      </c>
      <c r="D1799" s="38" t="s">
        <v>38</v>
      </c>
      <c r="E1799" s="38" t="s">
        <v>45</v>
      </c>
      <c r="F1799" s="38" t="s">
        <v>120</v>
      </c>
      <c r="G1799" s="35">
        <v>3654.09</v>
      </c>
      <c r="H1799" s="59">
        <v>443673525</v>
      </c>
      <c r="I1799" s="35">
        <v>0</v>
      </c>
      <c r="J1799" s="35">
        <v>0</v>
      </c>
      <c r="K1799" s="35">
        <v>0</v>
      </c>
      <c r="L1799" s="35">
        <v>0</v>
      </c>
      <c r="M1799" s="35">
        <v>9911.5300000000007</v>
      </c>
      <c r="N1799" s="38" t="s">
        <v>109</v>
      </c>
      <c r="O1799" s="14">
        <f t="shared" si="160"/>
        <v>45919.363287037035</v>
      </c>
      <c r="P1799" s="19">
        <f t="shared" si="161"/>
        <v>45919.571620370371</v>
      </c>
      <c r="Q1799" s="20" t="str">
        <f t="shared" si="162"/>
        <v>19/09/2025</v>
      </c>
      <c r="R1799" s="13" t="str">
        <f t="shared" si="163"/>
        <v>13</v>
      </c>
      <c r="S1799" s="13" t="str">
        <f t="shared" si="164"/>
        <v>Fri</v>
      </c>
    </row>
    <row r="1800" spans="1:19" x14ac:dyDescent="0.25">
      <c r="A1800" s="60">
        <v>45919.363287037035</v>
      </c>
      <c r="B1800" s="61">
        <v>444453942</v>
      </c>
      <c r="C1800" s="37" t="s">
        <v>36</v>
      </c>
      <c r="D1800" s="37" t="s">
        <v>38</v>
      </c>
      <c r="E1800" s="37" t="s">
        <v>45</v>
      </c>
      <c r="F1800" s="37" t="s">
        <v>120</v>
      </c>
      <c r="G1800" s="36">
        <v>3654.09</v>
      </c>
      <c r="H1800" s="61">
        <v>443673528</v>
      </c>
      <c r="I1800" s="36">
        <v>0</v>
      </c>
      <c r="J1800" s="36">
        <v>0</v>
      </c>
      <c r="K1800" s="36">
        <v>0</v>
      </c>
      <c r="L1800" s="36">
        <v>0</v>
      </c>
      <c r="M1800" s="36">
        <v>9911.5300000000007</v>
      </c>
      <c r="N1800" s="37" t="s">
        <v>108</v>
      </c>
      <c r="O1800" s="14">
        <f t="shared" si="160"/>
        <v>45919.363287037035</v>
      </c>
      <c r="P1800" s="19">
        <f t="shared" si="161"/>
        <v>45919.571620370371</v>
      </c>
      <c r="Q1800" s="20" t="str">
        <f t="shared" si="162"/>
        <v>19/09/2025</v>
      </c>
      <c r="R1800" s="13" t="str">
        <f t="shared" si="163"/>
        <v>13</v>
      </c>
      <c r="S1800" s="13" t="str">
        <f t="shared" si="164"/>
        <v>Fri</v>
      </c>
    </row>
    <row r="1801" spans="1:19" x14ac:dyDescent="0.25">
      <c r="A1801" s="58">
        <v>45919.363287037035</v>
      </c>
      <c r="B1801" s="59">
        <v>444453945</v>
      </c>
      <c r="C1801" s="38" t="s">
        <v>36</v>
      </c>
      <c r="D1801" s="38" t="s">
        <v>38</v>
      </c>
      <c r="E1801" s="38" t="s">
        <v>45</v>
      </c>
      <c r="F1801" s="38" t="s">
        <v>120</v>
      </c>
      <c r="G1801" s="35">
        <v>3654.11</v>
      </c>
      <c r="H1801" s="59">
        <v>443673531</v>
      </c>
      <c r="I1801" s="35">
        <v>0</v>
      </c>
      <c r="J1801" s="35">
        <v>0</v>
      </c>
      <c r="K1801" s="35">
        <v>0</v>
      </c>
      <c r="L1801" s="35">
        <v>0</v>
      </c>
      <c r="M1801" s="35">
        <v>9911.5300000000007</v>
      </c>
      <c r="N1801" s="38" t="s">
        <v>77</v>
      </c>
      <c r="O1801" s="14">
        <f t="shared" si="160"/>
        <v>45919.363287037035</v>
      </c>
      <c r="P1801" s="19">
        <f t="shared" si="161"/>
        <v>45919.571620370371</v>
      </c>
      <c r="Q1801" s="20" t="str">
        <f t="shared" si="162"/>
        <v>19/09/2025</v>
      </c>
      <c r="R1801" s="13" t="str">
        <f t="shared" si="163"/>
        <v>13</v>
      </c>
      <c r="S1801" s="13" t="str">
        <f t="shared" si="164"/>
        <v>Fri</v>
      </c>
    </row>
    <row r="1802" spans="1:19" x14ac:dyDescent="0.25">
      <c r="A1802" s="60">
        <v>45919.363287037035</v>
      </c>
      <c r="B1802" s="61">
        <v>444453946</v>
      </c>
      <c r="C1802" s="37" t="s">
        <v>36</v>
      </c>
      <c r="D1802" s="37" t="s">
        <v>37</v>
      </c>
      <c r="E1802" s="37" t="s">
        <v>46</v>
      </c>
      <c r="F1802" s="37" t="s">
        <v>120</v>
      </c>
      <c r="G1802" s="36">
        <v>3654.42</v>
      </c>
      <c r="H1802" s="61">
        <v>443673532</v>
      </c>
      <c r="I1802" s="36">
        <v>0</v>
      </c>
      <c r="J1802" s="36">
        <v>0</v>
      </c>
      <c r="K1802" s="36">
        <v>0</v>
      </c>
      <c r="L1802" s="36">
        <v>0.33</v>
      </c>
      <c r="M1802" s="36">
        <v>9911.86</v>
      </c>
      <c r="N1802" s="37" t="s">
        <v>1348</v>
      </c>
      <c r="O1802" s="14">
        <f t="shared" si="160"/>
        <v>45919.363287037035</v>
      </c>
      <c r="P1802" s="19">
        <f t="shared" si="161"/>
        <v>45919.571620370371</v>
      </c>
      <c r="Q1802" s="20" t="str">
        <f t="shared" si="162"/>
        <v>19/09/2025</v>
      </c>
      <c r="R1802" s="13" t="str">
        <f t="shared" si="163"/>
        <v>13</v>
      </c>
      <c r="S1802" s="13" t="str">
        <f t="shared" si="164"/>
        <v>Fri</v>
      </c>
    </row>
    <row r="1803" spans="1:19" x14ac:dyDescent="0.25">
      <c r="A1803" s="58">
        <v>45919.363298611112</v>
      </c>
      <c r="B1803" s="59">
        <v>444453951</v>
      </c>
      <c r="C1803" s="38" t="s">
        <v>36</v>
      </c>
      <c r="D1803" s="38" t="s">
        <v>37</v>
      </c>
      <c r="E1803" s="38" t="s">
        <v>46</v>
      </c>
      <c r="F1803" s="38" t="s">
        <v>120</v>
      </c>
      <c r="G1803" s="35">
        <v>3654.67</v>
      </c>
      <c r="H1803" s="59">
        <v>443673537</v>
      </c>
      <c r="I1803" s="35">
        <v>0</v>
      </c>
      <c r="J1803" s="35">
        <v>0</v>
      </c>
      <c r="K1803" s="35">
        <v>0</v>
      </c>
      <c r="L1803" s="35">
        <v>0.48</v>
      </c>
      <c r="M1803" s="35">
        <v>9912.34</v>
      </c>
      <c r="N1803" s="38" t="s">
        <v>1349</v>
      </c>
      <c r="O1803" s="14">
        <f t="shared" si="160"/>
        <v>45919.363298611112</v>
      </c>
      <c r="P1803" s="19">
        <f t="shared" si="161"/>
        <v>45919.571631944447</v>
      </c>
      <c r="Q1803" s="20" t="str">
        <f t="shared" si="162"/>
        <v>19/09/2025</v>
      </c>
      <c r="R1803" s="13" t="str">
        <f t="shared" si="163"/>
        <v>13</v>
      </c>
      <c r="S1803" s="13" t="str">
        <f t="shared" si="164"/>
        <v>Fri</v>
      </c>
    </row>
    <row r="1804" spans="1:19" x14ac:dyDescent="0.25">
      <c r="A1804" s="60">
        <v>45919.363298611112</v>
      </c>
      <c r="B1804" s="61">
        <v>444453952</v>
      </c>
      <c r="C1804" s="37" t="s">
        <v>36</v>
      </c>
      <c r="D1804" s="37" t="s">
        <v>37</v>
      </c>
      <c r="E1804" s="37" t="s">
        <v>46</v>
      </c>
      <c r="F1804" s="37" t="s">
        <v>120</v>
      </c>
      <c r="G1804" s="36">
        <v>3654.67</v>
      </c>
      <c r="H1804" s="61">
        <v>443673538</v>
      </c>
      <c r="I1804" s="36">
        <v>0</v>
      </c>
      <c r="J1804" s="36">
        <v>0</v>
      </c>
      <c r="K1804" s="36">
        <v>0</v>
      </c>
      <c r="L1804" s="36">
        <v>0.46</v>
      </c>
      <c r="M1804" s="36">
        <v>9912.7999999999993</v>
      </c>
      <c r="N1804" s="37" t="s">
        <v>1350</v>
      </c>
      <c r="O1804" s="14">
        <f t="shared" si="160"/>
        <v>45919.363298611112</v>
      </c>
      <c r="P1804" s="19">
        <f t="shared" si="161"/>
        <v>45919.571631944447</v>
      </c>
      <c r="Q1804" s="20" t="str">
        <f t="shared" si="162"/>
        <v>19/09/2025</v>
      </c>
      <c r="R1804" s="13" t="str">
        <f t="shared" si="163"/>
        <v>13</v>
      </c>
      <c r="S1804" s="13" t="str">
        <f t="shared" si="164"/>
        <v>Fri</v>
      </c>
    </row>
    <row r="1805" spans="1:19" x14ac:dyDescent="0.25">
      <c r="A1805" s="58">
        <v>45919.363298611112</v>
      </c>
      <c r="B1805" s="59">
        <v>444453953</v>
      </c>
      <c r="C1805" s="38" t="s">
        <v>36</v>
      </c>
      <c r="D1805" s="38" t="s">
        <v>37</v>
      </c>
      <c r="E1805" s="38" t="s">
        <v>46</v>
      </c>
      <c r="F1805" s="38" t="s">
        <v>120</v>
      </c>
      <c r="G1805" s="35">
        <v>3654.67</v>
      </c>
      <c r="H1805" s="59">
        <v>443673539</v>
      </c>
      <c r="I1805" s="35">
        <v>0</v>
      </c>
      <c r="J1805" s="35">
        <v>0</v>
      </c>
      <c r="K1805" s="35">
        <v>0</v>
      </c>
      <c r="L1805" s="35">
        <v>0.41</v>
      </c>
      <c r="M1805" s="35">
        <v>9913.2099999999991</v>
      </c>
      <c r="N1805" s="38" t="s">
        <v>1350</v>
      </c>
      <c r="O1805" s="14">
        <f t="shared" si="160"/>
        <v>45919.363298611112</v>
      </c>
      <c r="P1805" s="19">
        <f t="shared" si="161"/>
        <v>45919.571631944447</v>
      </c>
      <c r="Q1805" s="20" t="str">
        <f t="shared" si="162"/>
        <v>19/09/2025</v>
      </c>
      <c r="R1805" s="13" t="str">
        <f t="shared" si="163"/>
        <v>13</v>
      </c>
      <c r="S1805" s="13" t="str">
        <f t="shared" si="164"/>
        <v>Fri</v>
      </c>
    </row>
    <row r="1806" spans="1:19" x14ac:dyDescent="0.25">
      <c r="A1806" s="60">
        <v>45919.363518518519</v>
      </c>
      <c r="B1806" s="61">
        <v>444454060</v>
      </c>
      <c r="C1806" s="37" t="s">
        <v>36</v>
      </c>
      <c r="D1806" s="37" t="s">
        <v>38</v>
      </c>
      <c r="E1806" s="37" t="s">
        <v>45</v>
      </c>
      <c r="F1806" s="37" t="s">
        <v>120</v>
      </c>
      <c r="G1806" s="36">
        <v>3654.46</v>
      </c>
      <c r="H1806" s="61">
        <v>443673643</v>
      </c>
      <c r="I1806" s="36">
        <v>0</v>
      </c>
      <c r="J1806" s="36">
        <v>0</v>
      </c>
      <c r="K1806" s="36">
        <v>0</v>
      </c>
      <c r="L1806" s="36">
        <v>0</v>
      </c>
      <c r="M1806" s="36">
        <v>9913.2099999999991</v>
      </c>
      <c r="N1806" s="37" t="s">
        <v>47</v>
      </c>
      <c r="O1806" s="14">
        <f t="shared" si="160"/>
        <v>45919.363518518519</v>
      </c>
      <c r="P1806" s="19">
        <f t="shared" si="161"/>
        <v>45919.571851851855</v>
      </c>
      <c r="Q1806" s="20" t="str">
        <f t="shared" si="162"/>
        <v>19/09/2025</v>
      </c>
      <c r="R1806" s="13" t="str">
        <f t="shared" si="163"/>
        <v>13</v>
      </c>
      <c r="S1806" s="13" t="str">
        <f t="shared" si="164"/>
        <v>Fri</v>
      </c>
    </row>
    <row r="1807" spans="1:19" x14ac:dyDescent="0.25">
      <c r="A1807" s="58">
        <v>45919.363518518519</v>
      </c>
      <c r="B1807" s="59">
        <v>444454061</v>
      </c>
      <c r="C1807" s="38" t="s">
        <v>36</v>
      </c>
      <c r="D1807" s="38" t="s">
        <v>38</v>
      </c>
      <c r="E1807" s="38" t="s">
        <v>45</v>
      </c>
      <c r="F1807" s="38" t="s">
        <v>120</v>
      </c>
      <c r="G1807" s="35">
        <v>3654.46</v>
      </c>
      <c r="H1807" s="59">
        <v>443673644</v>
      </c>
      <c r="I1807" s="35">
        <v>0</v>
      </c>
      <c r="J1807" s="35">
        <v>0</v>
      </c>
      <c r="K1807" s="35">
        <v>0</v>
      </c>
      <c r="L1807" s="35">
        <v>0</v>
      </c>
      <c r="M1807" s="35">
        <v>9913.2099999999991</v>
      </c>
      <c r="N1807" s="38" t="s">
        <v>52</v>
      </c>
      <c r="O1807" s="14">
        <f t="shared" si="160"/>
        <v>45919.363518518519</v>
      </c>
      <c r="P1807" s="19">
        <f t="shared" si="161"/>
        <v>45919.571851851855</v>
      </c>
      <c r="Q1807" s="20" t="str">
        <f t="shared" si="162"/>
        <v>19/09/2025</v>
      </c>
      <c r="R1807" s="13" t="str">
        <f t="shared" si="163"/>
        <v>13</v>
      </c>
      <c r="S1807" s="13" t="str">
        <f t="shared" si="164"/>
        <v>Fri</v>
      </c>
    </row>
    <row r="1808" spans="1:19" x14ac:dyDescent="0.25">
      <c r="A1808" s="60">
        <v>45919.363518518519</v>
      </c>
      <c r="B1808" s="61">
        <v>444454062</v>
      </c>
      <c r="C1808" s="37" t="s">
        <v>36</v>
      </c>
      <c r="D1808" s="37" t="s">
        <v>38</v>
      </c>
      <c r="E1808" s="37" t="s">
        <v>45</v>
      </c>
      <c r="F1808" s="37" t="s">
        <v>120</v>
      </c>
      <c r="G1808" s="36">
        <v>3654.46</v>
      </c>
      <c r="H1808" s="61">
        <v>443673645</v>
      </c>
      <c r="I1808" s="36">
        <v>0</v>
      </c>
      <c r="J1808" s="36">
        <v>0</v>
      </c>
      <c r="K1808" s="36">
        <v>0</v>
      </c>
      <c r="L1808" s="36">
        <v>0</v>
      </c>
      <c r="M1808" s="36">
        <v>9913.2099999999991</v>
      </c>
      <c r="N1808" s="37" t="s">
        <v>48</v>
      </c>
      <c r="O1808" s="14">
        <f t="shared" si="160"/>
        <v>45919.363518518519</v>
      </c>
      <c r="P1808" s="19">
        <f t="shared" si="161"/>
        <v>45919.571851851855</v>
      </c>
      <c r="Q1808" s="20" t="str">
        <f t="shared" si="162"/>
        <v>19/09/2025</v>
      </c>
      <c r="R1808" s="13" t="str">
        <f t="shared" si="163"/>
        <v>13</v>
      </c>
      <c r="S1808" s="13" t="str">
        <f t="shared" si="164"/>
        <v>Fri</v>
      </c>
    </row>
    <row r="1809" spans="1:19" x14ac:dyDescent="0.25">
      <c r="A1809" s="58">
        <v>45919.364259259259</v>
      </c>
      <c r="B1809" s="59">
        <v>444454216</v>
      </c>
      <c r="C1809" s="38" t="s">
        <v>36</v>
      </c>
      <c r="D1809" s="38" t="s">
        <v>37</v>
      </c>
      <c r="E1809" s="38" t="s">
        <v>46</v>
      </c>
      <c r="F1809" s="38" t="s">
        <v>120</v>
      </c>
      <c r="G1809" s="35">
        <v>3655.66</v>
      </c>
      <c r="H1809" s="59">
        <v>443673796</v>
      </c>
      <c r="I1809" s="35">
        <v>0</v>
      </c>
      <c r="J1809" s="35">
        <v>0</v>
      </c>
      <c r="K1809" s="35">
        <v>0</v>
      </c>
      <c r="L1809" s="35">
        <v>-1.57</v>
      </c>
      <c r="M1809" s="35">
        <v>9911.64</v>
      </c>
      <c r="N1809" s="38" t="s">
        <v>1351</v>
      </c>
      <c r="O1809" s="14">
        <f t="shared" si="160"/>
        <v>45919.364259259259</v>
      </c>
      <c r="P1809" s="19">
        <f t="shared" si="161"/>
        <v>45919.572592592594</v>
      </c>
      <c r="Q1809" s="20" t="str">
        <f t="shared" si="162"/>
        <v>19/09/2025</v>
      </c>
      <c r="R1809" s="13" t="str">
        <f t="shared" si="163"/>
        <v>13</v>
      </c>
      <c r="S1809" s="13" t="str">
        <f t="shared" si="164"/>
        <v>Fri</v>
      </c>
    </row>
    <row r="1810" spans="1:19" x14ac:dyDescent="0.25">
      <c r="A1810" s="60">
        <v>45919.368310185186</v>
      </c>
      <c r="B1810" s="61">
        <v>444455347</v>
      </c>
      <c r="C1810" s="37" t="s">
        <v>36</v>
      </c>
      <c r="D1810" s="37" t="s">
        <v>37</v>
      </c>
      <c r="E1810" s="37" t="s">
        <v>46</v>
      </c>
      <c r="F1810" s="37" t="s">
        <v>120</v>
      </c>
      <c r="G1810" s="36">
        <v>3656.98</v>
      </c>
      <c r="H1810" s="61">
        <v>443674898</v>
      </c>
      <c r="I1810" s="36">
        <v>0</v>
      </c>
      <c r="J1810" s="36">
        <v>0</v>
      </c>
      <c r="K1810" s="36">
        <v>0</v>
      </c>
      <c r="L1810" s="36">
        <v>-2.52</v>
      </c>
      <c r="M1810" s="36">
        <v>9909.1200000000008</v>
      </c>
      <c r="N1810" s="37" t="s">
        <v>1352</v>
      </c>
      <c r="O1810" s="14">
        <f t="shared" si="160"/>
        <v>45919.368310185186</v>
      </c>
      <c r="P1810" s="19">
        <f t="shared" si="161"/>
        <v>45919.576643518521</v>
      </c>
      <c r="Q1810" s="20" t="str">
        <f t="shared" si="162"/>
        <v>19/09/2025</v>
      </c>
      <c r="R1810" s="13" t="str">
        <f t="shared" si="163"/>
        <v>13</v>
      </c>
      <c r="S1810" s="13" t="str">
        <f t="shared" si="164"/>
        <v>Fri</v>
      </c>
    </row>
    <row r="1811" spans="1:19" x14ac:dyDescent="0.25">
      <c r="A1811" s="58">
        <v>45919.369537037041</v>
      </c>
      <c r="B1811" s="59">
        <v>444455620</v>
      </c>
      <c r="C1811" s="38" t="s">
        <v>36</v>
      </c>
      <c r="D1811" s="38" t="s">
        <v>37</v>
      </c>
      <c r="E1811" s="38" t="s">
        <v>45</v>
      </c>
      <c r="F1811" s="38" t="s">
        <v>120</v>
      </c>
      <c r="G1811" s="35">
        <v>3655.82</v>
      </c>
      <c r="H1811" s="59">
        <v>443675164</v>
      </c>
      <c r="I1811" s="35">
        <v>0</v>
      </c>
      <c r="J1811" s="35">
        <v>0</v>
      </c>
      <c r="K1811" s="35">
        <v>0</v>
      </c>
      <c r="L1811" s="35">
        <v>0</v>
      </c>
      <c r="M1811" s="35">
        <v>9909.1200000000008</v>
      </c>
      <c r="N1811" s="38" t="s">
        <v>116</v>
      </c>
      <c r="O1811" s="14">
        <f t="shared" si="160"/>
        <v>45919.369537037041</v>
      </c>
      <c r="P1811" s="19">
        <f t="shared" si="161"/>
        <v>45919.577870370376</v>
      </c>
      <c r="Q1811" s="20" t="str">
        <f t="shared" si="162"/>
        <v>19/09/2025</v>
      </c>
      <c r="R1811" s="13" t="str">
        <f t="shared" si="163"/>
        <v>13</v>
      </c>
      <c r="S1811" s="13" t="str">
        <f t="shared" si="164"/>
        <v>Fri</v>
      </c>
    </row>
    <row r="1812" spans="1:19" x14ac:dyDescent="0.25">
      <c r="A1812" s="60">
        <v>45919.371030092596</v>
      </c>
      <c r="B1812" s="61">
        <v>444456222</v>
      </c>
      <c r="C1812" s="37" t="s">
        <v>36</v>
      </c>
      <c r="D1812" s="37" t="s">
        <v>38</v>
      </c>
      <c r="E1812" s="37" t="s">
        <v>46</v>
      </c>
      <c r="F1812" s="37" t="s">
        <v>120</v>
      </c>
      <c r="G1812" s="36">
        <v>3652.82</v>
      </c>
      <c r="H1812" s="61">
        <v>443675726</v>
      </c>
      <c r="I1812" s="36">
        <v>0</v>
      </c>
      <c r="J1812" s="36">
        <v>0</v>
      </c>
      <c r="K1812" s="36">
        <v>0</v>
      </c>
      <c r="L1812" s="36">
        <v>-3</v>
      </c>
      <c r="M1812" s="36">
        <v>9906.1200000000008</v>
      </c>
      <c r="N1812" s="37" t="s">
        <v>1353</v>
      </c>
      <c r="O1812" s="14">
        <f t="shared" si="160"/>
        <v>45919.371030092596</v>
      </c>
      <c r="P1812" s="19">
        <f t="shared" si="161"/>
        <v>45919.579363425932</v>
      </c>
      <c r="Q1812" s="20" t="str">
        <f t="shared" si="162"/>
        <v>19/09/2025</v>
      </c>
      <c r="R1812" s="13" t="str">
        <f t="shared" si="163"/>
        <v>13</v>
      </c>
      <c r="S1812" s="13" t="str">
        <f t="shared" si="164"/>
        <v>Fri</v>
      </c>
    </row>
    <row r="1813" spans="1:19" x14ac:dyDescent="0.25">
      <c r="A1813" s="58">
        <v>45919.371041666665</v>
      </c>
      <c r="B1813" s="59">
        <v>444456289</v>
      </c>
      <c r="C1813" s="38" t="s">
        <v>36</v>
      </c>
      <c r="D1813" s="38" t="s">
        <v>37</v>
      </c>
      <c r="E1813" s="38" t="s">
        <v>46</v>
      </c>
      <c r="F1813" s="38" t="s">
        <v>120</v>
      </c>
      <c r="G1813" s="35">
        <v>3652.53</v>
      </c>
      <c r="H1813" s="59">
        <v>443675790</v>
      </c>
      <c r="I1813" s="35">
        <v>0</v>
      </c>
      <c r="J1813" s="35">
        <v>0</v>
      </c>
      <c r="K1813" s="35">
        <v>0</v>
      </c>
      <c r="L1813" s="35">
        <v>1.56</v>
      </c>
      <c r="M1813" s="35">
        <v>9907.68</v>
      </c>
      <c r="N1813" s="38" t="s">
        <v>1354</v>
      </c>
      <c r="O1813" s="14">
        <f t="shared" si="160"/>
        <v>45919.371041666665</v>
      </c>
      <c r="P1813" s="19">
        <f t="shared" si="161"/>
        <v>45919.579375000001</v>
      </c>
      <c r="Q1813" s="20" t="str">
        <f t="shared" si="162"/>
        <v>19/09/2025</v>
      </c>
      <c r="R1813" s="13" t="str">
        <f t="shared" si="163"/>
        <v>13</v>
      </c>
      <c r="S1813" s="13" t="str">
        <f t="shared" si="164"/>
        <v>Fri</v>
      </c>
    </row>
    <row r="1814" spans="1:19" x14ac:dyDescent="0.25">
      <c r="A1814" s="60">
        <v>45919.371041666665</v>
      </c>
      <c r="B1814" s="61">
        <v>444456291</v>
      </c>
      <c r="C1814" s="37" t="s">
        <v>36</v>
      </c>
      <c r="D1814" s="37" t="s">
        <v>37</v>
      </c>
      <c r="E1814" s="37" t="s">
        <v>46</v>
      </c>
      <c r="F1814" s="37" t="s">
        <v>120</v>
      </c>
      <c r="G1814" s="36">
        <v>3652.53</v>
      </c>
      <c r="H1814" s="61">
        <v>443675791</v>
      </c>
      <c r="I1814" s="36">
        <v>0</v>
      </c>
      <c r="J1814" s="36">
        <v>0</v>
      </c>
      <c r="K1814" s="36">
        <v>0</v>
      </c>
      <c r="L1814" s="36">
        <v>1.58</v>
      </c>
      <c r="M1814" s="36">
        <v>9909.26</v>
      </c>
      <c r="N1814" s="37" t="s">
        <v>1354</v>
      </c>
      <c r="O1814" s="14">
        <f t="shared" si="160"/>
        <v>45919.371041666665</v>
      </c>
      <c r="P1814" s="19">
        <f t="shared" si="161"/>
        <v>45919.579375000001</v>
      </c>
      <c r="Q1814" s="20" t="str">
        <f t="shared" si="162"/>
        <v>19/09/2025</v>
      </c>
      <c r="R1814" s="13" t="str">
        <f t="shared" si="163"/>
        <v>13</v>
      </c>
      <c r="S1814" s="13" t="str">
        <f t="shared" si="164"/>
        <v>Fri</v>
      </c>
    </row>
    <row r="1815" spans="1:19" x14ac:dyDescent="0.25">
      <c r="A1815" s="58">
        <v>45919.371249999997</v>
      </c>
      <c r="B1815" s="59">
        <v>444456483</v>
      </c>
      <c r="C1815" s="38" t="s">
        <v>36</v>
      </c>
      <c r="D1815" s="38" t="s">
        <v>37</v>
      </c>
      <c r="E1815" s="38" t="s">
        <v>46</v>
      </c>
      <c r="F1815" s="38" t="s">
        <v>120</v>
      </c>
      <c r="G1815" s="35">
        <v>3652.14</v>
      </c>
      <c r="H1815" s="59">
        <v>443675980</v>
      </c>
      <c r="I1815" s="35">
        <v>0</v>
      </c>
      <c r="J1815" s="35">
        <v>0</v>
      </c>
      <c r="K1815" s="35">
        <v>0</v>
      </c>
      <c r="L1815" s="35">
        <v>3.53</v>
      </c>
      <c r="M1815" s="35">
        <v>9912.7900000000009</v>
      </c>
      <c r="N1815" s="38" t="s">
        <v>1355</v>
      </c>
      <c r="O1815" s="14">
        <f t="shared" si="160"/>
        <v>45919.371249999997</v>
      </c>
      <c r="P1815" s="19">
        <f t="shared" si="161"/>
        <v>45919.579583333332</v>
      </c>
      <c r="Q1815" s="20" t="str">
        <f t="shared" si="162"/>
        <v>19/09/2025</v>
      </c>
      <c r="R1815" s="13" t="str">
        <f t="shared" si="163"/>
        <v>13</v>
      </c>
      <c r="S1815" s="13" t="str">
        <f t="shared" si="164"/>
        <v>Fri</v>
      </c>
    </row>
    <row r="1816" spans="1:19" x14ac:dyDescent="0.25">
      <c r="A1816" s="60">
        <v>45919.371319444443</v>
      </c>
      <c r="B1816" s="61">
        <v>444456608</v>
      </c>
      <c r="C1816" s="37" t="s">
        <v>36</v>
      </c>
      <c r="D1816" s="37" t="s">
        <v>37</v>
      </c>
      <c r="E1816" s="37" t="s">
        <v>46</v>
      </c>
      <c r="F1816" s="37" t="s">
        <v>120</v>
      </c>
      <c r="G1816" s="36">
        <v>3651.94</v>
      </c>
      <c r="H1816" s="61">
        <v>443676102</v>
      </c>
      <c r="I1816" s="36">
        <v>0</v>
      </c>
      <c r="J1816" s="36">
        <v>0</v>
      </c>
      <c r="K1816" s="36">
        <v>0</v>
      </c>
      <c r="L1816" s="36">
        <v>3.54</v>
      </c>
      <c r="M1816" s="36">
        <v>9916.33</v>
      </c>
      <c r="N1816" s="37" t="s">
        <v>1356</v>
      </c>
      <c r="O1816" s="14">
        <f t="shared" si="160"/>
        <v>45919.371319444443</v>
      </c>
      <c r="P1816" s="19">
        <f t="shared" si="161"/>
        <v>45919.579652777778</v>
      </c>
      <c r="Q1816" s="20" t="str">
        <f t="shared" si="162"/>
        <v>19/09/2025</v>
      </c>
      <c r="R1816" s="13" t="str">
        <f t="shared" si="163"/>
        <v>13</v>
      </c>
      <c r="S1816" s="13" t="str">
        <f t="shared" si="164"/>
        <v>Fri</v>
      </c>
    </row>
    <row r="1817" spans="1:19" x14ac:dyDescent="0.25">
      <c r="A1817" s="58">
        <v>45919.371805555558</v>
      </c>
      <c r="B1817" s="59">
        <v>444456879</v>
      </c>
      <c r="C1817" s="38" t="s">
        <v>36</v>
      </c>
      <c r="D1817" s="38" t="s">
        <v>37</v>
      </c>
      <c r="E1817" s="38" t="s">
        <v>46</v>
      </c>
      <c r="F1817" s="38" t="s">
        <v>120</v>
      </c>
      <c r="G1817" s="35">
        <v>3652.84</v>
      </c>
      <c r="H1817" s="59">
        <v>443676361</v>
      </c>
      <c r="I1817" s="35">
        <v>0</v>
      </c>
      <c r="J1817" s="35">
        <v>0</v>
      </c>
      <c r="K1817" s="35">
        <v>0</v>
      </c>
      <c r="L1817" s="35">
        <v>2.83</v>
      </c>
      <c r="M1817" s="35">
        <v>9919.16</v>
      </c>
      <c r="N1817" s="38" t="s">
        <v>941</v>
      </c>
      <c r="O1817" s="14">
        <f t="shared" si="160"/>
        <v>45919.371805555558</v>
      </c>
      <c r="P1817" s="19">
        <f t="shared" si="161"/>
        <v>45919.580138888894</v>
      </c>
      <c r="Q1817" s="20" t="str">
        <f t="shared" si="162"/>
        <v>19/09/2025</v>
      </c>
      <c r="R1817" s="13" t="str">
        <f t="shared" si="163"/>
        <v>13</v>
      </c>
      <c r="S1817" s="13" t="str">
        <f t="shared" si="164"/>
        <v>Fri</v>
      </c>
    </row>
    <row r="1818" spans="1:19" x14ac:dyDescent="0.25">
      <c r="A1818" s="60">
        <v>45919.371851851851</v>
      </c>
      <c r="B1818" s="61">
        <v>444456898</v>
      </c>
      <c r="C1818" s="37" t="s">
        <v>36</v>
      </c>
      <c r="D1818" s="37" t="s">
        <v>38</v>
      </c>
      <c r="E1818" s="37" t="s">
        <v>45</v>
      </c>
      <c r="F1818" s="37" t="s">
        <v>120</v>
      </c>
      <c r="G1818" s="36">
        <v>3652.63</v>
      </c>
      <c r="H1818" s="61">
        <v>443676377</v>
      </c>
      <c r="I1818" s="36">
        <v>0</v>
      </c>
      <c r="J1818" s="36">
        <v>0</v>
      </c>
      <c r="K1818" s="36">
        <v>0</v>
      </c>
      <c r="L1818" s="36">
        <v>0</v>
      </c>
      <c r="M1818" s="36">
        <v>9919.16</v>
      </c>
      <c r="N1818" s="37" t="s">
        <v>116</v>
      </c>
      <c r="O1818" s="14">
        <f t="shared" si="160"/>
        <v>45919.371851851851</v>
      </c>
      <c r="P1818" s="19">
        <f t="shared" si="161"/>
        <v>45919.580185185187</v>
      </c>
      <c r="Q1818" s="20" t="str">
        <f t="shared" si="162"/>
        <v>19/09/2025</v>
      </c>
      <c r="R1818" s="13" t="str">
        <f t="shared" si="163"/>
        <v>13</v>
      </c>
      <c r="S1818" s="13" t="str">
        <f t="shared" si="164"/>
        <v>Fri</v>
      </c>
    </row>
    <row r="1819" spans="1:19" x14ac:dyDescent="0.25">
      <c r="A1819" s="58">
        <v>45919.371851851851</v>
      </c>
      <c r="B1819" s="59">
        <v>444456899</v>
      </c>
      <c r="C1819" s="38" t="s">
        <v>36</v>
      </c>
      <c r="D1819" s="38" t="s">
        <v>38</v>
      </c>
      <c r="E1819" s="38" t="s">
        <v>45</v>
      </c>
      <c r="F1819" s="38" t="s">
        <v>120</v>
      </c>
      <c r="G1819" s="35">
        <v>3652.67</v>
      </c>
      <c r="H1819" s="59">
        <v>443676378</v>
      </c>
      <c r="I1819" s="35">
        <v>0</v>
      </c>
      <c r="J1819" s="35">
        <v>0</v>
      </c>
      <c r="K1819" s="35">
        <v>0</v>
      </c>
      <c r="L1819" s="35">
        <v>0</v>
      </c>
      <c r="M1819" s="35">
        <v>9919.16</v>
      </c>
      <c r="N1819" s="38" t="s">
        <v>115</v>
      </c>
      <c r="O1819" s="14">
        <f t="shared" si="160"/>
        <v>45919.371851851851</v>
      </c>
      <c r="P1819" s="19">
        <f t="shared" si="161"/>
        <v>45919.580185185187</v>
      </c>
      <c r="Q1819" s="20" t="str">
        <f t="shared" si="162"/>
        <v>19/09/2025</v>
      </c>
      <c r="R1819" s="13" t="str">
        <f t="shared" si="163"/>
        <v>13</v>
      </c>
      <c r="S1819" s="13" t="str">
        <f t="shared" si="164"/>
        <v>Fri</v>
      </c>
    </row>
    <row r="1820" spans="1:19" x14ac:dyDescent="0.25">
      <c r="A1820" s="60">
        <v>45919.371851851851</v>
      </c>
      <c r="B1820" s="61">
        <v>444456903</v>
      </c>
      <c r="C1820" s="37" t="s">
        <v>36</v>
      </c>
      <c r="D1820" s="37" t="s">
        <v>38</v>
      </c>
      <c r="E1820" s="37" t="s">
        <v>45</v>
      </c>
      <c r="F1820" s="37" t="s">
        <v>120</v>
      </c>
      <c r="G1820" s="36">
        <v>3652.67</v>
      </c>
      <c r="H1820" s="61">
        <v>443676382</v>
      </c>
      <c r="I1820" s="36">
        <v>0</v>
      </c>
      <c r="J1820" s="36">
        <v>0</v>
      </c>
      <c r="K1820" s="36">
        <v>0</v>
      </c>
      <c r="L1820" s="36">
        <v>0</v>
      </c>
      <c r="M1820" s="36">
        <v>9919.16</v>
      </c>
      <c r="N1820" s="37" t="s">
        <v>119</v>
      </c>
      <c r="O1820" s="14">
        <f t="shared" si="160"/>
        <v>45919.371851851851</v>
      </c>
      <c r="P1820" s="19">
        <f t="shared" si="161"/>
        <v>45919.580185185187</v>
      </c>
      <c r="Q1820" s="20" t="str">
        <f t="shared" si="162"/>
        <v>19/09/2025</v>
      </c>
      <c r="R1820" s="13" t="str">
        <f t="shared" si="163"/>
        <v>13</v>
      </c>
      <c r="S1820" s="13" t="str">
        <f t="shared" si="164"/>
        <v>Fri</v>
      </c>
    </row>
    <row r="1821" spans="1:19" x14ac:dyDescent="0.25">
      <c r="A1821" s="58">
        <v>45919.375358796293</v>
      </c>
      <c r="B1821" s="59">
        <v>444457732</v>
      </c>
      <c r="C1821" s="38" t="s">
        <v>36</v>
      </c>
      <c r="D1821" s="38" t="s">
        <v>37</v>
      </c>
      <c r="E1821" s="38" t="s">
        <v>46</v>
      </c>
      <c r="F1821" s="38" t="s">
        <v>120</v>
      </c>
      <c r="G1821" s="35">
        <v>3651.45</v>
      </c>
      <c r="H1821" s="59">
        <v>443677195</v>
      </c>
      <c r="I1821" s="35">
        <v>0</v>
      </c>
      <c r="J1821" s="35">
        <v>0</v>
      </c>
      <c r="K1821" s="35">
        <v>0</v>
      </c>
      <c r="L1821" s="35">
        <v>3.01</v>
      </c>
      <c r="M1821" s="35">
        <v>9922.17</v>
      </c>
      <c r="N1821" s="38" t="s">
        <v>1357</v>
      </c>
      <c r="O1821" s="14">
        <f t="shared" si="160"/>
        <v>45919.375358796293</v>
      </c>
      <c r="P1821" s="19">
        <f t="shared" si="161"/>
        <v>45919.583692129629</v>
      </c>
      <c r="Q1821" s="20" t="str">
        <f t="shared" si="162"/>
        <v>19/09/2025</v>
      </c>
      <c r="R1821" s="13" t="str">
        <f t="shared" si="163"/>
        <v>14</v>
      </c>
      <c r="S1821" s="13" t="str">
        <f t="shared" si="164"/>
        <v>Fri</v>
      </c>
    </row>
    <row r="1822" spans="1:19" x14ac:dyDescent="0.25">
      <c r="A1822" s="60">
        <v>45919.377638888887</v>
      </c>
      <c r="B1822" s="61">
        <v>444459079</v>
      </c>
      <c r="C1822" s="37" t="s">
        <v>36</v>
      </c>
      <c r="D1822" s="37" t="s">
        <v>37</v>
      </c>
      <c r="E1822" s="37" t="s">
        <v>46</v>
      </c>
      <c r="F1822" s="37" t="s">
        <v>120</v>
      </c>
      <c r="G1822" s="36">
        <v>3652.18</v>
      </c>
      <c r="H1822" s="61">
        <v>443678523</v>
      </c>
      <c r="I1822" s="36">
        <v>0</v>
      </c>
      <c r="J1822" s="36">
        <v>0</v>
      </c>
      <c r="K1822" s="36">
        <v>0</v>
      </c>
      <c r="L1822" s="36">
        <v>2.2799999999999998</v>
      </c>
      <c r="M1822" s="36">
        <v>9924.4500000000007</v>
      </c>
      <c r="N1822" s="37" t="s">
        <v>1358</v>
      </c>
      <c r="O1822" s="14">
        <f t="shared" ref="O1822:O1885" si="165">A1822</f>
        <v>45919.377638888887</v>
      </c>
      <c r="P1822" s="19">
        <f t="shared" ref="P1822:P1885" si="166">O1822+(5/24)</f>
        <v>45919.585972222223</v>
      </c>
      <c r="Q1822" s="20" t="str">
        <f t="shared" ref="Q1822:Q1885" si="167">TEXT(P1822,"dd/mm/yyyy")</f>
        <v>19/09/2025</v>
      </c>
      <c r="R1822" s="13" t="str">
        <f t="shared" ref="R1822:R1885" si="168">TEXT(P1822,"hh")</f>
        <v>14</v>
      </c>
      <c r="S1822" s="13" t="str">
        <f t="shared" ref="S1822:S1885" si="169">TEXT(P1822,"ddd")</f>
        <v>Fri</v>
      </c>
    </row>
    <row r="1823" spans="1:19" x14ac:dyDescent="0.25">
      <c r="A1823" s="58">
        <v>45919.377754629626</v>
      </c>
      <c r="B1823" s="59">
        <v>444459110</v>
      </c>
      <c r="C1823" s="38" t="s">
        <v>36</v>
      </c>
      <c r="D1823" s="38" t="s">
        <v>38</v>
      </c>
      <c r="E1823" s="38" t="s">
        <v>45</v>
      </c>
      <c r="F1823" s="38" t="s">
        <v>120</v>
      </c>
      <c r="G1823" s="35">
        <v>3651.8</v>
      </c>
      <c r="H1823" s="59">
        <v>443678554</v>
      </c>
      <c r="I1823" s="35">
        <v>0</v>
      </c>
      <c r="J1823" s="35">
        <v>0</v>
      </c>
      <c r="K1823" s="35">
        <v>0</v>
      </c>
      <c r="L1823" s="35">
        <v>0</v>
      </c>
      <c r="M1823" s="35">
        <v>9924.4500000000007</v>
      </c>
      <c r="N1823" s="38" t="s">
        <v>109</v>
      </c>
      <c r="O1823" s="14">
        <f t="shared" si="165"/>
        <v>45919.377754629626</v>
      </c>
      <c r="P1823" s="19">
        <f t="shared" si="166"/>
        <v>45919.586087962962</v>
      </c>
      <c r="Q1823" s="20" t="str">
        <f t="shared" si="167"/>
        <v>19/09/2025</v>
      </c>
      <c r="R1823" s="13" t="str">
        <f t="shared" si="168"/>
        <v>14</v>
      </c>
      <c r="S1823" s="13" t="str">
        <f t="shared" si="169"/>
        <v>Fri</v>
      </c>
    </row>
    <row r="1824" spans="1:19" x14ac:dyDescent="0.25">
      <c r="A1824" s="60">
        <v>45919.377754629626</v>
      </c>
      <c r="B1824" s="61">
        <v>444459111</v>
      </c>
      <c r="C1824" s="37" t="s">
        <v>36</v>
      </c>
      <c r="D1824" s="37" t="s">
        <v>38</v>
      </c>
      <c r="E1824" s="37" t="s">
        <v>45</v>
      </c>
      <c r="F1824" s="37" t="s">
        <v>120</v>
      </c>
      <c r="G1824" s="36">
        <v>3651.71</v>
      </c>
      <c r="H1824" s="61">
        <v>443678555</v>
      </c>
      <c r="I1824" s="36">
        <v>0</v>
      </c>
      <c r="J1824" s="36">
        <v>0</v>
      </c>
      <c r="K1824" s="36">
        <v>0</v>
      </c>
      <c r="L1824" s="36">
        <v>0</v>
      </c>
      <c r="M1824" s="36">
        <v>9924.4500000000007</v>
      </c>
      <c r="N1824" s="37" t="s">
        <v>114</v>
      </c>
      <c r="O1824" s="14">
        <f t="shared" si="165"/>
        <v>45919.377754629626</v>
      </c>
      <c r="P1824" s="19">
        <f t="shared" si="166"/>
        <v>45919.586087962962</v>
      </c>
      <c r="Q1824" s="20" t="str">
        <f t="shared" si="167"/>
        <v>19/09/2025</v>
      </c>
      <c r="R1824" s="13" t="str">
        <f t="shared" si="168"/>
        <v>14</v>
      </c>
      <c r="S1824" s="13" t="str">
        <f t="shared" si="169"/>
        <v>Fri</v>
      </c>
    </row>
    <row r="1825" spans="1:19" x14ac:dyDescent="0.25">
      <c r="A1825" s="58">
        <v>45919.377754629626</v>
      </c>
      <c r="B1825" s="59">
        <v>444459112</v>
      </c>
      <c r="C1825" s="38" t="s">
        <v>36</v>
      </c>
      <c r="D1825" s="38" t="s">
        <v>38</v>
      </c>
      <c r="E1825" s="38" t="s">
        <v>45</v>
      </c>
      <c r="F1825" s="38" t="s">
        <v>120</v>
      </c>
      <c r="G1825" s="35">
        <v>3651.71</v>
      </c>
      <c r="H1825" s="59">
        <v>443678556</v>
      </c>
      <c r="I1825" s="35">
        <v>0</v>
      </c>
      <c r="J1825" s="35">
        <v>0</v>
      </c>
      <c r="K1825" s="35">
        <v>0</v>
      </c>
      <c r="L1825" s="35">
        <v>0</v>
      </c>
      <c r="M1825" s="35">
        <v>9924.4500000000007</v>
      </c>
      <c r="N1825" s="38" t="s">
        <v>108</v>
      </c>
      <c r="O1825" s="14">
        <f t="shared" si="165"/>
        <v>45919.377754629626</v>
      </c>
      <c r="P1825" s="19">
        <f t="shared" si="166"/>
        <v>45919.586087962962</v>
      </c>
      <c r="Q1825" s="20" t="str">
        <f t="shared" si="167"/>
        <v>19/09/2025</v>
      </c>
      <c r="R1825" s="13" t="str">
        <f t="shared" si="168"/>
        <v>14</v>
      </c>
      <c r="S1825" s="13" t="str">
        <f t="shared" si="169"/>
        <v>Fri</v>
      </c>
    </row>
    <row r="1826" spans="1:19" x14ac:dyDescent="0.25">
      <c r="A1826" s="60">
        <v>45919.377766203703</v>
      </c>
      <c r="B1826" s="61">
        <v>444459113</v>
      </c>
      <c r="C1826" s="37" t="s">
        <v>36</v>
      </c>
      <c r="D1826" s="37" t="s">
        <v>38</v>
      </c>
      <c r="E1826" s="37" t="s">
        <v>45</v>
      </c>
      <c r="F1826" s="37" t="s">
        <v>120</v>
      </c>
      <c r="G1826" s="36">
        <v>3651.73</v>
      </c>
      <c r="H1826" s="61">
        <v>443678557</v>
      </c>
      <c r="I1826" s="36">
        <v>0</v>
      </c>
      <c r="J1826" s="36">
        <v>0</v>
      </c>
      <c r="K1826" s="36">
        <v>0</v>
      </c>
      <c r="L1826" s="36">
        <v>0</v>
      </c>
      <c r="M1826" s="36">
        <v>9924.4500000000007</v>
      </c>
      <c r="N1826" s="37" t="s">
        <v>77</v>
      </c>
      <c r="O1826" s="14">
        <f t="shared" si="165"/>
        <v>45919.377766203703</v>
      </c>
      <c r="P1826" s="19">
        <f t="shared" si="166"/>
        <v>45919.586099537039</v>
      </c>
      <c r="Q1826" s="20" t="str">
        <f t="shared" si="167"/>
        <v>19/09/2025</v>
      </c>
      <c r="R1826" s="13" t="str">
        <f t="shared" si="168"/>
        <v>14</v>
      </c>
      <c r="S1826" s="13" t="str">
        <f t="shared" si="169"/>
        <v>Fri</v>
      </c>
    </row>
    <row r="1827" spans="1:19" x14ac:dyDescent="0.25">
      <c r="A1827" s="58">
        <v>45919.377766203703</v>
      </c>
      <c r="B1827" s="59">
        <v>444459114</v>
      </c>
      <c r="C1827" s="38" t="s">
        <v>36</v>
      </c>
      <c r="D1827" s="38" t="s">
        <v>38</v>
      </c>
      <c r="E1827" s="38" t="s">
        <v>45</v>
      </c>
      <c r="F1827" s="38" t="s">
        <v>120</v>
      </c>
      <c r="G1827" s="35">
        <v>3651.73</v>
      </c>
      <c r="H1827" s="59">
        <v>443678558</v>
      </c>
      <c r="I1827" s="35">
        <v>0</v>
      </c>
      <c r="J1827" s="35">
        <v>0</v>
      </c>
      <c r="K1827" s="35">
        <v>0</v>
      </c>
      <c r="L1827" s="35">
        <v>0</v>
      </c>
      <c r="M1827" s="35">
        <v>9924.4500000000007</v>
      </c>
      <c r="N1827" s="38" t="s">
        <v>48</v>
      </c>
      <c r="O1827" s="14">
        <f t="shared" si="165"/>
        <v>45919.377766203703</v>
      </c>
      <c r="P1827" s="19">
        <f t="shared" si="166"/>
        <v>45919.586099537039</v>
      </c>
      <c r="Q1827" s="20" t="str">
        <f t="shared" si="167"/>
        <v>19/09/2025</v>
      </c>
      <c r="R1827" s="13" t="str">
        <f t="shared" si="168"/>
        <v>14</v>
      </c>
      <c r="S1827" s="13" t="str">
        <f t="shared" si="169"/>
        <v>Fri</v>
      </c>
    </row>
    <row r="1828" spans="1:19" x14ac:dyDescent="0.25">
      <c r="A1828" s="60">
        <v>45919.377766203703</v>
      </c>
      <c r="B1828" s="61">
        <v>444459117</v>
      </c>
      <c r="C1828" s="37" t="s">
        <v>36</v>
      </c>
      <c r="D1828" s="37" t="s">
        <v>38</v>
      </c>
      <c r="E1828" s="37" t="s">
        <v>45</v>
      </c>
      <c r="F1828" s="37" t="s">
        <v>120</v>
      </c>
      <c r="G1828" s="36">
        <v>3651.75</v>
      </c>
      <c r="H1828" s="61">
        <v>443678561</v>
      </c>
      <c r="I1828" s="36">
        <v>0</v>
      </c>
      <c r="J1828" s="36">
        <v>0</v>
      </c>
      <c r="K1828" s="36">
        <v>0</v>
      </c>
      <c r="L1828" s="36">
        <v>0</v>
      </c>
      <c r="M1828" s="36">
        <v>9924.4500000000007</v>
      </c>
      <c r="N1828" s="37" t="s">
        <v>47</v>
      </c>
      <c r="O1828" s="14">
        <f t="shared" si="165"/>
        <v>45919.377766203703</v>
      </c>
      <c r="P1828" s="19">
        <f t="shared" si="166"/>
        <v>45919.586099537039</v>
      </c>
      <c r="Q1828" s="20" t="str">
        <f t="shared" si="167"/>
        <v>19/09/2025</v>
      </c>
      <c r="R1828" s="13" t="str">
        <f t="shared" si="168"/>
        <v>14</v>
      </c>
      <c r="S1828" s="13" t="str">
        <f t="shared" si="169"/>
        <v>Fri</v>
      </c>
    </row>
    <row r="1829" spans="1:19" x14ac:dyDescent="0.25">
      <c r="A1829" s="58">
        <v>45919.377766203703</v>
      </c>
      <c r="B1829" s="59">
        <v>444459120</v>
      </c>
      <c r="C1829" s="38" t="s">
        <v>36</v>
      </c>
      <c r="D1829" s="38" t="s">
        <v>38</v>
      </c>
      <c r="E1829" s="38" t="s">
        <v>45</v>
      </c>
      <c r="F1829" s="38" t="s">
        <v>120</v>
      </c>
      <c r="G1829" s="35">
        <v>3651.54</v>
      </c>
      <c r="H1829" s="59">
        <v>443678564</v>
      </c>
      <c r="I1829" s="35">
        <v>0</v>
      </c>
      <c r="J1829" s="35">
        <v>0</v>
      </c>
      <c r="K1829" s="35">
        <v>0</v>
      </c>
      <c r="L1829" s="35">
        <v>0</v>
      </c>
      <c r="M1829" s="35">
        <v>9924.4500000000007</v>
      </c>
      <c r="N1829" s="38" t="s">
        <v>52</v>
      </c>
      <c r="O1829" s="14">
        <f t="shared" si="165"/>
        <v>45919.377766203703</v>
      </c>
      <c r="P1829" s="19">
        <f t="shared" si="166"/>
        <v>45919.586099537039</v>
      </c>
      <c r="Q1829" s="20" t="str">
        <f t="shared" si="167"/>
        <v>19/09/2025</v>
      </c>
      <c r="R1829" s="13" t="str">
        <f t="shared" si="168"/>
        <v>14</v>
      </c>
      <c r="S1829" s="13" t="str">
        <f t="shared" si="169"/>
        <v>Fri</v>
      </c>
    </row>
    <row r="1830" spans="1:19" x14ac:dyDescent="0.25">
      <c r="A1830" s="60">
        <v>45919.378217592595</v>
      </c>
      <c r="B1830" s="61">
        <v>444459394</v>
      </c>
      <c r="C1830" s="37" t="s">
        <v>36</v>
      </c>
      <c r="D1830" s="37" t="s">
        <v>38</v>
      </c>
      <c r="E1830" s="37" t="s">
        <v>45</v>
      </c>
      <c r="F1830" s="37" t="s">
        <v>120</v>
      </c>
      <c r="G1830" s="36">
        <v>3652.55</v>
      </c>
      <c r="H1830" s="61">
        <v>443678833</v>
      </c>
      <c r="I1830" s="36">
        <v>0</v>
      </c>
      <c r="J1830" s="36">
        <v>0</v>
      </c>
      <c r="K1830" s="36">
        <v>0</v>
      </c>
      <c r="L1830" s="36">
        <v>0</v>
      </c>
      <c r="M1830" s="36">
        <v>9924.4500000000007</v>
      </c>
      <c r="N1830" s="37" t="s">
        <v>81</v>
      </c>
      <c r="O1830" s="14">
        <f t="shared" si="165"/>
        <v>45919.378217592595</v>
      </c>
      <c r="P1830" s="19">
        <f t="shared" si="166"/>
        <v>45919.586550925931</v>
      </c>
      <c r="Q1830" s="20" t="str">
        <f t="shared" si="167"/>
        <v>19/09/2025</v>
      </c>
      <c r="R1830" s="13" t="str">
        <f t="shared" si="168"/>
        <v>14</v>
      </c>
      <c r="S1830" s="13" t="str">
        <f t="shared" si="169"/>
        <v>Fri</v>
      </c>
    </row>
    <row r="1831" spans="1:19" x14ac:dyDescent="0.25">
      <c r="A1831" s="58">
        <v>45919.378217592595</v>
      </c>
      <c r="B1831" s="59">
        <v>444459395</v>
      </c>
      <c r="C1831" s="38" t="s">
        <v>36</v>
      </c>
      <c r="D1831" s="38" t="s">
        <v>38</v>
      </c>
      <c r="E1831" s="38" t="s">
        <v>45</v>
      </c>
      <c r="F1831" s="38" t="s">
        <v>120</v>
      </c>
      <c r="G1831" s="35">
        <v>3652.55</v>
      </c>
      <c r="H1831" s="59">
        <v>443678834</v>
      </c>
      <c r="I1831" s="35">
        <v>0</v>
      </c>
      <c r="J1831" s="35">
        <v>0</v>
      </c>
      <c r="K1831" s="35">
        <v>0</v>
      </c>
      <c r="L1831" s="35">
        <v>0</v>
      </c>
      <c r="M1831" s="35">
        <v>9924.4500000000007</v>
      </c>
      <c r="N1831" s="38" t="s">
        <v>93</v>
      </c>
      <c r="O1831" s="14">
        <f t="shared" si="165"/>
        <v>45919.378217592595</v>
      </c>
      <c r="P1831" s="19">
        <f t="shared" si="166"/>
        <v>45919.586550925931</v>
      </c>
      <c r="Q1831" s="20" t="str">
        <f t="shared" si="167"/>
        <v>19/09/2025</v>
      </c>
      <c r="R1831" s="13" t="str">
        <f t="shared" si="168"/>
        <v>14</v>
      </c>
      <c r="S1831" s="13" t="str">
        <f t="shared" si="169"/>
        <v>Fri</v>
      </c>
    </row>
    <row r="1832" spans="1:19" x14ac:dyDescent="0.25">
      <c r="A1832" s="60">
        <v>45919.38040509259</v>
      </c>
      <c r="B1832" s="61">
        <v>444460277</v>
      </c>
      <c r="C1832" s="37" t="s">
        <v>36</v>
      </c>
      <c r="D1832" s="37" t="s">
        <v>37</v>
      </c>
      <c r="E1832" s="37" t="s">
        <v>46</v>
      </c>
      <c r="F1832" s="37" t="s">
        <v>120</v>
      </c>
      <c r="G1832" s="36">
        <v>3653.34</v>
      </c>
      <c r="H1832" s="61">
        <v>443679708</v>
      </c>
      <c r="I1832" s="36">
        <v>0</v>
      </c>
      <c r="J1832" s="36">
        <v>0</v>
      </c>
      <c r="K1832" s="36">
        <v>0</v>
      </c>
      <c r="L1832" s="36">
        <v>-1.54</v>
      </c>
      <c r="M1832" s="36">
        <v>9922.91</v>
      </c>
      <c r="N1832" s="37" t="s">
        <v>1359</v>
      </c>
      <c r="O1832" s="14">
        <f t="shared" si="165"/>
        <v>45919.38040509259</v>
      </c>
      <c r="P1832" s="19">
        <f t="shared" si="166"/>
        <v>45919.588738425926</v>
      </c>
      <c r="Q1832" s="20" t="str">
        <f t="shared" si="167"/>
        <v>19/09/2025</v>
      </c>
      <c r="R1832" s="13" t="str">
        <f t="shared" si="168"/>
        <v>14</v>
      </c>
      <c r="S1832" s="13" t="str">
        <f t="shared" si="169"/>
        <v>Fri</v>
      </c>
    </row>
    <row r="1833" spans="1:19" x14ac:dyDescent="0.25">
      <c r="A1833" s="58">
        <v>45919.383194444446</v>
      </c>
      <c r="B1833" s="59">
        <v>444462061</v>
      </c>
      <c r="C1833" s="38" t="s">
        <v>36</v>
      </c>
      <c r="D1833" s="38" t="s">
        <v>37</v>
      </c>
      <c r="E1833" s="38" t="s">
        <v>46</v>
      </c>
      <c r="F1833" s="38" t="s">
        <v>120</v>
      </c>
      <c r="G1833" s="35">
        <v>3654.35</v>
      </c>
      <c r="H1833" s="59">
        <v>443681461</v>
      </c>
      <c r="I1833" s="35">
        <v>0</v>
      </c>
      <c r="J1833" s="35">
        <v>0</v>
      </c>
      <c r="K1833" s="35">
        <v>0</v>
      </c>
      <c r="L1833" s="35">
        <v>-2.62</v>
      </c>
      <c r="M1833" s="35">
        <v>9920.2900000000009</v>
      </c>
      <c r="N1833" s="38" t="s">
        <v>1360</v>
      </c>
      <c r="O1833" s="14">
        <f t="shared" si="165"/>
        <v>45919.383194444446</v>
      </c>
      <c r="P1833" s="19">
        <f t="shared" si="166"/>
        <v>45919.591527777782</v>
      </c>
      <c r="Q1833" s="20" t="str">
        <f t="shared" si="167"/>
        <v>19/09/2025</v>
      </c>
      <c r="R1833" s="13" t="str">
        <f t="shared" si="168"/>
        <v>14</v>
      </c>
      <c r="S1833" s="13" t="str">
        <f t="shared" si="169"/>
        <v>Fri</v>
      </c>
    </row>
    <row r="1834" spans="1:19" x14ac:dyDescent="0.25">
      <c r="A1834" s="60">
        <v>45919.386990740742</v>
      </c>
      <c r="B1834" s="61">
        <v>444463309</v>
      </c>
      <c r="C1834" s="37" t="s">
        <v>36</v>
      </c>
      <c r="D1834" s="37" t="s">
        <v>37</v>
      </c>
      <c r="E1834" s="37" t="s">
        <v>46</v>
      </c>
      <c r="F1834" s="37" t="s">
        <v>120</v>
      </c>
      <c r="G1834" s="36">
        <v>3651.75</v>
      </c>
      <c r="H1834" s="61">
        <v>443682704</v>
      </c>
      <c r="I1834" s="36">
        <v>0</v>
      </c>
      <c r="J1834" s="36">
        <v>0</v>
      </c>
      <c r="K1834" s="36">
        <v>0</v>
      </c>
      <c r="L1834" s="36">
        <v>0.88</v>
      </c>
      <c r="M1834" s="36">
        <v>9921.17</v>
      </c>
      <c r="N1834" s="37" t="s">
        <v>1361</v>
      </c>
      <c r="O1834" s="14">
        <f t="shared" si="165"/>
        <v>45919.386990740742</v>
      </c>
      <c r="P1834" s="19">
        <f t="shared" si="166"/>
        <v>45919.595324074078</v>
      </c>
      <c r="Q1834" s="20" t="str">
        <f t="shared" si="167"/>
        <v>19/09/2025</v>
      </c>
      <c r="R1834" s="13" t="str">
        <f t="shared" si="168"/>
        <v>14</v>
      </c>
      <c r="S1834" s="13" t="str">
        <f t="shared" si="169"/>
        <v>Fri</v>
      </c>
    </row>
    <row r="1835" spans="1:19" x14ac:dyDescent="0.25">
      <c r="A1835" s="58">
        <v>45919.387013888889</v>
      </c>
      <c r="B1835" s="59">
        <v>444463319</v>
      </c>
      <c r="C1835" s="38" t="s">
        <v>36</v>
      </c>
      <c r="D1835" s="38" t="s">
        <v>38</v>
      </c>
      <c r="E1835" s="38" t="s">
        <v>45</v>
      </c>
      <c r="F1835" s="38" t="s">
        <v>120</v>
      </c>
      <c r="G1835" s="35">
        <v>3651.51</v>
      </c>
      <c r="H1835" s="59">
        <v>443682714</v>
      </c>
      <c r="I1835" s="35">
        <v>0</v>
      </c>
      <c r="J1835" s="35">
        <v>0</v>
      </c>
      <c r="K1835" s="35">
        <v>0</v>
      </c>
      <c r="L1835" s="35">
        <v>0</v>
      </c>
      <c r="M1835" s="35">
        <v>9921.17</v>
      </c>
      <c r="N1835" s="38" t="s">
        <v>116</v>
      </c>
      <c r="O1835" s="14">
        <f t="shared" si="165"/>
        <v>45919.387013888889</v>
      </c>
      <c r="P1835" s="19">
        <f t="shared" si="166"/>
        <v>45919.595347222225</v>
      </c>
      <c r="Q1835" s="20" t="str">
        <f t="shared" si="167"/>
        <v>19/09/2025</v>
      </c>
      <c r="R1835" s="13" t="str">
        <f t="shared" si="168"/>
        <v>14</v>
      </c>
      <c r="S1835" s="13" t="str">
        <f t="shared" si="169"/>
        <v>Fri</v>
      </c>
    </row>
    <row r="1836" spans="1:19" x14ac:dyDescent="0.25">
      <c r="A1836" s="60">
        <v>45919.387326388889</v>
      </c>
      <c r="B1836" s="61">
        <v>444463621</v>
      </c>
      <c r="C1836" s="37" t="s">
        <v>36</v>
      </c>
      <c r="D1836" s="37" t="s">
        <v>37</v>
      </c>
      <c r="E1836" s="37" t="s">
        <v>46</v>
      </c>
      <c r="F1836" s="37" t="s">
        <v>120</v>
      </c>
      <c r="G1836" s="36">
        <v>3650.26</v>
      </c>
      <c r="H1836" s="61">
        <v>443683008</v>
      </c>
      <c r="I1836" s="36">
        <v>0</v>
      </c>
      <c r="J1836" s="36">
        <v>0</v>
      </c>
      <c r="K1836" s="36">
        <v>0</v>
      </c>
      <c r="L1836" s="36">
        <v>1.45</v>
      </c>
      <c r="M1836" s="36">
        <v>9922.6200000000008</v>
      </c>
      <c r="N1836" s="37" t="s">
        <v>1362</v>
      </c>
      <c r="O1836" s="14">
        <f t="shared" si="165"/>
        <v>45919.387326388889</v>
      </c>
      <c r="P1836" s="19">
        <f t="shared" si="166"/>
        <v>45919.595659722225</v>
      </c>
      <c r="Q1836" s="20" t="str">
        <f t="shared" si="167"/>
        <v>19/09/2025</v>
      </c>
      <c r="R1836" s="13" t="str">
        <f t="shared" si="168"/>
        <v>14</v>
      </c>
      <c r="S1836" s="13" t="str">
        <f t="shared" si="169"/>
        <v>Fri</v>
      </c>
    </row>
    <row r="1837" spans="1:19" x14ac:dyDescent="0.25">
      <c r="A1837" s="58">
        <v>45919.387326388889</v>
      </c>
      <c r="B1837" s="59">
        <v>444463622</v>
      </c>
      <c r="C1837" s="38" t="s">
        <v>36</v>
      </c>
      <c r="D1837" s="38" t="s">
        <v>37</v>
      </c>
      <c r="E1837" s="38" t="s">
        <v>46</v>
      </c>
      <c r="F1837" s="38" t="s">
        <v>120</v>
      </c>
      <c r="G1837" s="35">
        <v>3650.26</v>
      </c>
      <c r="H1837" s="59">
        <v>443683009</v>
      </c>
      <c r="I1837" s="35">
        <v>0</v>
      </c>
      <c r="J1837" s="35">
        <v>0</v>
      </c>
      <c r="K1837" s="35">
        <v>0</v>
      </c>
      <c r="L1837" s="35">
        <v>1.47</v>
      </c>
      <c r="M1837" s="35">
        <v>9924.09</v>
      </c>
      <c r="N1837" s="38" t="s">
        <v>1362</v>
      </c>
      <c r="O1837" s="14">
        <f t="shared" si="165"/>
        <v>45919.387326388889</v>
      </c>
      <c r="P1837" s="19">
        <f t="shared" si="166"/>
        <v>45919.595659722225</v>
      </c>
      <c r="Q1837" s="20" t="str">
        <f t="shared" si="167"/>
        <v>19/09/2025</v>
      </c>
      <c r="R1837" s="13" t="str">
        <f t="shared" si="168"/>
        <v>14</v>
      </c>
      <c r="S1837" s="13" t="str">
        <f t="shared" si="169"/>
        <v>Fri</v>
      </c>
    </row>
    <row r="1838" spans="1:19" x14ac:dyDescent="0.25">
      <c r="A1838" s="60">
        <v>45919.388773148145</v>
      </c>
      <c r="B1838" s="61">
        <v>444464701</v>
      </c>
      <c r="C1838" s="37" t="s">
        <v>36</v>
      </c>
      <c r="D1838" s="37" t="s">
        <v>37</v>
      </c>
      <c r="E1838" s="37" t="s">
        <v>46</v>
      </c>
      <c r="F1838" s="37" t="s">
        <v>120</v>
      </c>
      <c r="G1838" s="36">
        <v>3649.07</v>
      </c>
      <c r="H1838" s="61">
        <v>443684080</v>
      </c>
      <c r="I1838" s="36">
        <v>0</v>
      </c>
      <c r="J1838" s="36">
        <v>0</v>
      </c>
      <c r="K1838" s="36">
        <v>0</v>
      </c>
      <c r="L1838" s="36">
        <v>3.6</v>
      </c>
      <c r="M1838" s="36">
        <v>9927.69</v>
      </c>
      <c r="N1838" s="37" t="s">
        <v>1363</v>
      </c>
      <c r="O1838" s="14">
        <f t="shared" si="165"/>
        <v>45919.388773148145</v>
      </c>
      <c r="P1838" s="19">
        <f t="shared" si="166"/>
        <v>45919.59710648148</v>
      </c>
      <c r="Q1838" s="20" t="str">
        <f t="shared" si="167"/>
        <v>19/09/2025</v>
      </c>
      <c r="R1838" s="13" t="str">
        <f t="shared" si="168"/>
        <v>14</v>
      </c>
      <c r="S1838" s="13" t="str">
        <f t="shared" si="169"/>
        <v>Fri</v>
      </c>
    </row>
    <row r="1839" spans="1:19" x14ac:dyDescent="0.25">
      <c r="A1839" s="58">
        <v>45919.388784722221</v>
      </c>
      <c r="B1839" s="59">
        <v>444464715</v>
      </c>
      <c r="C1839" s="38" t="s">
        <v>36</v>
      </c>
      <c r="D1839" s="38" t="s">
        <v>37</v>
      </c>
      <c r="E1839" s="38" t="s">
        <v>46</v>
      </c>
      <c r="F1839" s="38" t="s">
        <v>120</v>
      </c>
      <c r="G1839" s="35">
        <v>3649.05</v>
      </c>
      <c r="H1839" s="59">
        <v>443684092</v>
      </c>
      <c r="I1839" s="35">
        <v>0</v>
      </c>
      <c r="J1839" s="35">
        <v>0</v>
      </c>
      <c r="K1839" s="35">
        <v>0</v>
      </c>
      <c r="L1839" s="35">
        <v>3.5</v>
      </c>
      <c r="M1839" s="35">
        <v>9931.19</v>
      </c>
      <c r="N1839" s="38" t="s">
        <v>824</v>
      </c>
      <c r="O1839" s="14">
        <f t="shared" si="165"/>
        <v>45919.388784722221</v>
      </c>
      <c r="P1839" s="19">
        <f t="shared" si="166"/>
        <v>45919.597118055557</v>
      </c>
      <c r="Q1839" s="20" t="str">
        <f t="shared" si="167"/>
        <v>19/09/2025</v>
      </c>
      <c r="R1839" s="13" t="str">
        <f t="shared" si="168"/>
        <v>14</v>
      </c>
      <c r="S1839" s="13" t="str">
        <f t="shared" si="169"/>
        <v>Fri</v>
      </c>
    </row>
    <row r="1840" spans="1:19" x14ac:dyDescent="0.25">
      <c r="A1840" s="60">
        <v>45919.388784722221</v>
      </c>
      <c r="B1840" s="61">
        <v>444464716</v>
      </c>
      <c r="C1840" s="37" t="s">
        <v>36</v>
      </c>
      <c r="D1840" s="37" t="s">
        <v>37</v>
      </c>
      <c r="E1840" s="37" t="s">
        <v>46</v>
      </c>
      <c r="F1840" s="37" t="s">
        <v>120</v>
      </c>
      <c r="G1840" s="36">
        <v>3649.05</v>
      </c>
      <c r="H1840" s="61">
        <v>443684093</v>
      </c>
      <c r="I1840" s="36">
        <v>0</v>
      </c>
      <c r="J1840" s="36">
        <v>0</v>
      </c>
      <c r="K1840" s="36">
        <v>0</v>
      </c>
      <c r="L1840" s="36">
        <v>3.5</v>
      </c>
      <c r="M1840" s="36">
        <v>9934.69</v>
      </c>
      <c r="N1840" s="37" t="s">
        <v>824</v>
      </c>
      <c r="O1840" s="14">
        <f t="shared" si="165"/>
        <v>45919.388784722221</v>
      </c>
      <c r="P1840" s="19">
        <f t="shared" si="166"/>
        <v>45919.597118055557</v>
      </c>
      <c r="Q1840" s="20" t="str">
        <f t="shared" si="167"/>
        <v>19/09/2025</v>
      </c>
      <c r="R1840" s="13" t="str">
        <f t="shared" si="168"/>
        <v>14</v>
      </c>
      <c r="S1840" s="13" t="str">
        <f t="shared" si="169"/>
        <v>Fri</v>
      </c>
    </row>
    <row r="1841" spans="1:19" x14ac:dyDescent="0.25">
      <c r="A1841" s="58">
        <v>45919.389155092591</v>
      </c>
      <c r="B1841" s="59">
        <v>444464909</v>
      </c>
      <c r="C1841" s="38" t="s">
        <v>36</v>
      </c>
      <c r="D1841" s="38" t="s">
        <v>37</v>
      </c>
      <c r="E1841" s="38" t="s">
        <v>46</v>
      </c>
      <c r="F1841" s="38" t="s">
        <v>120</v>
      </c>
      <c r="G1841" s="35">
        <v>3648.64</v>
      </c>
      <c r="H1841" s="59">
        <v>443684281</v>
      </c>
      <c r="I1841" s="35">
        <v>0</v>
      </c>
      <c r="J1841" s="35">
        <v>0</v>
      </c>
      <c r="K1841" s="35">
        <v>0</v>
      </c>
      <c r="L1841" s="35">
        <v>3.11</v>
      </c>
      <c r="M1841" s="35">
        <v>9937.7999999999993</v>
      </c>
      <c r="N1841" s="38" t="s">
        <v>1364</v>
      </c>
      <c r="O1841" s="14">
        <f t="shared" si="165"/>
        <v>45919.389155092591</v>
      </c>
      <c r="P1841" s="19">
        <f t="shared" si="166"/>
        <v>45919.597488425927</v>
      </c>
      <c r="Q1841" s="20" t="str">
        <f t="shared" si="167"/>
        <v>19/09/2025</v>
      </c>
      <c r="R1841" s="13" t="str">
        <f t="shared" si="168"/>
        <v>14</v>
      </c>
      <c r="S1841" s="13" t="str">
        <f t="shared" si="169"/>
        <v>Fri</v>
      </c>
    </row>
    <row r="1842" spans="1:19" x14ac:dyDescent="0.25">
      <c r="A1842" s="60">
        <v>45919.389363425929</v>
      </c>
      <c r="B1842" s="61">
        <v>444465003</v>
      </c>
      <c r="C1842" s="37" t="s">
        <v>36</v>
      </c>
      <c r="D1842" s="37" t="s">
        <v>37</v>
      </c>
      <c r="E1842" s="37" t="s">
        <v>46</v>
      </c>
      <c r="F1842" s="37" t="s">
        <v>120</v>
      </c>
      <c r="G1842" s="36">
        <v>3648.3</v>
      </c>
      <c r="H1842" s="61">
        <v>443684370</v>
      </c>
      <c r="I1842" s="36">
        <v>0</v>
      </c>
      <c r="J1842" s="36">
        <v>0</v>
      </c>
      <c r="K1842" s="36">
        <v>0</v>
      </c>
      <c r="L1842" s="36">
        <v>3.41</v>
      </c>
      <c r="M1842" s="36">
        <v>9941.2099999999991</v>
      </c>
      <c r="N1842" s="37" t="s">
        <v>1365</v>
      </c>
      <c r="O1842" s="14">
        <f t="shared" si="165"/>
        <v>45919.389363425929</v>
      </c>
      <c r="P1842" s="19">
        <f t="shared" si="166"/>
        <v>45919.597696759265</v>
      </c>
      <c r="Q1842" s="20" t="str">
        <f t="shared" si="167"/>
        <v>19/09/2025</v>
      </c>
      <c r="R1842" s="13" t="str">
        <f t="shared" si="168"/>
        <v>14</v>
      </c>
      <c r="S1842" s="13" t="str">
        <f t="shared" si="169"/>
        <v>Fri</v>
      </c>
    </row>
    <row r="1843" spans="1:19" x14ac:dyDescent="0.25">
      <c r="A1843" s="58">
        <v>45919.389363425929</v>
      </c>
      <c r="B1843" s="59">
        <v>444465004</v>
      </c>
      <c r="C1843" s="38" t="s">
        <v>36</v>
      </c>
      <c r="D1843" s="38" t="s">
        <v>37</v>
      </c>
      <c r="E1843" s="38" t="s">
        <v>46</v>
      </c>
      <c r="F1843" s="38" t="s">
        <v>120</v>
      </c>
      <c r="G1843" s="35">
        <v>3648.3</v>
      </c>
      <c r="H1843" s="59">
        <v>443684371</v>
      </c>
      <c r="I1843" s="35">
        <v>0</v>
      </c>
      <c r="J1843" s="35">
        <v>0</v>
      </c>
      <c r="K1843" s="35">
        <v>0</v>
      </c>
      <c r="L1843" s="35">
        <v>3.24</v>
      </c>
      <c r="M1843" s="35">
        <v>9944.4500000000007</v>
      </c>
      <c r="N1843" s="38" t="s">
        <v>1365</v>
      </c>
      <c r="O1843" s="14">
        <f t="shared" si="165"/>
        <v>45919.389363425929</v>
      </c>
      <c r="P1843" s="19">
        <f t="shared" si="166"/>
        <v>45919.597696759265</v>
      </c>
      <c r="Q1843" s="20" t="str">
        <f t="shared" si="167"/>
        <v>19/09/2025</v>
      </c>
      <c r="R1843" s="13" t="str">
        <f t="shared" si="168"/>
        <v>14</v>
      </c>
      <c r="S1843" s="13" t="str">
        <f t="shared" si="169"/>
        <v>Fri</v>
      </c>
    </row>
    <row r="1844" spans="1:19" x14ac:dyDescent="0.25">
      <c r="A1844" s="60">
        <v>45919.390486111108</v>
      </c>
      <c r="B1844" s="61">
        <v>444465582</v>
      </c>
      <c r="C1844" s="37" t="s">
        <v>36</v>
      </c>
      <c r="D1844" s="37" t="s">
        <v>38</v>
      </c>
      <c r="E1844" s="37" t="s">
        <v>45</v>
      </c>
      <c r="F1844" s="37" t="s">
        <v>120</v>
      </c>
      <c r="G1844" s="36">
        <v>3647.87</v>
      </c>
      <c r="H1844" s="61">
        <v>443684931</v>
      </c>
      <c r="I1844" s="36">
        <v>0</v>
      </c>
      <c r="J1844" s="36">
        <v>0</v>
      </c>
      <c r="K1844" s="36">
        <v>0</v>
      </c>
      <c r="L1844" s="36">
        <v>0</v>
      </c>
      <c r="M1844" s="36">
        <v>9944.4500000000007</v>
      </c>
      <c r="N1844" s="37" t="s">
        <v>115</v>
      </c>
      <c r="O1844" s="14">
        <f t="shared" si="165"/>
        <v>45919.390486111108</v>
      </c>
      <c r="P1844" s="19">
        <f t="shared" si="166"/>
        <v>45919.598819444444</v>
      </c>
      <c r="Q1844" s="20" t="str">
        <f t="shared" si="167"/>
        <v>19/09/2025</v>
      </c>
      <c r="R1844" s="13" t="str">
        <f t="shared" si="168"/>
        <v>14</v>
      </c>
      <c r="S1844" s="13" t="str">
        <f t="shared" si="169"/>
        <v>Fri</v>
      </c>
    </row>
    <row r="1845" spans="1:19" x14ac:dyDescent="0.25">
      <c r="A1845" s="58">
        <v>45919.390740740739</v>
      </c>
      <c r="B1845" s="59">
        <v>444466075</v>
      </c>
      <c r="C1845" s="38" t="s">
        <v>36</v>
      </c>
      <c r="D1845" s="38" t="s">
        <v>37</v>
      </c>
      <c r="E1845" s="38" t="s">
        <v>46</v>
      </c>
      <c r="F1845" s="38" t="s">
        <v>120</v>
      </c>
      <c r="G1845" s="35">
        <v>3647.82</v>
      </c>
      <c r="H1845" s="59">
        <v>443685419</v>
      </c>
      <c r="I1845" s="35">
        <v>0</v>
      </c>
      <c r="J1845" s="35">
        <v>0</v>
      </c>
      <c r="K1845" s="35">
        <v>0</v>
      </c>
      <c r="L1845" s="35">
        <v>3.69</v>
      </c>
      <c r="M1845" s="35">
        <v>9948.14</v>
      </c>
      <c r="N1845" s="38" t="s">
        <v>1366</v>
      </c>
      <c r="O1845" s="14">
        <f t="shared" si="165"/>
        <v>45919.390740740739</v>
      </c>
      <c r="P1845" s="19">
        <f t="shared" si="166"/>
        <v>45919.599074074074</v>
      </c>
      <c r="Q1845" s="20" t="str">
        <f t="shared" si="167"/>
        <v>19/09/2025</v>
      </c>
      <c r="R1845" s="13" t="str">
        <f t="shared" si="168"/>
        <v>14</v>
      </c>
      <c r="S1845" s="13" t="str">
        <f t="shared" si="169"/>
        <v>Fri</v>
      </c>
    </row>
    <row r="1846" spans="1:19" x14ac:dyDescent="0.25">
      <c r="A1846" s="60">
        <v>45919.390752314815</v>
      </c>
      <c r="B1846" s="61">
        <v>444466080</v>
      </c>
      <c r="C1846" s="37" t="s">
        <v>36</v>
      </c>
      <c r="D1846" s="37" t="s">
        <v>37</v>
      </c>
      <c r="E1846" s="37" t="s">
        <v>46</v>
      </c>
      <c r="F1846" s="37" t="s">
        <v>120</v>
      </c>
      <c r="G1846" s="36">
        <v>3647.92</v>
      </c>
      <c r="H1846" s="61">
        <v>443685424</v>
      </c>
      <c r="I1846" s="36">
        <v>0</v>
      </c>
      <c r="J1846" s="36">
        <v>0</v>
      </c>
      <c r="K1846" s="36">
        <v>0</v>
      </c>
      <c r="L1846" s="36">
        <v>4.75</v>
      </c>
      <c r="M1846" s="36">
        <v>9952.89</v>
      </c>
      <c r="N1846" s="37" t="s">
        <v>1367</v>
      </c>
      <c r="O1846" s="14">
        <f t="shared" si="165"/>
        <v>45919.390752314815</v>
      </c>
      <c r="P1846" s="19">
        <f t="shared" si="166"/>
        <v>45919.599085648151</v>
      </c>
      <c r="Q1846" s="20" t="str">
        <f t="shared" si="167"/>
        <v>19/09/2025</v>
      </c>
      <c r="R1846" s="13" t="str">
        <f t="shared" si="168"/>
        <v>14</v>
      </c>
      <c r="S1846" s="13" t="str">
        <f t="shared" si="169"/>
        <v>Fri</v>
      </c>
    </row>
    <row r="1847" spans="1:19" x14ac:dyDescent="0.25">
      <c r="A1847" s="58">
        <v>45919.390833333331</v>
      </c>
      <c r="B1847" s="59">
        <v>444466102</v>
      </c>
      <c r="C1847" s="38" t="s">
        <v>36</v>
      </c>
      <c r="D1847" s="38" t="s">
        <v>38</v>
      </c>
      <c r="E1847" s="38" t="s">
        <v>45</v>
      </c>
      <c r="F1847" s="38" t="s">
        <v>120</v>
      </c>
      <c r="G1847" s="35">
        <v>3647.9</v>
      </c>
      <c r="H1847" s="59">
        <v>443685446</v>
      </c>
      <c r="I1847" s="35">
        <v>0</v>
      </c>
      <c r="J1847" s="35">
        <v>0</v>
      </c>
      <c r="K1847" s="35">
        <v>0</v>
      </c>
      <c r="L1847" s="35">
        <v>0</v>
      </c>
      <c r="M1847" s="35">
        <v>9952.89</v>
      </c>
      <c r="N1847" s="38" t="s">
        <v>119</v>
      </c>
      <c r="O1847" s="14">
        <f t="shared" si="165"/>
        <v>45919.390833333331</v>
      </c>
      <c r="P1847" s="19">
        <f t="shared" si="166"/>
        <v>45919.599166666667</v>
      </c>
      <c r="Q1847" s="20" t="str">
        <f t="shared" si="167"/>
        <v>19/09/2025</v>
      </c>
      <c r="R1847" s="13" t="str">
        <f t="shared" si="168"/>
        <v>14</v>
      </c>
      <c r="S1847" s="13" t="str">
        <f t="shared" si="169"/>
        <v>Fri</v>
      </c>
    </row>
    <row r="1848" spans="1:19" x14ac:dyDescent="0.25">
      <c r="A1848" s="60">
        <v>45919.390833333331</v>
      </c>
      <c r="B1848" s="61">
        <v>444466104</v>
      </c>
      <c r="C1848" s="37" t="s">
        <v>36</v>
      </c>
      <c r="D1848" s="37" t="s">
        <v>38</v>
      </c>
      <c r="E1848" s="37" t="s">
        <v>45</v>
      </c>
      <c r="F1848" s="37" t="s">
        <v>120</v>
      </c>
      <c r="G1848" s="36">
        <v>3647.77</v>
      </c>
      <c r="H1848" s="61">
        <v>443685448</v>
      </c>
      <c r="I1848" s="36">
        <v>0</v>
      </c>
      <c r="J1848" s="36">
        <v>0</v>
      </c>
      <c r="K1848" s="36">
        <v>0</v>
      </c>
      <c r="L1848" s="36">
        <v>0</v>
      </c>
      <c r="M1848" s="36">
        <v>9952.89</v>
      </c>
      <c r="N1848" s="37" t="s">
        <v>116</v>
      </c>
      <c r="O1848" s="14">
        <f t="shared" si="165"/>
        <v>45919.390833333331</v>
      </c>
      <c r="P1848" s="19">
        <f t="shared" si="166"/>
        <v>45919.599166666667</v>
      </c>
      <c r="Q1848" s="20" t="str">
        <f t="shared" si="167"/>
        <v>19/09/2025</v>
      </c>
      <c r="R1848" s="13" t="str">
        <f t="shared" si="168"/>
        <v>14</v>
      </c>
      <c r="S1848" s="13" t="str">
        <f t="shared" si="169"/>
        <v>Fri</v>
      </c>
    </row>
    <row r="1849" spans="1:19" x14ac:dyDescent="0.25">
      <c r="A1849" s="58">
        <v>45919.391875000001</v>
      </c>
      <c r="B1849" s="59">
        <v>444466475</v>
      </c>
      <c r="C1849" s="38" t="s">
        <v>36</v>
      </c>
      <c r="D1849" s="38" t="s">
        <v>38</v>
      </c>
      <c r="E1849" s="38" t="s">
        <v>45</v>
      </c>
      <c r="F1849" s="38" t="s">
        <v>120</v>
      </c>
      <c r="G1849" s="35">
        <v>3648.58</v>
      </c>
      <c r="H1849" s="59">
        <v>443685819</v>
      </c>
      <c r="I1849" s="35">
        <v>0</v>
      </c>
      <c r="J1849" s="35">
        <v>0</v>
      </c>
      <c r="K1849" s="35">
        <v>0</v>
      </c>
      <c r="L1849" s="35">
        <v>0</v>
      </c>
      <c r="M1849" s="35">
        <v>9952.89</v>
      </c>
      <c r="N1849" s="38" t="s">
        <v>77</v>
      </c>
      <c r="O1849" s="14">
        <f t="shared" si="165"/>
        <v>45919.391875000001</v>
      </c>
      <c r="P1849" s="19">
        <f t="shared" si="166"/>
        <v>45919.600208333337</v>
      </c>
      <c r="Q1849" s="20" t="str">
        <f t="shared" si="167"/>
        <v>19/09/2025</v>
      </c>
      <c r="R1849" s="13" t="str">
        <f t="shared" si="168"/>
        <v>14</v>
      </c>
      <c r="S1849" s="13" t="str">
        <f t="shared" si="169"/>
        <v>Fri</v>
      </c>
    </row>
    <row r="1850" spans="1:19" x14ac:dyDescent="0.25">
      <c r="A1850" s="60">
        <v>45919.391875000001</v>
      </c>
      <c r="B1850" s="61">
        <v>444466477</v>
      </c>
      <c r="C1850" s="37" t="s">
        <v>36</v>
      </c>
      <c r="D1850" s="37" t="s">
        <v>38</v>
      </c>
      <c r="E1850" s="37" t="s">
        <v>45</v>
      </c>
      <c r="F1850" s="37" t="s">
        <v>120</v>
      </c>
      <c r="G1850" s="36">
        <v>3648.58</v>
      </c>
      <c r="H1850" s="61">
        <v>443685821</v>
      </c>
      <c r="I1850" s="36">
        <v>0</v>
      </c>
      <c r="J1850" s="36">
        <v>0</v>
      </c>
      <c r="K1850" s="36">
        <v>0</v>
      </c>
      <c r="L1850" s="36">
        <v>0</v>
      </c>
      <c r="M1850" s="36">
        <v>9952.89</v>
      </c>
      <c r="N1850" s="37" t="s">
        <v>109</v>
      </c>
      <c r="O1850" s="14">
        <f t="shared" si="165"/>
        <v>45919.391875000001</v>
      </c>
      <c r="P1850" s="19">
        <f t="shared" si="166"/>
        <v>45919.600208333337</v>
      </c>
      <c r="Q1850" s="20" t="str">
        <f t="shared" si="167"/>
        <v>19/09/2025</v>
      </c>
      <c r="R1850" s="13" t="str">
        <f t="shared" si="168"/>
        <v>14</v>
      </c>
      <c r="S1850" s="13" t="str">
        <f t="shared" si="169"/>
        <v>Fri</v>
      </c>
    </row>
    <row r="1851" spans="1:19" x14ac:dyDescent="0.25">
      <c r="A1851" s="58">
        <v>45919.391875000001</v>
      </c>
      <c r="B1851" s="59">
        <v>444466480</v>
      </c>
      <c r="C1851" s="38" t="s">
        <v>36</v>
      </c>
      <c r="D1851" s="38" t="s">
        <v>38</v>
      </c>
      <c r="E1851" s="38" t="s">
        <v>45</v>
      </c>
      <c r="F1851" s="38" t="s">
        <v>120</v>
      </c>
      <c r="G1851" s="35">
        <v>3648.58</v>
      </c>
      <c r="H1851" s="59">
        <v>443685824</v>
      </c>
      <c r="I1851" s="35">
        <v>0</v>
      </c>
      <c r="J1851" s="35">
        <v>0</v>
      </c>
      <c r="K1851" s="35">
        <v>0</v>
      </c>
      <c r="L1851" s="35">
        <v>0</v>
      </c>
      <c r="M1851" s="35">
        <v>9952.89</v>
      </c>
      <c r="N1851" s="38" t="s">
        <v>114</v>
      </c>
      <c r="O1851" s="14">
        <f t="shared" si="165"/>
        <v>45919.391875000001</v>
      </c>
      <c r="P1851" s="19">
        <f t="shared" si="166"/>
        <v>45919.600208333337</v>
      </c>
      <c r="Q1851" s="20" t="str">
        <f t="shared" si="167"/>
        <v>19/09/2025</v>
      </c>
      <c r="R1851" s="13" t="str">
        <f t="shared" si="168"/>
        <v>14</v>
      </c>
      <c r="S1851" s="13" t="str">
        <f t="shared" si="169"/>
        <v>Fri</v>
      </c>
    </row>
    <row r="1852" spans="1:19" x14ac:dyDescent="0.25">
      <c r="A1852" s="60">
        <v>45919.391886574071</v>
      </c>
      <c r="B1852" s="61">
        <v>444466482</v>
      </c>
      <c r="C1852" s="37" t="s">
        <v>36</v>
      </c>
      <c r="D1852" s="37" t="s">
        <v>38</v>
      </c>
      <c r="E1852" s="37" t="s">
        <v>45</v>
      </c>
      <c r="F1852" s="37" t="s">
        <v>120</v>
      </c>
      <c r="G1852" s="36">
        <v>3648.52</v>
      </c>
      <c r="H1852" s="61">
        <v>443685826</v>
      </c>
      <c r="I1852" s="36">
        <v>0</v>
      </c>
      <c r="J1852" s="36">
        <v>0</v>
      </c>
      <c r="K1852" s="36">
        <v>0</v>
      </c>
      <c r="L1852" s="36">
        <v>0</v>
      </c>
      <c r="M1852" s="36">
        <v>9952.89</v>
      </c>
      <c r="N1852" s="37" t="s">
        <v>48</v>
      </c>
      <c r="O1852" s="14">
        <f t="shared" si="165"/>
        <v>45919.391886574071</v>
      </c>
      <c r="P1852" s="19">
        <f t="shared" si="166"/>
        <v>45919.600219907406</v>
      </c>
      <c r="Q1852" s="20" t="str">
        <f t="shared" si="167"/>
        <v>19/09/2025</v>
      </c>
      <c r="R1852" s="13" t="str">
        <f t="shared" si="168"/>
        <v>14</v>
      </c>
      <c r="S1852" s="13" t="str">
        <f t="shared" si="169"/>
        <v>Fri</v>
      </c>
    </row>
    <row r="1853" spans="1:19" x14ac:dyDescent="0.25">
      <c r="A1853" s="58">
        <v>45919.391886574071</v>
      </c>
      <c r="B1853" s="59">
        <v>444466483</v>
      </c>
      <c r="C1853" s="38" t="s">
        <v>36</v>
      </c>
      <c r="D1853" s="38" t="s">
        <v>38</v>
      </c>
      <c r="E1853" s="38" t="s">
        <v>45</v>
      </c>
      <c r="F1853" s="38" t="s">
        <v>120</v>
      </c>
      <c r="G1853" s="35">
        <v>3648.44</v>
      </c>
      <c r="H1853" s="59">
        <v>443685827</v>
      </c>
      <c r="I1853" s="35">
        <v>0</v>
      </c>
      <c r="J1853" s="35">
        <v>0</v>
      </c>
      <c r="K1853" s="35">
        <v>0</v>
      </c>
      <c r="L1853" s="35">
        <v>0</v>
      </c>
      <c r="M1853" s="35">
        <v>9952.89</v>
      </c>
      <c r="N1853" s="38" t="s">
        <v>52</v>
      </c>
      <c r="O1853" s="14">
        <f t="shared" si="165"/>
        <v>45919.391886574071</v>
      </c>
      <c r="P1853" s="19">
        <f t="shared" si="166"/>
        <v>45919.600219907406</v>
      </c>
      <c r="Q1853" s="20" t="str">
        <f t="shared" si="167"/>
        <v>19/09/2025</v>
      </c>
      <c r="R1853" s="13" t="str">
        <f t="shared" si="168"/>
        <v>14</v>
      </c>
      <c r="S1853" s="13" t="str">
        <f t="shared" si="169"/>
        <v>Fri</v>
      </c>
    </row>
    <row r="1854" spans="1:19" x14ac:dyDescent="0.25">
      <c r="A1854" s="60">
        <v>45919.391886574071</v>
      </c>
      <c r="B1854" s="61">
        <v>444466484</v>
      </c>
      <c r="C1854" s="37" t="s">
        <v>36</v>
      </c>
      <c r="D1854" s="37" t="s">
        <v>38</v>
      </c>
      <c r="E1854" s="37" t="s">
        <v>45</v>
      </c>
      <c r="F1854" s="37" t="s">
        <v>120</v>
      </c>
      <c r="G1854" s="36">
        <v>3648.51</v>
      </c>
      <c r="H1854" s="61">
        <v>443685828</v>
      </c>
      <c r="I1854" s="36">
        <v>0</v>
      </c>
      <c r="J1854" s="36">
        <v>0</v>
      </c>
      <c r="K1854" s="36">
        <v>0</v>
      </c>
      <c r="L1854" s="36">
        <v>0</v>
      </c>
      <c r="M1854" s="36">
        <v>9952.89</v>
      </c>
      <c r="N1854" s="37" t="s">
        <v>108</v>
      </c>
      <c r="O1854" s="14">
        <f t="shared" si="165"/>
        <v>45919.391886574071</v>
      </c>
      <c r="P1854" s="19">
        <f t="shared" si="166"/>
        <v>45919.600219907406</v>
      </c>
      <c r="Q1854" s="20" t="str">
        <f t="shared" si="167"/>
        <v>19/09/2025</v>
      </c>
      <c r="R1854" s="13" t="str">
        <f t="shared" si="168"/>
        <v>14</v>
      </c>
      <c r="S1854" s="13" t="str">
        <f t="shared" si="169"/>
        <v>Fri</v>
      </c>
    </row>
    <row r="1855" spans="1:19" x14ac:dyDescent="0.25">
      <c r="A1855" s="58">
        <v>45919.391886574071</v>
      </c>
      <c r="B1855" s="59">
        <v>444466485</v>
      </c>
      <c r="C1855" s="38" t="s">
        <v>36</v>
      </c>
      <c r="D1855" s="38" t="s">
        <v>38</v>
      </c>
      <c r="E1855" s="38" t="s">
        <v>45</v>
      </c>
      <c r="F1855" s="38" t="s">
        <v>120</v>
      </c>
      <c r="G1855" s="35">
        <v>3648.56</v>
      </c>
      <c r="H1855" s="59">
        <v>443685829</v>
      </c>
      <c r="I1855" s="35">
        <v>0</v>
      </c>
      <c r="J1855" s="35">
        <v>0</v>
      </c>
      <c r="K1855" s="35">
        <v>0</v>
      </c>
      <c r="L1855" s="35">
        <v>0</v>
      </c>
      <c r="M1855" s="35">
        <v>9952.89</v>
      </c>
      <c r="N1855" s="38" t="s">
        <v>47</v>
      </c>
      <c r="O1855" s="14">
        <f t="shared" si="165"/>
        <v>45919.391886574071</v>
      </c>
      <c r="P1855" s="19">
        <f t="shared" si="166"/>
        <v>45919.600219907406</v>
      </c>
      <c r="Q1855" s="20" t="str">
        <f t="shared" si="167"/>
        <v>19/09/2025</v>
      </c>
      <c r="R1855" s="13" t="str">
        <f t="shared" si="168"/>
        <v>14</v>
      </c>
      <c r="S1855" s="13" t="str">
        <f t="shared" si="169"/>
        <v>Fri</v>
      </c>
    </row>
    <row r="1856" spans="1:19" x14ac:dyDescent="0.25">
      <c r="A1856" s="60">
        <v>45919.392337962963</v>
      </c>
      <c r="B1856" s="61">
        <v>444466688</v>
      </c>
      <c r="C1856" s="37" t="s">
        <v>36</v>
      </c>
      <c r="D1856" s="37" t="s">
        <v>38</v>
      </c>
      <c r="E1856" s="37" t="s">
        <v>45</v>
      </c>
      <c r="F1856" s="37" t="s">
        <v>120</v>
      </c>
      <c r="G1856" s="36">
        <v>3649.5</v>
      </c>
      <c r="H1856" s="61">
        <v>443686027</v>
      </c>
      <c r="I1856" s="36">
        <v>0</v>
      </c>
      <c r="J1856" s="36">
        <v>0</v>
      </c>
      <c r="K1856" s="36">
        <v>0</v>
      </c>
      <c r="L1856" s="36">
        <v>0</v>
      </c>
      <c r="M1856" s="36">
        <v>9952.89</v>
      </c>
      <c r="N1856" s="37" t="s">
        <v>81</v>
      </c>
      <c r="O1856" s="14">
        <f t="shared" si="165"/>
        <v>45919.392337962963</v>
      </c>
      <c r="P1856" s="19">
        <f t="shared" si="166"/>
        <v>45919.600671296299</v>
      </c>
      <c r="Q1856" s="20" t="str">
        <f t="shared" si="167"/>
        <v>19/09/2025</v>
      </c>
      <c r="R1856" s="13" t="str">
        <f t="shared" si="168"/>
        <v>14</v>
      </c>
      <c r="S1856" s="13" t="str">
        <f t="shared" si="169"/>
        <v>Fri</v>
      </c>
    </row>
    <row r="1857" spans="1:19" x14ac:dyDescent="0.25">
      <c r="A1857" s="58">
        <v>45919.392337962963</v>
      </c>
      <c r="B1857" s="59">
        <v>444466689</v>
      </c>
      <c r="C1857" s="38" t="s">
        <v>36</v>
      </c>
      <c r="D1857" s="38" t="s">
        <v>38</v>
      </c>
      <c r="E1857" s="38" t="s">
        <v>45</v>
      </c>
      <c r="F1857" s="38" t="s">
        <v>120</v>
      </c>
      <c r="G1857" s="35">
        <v>3649.5</v>
      </c>
      <c r="H1857" s="59">
        <v>443686028</v>
      </c>
      <c r="I1857" s="35">
        <v>0</v>
      </c>
      <c r="J1857" s="35">
        <v>0</v>
      </c>
      <c r="K1857" s="35">
        <v>0</v>
      </c>
      <c r="L1857" s="35">
        <v>0</v>
      </c>
      <c r="M1857" s="35">
        <v>9952.89</v>
      </c>
      <c r="N1857" s="38" t="s">
        <v>93</v>
      </c>
      <c r="O1857" s="14">
        <f t="shared" si="165"/>
        <v>45919.392337962963</v>
      </c>
      <c r="P1857" s="19">
        <f t="shared" si="166"/>
        <v>45919.600671296299</v>
      </c>
      <c r="Q1857" s="20" t="str">
        <f t="shared" si="167"/>
        <v>19/09/2025</v>
      </c>
      <c r="R1857" s="13" t="str">
        <f t="shared" si="168"/>
        <v>14</v>
      </c>
      <c r="S1857" s="13" t="str">
        <f t="shared" si="169"/>
        <v>Fri</v>
      </c>
    </row>
    <row r="1858" spans="1:19" x14ac:dyDescent="0.25">
      <c r="A1858" s="60">
        <v>45919.392476851855</v>
      </c>
      <c r="B1858" s="61">
        <v>444466752</v>
      </c>
      <c r="C1858" s="37" t="s">
        <v>36</v>
      </c>
      <c r="D1858" s="37" t="s">
        <v>37</v>
      </c>
      <c r="E1858" s="37" t="s">
        <v>46</v>
      </c>
      <c r="F1858" s="37" t="s">
        <v>120</v>
      </c>
      <c r="G1858" s="36">
        <v>3650.09</v>
      </c>
      <c r="H1858" s="61">
        <v>443686089</v>
      </c>
      <c r="I1858" s="36">
        <v>0</v>
      </c>
      <c r="J1858" s="36">
        <v>0</v>
      </c>
      <c r="K1858" s="36">
        <v>0</v>
      </c>
      <c r="L1858" s="36">
        <v>-1.51</v>
      </c>
      <c r="M1858" s="36">
        <v>9951.3799999999992</v>
      </c>
      <c r="N1858" s="37" t="s">
        <v>1368</v>
      </c>
      <c r="O1858" s="14">
        <f t="shared" si="165"/>
        <v>45919.392476851855</v>
      </c>
      <c r="P1858" s="19">
        <f t="shared" si="166"/>
        <v>45919.600810185191</v>
      </c>
      <c r="Q1858" s="20" t="str">
        <f t="shared" si="167"/>
        <v>19/09/2025</v>
      </c>
      <c r="R1858" s="13" t="str">
        <f t="shared" si="168"/>
        <v>14</v>
      </c>
      <c r="S1858" s="13" t="str">
        <f t="shared" si="169"/>
        <v>Fri</v>
      </c>
    </row>
    <row r="1859" spans="1:19" x14ac:dyDescent="0.25">
      <c r="A1859" s="58">
        <v>45919.392962962964</v>
      </c>
      <c r="B1859" s="59">
        <v>444466922</v>
      </c>
      <c r="C1859" s="38" t="s">
        <v>36</v>
      </c>
      <c r="D1859" s="38" t="s">
        <v>37</v>
      </c>
      <c r="E1859" s="38" t="s">
        <v>46</v>
      </c>
      <c r="F1859" s="38" t="s">
        <v>120</v>
      </c>
      <c r="G1859" s="35">
        <v>3650.95</v>
      </c>
      <c r="H1859" s="59">
        <v>443686257</v>
      </c>
      <c r="I1859" s="35">
        <v>0</v>
      </c>
      <c r="J1859" s="35">
        <v>0</v>
      </c>
      <c r="K1859" s="35">
        <v>0</v>
      </c>
      <c r="L1859" s="35">
        <v>-3.08</v>
      </c>
      <c r="M1859" s="35">
        <v>9948.2999999999993</v>
      </c>
      <c r="N1859" s="38" t="s">
        <v>1369</v>
      </c>
      <c r="O1859" s="14">
        <f t="shared" si="165"/>
        <v>45919.392962962964</v>
      </c>
      <c r="P1859" s="19">
        <f t="shared" si="166"/>
        <v>45919.6012962963</v>
      </c>
      <c r="Q1859" s="20" t="str">
        <f t="shared" si="167"/>
        <v>19/09/2025</v>
      </c>
      <c r="R1859" s="13" t="str">
        <f t="shared" si="168"/>
        <v>14</v>
      </c>
      <c r="S1859" s="13" t="str">
        <f t="shared" si="169"/>
        <v>Fri</v>
      </c>
    </row>
    <row r="1860" spans="1:19" x14ac:dyDescent="0.25">
      <c r="A1860" s="60">
        <v>45919.392962962964</v>
      </c>
      <c r="B1860" s="61">
        <v>444466923</v>
      </c>
      <c r="C1860" s="37" t="s">
        <v>36</v>
      </c>
      <c r="D1860" s="37" t="s">
        <v>37</v>
      </c>
      <c r="E1860" s="37" t="s">
        <v>46</v>
      </c>
      <c r="F1860" s="37" t="s">
        <v>120</v>
      </c>
      <c r="G1860" s="36">
        <v>3650.95</v>
      </c>
      <c r="H1860" s="61">
        <v>443686258</v>
      </c>
      <c r="I1860" s="36">
        <v>0</v>
      </c>
      <c r="J1860" s="36">
        <v>0</v>
      </c>
      <c r="K1860" s="36">
        <v>0</v>
      </c>
      <c r="L1860" s="36">
        <v>-3.18</v>
      </c>
      <c r="M1860" s="36">
        <v>9945.1200000000008</v>
      </c>
      <c r="N1860" s="37" t="s">
        <v>1370</v>
      </c>
      <c r="O1860" s="14">
        <f t="shared" si="165"/>
        <v>45919.392962962964</v>
      </c>
      <c r="P1860" s="19">
        <f t="shared" si="166"/>
        <v>45919.6012962963</v>
      </c>
      <c r="Q1860" s="20" t="str">
        <f t="shared" si="167"/>
        <v>19/09/2025</v>
      </c>
      <c r="R1860" s="13" t="str">
        <f t="shared" si="168"/>
        <v>14</v>
      </c>
      <c r="S1860" s="13" t="str">
        <f t="shared" si="169"/>
        <v>Fri</v>
      </c>
    </row>
    <row r="1861" spans="1:19" x14ac:dyDescent="0.25">
      <c r="A1861" s="58">
        <v>45919.393125000002</v>
      </c>
      <c r="B1861" s="59">
        <v>444466970</v>
      </c>
      <c r="C1861" s="38" t="s">
        <v>36</v>
      </c>
      <c r="D1861" s="38" t="s">
        <v>37</v>
      </c>
      <c r="E1861" s="38" t="s">
        <v>46</v>
      </c>
      <c r="F1861" s="38" t="s">
        <v>120</v>
      </c>
      <c r="G1861" s="35">
        <v>3651.02</v>
      </c>
      <c r="H1861" s="59">
        <v>443686304</v>
      </c>
      <c r="I1861" s="35">
        <v>0</v>
      </c>
      <c r="J1861" s="35">
        <v>0</v>
      </c>
      <c r="K1861" s="35">
        <v>0</v>
      </c>
      <c r="L1861" s="35">
        <v>-3.12</v>
      </c>
      <c r="M1861" s="35">
        <v>9942</v>
      </c>
      <c r="N1861" s="38" t="s">
        <v>1371</v>
      </c>
      <c r="O1861" s="14">
        <f t="shared" si="165"/>
        <v>45919.393125000002</v>
      </c>
      <c r="P1861" s="19">
        <f t="shared" si="166"/>
        <v>45919.601458333338</v>
      </c>
      <c r="Q1861" s="20" t="str">
        <f t="shared" si="167"/>
        <v>19/09/2025</v>
      </c>
      <c r="R1861" s="13" t="str">
        <f t="shared" si="168"/>
        <v>14</v>
      </c>
      <c r="S1861" s="13" t="str">
        <f t="shared" si="169"/>
        <v>Fri</v>
      </c>
    </row>
    <row r="1862" spans="1:19" x14ac:dyDescent="0.25">
      <c r="A1862" s="60">
        <v>45919.393148148149</v>
      </c>
      <c r="B1862" s="61">
        <v>444466976</v>
      </c>
      <c r="C1862" s="37" t="s">
        <v>36</v>
      </c>
      <c r="D1862" s="37" t="s">
        <v>37</v>
      </c>
      <c r="E1862" s="37" t="s">
        <v>46</v>
      </c>
      <c r="F1862" s="37" t="s">
        <v>120</v>
      </c>
      <c r="G1862" s="36">
        <v>3651.11</v>
      </c>
      <c r="H1862" s="61">
        <v>443686309</v>
      </c>
      <c r="I1862" s="36">
        <v>0</v>
      </c>
      <c r="J1862" s="36">
        <v>0</v>
      </c>
      <c r="K1862" s="36">
        <v>0</v>
      </c>
      <c r="L1862" s="36">
        <v>-2.59</v>
      </c>
      <c r="M1862" s="36">
        <v>9939.41</v>
      </c>
      <c r="N1862" s="37" t="s">
        <v>1372</v>
      </c>
      <c r="O1862" s="14">
        <f t="shared" si="165"/>
        <v>45919.393148148149</v>
      </c>
      <c r="P1862" s="19">
        <f t="shared" si="166"/>
        <v>45919.601481481484</v>
      </c>
      <c r="Q1862" s="20" t="str">
        <f t="shared" si="167"/>
        <v>19/09/2025</v>
      </c>
      <c r="R1862" s="13" t="str">
        <f t="shared" si="168"/>
        <v>14</v>
      </c>
      <c r="S1862" s="13" t="str">
        <f t="shared" si="169"/>
        <v>Fri</v>
      </c>
    </row>
    <row r="1863" spans="1:19" x14ac:dyDescent="0.25">
      <c r="A1863" s="58">
        <v>45919.393958333334</v>
      </c>
      <c r="B1863" s="59">
        <v>444467624</v>
      </c>
      <c r="C1863" s="38" t="s">
        <v>36</v>
      </c>
      <c r="D1863" s="38" t="s">
        <v>37</v>
      </c>
      <c r="E1863" s="38" t="s">
        <v>45</v>
      </c>
      <c r="F1863" s="38" t="s">
        <v>120</v>
      </c>
      <c r="G1863" s="35">
        <v>3650.88</v>
      </c>
      <c r="H1863" s="59">
        <v>443686949</v>
      </c>
      <c r="I1863" s="35">
        <v>0</v>
      </c>
      <c r="J1863" s="35">
        <v>0</v>
      </c>
      <c r="K1863" s="35">
        <v>0</v>
      </c>
      <c r="L1863" s="35">
        <v>0</v>
      </c>
      <c r="M1863" s="35">
        <v>9939.41</v>
      </c>
      <c r="N1863" s="38" t="s">
        <v>116</v>
      </c>
      <c r="O1863" s="14">
        <f t="shared" si="165"/>
        <v>45919.393958333334</v>
      </c>
      <c r="P1863" s="19">
        <f t="shared" si="166"/>
        <v>45919.60229166667</v>
      </c>
      <c r="Q1863" s="20" t="str">
        <f t="shared" si="167"/>
        <v>19/09/2025</v>
      </c>
      <c r="R1863" s="13" t="str">
        <f t="shared" si="168"/>
        <v>14</v>
      </c>
      <c r="S1863" s="13" t="str">
        <f t="shared" si="169"/>
        <v>Fri</v>
      </c>
    </row>
    <row r="1864" spans="1:19" x14ac:dyDescent="0.25">
      <c r="A1864" s="60">
        <v>45919.393958333334</v>
      </c>
      <c r="B1864" s="61">
        <v>444467626</v>
      </c>
      <c r="C1864" s="37" t="s">
        <v>36</v>
      </c>
      <c r="D1864" s="37" t="s">
        <v>37</v>
      </c>
      <c r="E1864" s="37" t="s">
        <v>45</v>
      </c>
      <c r="F1864" s="37" t="s">
        <v>120</v>
      </c>
      <c r="G1864" s="36">
        <v>3650.91</v>
      </c>
      <c r="H1864" s="61">
        <v>443686951</v>
      </c>
      <c r="I1864" s="36">
        <v>0</v>
      </c>
      <c r="J1864" s="36">
        <v>0</v>
      </c>
      <c r="K1864" s="36">
        <v>0</v>
      </c>
      <c r="L1864" s="36">
        <v>0</v>
      </c>
      <c r="M1864" s="36">
        <v>9939.41</v>
      </c>
      <c r="N1864" s="37" t="s">
        <v>115</v>
      </c>
      <c r="O1864" s="14">
        <f t="shared" si="165"/>
        <v>45919.393958333334</v>
      </c>
      <c r="P1864" s="19">
        <f t="shared" si="166"/>
        <v>45919.60229166667</v>
      </c>
      <c r="Q1864" s="20" t="str">
        <f t="shared" si="167"/>
        <v>19/09/2025</v>
      </c>
      <c r="R1864" s="13" t="str">
        <f t="shared" si="168"/>
        <v>14</v>
      </c>
      <c r="S1864" s="13" t="str">
        <f t="shared" si="169"/>
        <v>Fri</v>
      </c>
    </row>
    <row r="1865" spans="1:19" x14ac:dyDescent="0.25">
      <c r="A1865" s="58">
        <v>45919.393958333334</v>
      </c>
      <c r="B1865" s="59">
        <v>444467629</v>
      </c>
      <c r="C1865" s="38" t="s">
        <v>36</v>
      </c>
      <c r="D1865" s="38" t="s">
        <v>37</v>
      </c>
      <c r="E1865" s="38" t="s">
        <v>45</v>
      </c>
      <c r="F1865" s="38" t="s">
        <v>120</v>
      </c>
      <c r="G1865" s="35">
        <v>3650.91</v>
      </c>
      <c r="H1865" s="59">
        <v>443686954</v>
      </c>
      <c r="I1865" s="35">
        <v>0</v>
      </c>
      <c r="J1865" s="35">
        <v>0</v>
      </c>
      <c r="K1865" s="35">
        <v>0</v>
      </c>
      <c r="L1865" s="35">
        <v>0</v>
      </c>
      <c r="M1865" s="35">
        <v>9939.41</v>
      </c>
      <c r="N1865" s="38" t="s">
        <v>119</v>
      </c>
      <c r="O1865" s="14">
        <f t="shared" si="165"/>
        <v>45919.393958333334</v>
      </c>
      <c r="P1865" s="19">
        <f t="shared" si="166"/>
        <v>45919.60229166667</v>
      </c>
      <c r="Q1865" s="20" t="str">
        <f t="shared" si="167"/>
        <v>19/09/2025</v>
      </c>
      <c r="R1865" s="13" t="str">
        <f t="shared" si="168"/>
        <v>14</v>
      </c>
      <c r="S1865" s="13" t="str">
        <f t="shared" si="169"/>
        <v>Fri</v>
      </c>
    </row>
    <row r="1866" spans="1:19" x14ac:dyDescent="0.25">
      <c r="A1866" s="60">
        <v>45919.398078703707</v>
      </c>
      <c r="B1866" s="61">
        <v>444469794</v>
      </c>
      <c r="C1866" s="37" t="s">
        <v>36</v>
      </c>
      <c r="D1866" s="37" t="s">
        <v>38</v>
      </c>
      <c r="E1866" s="37" t="s">
        <v>46</v>
      </c>
      <c r="F1866" s="37" t="s">
        <v>120</v>
      </c>
      <c r="G1866" s="36">
        <v>3647.72</v>
      </c>
      <c r="H1866" s="61">
        <v>443689087</v>
      </c>
      <c r="I1866" s="36">
        <v>0</v>
      </c>
      <c r="J1866" s="36">
        <v>0</v>
      </c>
      <c r="K1866" s="36">
        <v>0</v>
      </c>
      <c r="L1866" s="36">
        <v>-3.16</v>
      </c>
      <c r="M1866" s="36">
        <v>9936.25</v>
      </c>
      <c r="N1866" s="37" t="s">
        <v>1373</v>
      </c>
      <c r="O1866" s="14">
        <f t="shared" si="165"/>
        <v>45919.398078703707</v>
      </c>
      <c r="P1866" s="19">
        <f t="shared" si="166"/>
        <v>45919.606412037043</v>
      </c>
      <c r="Q1866" s="20" t="str">
        <f t="shared" si="167"/>
        <v>19/09/2025</v>
      </c>
      <c r="R1866" s="13" t="str">
        <f t="shared" si="168"/>
        <v>14</v>
      </c>
      <c r="S1866" s="13" t="str">
        <f t="shared" si="169"/>
        <v>Fri</v>
      </c>
    </row>
    <row r="1867" spans="1:19" x14ac:dyDescent="0.25">
      <c r="A1867" s="58">
        <v>45919.398078703707</v>
      </c>
      <c r="B1867" s="59">
        <v>444469795</v>
      </c>
      <c r="C1867" s="38" t="s">
        <v>36</v>
      </c>
      <c r="D1867" s="38" t="s">
        <v>38</v>
      </c>
      <c r="E1867" s="38" t="s">
        <v>46</v>
      </c>
      <c r="F1867" s="38" t="s">
        <v>120</v>
      </c>
      <c r="G1867" s="35">
        <v>3647.72</v>
      </c>
      <c r="H1867" s="59">
        <v>443689088</v>
      </c>
      <c r="I1867" s="35">
        <v>0</v>
      </c>
      <c r="J1867" s="35">
        <v>0</v>
      </c>
      <c r="K1867" s="35">
        <v>0</v>
      </c>
      <c r="L1867" s="35">
        <v>-3.19</v>
      </c>
      <c r="M1867" s="35">
        <v>9933.06</v>
      </c>
      <c r="N1867" s="38" t="s">
        <v>1373</v>
      </c>
      <c r="O1867" s="14">
        <f t="shared" si="165"/>
        <v>45919.398078703707</v>
      </c>
      <c r="P1867" s="19">
        <f t="shared" si="166"/>
        <v>45919.606412037043</v>
      </c>
      <c r="Q1867" s="20" t="str">
        <f t="shared" si="167"/>
        <v>19/09/2025</v>
      </c>
      <c r="R1867" s="13" t="str">
        <f t="shared" si="168"/>
        <v>14</v>
      </c>
      <c r="S1867" s="13" t="str">
        <f t="shared" si="169"/>
        <v>Fri</v>
      </c>
    </row>
    <row r="1868" spans="1:19" x14ac:dyDescent="0.25">
      <c r="A1868" s="60">
        <v>45919.398078703707</v>
      </c>
      <c r="B1868" s="61">
        <v>444469797</v>
      </c>
      <c r="C1868" s="37" t="s">
        <v>36</v>
      </c>
      <c r="D1868" s="37" t="s">
        <v>38</v>
      </c>
      <c r="E1868" s="37" t="s">
        <v>46</v>
      </c>
      <c r="F1868" s="37" t="s">
        <v>120</v>
      </c>
      <c r="G1868" s="36">
        <v>3647.72</v>
      </c>
      <c r="H1868" s="61">
        <v>443689090</v>
      </c>
      <c r="I1868" s="36">
        <v>0</v>
      </c>
      <c r="J1868" s="36">
        <v>0</v>
      </c>
      <c r="K1868" s="36">
        <v>0</v>
      </c>
      <c r="L1868" s="36">
        <v>-3.19</v>
      </c>
      <c r="M1868" s="36">
        <v>9929.8700000000008</v>
      </c>
      <c r="N1868" s="37" t="s">
        <v>1373</v>
      </c>
      <c r="O1868" s="14">
        <f t="shared" si="165"/>
        <v>45919.398078703707</v>
      </c>
      <c r="P1868" s="19">
        <f t="shared" si="166"/>
        <v>45919.606412037043</v>
      </c>
      <c r="Q1868" s="20" t="str">
        <f t="shared" si="167"/>
        <v>19/09/2025</v>
      </c>
      <c r="R1868" s="13" t="str">
        <f t="shared" si="168"/>
        <v>14</v>
      </c>
      <c r="S1868" s="13" t="str">
        <f t="shared" si="169"/>
        <v>Fri</v>
      </c>
    </row>
    <row r="1869" spans="1:19" x14ac:dyDescent="0.25">
      <c r="A1869" s="58">
        <v>45919.398379629631</v>
      </c>
      <c r="B1869" s="59">
        <v>444470050</v>
      </c>
      <c r="C1869" s="38" t="s">
        <v>36</v>
      </c>
      <c r="D1869" s="38" t="s">
        <v>37</v>
      </c>
      <c r="E1869" s="38" t="s">
        <v>46</v>
      </c>
      <c r="F1869" s="38" t="s">
        <v>120</v>
      </c>
      <c r="G1869" s="35">
        <v>3646.99</v>
      </c>
      <c r="H1869" s="59">
        <v>443689354</v>
      </c>
      <c r="I1869" s="35">
        <v>0</v>
      </c>
      <c r="J1869" s="35">
        <v>0</v>
      </c>
      <c r="K1869" s="35">
        <v>0</v>
      </c>
      <c r="L1869" s="35">
        <v>1.59</v>
      </c>
      <c r="M1869" s="35">
        <v>9931.4599999999991</v>
      </c>
      <c r="N1869" s="38" t="s">
        <v>1374</v>
      </c>
      <c r="O1869" s="14">
        <f t="shared" si="165"/>
        <v>45919.398379629631</v>
      </c>
      <c r="P1869" s="19">
        <f t="shared" si="166"/>
        <v>45919.606712962966</v>
      </c>
      <c r="Q1869" s="20" t="str">
        <f t="shared" si="167"/>
        <v>19/09/2025</v>
      </c>
      <c r="R1869" s="13" t="str">
        <f t="shared" si="168"/>
        <v>14</v>
      </c>
      <c r="S1869" s="13" t="str">
        <f t="shared" si="169"/>
        <v>Fri</v>
      </c>
    </row>
    <row r="1870" spans="1:19" x14ac:dyDescent="0.25">
      <c r="A1870" s="60">
        <v>45919.398379629631</v>
      </c>
      <c r="B1870" s="61">
        <v>444470051</v>
      </c>
      <c r="C1870" s="37" t="s">
        <v>36</v>
      </c>
      <c r="D1870" s="37" t="s">
        <v>37</v>
      </c>
      <c r="E1870" s="37" t="s">
        <v>46</v>
      </c>
      <c r="F1870" s="37" t="s">
        <v>120</v>
      </c>
      <c r="G1870" s="36">
        <v>3646.99</v>
      </c>
      <c r="H1870" s="61">
        <v>443689355</v>
      </c>
      <c r="I1870" s="36">
        <v>0</v>
      </c>
      <c r="J1870" s="36">
        <v>0</v>
      </c>
      <c r="K1870" s="36">
        <v>0</v>
      </c>
      <c r="L1870" s="36">
        <v>1.52</v>
      </c>
      <c r="M1870" s="36">
        <v>9932.98</v>
      </c>
      <c r="N1870" s="37" t="s">
        <v>1374</v>
      </c>
      <c r="O1870" s="14">
        <f t="shared" si="165"/>
        <v>45919.398379629631</v>
      </c>
      <c r="P1870" s="19">
        <f t="shared" si="166"/>
        <v>45919.606712962966</v>
      </c>
      <c r="Q1870" s="20" t="str">
        <f t="shared" si="167"/>
        <v>19/09/2025</v>
      </c>
      <c r="R1870" s="13" t="str">
        <f t="shared" si="168"/>
        <v>14</v>
      </c>
      <c r="S1870" s="13" t="str">
        <f t="shared" si="169"/>
        <v>Fri</v>
      </c>
    </row>
    <row r="1871" spans="1:19" x14ac:dyDescent="0.25">
      <c r="A1871" s="58">
        <v>45919.398680555554</v>
      </c>
      <c r="B1871" s="59">
        <v>444470421</v>
      </c>
      <c r="C1871" s="38" t="s">
        <v>36</v>
      </c>
      <c r="D1871" s="38" t="s">
        <v>37</v>
      </c>
      <c r="E1871" s="38" t="s">
        <v>46</v>
      </c>
      <c r="F1871" s="38" t="s">
        <v>120</v>
      </c>
      <c r="G1871" s="35">
        <v>3646</v>
      </c>
      <c r="H1871" s="59">
        <v>443689738</v>
      </c>
      <c r="I1871" s="35">
        <v>0</v>
      </c>
      <c r="J1871" s="35">
        <v>0</v>
      </c>
      <c r="K1871" s="35">
        <v>0</v>
      </c>
      <c r="L1871" s="35">
        <v>3.5</v>
      </c>
      <c r="M1871" s="35">
        <v>9936.48</v>
      </c>
      <c r="N1871" s="38" t="s">
        <v>1375</v>
      </c>
      <c r="O1871" s="14">
        <f t="shared" si="165"/>
        <v>45919.398680555554</v>
      </c>
      <c r="P1871" s="19">
        <f t="shared" si="166"/>
        <v>45919.60701388889</v>
      </c>
      <c r="Q1871" s="20" t="str">
        <f t="shared" si="167"/>
        <v>19/09/2025</v>
      </c>
      <c r="R1871" s="13" t="str">
        <f t="shared" si="168"/>
        <v>14</v>
      </c>
      <c r="S1871" s="13" t="str">
        <f t="shared" si="169"/>
        <v>Fri</v>
      </c>
    </row>
    <row r="1872" spans="1:19" x14ac:dyDescent="0.25">
      <c r="A1872" s="60">
        <v>45919.398680555554</v>
      </c>
      <c r="B1872" s="61">
        <v>444470422</v>
      </c>
      <c r="C1872" s="37" t="s">
        <v>36</v>
      </c>
      <c r="D1872" s="37" t="s">
        <v>37</v>
      </c>
      <c r="E1872" s="37" t="s">
        <v>46</v>
      </c>
      <c r="F1872" s="37" t="s">
        <v>120</v>
      </c>
      <c r="G1872" s="36">
        <v>3646</v>
      </c>
      <c r="H1872" s="61">
        <v>443689739</v>
      </c>
      <c r="I1872" s="36">
        <v>0</v>
      </c>
      <c r="J1872" s="36">
        <v>0</v>
      </c>
      <c r="K1872" s="36">
        <v>0</v>
      </c>
      <c r="L1872" s="36">
        <v>3.5</v>
      </c>
      <c r="M1872" s="36">
        <v>9939.98</v>
      </c>
      <c r="N1872" s="37" t="s">
        <v>1375</v>
      </c>
      <c r="O1872" s="14">
        <f t="shared" si="165"/>
        <v>45919.398680555554</v>
      </c>
      <c r="P1872" s="19">
        <f t="shared" si="166"/>
        <v>45919.60701388889</v>
      </c>
      <c r="Q1872" s="20" t="str">
        <f t="shared" si="167"/>
        <v>19/09/2025</v>
      </c>
      <c r="R1872" s="13" t="str">
        <f t="shared" si="168"/>
        <v>14</v>
      </c>
      <c r="S1872" s="13" t="str">
        <f t="shared" si="169"/>
        <v>Fri</v>
      </c>
    </row>
    <row r="1873" spans="1:19" x14ac:dyDescent="0.25">
      <c r="A1873" s="58">
        <v>45919.399201388886</v>
      </c>
      <c r="B1873" s="59">
        <v>444470884</v>
      </c>
      <c r="C1873" s="38" t="s">
        <v>36</v>
      </c>
      <c r="D1873" s="38" t="s">
        <v>37</v>
      </c>
      <c r="E1873" s="38" t="s">
        <v>46</v>
      </c>
      <c r="F1873" s="38" t="s">
        <v>120</v>
      </c>
      <c r="G1873" s="35">
        <v>3645.52</v>
      </c>
      <c r="H1873" s="59">
        <v>443690198</v>
      </c>
      <c r="I1873" s="35">
        <v>0</v>
      </c>
      <c r="J1873" s="35">
        <v>0</v>
      </c>
      <c r="K1873" s="35">
        <v>0</v>
      </c>
      <c r="L1873" s="35">
        <v>3.04</v>
      </c>
      <c r="M1873" s="35">
        <v>9943.02</v>
      </c>
      <c r="N1873" s="38" t="s">
        <v>1376</v>
      </c>
      <c r="O1873" s="14">
        <f t="shared" si="165"/>
        <v>45919.399201388886</v>
      </c>
      <c r="P1873" s="19">
        <f t="shared" si="166"/>
        <v>45919.607534722221</v>
      </c>
      <c r="Q1873" s="20" t="str">
        <f t="shared" si="167"/>
        <v>19/09/2025</v>
      </c>
      <c r="R1873" s="13" t="str">
        <f t="shared" si="168"/>
        <v>14</v>
      </c>
      <c r="S1873" s="13" t="str">
        <f t="shared" si="169"/>
        <v>Fri</v>
      </c>
    </row>
    <row r="1874" spans="1:19" x14ac:dyDescent="0.25">
      <c r="A1874" s="60">
        <v>45919.399560185186</v>
      </c>
      <c r="B1874" s="61">
        <v>444471443</v>
      </c>
      <c r="C1874" s="37" t="s">
        <v>36</v>
      </c>
      <c r="D1874" s="37" t="s">
        <v>37</v>
      </c>
      <c r="E1874" s="37" t="s">
        <v>46</v>
      </c>
      <c r="F1874" s="37" t="s">
        <v>120</v>
      </c>
      <c r="G1874" s="36">
        <v>3645.07</v>
      </c>
      <c r="H1874" s="61">
        <v>443690749</v>
      </c>
      <c r="I1874" s="36">
        <v>0</v>
      </c>
      <c r="J1874" s="36">
        <v>0</v>
      </c>
      <c r="K1874" s="36">
        <v>0</v>
      </c>
      <c r="L1874" s="36">
        <v>3.51</v>
      </c>
      <c r="M1874" s="36">
        <v>9946.5300000000007</v>
      </c>
      <c r="N1874" s="37" t="s">
        <v>1377</v>
      </c>
      <c r="O1874" s="14">
        <f t="shared" si="165"/>
        <v>45919.399560185186</v>
      </c>
      <c r="P1874" s="19">
        <f t="shared" si="166"/>
        <v>45919.607893518521</v>
      </c>
      <c r="Q1874" s="20" t="str">
        <f t="shared" si="167"/>
        <v>19/09/2025</v>
      </c>
      <c r="R1874" s="13" t="str">
        <f t="shared" si="168"/>
        <v>14</v>
      </c>
      <c r="S1874" s="13" t="str">
        <f t="shared" si="169"/>
        <v>Fri</v>
      </c>
    </row>
    <row r="1875" spans="1:19" x14ac:dyDescent="0.25">
      <c r="A1875" s="58">
        <v>45919.399560185186</v>
      </c>
      <c r="B1875" s="59">
        <v>444471444</v>
      </c>
      <c r="C1875" s="38" t="s">
        <v>36</v>
      </c>
      <c r="D1875" s="38" t="s">
        <v>37</v>
      </c>
      <c r="E1875" s="38" t="s">
        <v>46</v>
      </c>
      <c r="F1875" s="38" t="s">
        <v>120</v>
      </c>
      <c r="G1875" s="35">
        <v>3645.07</v>
      </c>
      <c r="H1875" s="59">
        <v>443690750</v>
      </c>
      <c r="I1875" s="35">
        <v>0</v>
      </c>
      <c r="J1875" s="35">
        <v>0</v>
      </c>
      <c r="K1875" s="35">
        <v>0</v>
      </c>
      <c r="L1875" s="35">
        <v>3.37</v>
      </c>
      <c r="M1875" s="35">
        <v>9949.9</v>
      </c>
      <c r="N1875" s="38" t="s">
        <v>1377</v>
      </c>
      <c r="O1875" s="14">
        <f t="shared" si="165"/>
        <v>45919.399560185186</v>
      </c>
      <c r="P1875" s="19">
        <f t="shared" si="166"/>
        <v>45919.607893518521</v>
      </c>
      <c r="Q1875" s="20" t="str">
        <f t="shared" si="167"/>
        <v>19/09/2025</v>
      </c>
      <c r="R1875" s="13" t="str">
        <f t="shared" si="168"/>
        <v>14</v>
      </c>
      <c r="S1875" s="13" t="str">
        <f t="shared" si="169"/>
        <v>Fri</v>
      </c>
    </row>
    <row r="1876" spans="1:19" x14ac:dyDescent="0.25">
      <c r="A1876" s="60">
        <v>45919.400902777779</v>
      </c>
      <c r="B1876" s="61">
        <v>444472366</v>
      </c>
      <c r="C1876" s="37" t="s">
        <v>36</v>
      </c>
      <c r="D1876" s="37" t="s">
        <v>38</v>
      </c>
      <c r="E1876" s="37" t="s">
        <v>45</v>
      </c>
      <c r="F1876" s="37" t="s">
        <v>120</v>
      </c>
      <c r="G1876" s="36">
        <v>3645.73</v>
      </c>
      <c r="H1876" s="61">
        <v>443691629</v>
      </c>
      <c r="I1876" s="36">
        <v>0</v>
      </c>
      <c r="J1876" s="36">
        <v>0</v>
      </c>
      <c r="K1876" s="36">
        <v>0</v>
      </c>
      <c r="L1876" s="36">
        <v>0</v>
      </c>
      <c r="M1876" s="36">
        <v>9949.9</v>
      </c>
      <c r="N1876" s="37" t="s">
        <v>119</v>
      </c>
      <c r="O1876" s="14">
        <f t="shared" si="165"/>
        <v>45919.400902777779</v>
      </c>
      <c r="P1876" s="19">
        <f t="shared" si="166"/>
        <v>45919.609236111115</v>
      </c>
      <c r="Q1876" s="20" t="str">
        <f t="shared" si="167"/>
        <v>19/09/2025</v>
      </c>
      <c r="R1876" s="13" t="str">
        <f t="shared" si="168"/>
        <v>14</v>
      </c>
      <c r="S1876" s="13" t="str">
        <f t="shared" si="169"/>
        <v>Fri</v>
      </c>
    </row>
    <row r="1877" spans="1:19" x14ac:dyDescent="0.25">
      <c r="A1877" s="58">
        <v>45919.400902777779</v>
      </c>
      <c r="B1877" s="59">
        <v>444472369</v>
      </c>
      <c r="C1877" s="38" t="s">
        <v>36</v>
      </c>
      <c r="D1877" s="38" t="s">
        <v>38</v>
      </c>
      <c r="E1877" s="38" t="s">
        <v>45</v>
      </c>
      <c r="F1877" s="38" t="s">
        <v>120</v>
      </c>
      <c r="G1877" s="35">
        <v>3645.68</v>
      </c>
      <c r="H1877" s="59">
        <v>443691632</v>
      </c>
      <c r="I1877" s="35">
        <v>0</v>
      </c>
      <c r="J1877" s="35">
        <v>0</v>
      </c>
      <c r="K1877" s="35">
        <v>0</v>
      </c>
      <c r="L1877" s="35">
        <v>0</v>
      </c>
      <c r="M1877" s="35">
        <v>9949.9</v>
      </c>
      <c r="N1877" s="38" t="s">
        <v>116</v>
      </c>
      <c r="O1877" s="14">
        <f t="shared" si="165"/>
        <v>45919.400902777779</v>
      </c>
      <c r="P1877" s="19">
        <f t="shared" si="166"/>
        <v>45919.609236111115</v>
      </c>
      <c r="Q1877" s="20" t="str">
        <f t="shared" si="167"/>
        <v>19/09/2025</v>
      </c>
      <c r="R1877" s="13" t="str">
        <f t="shared" si="168"/>
        <v>14</v>
      </c>
      <c r="S1877" s="13" t="str">
        <f t="shared" si="169"/>
        <v>Fri</v>
      </c>
    </row>
    <row r="1878" spans="1:19" x14ac:dyDescent="0.25">
      <c r="A1878" s="60">
        <v>45919.400902777779</v>
      </c>
      <c r="B1878" s="61">
        <v>444472371</v>
      </c>
      <c r="C1878" s="37" t="s">
        <v>36</v>
      </c>
      <c r="D1878" s="37" t="s">
        <v>38</v>
      </c>
      <c r="E1878" s="37" t="s">
        <v>45</v>
      </c>
      <c r="F1878" s="37" t="s">
        <v>120</v>
      </c>
      <c r="G1878" s="36">
        <v>3645.8</v>
      </c>
      <c r="H1878" s="61">
        <v>443691634</v>
      </c>
      <c r="I1878" s="36">
        <v>0</v>
      </c>
      <c r="J1878" s="36">
        <v>0</v>
      </c>
      <c r="K1878" s="36">
        <v>0</v>
      </c>
      <c r="L1878" s="36">
        <v>0</v>
      </c>
      <c r="M1878" s="36">
        <v>9949.9</v>
      </c>
      <c r="N1878" s="37" t="s">
        <v>115</v>
      </c>
      <c r="O1878" s="14">
        <f t="shared" si="165"/>
        <v>45919.400902777779</v>
      </c>
      <c r="P1878" s="19">
        <f t="shared" si="166"/>
        <v>45919.609236111115</v>
      </c>
      <c r="Q1878" s="20" t="str">
        <f t="shared" si="167"/>
        <v>19/09/2025</v>
      </c>
      <c r="R1878" s="13" t="str">
        <f t="shared" si="168"/>
        <v>14</v>
      </c>
      <c r="S1878" s="13" t="str">
        <f t="shared" si="169"/>
        <v>Fri</v>
      </c>
    </row>
    <row r="1879" spans="1:19" x14ac:dyDescent="0.25">
      <c r="A1879" s="58">
        <v>45919.40148148148</v>
      </c>
      <c r="B1879" s="59">
        <v>444472694</v>
      </c>
      <c r="C1879" s="38" t="s">
        <v>36</v>
      </c>
      <c r="D1879" s="38" t="s">
        <v>38</v>
      </c>
      <c r="E1879" s="38" t="s">
        <v>45</v>
      </c>
      <c r="F1879" s="38" t="s">
        <v>120</v>
      </c>
      <c r="G1879" s="35">
        <v>3646.71</v>
      </c>
      <c r="H1879" s="59">
        <v>443691953</v>
      </c>
      <c r="I1879" s="35">
        <v>0</v>
      </c>
      <c r="J1879" s="35">
        <v>0</v>
      </c>
      <c r="K1879" s="35">
        <v>0</v>
      </c>
      <c r="L1879" s="35">
        <v>0</v>
      </c>
      <c r="M1879" s="35">
        <v>9949.9</v>
      </c>
      <c r="N1879" s="38" t="s">
        <v>77</v>
      </c>
      <c r="O1879" s="14">
        <f t="shared" si="165"/>
        <v>45919.40148148148</v>
      </c>
      <c r="P1879" s="19">
        <f t="shared" si="166"/>
        <v>45919.609814814816</v>
      </c>
      <c r="Q1879" s="20" t="str">
        <f t="shared" si="167"/>
        <v>19/09/2025</v>
      </c>
      <c r="R1879" s="13" t="str">
        <f t="shared" si="168"/>
        <v>14</v>
      </c>
      <c r="S1879" s="13" t="str">
        <f t="shared" si="169"/>
        <v>Fri</v>
      </c>
    </row>
    <row r="1880" spans="1:19" x14ac:dyDescent="0.25">
      <c r="A1880" s="60">
        <v>45919.40148148148</v>
      </c>
      <c r="B1880" s="61">
        <v>444472696</v>
      </c>
      <c r="C1880" s="37" t="s">
        <v>36</v>
      </c>
      <c r="D1880" s="37" t="s">
        <v>38</v>
      </c>
      <c r="E1880" s="37" t="s">
        <v>45</v>
      </c>
      <c r="F1880" s="37" t="s">
        <v>120</v>
      </c>
      <c r="G1880" s="36">
        <v>3646.72</v>
      </c>
      <c r="H1880" s="61">
        <v>443691955</v>
      </c>
      <c r="I1880" s="36">
        <v>0</v>
      </c>
      <c r="J1880" s="36">
        <v>0</v>
      </c>
      <c r="K1880" s="36">
        <v>0</v>
      </c>
      <c r="L1880" s="36">
        <v>0</v>
      </c>
      <c r="M1880" s="36">
        <v>9949.9</v>
      </c>
      <c r="N1880" s="37" t="s">
        <v>108</v>
      </c>
      <c r="O1880" s="14">
        <f t="shared" si="165"/>
        <v>45919.40148148148</v>
      </c>
      <c r="P1880" s="19">
        <f t="shared" si="166"/>
        <v>45919.609814814816</v>
      </c>
      <c r="Q1880" s="20" t="str">
        <f t="shared" si="167"/>
        <v>19/09/2025</v>
      </c>
      <c r="R1880" s="13" t="str">
        <f t="shared" si="168"/>
        <v>14</v>
      </c>
      <c r="S1880" s="13" t="str">
        <f t="shared" si="169"/>
        <v>Fri</v>
      </c>
    </row>
    <row r="1881" spans="1:19" x14ac:dyDescent="0.25">
      <c r="A1881" s="58">
        <v>45919.40148148148</v>
      </c>
      <c r="B1881" s="59">
        <v>444472700</v>
      </c>
      <c r="C1881" s="38" t="s">
        <v>36</v>
      </c>
      <c r="D1881" s="38" t="s">
        <v>38</v>
      </c>
      <c r="E1881" s="38" t="s">
        <v>45</v>
      </c>
      <c r="F1881" s="38" t="s">
        <v>120</v>
      </c>
      <c r="G1881" s="35">
        <v>3646.81</v>
      </c>
      <c r="H1881" s="59">
        <v>443691960</v>
      </c>
      <c r="I1881" s="35">
        <v>0</v>
      </c>
      <c r="J1881" s="35">
        <v>0</v>
      </c>
      <c r="K1881" s="35">
        <v>0</v>
      </c>
      <c r="L1881" s="35">
        <v>0</v>
      </c>
      <c r="M1881" s="35">
        <v>9949.9</v>
      </c>
      <c r="N1881" s="38" t="s">
        <v>109</v>
      </c>
      <c r="O1881" s="14">
        <f t="shared" si="165"/>
        <v>45919.40148148148</v>
      </c>
      <c r="P1881" s="19">
        <f t="shared" si="166"/>
        <v>45919.609814814816</v>
      </c>
      <c r="Q1881" s="20" t="str">
        <f t="shared" si="167"/>
        <v>19/09/2025</v>
      </c>
      <c r="R1881" s="13" t="str">
        <f t="shared" si="168"/>
        <v>14</v>
      </c>
      <c r="S1881" s="13" t="str">
        <f t="shared" si="169"/>
        <v>Fri</v>
      </c>
    </row>
    <row r="1882" spans="1:19" x14ac:dyDescent="0.25">
      <c r="A1882" s="60">
        <v>45919.401493055557</v>
      </c>
      <c r="B1882" s="61">
        <v>444472701</v>
      </c>
      <c r="C1882" s="37" t="s">
        <v>36</v>
      </c>
      <c r="D1882" s="37" t="s">
        <v>38</v>
      </c>
      <c r="E1882" s="37" t="s">
        <v>45</v>
      </c>
      <c r="F1882" s="37" t="s">
        <v>120</v>
      </c>
      <c r="G1882" s="36">
        <v>3646.82</v>
      </c>
      <c r="H1882" s="61">
        <v>443691962</v>
      </c>
      <c r="I1882" s="36">
        <v>0</v>
      </c>
      <c r="J1882" s="36">
        <v>0</v>
      </c>
      <c r="K1882" s="36">
        <v>0</v>
      </c>
      <c r="L1882" s="36">
        <v>0</v>
      </c>
      <c r="M1882" s="36">
        <v>9949.9</v>
      </c>
      <c r="N1882" s="37" t="s">
        <v>114</v>
      </c>
      <c r="O1882" s="14">
        <f t="shared" si="165"/>
        <v>45919.401493055557</v>
      </c>
      <c r="P1882" s="19">
        <f t="shared" si="166"/>
        <v>45919.609826388893</v>
      </c>
      <c r="Q1882" s="20" t="str">
        <f t="shared" si="167"/>
        <v>19/09/2025</v>
      </c>
      <c r="R1882" s="13" t="str">
        <f t="shared" si="168"/>
        <v>14</v>
      </c>
      <c r="S1882" s="13" t="str">
        <f t="shared" si="169"/>
        <v>Fri</v>
      </c>
    </row>
    <row r="1883" spans="1:19" x14ac:dyDescent="0.25">
      <c r="A1883" s="58">
        <v>45919.401493055557</v>
      </c>
      <c r="B1883" s="59">
        <v>444472703</v>
      </c>
      <c r="C1883" s="38" t="s">
        <v>36</v>
      </c>
      <c r="D1883" s="38" t="s">
        <v>38</v>
      </c>
      <c r="E1883" s="38" t="s">
        <v>45</v>
      </c>
      <c r="F1883" s="38" t="s">
        <v>120</v>
      </c>
      <c r="G1883" s="35">
        <v>3646.74</v>
      </c>
      <c r="H1883" s="59">
        <v>443691964</v>
      </c>
      <c r="I1883" s="35">
        <v>0</v>
      </c>
      <c r="J1883" s="35">
        <v>0</v>
      </c>
      <c r="K1883" s="35">
        <v>0</v>
      </c>
      <c r="L1883" s="35">
        <v>0</v>
      </c>
      <c r="M1883" s="35">
        <v>9949.9</v>
      </c>
      <c r="N1883" s="38" t="s">
        <v>47</v>
      </c>
      <c r="O1883" s="14">
        <f t="shared" si="165"/>
        <v>45919.401493055557</v>
      </c>
      <c r="P1883" s="19">
        <f t="shared" si="166"/>
        <v>45919.609826388893</v>
      </c>
      <c r="Q1883" s="20" t="str">
        <f t="shared" si="167"/>
        <v>19/09/2025</v>
      </c>
      <c r="R1883" s="13" t="str">
        <f t="shared" si="168"/>
        <v>14</v>
      </c>
      <c r="S1883" s="13" t="str">
        <f t="shared" si="169"/>
        <v>Fri</v>
      </c>
    </row>
    <row r="1884" spans="1:19" x14ac:dyDescent="0.25">
      <c r="A1884" s="60">
        <v>45919.401493055557</v>
      </c>
      <c r="B1884" s="61">
        <v>444472706</v>
      </c>
      <c r="C1884" s="37" t="s">
        <v>36</v>
      </c>
      <c r="D1884" s="37" t="s">
        <v>38</v>
      </c>
      <c r="E1884" s="37" t="s">
        <v>45</v>
      </c>
      <c r="F1884" s="37" t="s">
        <v>120</v>
      </c>
      <c r="G1884" s="36">
        <v>3646.72</v>
      </c>
      <c r="H1884" s="61">
        <v>443691967</v>
      </c>
      <c r="I1884" s="36">
        <v>0</v>
      </c>
      <c r="J1884" s="36">
        <v>0</v>
      </c>
      <c r="K1884" s="36">
        <v>0</v>
      </c>
      <c r="L1884" s="36">
        <v>0</v>
      </c>
      <c r="M1884" s="36">
        <v>9949.9</v>
      </c>
      <c r="N1884" s="37" t="s">
        <v>52</v>
      </c>
      <c r="O1884" s="14">
        <f t="shared" si="165"/>
        <v>45919.401493055557</v>
      </c>
      <c r="P1884" s="19">
        <f t="shared" si="166"/>
        <v>45919.609826388893</v>
      </c>
      <c r="Q1884" s="20" t="str">
        <f t="shared" si="167"/>
        <v>19/09/2025</v>
      </c>
      <c r="R1884" s="13" t="str">
        <f t="shared" si="168"/>
        <v>14</v>
      </c>
      <c r="S1884" s="13" t="str">
        <f t="shared" si="169"/>
        <v>Fri</v>
      </c>
    </row>
    <row r="1885" spans="1:19" x14ac:dyDescent="0.25">
      <c r="A1885" s="58">
        <v>45919.401493055557</v>
      </c>
      <c r="B1885" s="59">
        <v>444472709</v>
      </c>
      <c r="C1885" s="38" t="s">
        <v>36</v>
      </c>
      <c r="D1885" s="38" t="s">
        <v>38</v>
      </c>
      <c r="E1885" s="38" t="s">
        <v>45</v>
      </c>
      <c r="F1885" s="38" t="s">
        <v>120</v>
      </c>
      <c r="G1885" s="35">
        <v>3646.71</v>
      </c>
      <c r="H1885" s="59">
        <v>443691970</v>
      </c>
      <c r="I1885" s="35">
        <v>0</v>
      </c>
      <c r="J1885" s="35">
        <v>0</v>
      </c>
      <c r="K1885" s="35">
        <v>0</v>
      </c>
      <c r="L1885" s="35">
        <v>0</v>
      </c>
      <c r="M1885" s="35">
        <v>9949.9</v>
      </c>
      <c r="N1885" s="38" t="s">
        <v>48</v>
      </c>
      <c r="O1885" s="14">
        <f t="shared" si="165"/>
        <v>45919.401493055557</v>
      </c>
      <c r="P1885" s="19">
        <f t="shared" si="166"/>
        <v>45919.609826388893</v>
      </c>
      <c r="Q1885" s="20" t="str">
        <f t="shared" si="167"/>
        <v>19/09/2025</v>
      </c>
      <c r="R1885" s="13" t="str">
        <f t="shared" si="168"/>
        <v>14</v>
      </c>
      <c r="S1885" s="13" t="str">
        <f t="shared" si="169"/>
        <v>Fri</v>
      </c>
    </row>
    <row r="1886" spans="1:19" x14ac:dyDescent="0.25">
      <c r="A1886" s="60">
        <v>45919.401828703703</v>
      </c>
      <c r="B1886" s="61">
        <v>444472998</v>
      </c>
      <c r="C1886" s="37" t="s">
        <v>36</v>
      </c>
      <c r="D1886" s="37" t="s">
        <v>38</v>
      </c>
      <c r="E1886" s="37" t="s">
        <v>45</v>
      </c>
      <c r="F1886" s="37" t="s">
        <v>120</v>
      </c>
      <c r="G1886" s="36">
        <v>3647.37</v>
      </c>
      <c r="H1886" s="61">
        <v>443692259</v>
      </c>
      <c r="I1886" s="36">
        <v>0</v>
      </c>
      <c r="J1886" s="36">
        <v>0</v>
      </c>
      <c r="K1886" s="36">
        <v>0</v>
      </c>
      <c r="L1886" s="36">
        <v>0</v>
      </c>
      <c r="M1886" s="36">
        <v>9949.9</v>
      </c>
      <c r="N1886" s="37" t="s">
        <v>81</v>
      </c>
      <c r="O1886" s="14">
        <f t="shared" ref="O1886:O1949" si="170">A1886</f>
        <v>45919.401828703703</v>
      </c>
      <c r="P1886" s="19">
        <f t="shared" ref="P1886:P1949" si="171">O1886+(5/24)</f>
        <v>45919.610162037039</v>
      </c>
      <c r="Q1886" s="20" t="str">
        <f t="shared" ref="Q1886:Q1949" si="172">TEXT(P1886,"dd/mm/yyyy")</f>
        <v>19/09/2025</v>
      </c>
      <c r="R1886" s="13" t="str">
        <f t="shared" ref="R1886:R1949" si="173">TEXT(P1886,"hh")</f>
        <v>14</v>
      </c>
      <c r="S1886" s="13" t="str">
        <f t="shared" ref="S1886:S1949" si="174">TEXT(P1886,"ddd")</f>
        <v>Fri</v>
      </c>
    </row>
    <row r="1887" spans="1:19" x14ac:dyDescent="0.25">
      <c r="A1887" s="58">
        <v>45919.401828703703</v>
      </c>
      <c r="B1887" s="59">
        <v>444473000</v>
      </c>
      <c r="C1887" s="38" t="s">
        <v>36</v>
      </c>
      <c r="D1887" s="38" t="s">
        <v>38</v>
      </c>
      <c r="E1887" s="38" t="s">
        <v>45</v>
      </c>
      <c r="F1887" s="38" t="s">
        <v>120</v>
      </c>
      <c r="G1887" s="35">
        <v>3647.37</v>
      </c>
      <c r="H1887" s="59">
        <v>443692260</v>
      </c>
      <c r="I1887" s="35">
        <v>0</v>
      </c>
      <c r="J1887" s="35">
        <v>0</v>
      </c>
      <c r="K1887" s="35">
        <v>0</v>
      </c>
      <c r="L1887" s="35">
        <v>0</v>
      </c>
      <c r="M1887" s="35">
        <v>9949.9</v>
      </c>
      <c r="N1887" s="38" t="s">
        <v>93</v>
      </c>
      <c r="O1887" s="14">
        <f t="shared" si="170"/>
        <v>45919.401828703703</v>
      </c>
      <c r="P1887" s="19">
        <f t="shared" si="171"/>
        <v>45919.610162037039</v>
      </c>
      <c r="Q1887" s="20" t="str">
        <f t="shared" si="172"/>
        <v>19/09/2025</v>
      </c>
      <c r="R1887" s="13" t="str">
        <f t="shared" si="173"/>
        <v>14</v>
      </c>
      <c r="S1887" s="13" t="str">
        <f t="shared" si="174"/>
        <v>Fri</v>
      </c>
    </row>
    <row r="1888" spans="1:19" x14ac:dyDescent="0.25">
      <c r="A1888" s="60">
        <v>45919.404606481483</v>
      </c>
      <c r="B1888" s="61">
        <v>444474571</v>
      </c>
      <c r="C1888" s="37" t="s">
        <v>36</v>
      </c>
      <c r="D1888" s="37" t="s">
        <v>37</v>
      </c>
      <c r="E1888" s="37" t="s">
        <v>46</v>
      </c>
      <c r="F1888" s="37" t="s">
        <v>120</v>
      </c>
      <c r="G1888" s="36">
        <v>3648.23</v>
      </c>
      <c r="H1888" s="61">
        <v>443693818</v>
      </c>
      <c r="I1888" s="36">
        <v>0</v>
      </c>
      <c r="J1888" s="36">
        <v>0</v>
      </c>
      <c r="K1888" s="36">
        <v>0</v>
      </c>
      <c r="L1888" s="36">
        <v>-1.42</v>
      </c>
      <c r="M1888" s="36">
        <v>9948.48</v>
      </c>
      <c r="N1888" s="37" t="s">
        <v>1378</v>
      </c>
      <c r="O1888" s="14">
        <f t="shared" si="170"/>
        <v>45919.404606481483</v>
      </c>
      <c r="P1888" s="19">
        <f t="shared" si="171"/>
        <v>45919.612939814819</v>
      </c>
      <c r="Q1888" s="20" t="str">
        <f t="shared" si="172"/>
        <v>19/09/2025</v>
      </c>
      <c r="R1888" s="13" t="str">
        <f t="shared" si="173"/>
        <v>14</v>
      </c>
      <c r="S1888" s="13" t="str">
        <f t="shared" si="174"/>
        <v>Fri</v>
      </c>
    </row>
    <row r="1889" spans="1:19" x14ac:dyDescent="0.25">
      <c r="A1889" s="58">
        <v>45919.405995370369</v>
      </c>
      <c r="B1889" s="59">
        <v>444475094</v>
      </c>
      <c r="C1889" s="38" t="s">
        <v>36</v>
      </c>
      <c r="D1889" s="38" t="s">
        <v>37</v>
      </c>
      <c r="E1889" s="38" t="s">
        <v>46</v>
      </c>
      <c r="F1889" s="38" t="s">
        <v>120</v>
      </c>
      <c r="G1889" s="35">
        <v>3648.8</v>
      </c>
      <c r="H1889" s="59">
        <v>443694333</v>
      </c>
      <c r="I1889" s="35">
        <v>0</v>
      </c>
      <c r="J1889" s="35">
        <v>0</v>
      </c>
      <c r="K1889" s="35">
        <v>0</v>
      </c>
      <c r="L1889" s="35">
        <v>-3.07</v>
      </c>
      <c r="M1889" s="35">
        <v>9945.41</v>
      </c>
      <c r="N1889" s="38" t="s">
        <v>1379</v>
      </c>
      <c r="O1889" s="14">
        <f t="shared" si="170"/>
        <v>45919.405995370369</v>
      </c>
      <c r="P1889" s="19">
        <f t="shared" si="171"/>
        <v>45919.614328703705</v>
      </c>
      <c r="Q1889" s="20" t="str">
        <f t="shared" si="172"/>
        <v>19/09/2025</v>
      </c>
      <c r="R1889" s="13" t="str">
        <f t="shared" si="173"/>
        <v>14</v>
      </c>
      <c r="S1889" s="13" t="str">
        <f t="shared" si="174"/>
        <v>Fri</v>
      </c>
    </row>
    <row r="1890" spans="1:19" x14ac:dyDescent="0.25">
      <c r="A1890" s="60">
        <v>45919.405995370369</v>
      </c>
      <c r="B1890" s="61">
        <v>444475095</v>
      </c>
      <c r="C1890" s="37" t="s">
        <v>36</v>
      </c>
      <c r="D1890" s="37" t="s">
        <v>37</v>
      </c>
      <c r="E1890" s="37" t="s">
        <v>46</v>
      </c>
      <c r="F1890" s="37" t="s">
        <v>120</v>
      </c>
      <c r="G1890" s="36">
        <v>3648.8</v>
      </c>
      <c r="H1890" s="61">
        <v>443694334</v>
      </c>
      <c r="I1890" s="36">
        <v>0</v>
      </c>
      <c r="J1890" s="36">
        <v>0</v>
      </c>
      <c r="K1890" s="36">
        <v>0</v>
      </c>
      <c r="L1890" s="36">
        <v>-3.12</v>
      </c>
      <c r="M1890" s="36">
        <v>9942.2900000000009</v>
      </c>
      <c r="N1890" s="37" t="s">
        <v>1380</v>
      </c>
      <c r="O1890" s="14">
        <f t="shared" si="170"/>
        <v>45919.405995370369</v>
      </c>
      <c r="P1890" s="19">
        <f t="shared" si="171"/>
        <v>45919.614328703705</v>
      </c>
      <c r="Q1890" s="20" t="str">
        <f t="shared" si="172"/>
        <v>19/09/2025</v>
      </c>
      <c r="R1890" s="13" t="str">
        <f t="shared" si="173"/>
        <v>14</v>
      </c>
      <c r="S1890" s="13" t="str">
        <f t="shared" si="174"/>
        <v>Fri</v>
      </c>
    </row>
    <row r="1891" spans="1:19" x14ac:dyDescent="0.25">
      <c r="A1891" s="58">
        <v>45919.405995370369</v>
      </c>
      <c r="B1891" s="59">
        <v>444475096</v>
      </c>
      <c r="C1891" s="38" t="s">
        <v>36</v>
      </c>
      <c r="D1891" s="38" t="s">
        <v>37</v>
      </c>
      <c r="E1891" s="38" t="s">
        <v>46</v>
      </c>
      <c r="F1891" s="38" t="s">
        <v>120</v>
      </c>
      <c r="G1891" s="35">
        <v>3648.8</v>
      </c>
      <c r="H1891" s="59">
        <v>443694335</v>
      </c>
      <c r="I1891" s="35">
        <v>0</v>
      </c>
      <c r="J1891" s="35">
        <v>0</v>
      </c>
      <c r="K1891" s="35">
        <v>0</v>
      </c>
      <c r="L1891" s="35">
        <v>-3</v>
      </c>
      <c r="M1891" s="35">
        <v>9939.2900000000009</v>
      </c>
      <c r="N1891" s="38" t="s">
        <v>1380</v>
      </c>
      <c r="O1891" s="14">
        <f t="shared" si="170"/>
        <v>45919.405995370369</v>
      </c>
      <c r="P1891" s="19">
        <f t="shared" si="171"/>
        <v>45919.614328703705</v>
      </c>
      <c r="Q1891" s="20" t="str">
        <f t="shared" si="172"/>
        <v>19/09/2025</v>
      </c>
      <c r="R1891" s="13" t="str">
        <f t="shared" si="173"/>
        <v>14</v>
      </c>
      <c r="S1891" s="13" t="str">
        <f t="shared" si="174"/>
        <v>Fri</v>
      </c>
    </row>
    <row r="1892" spans="1:19" x14ac:dyDescent="0.25">
      <c r="A1892" s="60">
        <v>45919.410995370374</v>
      </c>
      <c r="B1892" s="61">
        <v>444477147</v>
      </c>
      <c r="C1892" s="37" t="s">
        <v>36</v>
      </c>
      <c r="D1892" s="37" t="s">
        <v>37</v>
      </c>
      <c r="E1892" s="37" t="s">
        <v>46</v>
      </c>
      <c r="F1892" s="37" t="s">
        <v>120</v>
      </c>
      <c r="G1892" s="36">
        <v>3645.22</v>
      </c>
      <c r="H1892" s="61">
        <v>443696480</v>
      </c>
      <c r="I1892" s="36">
        <v>0</v>
      </c>
      <c r="J1892" s="36">
        <v>0</v>
      </c>
      <c r="K1892" s="36">
        <v>0</v>
      </c>
      <c r="L1892" s="36">
        <v>1.49</v>
      </c>
      <c r="M1892" s="36">
        <v>9940.7800000000007</v>
      </c>
      <c r="N1892" s="37" t="s">
        <v>1381</v>
      </c>
      <c r="O1892" s="14">
        <f t="shared" si="170"/>
        <v>45919.410995370374</v>
      </c>
      <c r="P1892" s="19">
        <f t="shared" si="171"/>
        <v>45919.619328703709</v>
      </c>
      <c r="Q1892" s="20" t="str">
        <f t="shared" si="172"/>
        <v>19/09/2025</v>
      </c>
      <c r="R1892" s="13" t="str">
        <f t="shared" si="173"/>
        <v>14</v>
      </c>
      <c r="S1892" s="13" t="str">
        <f t="shared" si="174"/>
        <v>Fri</v>
      </c>
    </row>
    <row r="1893" spans="1:19" x14ac:dyDescent="0.25">
      <c r="A1893" s="58">
        <v>45919.411006944443</v>
      </c>
      <c r="B1893" s="59">
        <v>444477155</v>
      </c>
      <c r="C1893" s="38" t="s">
        <v>36</v>
      </c>
      <c r="D1893" s="38" t="s">
        <v>37</v>
      </c>
      <c r="E1893" s="38" t="s">
        <v>46</v>
      </c>
      <c r="F1893" s="38" t="s">
        <v>120</v>
      </c>
      <c r="G1893" s="35">
        <v>3645.19</v>
      </c>
      <c r="H1893" s="59">
        <v>443696488</v>
      </c>
      <c r="I1893" s="35">
        <v>0</v>
      </c>
      <c r="J1893" s="35">
        <v>0</v>
      </c>
      <c r="K1893" s="35">
        <v>0</v>
      </c>
      <c r="L1893" s="35">
        <v>1.53</v>
      </c>
      <c r="M1893" s="35">
        <v>9942.31</v>
      </c>
      <c r="N1893" s="38" t="s">
        <v>1382</v>
      </c>
      <c r="O1893" s="14">
        <f t="shared" si="170"/>
        <v>45919.411006944443</v>
      </c>
      <c r="P1893" s="19">
        <f t="shared" si="171"/>
        <v>45919.619340277779</v>
      </c>
      <c r="Q1893" s="20" t="str">
        <f t="shared" si="172"/>
        <v>19/09/2025</v>
      </c>
      <c r="R1893" s="13" t="str">
        <f t="shared" si="173"/>
        <v>14</v>
      </c>
      <c r="S1893" s="13" t="str">
        <f t="shared" si="174"/>
        <v>Fri</v>
      </c>
    </row>
    <row r="1894" spans="1:19" x14ac:dyDescent="0.25">
      <c r="A1894" s="60">
        <v>45919.411412037036</v>
      </c>
      <c r="B1894" s="61">
        <v>444477385</v>
      </c>
      <c r="C1894" s="37" t="s">
        <v>36</v>
      </c>
      <c r="D1894" s="37" t="s">
        <v>37</v>
      </c>
      <c r="E1894" s="37" t="s">
        <v>46</v>
      </c>
      <c r="F1894" s="37" t="s">
        <v>120</v>
      </c>
      <c r="G1894" s="36">
        <v>3646.63</v>
      </c>
      <c r="H1894" s="61">
        <v>443696765</v>
      </c>
      <c r="I1894" s="36">
        <v>0</v>
      </c>
      <c r="J1894" s="36">
        <v>0</v>
      </c>
      <c r="K1894" s="36">
        <v>0</v>
      </c>
      <c r="L1894" s="36">
        <v>0.08</v>
      </c>
      <c r="M1894" s="36">
        <v>9942.39</v>
      </c>
      <c r="N1894" s="37" t="s">
        <v>1383</v>
      </c>
      <c r="O1894" s="14">
        <f t="shared" si="170"/>
        <v>45919.411412037036</v>
      </c>
      <c r="P1894" s="19">
        <f t="shared" si="171"/>
        <v>45919.619745370372</v>
      </c>
      <c r="Q1894" s="20" t="str">
        <f t="shared" si="172"/>
        <v>19/09/2025</v>
      </c>
      <c r="R1894" s="13" t="str">
        <f t="shared" si="173"/>
        <v>14</v>
      </c>
      <c r="S1894" s="13" t="str">
        <f t="shared" si="174"/>
        <v>Fri</v>
      </c>
    </row>
    <row r="1895" spans="1:19" x14ac:dyDescent="0.25">
      <c r="A1895" s="58">
        <v>45919.411412037036</v>
      </c>
      <c r="B1895" s="59">
        <v>444477388</v>
      </c>
      <c r="C1895" s="38" t="s">
        <v>36</v>
      </c>
      <c r="D1895" s="38" t="s">
        <v>37</v>
      </c>
      <c r="E1895" s="38" t="s">
        <v>46</v>
      </c>
      <c r="F1895" s="38" t="s">
        <v>120</v>
      </c>
      <c r="G1895" s="35">
        <v>3646.66</v>
      </c>
      <c r="H1895" s="59">
        <v>443696768</v>
      </c>
      <c r="I1895" s="35">
        <v>0</v>
      </c>
      <c r="J1895" s="35">
        <v>0</v>
      </c>
      <c r="K1895" s="35">
        <v>0</v>
      </c>
      <c r="L1895" s="35">
        <v>0.08</v>
      </c>
      <c r="M1895" s="35">
        <v>9942.4699999999993</v>
      </c>
      <c r="N1895" s="38" t="s">
        <v>1384</v>
      </c>
      <c r="O1895" s="14">
        <f t="shared" si="170"/>
        <v>45919.411412037036</v>
      </c>
      <c r="P1895" s="19">
        <f t="shared" si="171"/>
        <v>45919.619745370372</v>
      </c>
      <c r="Q1895" s="20" t="str">
        <f t="shared" si="172"/>
        <v>19/09/2025</v>
      </c>
      <c r="R1895" s="13" t="str">
        <f t="shared" si="173"/>
        <v>14</v>
      </c>
      <c r="S1895" s="13" t="str">
        <f t="shared" si="174"/>
        <v>Fri</v>
      </c>
    </row>
    <row r="1896" spans="1:19" x14ac:dyDescent="0.25">
      <c r="A1896" s="60">
        <v>45919.411412037036</v>
      </c>
      <c r="B1896" s="61">
        <v>444477389</v>
      </c>
      <c r="C1896" s="37" t="s">
        <v>36</v>
      </c>
      <c r="D1896" s="37" t="s">
        <v>37</v>
      </c>
      <c r="E1896" s="37" t="s">
        <v>46</v>
      </c>
      <c r="F1896" s="37" t="s">
        <v>120</v>
      </c>
      <c r="G1896" s="36">
        <v>3646.66</v>
      </c>
      <c r="H1896" s="61">
        <v>443696769</v>
      </c>
      <c r="I1896" s="36">
        <v>0</v>
      </c>
      <c r="J1896" s="36">
        <v>0</v>
      </c>
      <c r="K1896" s="36">
        <v>0</v>
      </c>
      <c r="L1896" s="36">
        <v>0.06</v>
      </c>
      <c r="M1896" s="36">
        <v>9942.5300000000007</v>
      </c>
      <c r="N1896" s="37" t="s">
        <v>1384</v>
      </c>
      <c r="O1896" s="14">
        <f t="shared" si="170"/>
        <v>45919.411412037036</v>
      </c>
      <c r="P1896" s="19">
        <f t="shared" si="171"/>
        <v>45919.619745370372</v>
      </c>
      <c r="Q1896" s="20" t="str">
        <f t="shared" si="172"/>
        <v>19/09/2025</v>
      </c>
      <c r="R1896" s="13" t="str">
        <f t="shared" si="173"/>
        <v>14</v>
      </c>
      <c r="S1896" s="13" t="str">
        <f t="shared" si="174"/>
        <v>Fri</v>
      </c>
    </row>
    <row r="1897" spans="1:19" x14ac:dyDescent="0.25">
      <c r="A1897" s="58">
        <v>45919.411435185182</v>
      </c>
      <c r="B1897" s="59">
        <v>444477404</v>
      </c>
      <c r="C1897" s="38" t="s">
        <v>36</v>
      </c>
      <c r="D1897" s="38" t="s">
        <v>38</v>
      </c>
      <c r="E1897" s="38" t="s">
        <v>45</v>
      </c>
      <c r="F1897" s="38" t="s">
        <v>120</v>
      </c>
      <c r="G1897" s="35">
        <v>3646.43</v>
      </c>
      <c r="H1897" s="59">
        <v>443696785</v>
      </c>
      <c r="I1897" s="35">
        <v>0</v>
      </c>
      <c r="J1897" s="35">
        <v>0</v>
      </c>
      <c r="K1897" s="35">
        <v>0</v>
      </c>
      <c r="L1897" s="35">
        <v>0</v>
      </c>
      <c r="M1897" s="35">
        <v>9942.5300000000007</v>
      </c>
      <c r="N1897" s="38" t="s">
        <v>77</v>
      </c>
      <c r="O1897" s="14">
        <f t="shared" si="170"/>
        <v>45919.411435185182</v>
      </c>
      <c r="P1897" s="19">
        <f t="shared" si="171"/>
        <v>45919.619768518518</v>
      </c>
      <c r="Q1897" s="20" t="str">
        <f t="shared" si="172"/>
        <v>19/09/2025</v>
      </c>
      <c r="R1897" s="13" t="str">
        <f t="shared" si="173"/>
        <v>14</v>
      </c>
      <c r="S1897" s="13" t="str">
        <f t="shared" si="174"/>
        <v>Fri</v>
      </c>
    </row>
    <row r="1898" spans="1:19" x14ac:dyDescent="0.25">
      <c r="A1898" s="60">
        <v>45919.411435185182</v>
      </c>
      <c r="B1898" s="61">
        <v>444477406</v>
      </c>
      <c r="C1898" s="37" t="s">
        <v>36</v>
      </c>
      <c r="D1898" s="37" t="s">
        <v>38</v>
      </c>
      <c r="E1898" s="37" t="s">
        <v>45</v>
      </c>
      <c r="F1898" s="37" t="s">
        <v>120</v>
      </c>
      <c r="G1898" s="36">
        <v>3646.43</v>
      </c>
      <c r="H1898" s="61">
        <v>443696788</v>
      </c>
      <c r="I1898" s="36">
        <v>0</v>
      </c>
      <c r="J1898" s="36">
        <v>0</v>
      </c>
      <c r="K1898" s="36">
        <v>0</v>
      </c>
      <c r="L1898" s="36">
        <v>0</v>
      </c>
      <c r="M1898" s="36">
        <v>9942.5300000000007</v>
      </c>
      <c r="N1898" s="37" t="s">
        <v>52</v>
      </c>
      <c r="O1898" s="14">
        <f t="shared" si="170"/>
        <v>45919.411435185182</v>
      </c>
      <c r="P1898" s="19">
        <f t="shared" si="171"/>
        <v>45919.619768518518</v>
      </c>
      <c r="Q1898" s="20" t="str">
        <f t="shared" si="172"/>
        <v>19/09/2025</v>
      </c>
      <c r="R1898" s="13" t="str">
        <f t="shared" si="173"/>
        <v>14</v>
      </c>
      <c r="S1898" s="13" t="str">
        <f t="shared" si="174"/>
        <v>Fri</v>
      </c>
    </row>
    <row r="1899" spans="1:19" x14ac:dyDescent="0.25">
      <c r="A1899" s="58">
        <v>45919.411435185182</v>
      </c>
      <c r="B1899" s="59">
        <v>444477408</v>
      </c>
      <c r="C1899" s="38" t="s">
        <v>36</v>
      </c>
      <c r="D1899" s="38" t="s">
        <v>38</v>
      </c>
      <c r="E1899" s="38" t="s">
        <v>45</v>
      </c>
      <c r="F1899" s="38" t="s">
        <v>120</v>
      </c>
      <c r="G1899" s="35">
        <v>3646.44</v>
      </c>
      <c r="H1899" s="59">
        <v>443696792</v>
      </c>
      <c r="I1899" s="35">
        <v>0</v>
      </c>
      <c r="J1899" s="35">
        <v>0</v>
      </c>
      <c r="K1899" s="35">
        <v>0</v>
      </c>
      <c r="L1899" s="35">
        <v>0</v>
      </c>
      <c r="M1899" s="35">
        <v>9942.5300000000007</v>
      </c>
      <c r="N1899" s="38" t="s">
        <v>47</v>
      </c>
      <c r="O1899" s="14">
        <f t="shared" si="170"/>
        <v>45919.411435185182</v>
      </c>
      <c r="P1899" s="19">
        <f t="shared" si="171"/>
        <v>45919.619768518518</v>
      </c>
      <c r="Q1899" s="20" t="str">
        <f t="shared" si="172"/>
        <v>19/09/2025</v>
      </c>
      <c r="R1899" s="13" t="str">
        <f t="shared" si="173"/>
        <v>14</v>
      </c>
      <c r="S1899" s="13" t="str">
        <f t="shared" si="174"/>
        <v>Fri</v>
      </c>
    </row>
    <row r="1900" spans="1:19" x14ac:dyDescent="0.25">
      <c r="A1900" s="60">
        <v>45919.411446759259</v>
      </c>
      <c r="B1900" s="61">
        <v>444477409</v>
      </c>
      <c r="C1900" s="37" t="s">
        <v>36</v>
      </c>
      <c r="D1900" s="37" t="s">
        <v>38</v>
      </c>
      <c r="E1900" s="37" t="s">
        <v>45</v>
      </c>
      <c r="F1900" s="37" t="s">
        <v>120</v>
      </c>
      <c r="G1900" s="36">
        <v>3646.53</v>
      </c>
      <c r="H1900" s="61">
        <v>443696793</v>
      </c>
      <c r="I1900" s="36">
        <v>0</v>
      </c>
      <c r="J1900" s="36">
        <v>0</v>
      </c>
      <c r="K1900" s="36">
        <v>0</v>
      </c>
      <c r="L1900" s="36">
        <v>0</v>
      </c>
      <c r="M1900" s="36">
        <v>9942.5300000000007</v>
      </c>
      <c r="N1900" s="37" t="s">
        <v>48</v>
      </c>
      <c r="O1900" s="14">
        <f t="shared" si="170"/>
        <v>45919.411446759259</v>
      </c>
      <c r="P1900" s="19">
        <f t="shared" si="171"/>
        <v>45919.619780092595</v>
      </c>
      <c r="Q1900" s="20" t="str">
        <f t="shared" si="172"/>
        <v>19/09/2025</v>
      </c>
      <c r="R1900" s="13" t="str">
        <f t="shared" si="173"/>
        <v>14</v>
      </c>
      <c r="S1900" s="13" t="str">
        <f t="shared" si="174"/>
        <v>Fri</v>
      </c>
    </row>
    <row r="1901" spans="1:19" x14ac:dyDescent="0.25">
      <c r="A1901" s="58">
        <v>45919.411550925928</v>
      </c>
      <c r="B1901" s="59">
        <v>444477465</v>
      </c>
      <c r="C1901" s="38" t="s">
        <v>36</v>
      </c>
      <c r="D1901" s="38" t="s">
        <v>38</v>
      </c>
      <c r="E1901" s="38" t="s">
        <v>45</v>
      </c>
      <c r="F1901" s="38" t="s">
        <v>120</v>
      </c>
      <c r="G1901" s="35">
        <v>3646.36</v>
      </c>
      <c r="H1901" s="59">
        <v>443696858</v>
      </c>
      <c r="I1901" s="35">
        <v>0</v>
      </c>
      <c r="J1901" s="35">
        <v>0</v>
      </c>
      <c r="K1901" s="35">
        <v>0</v>
      </c>
      <c r="L1901" s="35">
        <v>0</v>
      </c>
      <c r="M1901" s="35">
        <v>9942.5300000000007</v>
      </c>
      <c r="N1901" s="38" t="s">
        <v>115</v>
      </c>
      <c r="O1901" s="14">
        <f t="shared" si="170"/>
        <v>45919.411550925928</v>
      </c>
      <c r="P1901" s="19">
        <f t="shared" si="171"/>
        <v>45919.619884259264</v>
      </c>
      <c r="Q1901" s="20" t="str">
        <f t="shared" si="172"/>
        <v>19/09/2025</v>
      </c>
      <c r="R1901" s="13" t="str">
        <f t="shared" si="173"/>
        <v>14</v>
      </c>
      <c r="S1901" s="13" t="str">
        <f t="shared" si="174"/>
        <v>Fri</v>
      </c>
    </row>
    <row r="1902" spans="1:19" x14ac:dyDescent="0.25">
      <c r="A1902" s="60">
        <v>45919.411550925928</v>
      </c>
      <c r="B1902" s="61">
        <v>444477468</v>
      </c>
      <c r="C1902" s="37" t="s">
        <v>36</v>
      </c>
      <c r="D1902" s="37" t="s">
        <v>38</v>
      </c>
      <c r="E1902" s="37" t="s">
        <v>45</v>
      </c>
      <c r="F1902" s="37" t="s">
        <v>120</v>
      </c>
      <c r="G1902" s="36">
        <v>3646.36</v>
      </c>
      <c r="H1902" s="61">
        <v>443696861</v>
      </c>
      <c r="I1902" s="36">
        <v>0</v>
      </c>
      <c r="J1902" s="36">
        <v>0</v>
      </c>
      <c r="K1902" s="36">
        <v>0</v>
      </c>
      <c r="L1902" s="36">
        <v>0</v>
      </c>
      <c r="M1902" s="36">
        <v>9942.5300000000007</v>
      </c>
      <c r="N1902" s="37" t="s">
        <v>116</v>
      </c>
      <c r="O1902" s="14">
        <f t="shared" si="170"/>
        <v>45919.411550925928</v>
      </c>
      <c r="P1902" s="19">
        <f t="shared" si="171"/>
        <v>45919.619884259264</v>
      </c>
      <c r="Q1902" s="20" t="str">
        <f t="shared" si="172"/>
        <v>19/09/2025</v>
      </c>
      <c r="R1902" s="13" t="str">
        <f t="shared" si="173"/>
        <v>14</v>
      </c>
      <c r="S1902" s="13" t="str">
        <f t="shared" si="174"/>
        <v>Fri</v>
      </c>
    </row>
    <row r="1903" spans="1:19" x14ac:dyDescent="0.25">
      <c r="A1903" s="58">
        <v>45919.411550925928</v>
      </c>
      <c r="B1903" s="59">
        <v>444477471</v>
      </c>
      <c r="C1903" s="38" t="s">
        <v>36</v>
      </c>
      <c r="D1903" s="38" t="s">
        <v>38</v>
      </c>
      <c r="E1903" s="38" t="s">
        <v>45</v>
      </c>
      <c r="F1903" s="38" t="s">
        <v>120</v>
      </c>
      <c r="G1903" s="35">
        <v>3646.38</v>
      </c>
      <c r="H1903" s="59">
        <v>443696864</v>
      </c>
      <c r="I1903" s="35">
        <v>0</v>
      </c>
      <c r="J1903" s="35">
        <v>0</v>
      </c>
      <c r="K1903" s="35">
        <v>0</v>
      </c>
      <c r="L1903" s="35">
        <v>0</v>
      </c>
      <c r="M1903" s="35">
        <v>9942.5300000000007</v>
      </c>
      <c r="N1903" s="38" t="s">
        <v>119</v>
      </c>
      <c r="O1903" s="14">
        <f t="shared" si="170"/>
        <v>45919.411550925928</v>
      </c>
      <c r="P1903" s="19">
        <f t="shared" si="171"/>
        <v>45919.619884259264</v>
      </c>
      <c r="Q1903" s="20" t="str">
        <f t="shared" si="172"/>
        <v>19/09/2025</v>
      </c>
      <c r="R1903" s="13" t="str">
        <f t="shared" si="173"/>
        <v>14</v>
      </c>
      <c r="S1903" s="13" t="str">
        <f t="shared" si="174"/>
        <v>Fri</v>
      </c>
    </row>
    <row r="1904" spans="1:19" x14ac:dyDescent="0.25">
      <c r="A1904" s="60">
        <v>45919.413981481484</v>
      </c>
      <c r="B1904" s="61">
        <v>444478401</v>
      </c>
      <c r="C1904" s="37" t="s">
        <v>36</v>
      </c>
      <c r="D1904" s="37" t="s">
        <v>38</v>
      </c>
      <c r="E1904" s="37" t="s">
        <v>45</v>
      </c>
      <c r="F1904" s="37" t="s">
        <v>120</v>
      </c>
      <c r="G1904" s="36">
        <v>3647.17</v>
      </c>
      <c r="H1904" s="61">
        <v>443698059</v>
      </c>
      <c r="I1904" s="36">
        <v>0</v>
      </c>
      <c r="J1904" s="36">
        <v>0</v>
      </c>
      <c r="K1904" s="36">
        <v>0</v>
      </c>
      <c r="L1904" s="36">
        <v>0</v>
      </c>
      <c r="M1904" s="36">
        <v>9942.5300000000007</v>
      </c>
      <c r="N1904" s="37" t="s">
        <v>107</v>
      </c>
      <c r="O1904" s="14">
        <f t="shared" si="170"/>
        <v>45919.413981481484</v>
      </c>
      <c r="P1904" s="19">
        <f t="shared" si="171"/>
        <v>45919.62231481482</v>
      </c>
      <c r="Q1904" s="20" t="str">
        <f t="shared" si="172"/>
        <v>19/09/2025</v>
      </c>
      <c r="R1904" s="13" t="str">
        <f t="shared" si="173"/>
        <v>14</v>
      </c>
      <c r="S1904" s="13" t="str">
        <f t="shared" si="174"/>
        <v>Fri</v>
      </c>
    </row>
    <row r="1905" spans="1:19" x14ac:dyDescent="0.25">
      <c r="A1905" s="58">
        <v>45919.415370370371</v>
      </c>
      <c r="B1905" s="59">
        <v>444479088</v>
      </c>
      <c r="C1905" s="38" t="s">
        <v>36</v>
      </c>
      <c r="D1905" s="38" t="s">
        <v>38</v>
      </c>
      <c r="E1905" s="38" t="s">
        <v>45</v>
      </c>
      <c r="F1905" s="38" t="s">
        <v>120</v>
      </c>
      <c r="G1905" s="35">
        <v>3646.53</v>
      </c>
      <c r="H1905" s="59">
        <v>443698881</v>
      </c>
      <c r="I1905" s="35">
        <v>0</v>
      </c>
      <c r="J1905" s="35">
        <v>0</v>
      </c>
      <c r="K1905" s="35">
        <v>0</v>
      </c>
      <c r="L1905" s="35">
        <v>0</v>
      </c>
      <c r="M1905" s="35">
        <v>9942.5300000000007</v>
      </c>
      <c r="N1905" s="38" t="s">
        <v>1385</v>
      </c>
      <c r="O1905" s="14">
        <f t="shared" si="170"/>
        <v>45919.415370370371</v>
      </c>
      <c r="P1905" s="19">
        <f t="shared" si="171"/>
        <v>45919.623703703706</v>
      </c>
      <c r="Q1905" s="20" t="str">
        <f t="shared" si="172"/>
        <v>19/09/2025</v>
      </c>
      <c r="R1905" s="13" t="str">
        <f t="shared" si="173"/>
        <v>14</v>
      </c>
      <c r="S1905" s="13" t="str">
        <f t="shared" si="174"/>
        <v>Fri</v>
      </c>
    </row>
    <row r="1906" spans="1:19" x14ac:dyDescent="0.25">
      <c r="A1906" s="60">
        <v>45919.417129629626</v>
      </c>
      <c r="B1906" s="61">
        <v>444480202</v>
      </c>
      <c r="C1906" s="37" t="s">
        <v>36</v>
      </c>
      <c r="D1906" s="37" t="s">
        <v>37</v>
      </c>
      <c r="E1906" s="37" t="s">
        <v>46</v>
      </c>
      <c r="F1906" s="37" t="s">
        <v>120</v>
      </c>
      <c r="G1906" s="36">
        <v>3649.02</v>
      </c>
      <c r="H1906" s="61">
        <v>443700187</v>
      </c>
      <c r="I1906" s="36">
        <v>0</v>
      </c>
      <c r="J1906" s="36">
        <v>0</v>
      </c>
      <c r="K1906" s="36">
        <v>0</v>
      </c>
      <c r="L1906" s="36">
        <v>-2.4900000000000002</v>
      </c>
      <c r="M1906" s="36">
        <v>9940.0400000000009</v>
      </c>
      <c r="N1906" s="37" t="s">
        <v>1386</v>
      </c>
      <c r="O1906" s="14">
        <f t="shared" si="170"/>
        <v>45919.417129629626</v>
      </c>
      <c r="P1906" s="19">
        <f t="shared" si="171"/>
        <v>45919.625462962962</v>
      </c>
      <c r="Q1906" s="20" t="str">
        <f t="shared" si="172"/>
        <v>19/09/2025</v>
      </c>
      <c r="R1906" s="13" t="str">
        <f t="shared" si="173"/>
        <v>15</v>
      </c>
      <c r="S1906" s="13" t="str">
        <f t="shared" si="174"/>
        <v>Fri</v>
      </c>
    </row>
    <row r="1907" spans="1:19" x14ac:dyDescent="0.25">
      <c r="A1907" s="58">
        <v>45919.41715277778</v>
      </c>
      <c r="B1907" s="59">
        <v>444480249</v>
      </c>
      <c r="C1907" s="38" t="s">
        <v>36</v>
      </c>
      <c r="D1907" s="38" t="s">
        <v>37</v>
      </c>
      <c r="E1907" s="38" t="s">
        <v>46</v>
      </c>
      <c r="F1907" s="38" t="s">
        <v>120</v>
      </c>
      <c r="G1907" s="35">
        <v>3649.41</v>
      </c>
      <c r="H1907" s="59">
        <v>443700234</v>
      </c>
      <c r="I1907" s="35">
        <v>0</v>
      </c>
      <c r="J1907" s="35">
        <v>0</v>
      </c>
      <c r="K1907" s="35">
        <v>0</v>
      </c>
      <c r="L1907" s="35">
        <v>-3.05</v>
      </c>
      <c r="M1907" s="35">
        <v>9936.99</v>
      </c>
      <c r="N1907" s="38" t="s">
        <v>1387</v>
      </c>
      <c r="O1907" s="14">
        <f t="shared" si="170"/>
        <v>45919.41715277778</v>
      </c>
      <c r="P1907" s="19">
        <f t="shared" si="171"/>
        <v>45919.625486111116</v>
      </c>
      <c r="Q1907" s="20" t="str">
        <f t="shared" si="172"/>
        <v>19/09/2025</v>
      </c>
      <c r="R1907" s="13" t="str">
        <f t="shared" si="173"/>
        <v>15</v>
      </c>
      <c r="S1907" s="13" t="str">
        <f t="shared" si="174"/>
        <v>Fri</v>
      </c>
    </row>
    <row r="1908" spans="1:19" x14ac:dyDescent="0.25">
      <c r="A1908" s="60">
        <v>45919.41715277778</v>
      </c>
      <c r="B1908" s="61">
        <v>444480251</v>
      </c>
      <c r="C1908" s="37" t="s">
        <v>36</v>
      </c>
      <c r="D1908" s="37" t="s">
        <v>37</v>
      </c>
      <c r="E1908" s="37" t="s">
        <v>46</v>
      </c>
      <c r="F1908" s="37" t="s">
        <v>120</v>
      </c>
      <c r="G1908" s="36">
        <v>3649.41</v>
      </c>
      <c r="H1908" s="61">
        <v>443700235</v>
      </c>
      <c r="I1908" s="36">
        <v>0</v>
      </c>
      <c r="J1908" s="36">
        <v>0</v>
      </c>
      <c r="K1908" s="36">
        <v>0</v>
      </c>
      <c r="L1908" s="36">
        <v>-3.05</v>
      </c>
      <c r="M1908" s="36">
        <v>9933.94</v>
      </c>
      <c r="N1908" s="37" t="s">
        <v>1388</v>
      </c>
      <c r="O1908" s="14">
        <f t="shared" si="170"/>
        <v>45919.41715277778</v>
      </c>
      <c r="P1908" s="19">
        <f t="shared" si="171"/>
        <v>45919.625486111116</v>
      </c>
      <c r="Q1908" s="20" t="str">
        <f t="shared" si="172"/>
        <v>19/09/2025</v>
      </c>
      <c r="R1908" s="13" t="str">
        <f t="shared" si="173"/>
        <v>15</v>
      </c>
      <c r="S1908" s="13" t="str">
        <f t="shared" si="174"/>
        <v>Fri</v>
      </c>
    </row>
    <row r="1909" spans="1:19" x14ac:dyDescent="0.25">
      <c r="A1909" s="58">
        <v>45919.41715277778</v>
      </c>
      <c r="B1909" s="59">
        <v>444480252</v>
      </c>
      <c r="C1909" s="38" t="s">
        <v>36</v>
      </c>
      <c r="D1909" s="38" t="s">
        <v>37</v>
      </c>
      <c r="E1909" s="38" t="s">
        <v>46</v>
      </c>
      <c r="F1909" s="38" t="s">
        <v>120</v>
      </c>
      <c r="G1909" s="35">
        <v>3649.41</v>
      </c>
      <c r="H1909" s="59">
        <v>443700236</v>
      </c>
      <c r="I1909" s="35">
        <v>0</v>
      </c>
      <c r="J1909" s="35">
        <v>0</v>
      </c>
      <c r="K1909" s="35">
        <v>0</v>
      </c>
      <c r="L1909" s="35">
        <v>-3.03</v>
      </c>
      <c r="M1909" s="35">
        <v>9930.91</v>
      </c>
      <c r="N1909" s="38" t="s">
        <v>1388</v>
      </c>
      <c r="O1909" s="14">
        <f t="shared" si="170"/>
        <v>45919.41715277778</v>
      </c>
      <c r="P1909" s="19">
        <f t="shared" si="171"/>
        <v>45919.625486111116</v>
      </c>
      <c r="Q1909" s="20" t="str">
        <f t="shared" si="172"/>
        <v>19/09/2025</v>
      </c>
      <c r="R1909" s="13" t="str">
        <f t="shared" si="173"/>
        <v>15</v>
      </c>
      <c r="S1909" s="13" t="str">
        <f t="shared" si="174"/>
        <v>Fri</v>
      </c>
    </row>
    <row r="1910" spans="1:19" x14ac:dyDescent="0.25">
      <c r="A1910" s="60">
        <v>45919.41715277778</v>
      </c>
      <c r="B1910" s="61">
        <v>444480253</v>
      </c>
      <c r="C1910" s="37" t="s">
        <v>36</v>
      </c>
      <c r="D1910" s="37" t="s">
        <v>37</v>
      </c>
      <c r="E1910" s="37" t="s">
        <v>46</v>
      </c>
      <c r="F1910" s="37" t="s">
        <v>120</v>
      </c>
      <c r="G1910" s="36">
        <v>3649.41</v>
      </c>
      <c r="H1910" s="61">
        <v>443700237</v>
      </c>
      <c r="I1910" s="36">
        <v>0</v>
      </c>
      <c r="J1910" s="36">
        <v>0</v>
      </c>
      <c r="K1910" s="36">
        <v>0</v>
      </c>
      <c r="L1910" s="36">
        <v>-2.88</v>
      </c>
      <c r="M1910" s="36">
        <v>9928.0300000000007</v>
      </c>
      <c r="N1910" s="37" t="s">
        <v>1389</v>
      </c>
      <c r="O1910" s="14">
        <f t="shared" si="170"/>
        <v>45919.41715277778</v>
      </c>
      <c r="P1910" s="19">
        <f t="shared" si="171"/>
        <v>45919.625486111116</v>
      </c>
      <c r="Q1910" s="20" t="str">
        <f t="shared" si="172"/>
        <v>19/09/2025</v>
      </c>
      <c r="R1910" s="13" t="str">
        <f t="shared" si="173"/>
        <v>15</v>
      </c>
      <c r="S1910" s="13" t="str">
        <f t="shared" si="174"/>
        <v>Fri</v>
      </c>
    </row>
    <row r="1911" spans="1:19" x14ac:dyDescent="0.25">
      <c r="A1911" s="58">
        <v>45919.41715277778</v>
      </c>
      <c r="B1911" s="59">
        <v>444480278</v>
      </c>
      <c r="C1911" s="38" t="s">
        <v>36</v>
      </c>
      <c r="D1911" s="38" t="s">
        <v>37</v>
      </c>
      <c r="E1911" s="38" t="s">
        <v>46</v>
      </c>
      <c r="F1911" s="38" t="s">
        <v>120</v>
      </c>
      <c r="G1911" s="35">
        <v>3649.44</v>
      </c>
      <c r="H1911" s="59">
        <v>443700262</v>
      </c>
      <c r="I1911" s="35">
        <v>0</v>
      </c>
      <c r="J1911" s="35">
        <v>0</v>
      </c>
      <c r="K1911" s="35">
        <v>0</v>
      </c>
      <c r="L1911" s="35">
        <v>-3.01</v>
      </c>
      <c r="M1911" s="35">
        <v>9925.02</v>
      </c>
      <c r="N1911" s="38" t="s">
        <v>1390</v>
      </c>
      <c r="O1911" s="14">
        <f t="shared" si="170"/>
        <v>45919.41715277778</v>
      </c>
      <c r="P1911" s="19">
        <f t="shared" si="171"/>
        <v>45919.625486111116</v>
      </c>
      <c r="Q1911" s="20" t="str">
        <f t="shared" si="172"/>
        <v>19/09/2025</v>
      </c>
      <c r="R1911" s="13" t="str">
        <f t="shared" si="173"/>
        <v>15</v>
      </c>
      <c r="S1911" s="13" t="str">
        <f t="shared" si="174"/>
        <v>Fri</v>
      </c>
    </row>
    <row r="1912" spans="1:19" x14ac:dyDescent="0.25">
      <c r="A1912" s="60">
        <v>45919.41715277778</v>
      </c>
      <c r="B1912" s="61">
        <v>444480279</v>
      </c>
      <c r="C1912" s="37" t="s">
        <v>36</v>
      </c>
      <c r="D1912" s="37" t="s">
        <v>37</v>
      </c>
      <c r="E1912" s="37" t="s">
        <v>46</v>
      </c>
      <c r="F1912" s="37" t="s">
        <v>120</v>
      </c>
      <c r="G1912" s="36">
        <v>3649.44</v>
      </c>
      <c r="H1912" s="61">
        <v>443700263</v>
      </c>
      <c r="I1912" s="36">
        <v>0</v>
      </c>
      <c r="J1912" s="36">
        <v>0</v>
      </c>
      <c r="K1912" s="36">
        <v>0</v>
      </c>
      <c r="L1912" s="36">
        <v>-3</v>
      </c>
      <c r="M1912" s="36">
        <v>9922.02</v>
      </c>
      <c r="N1912" s="37" t="s">
        <v>1390</v>
      </c>
      <c r="O1912" s="14">
        <f t="shared" si="170"/>
        <v>45919.41715277778</v>
      </c>
      <c r="P1912" s="19">
        <f t="shared" si="171"/>
        <v>45919.625486111116</v>
      </c>
      <c r="Q1912" s="20" t="str">
        <f t="shared" si="172"/>
        <v>19/09/2025</v>
      </c>
      <c r="R1912" s="13" t="str">
        <f t="shared" si="173"/>
        <v>15</v>
      </c>
      <c r="S1912" s="13" t="str">
        <f t="shared" si="174"/>
        <v>Fri</v>
      </c>
    </row>
    <row r="1913" spans="1:19" x14ac:dyDescent="0.25">
      <c r="A1913" s="58">
        <v>45919.41715277778</v>
      </c>
      <c r="B1913" s="59">
        <v>444480281</v>
      </c>
      <c r="C1913" s="38" t="s">
        <v>36</v>
      </c>
      <c r="D1913" s="38" t="s">
        <v>37</v>
      </c>
      <c r="E1913" s="38" t="s">
        <v>46</v>
      </c>
      <c r="F1913" s="38" t="s">
        <v>120</v>
      </c>
      <c r="G1913" s="35">
        <v>3649.54</v>
      </c>
      <c r="H1913" s="59">
        <v>443700266</v>
      </c>
      <c r="I1913" s="35">
        <v>0</v>
      </c>
      <c r="J1913" s="35">
        <v>0</v>
      </c>
      <c r="K1913" s="35">
        <v>0</v>
      </c>
      <c r="L1913" s="35">
        <v>-3.11</v>
      </c>
      <c r="M1913" s="35">
        <v>9918.91</v>
      </c>
      <c r="N1913" s="38" t="s">
        <v>1391</v>
      </c>
      <c r="O1913" s="14">
        <f t="shared" si="170"/>
        <v>45919.41715277778</v>
      </c>
      <c r="P1913" s="19">
        <f t="shared" si="171"/>
        <v>45919.625486111116</v>
      </c>
      <c r="Q1913" s="20" t="str">
        <f t="shared" si="172"/>
        <v>19/09/2025</v>
      </c>
      <c r="R1913" s="13" t="str">
        <f t="shared" si="173"/>
        <v>15</v>
      </c>
      <c r="S1913" s="13" t="str">
        <f t="shared" si="174"/>
        <v>Fri</v>
      </c>
    </row>
    <row r="1914" spans="1:19" x14ac:dyDescent="0.25">
      <c r="A1914" s="60">
        <v>45919.41715277778</v>
      </c>
      <c r="B1914" s="61">
        <v>444480304</v>
      </c>
      <c r="C1914" s="37" t="s">
        <v>36</v>
      </c>
      <c r="D1914" s="37" t="s">
        <v>37</v>
      </c>
      <c r="E1914" s="37" t="s">
        <v>46</v>
      </c>
      <c r="F1914" s="37" t="s">
        <v>120</v>
      </c>
      <c r="G1914" s="36">
        <v>3649.74</v>
      </c>
      <c r="H1914" s="61">
        <v>443700288</v>
      </c>
      <c r="I1914" s="36">
        <v>0</v>
      </c>
      <c r="J1914" s="36">
        <v>0</v>
      </c>
      <c r="K1914" s="36">
        <v>0</v>
      </c>
      <c r="L1914" s="36">
        <v>-2.92</v>
      </c>
      <c r="M1914" s="36">
        <v>9915.99</v>
      </c>
      <c r="N1914" s="37" t="s">
        <v>1392</v>
      </c>
      <c r="O1914" s="14">
        <f t="shared" si="170"/>
        <v>45919.41715277778</v>
      </c>
      <c r="P1914" s="19">
        <f t="shared" si="171"/>
        <v>45919.625486111116</v>
      </c>
      <c r="Q1914" s="20" t="str">
        <f t="shared" si="172"/>
        <v>19/09/2025</v>
      </c>
      <c r="R1914" s="13" t="str">
        <f t="shared" si="173"/>
        <v>15</v>
      </c>
      <c r="S1914" s="13" t="str">
        <f t="shared" si="174"/>
        <v>Fri</v>
      </c>
    </row>
    <row r="1915" spans="1:19" x14ac:dyDescent="0.25">
      <c r="A1915" s="58">
        <v>45919.417314814818</v>
      </c>
      <c r="B1915" s="59">
        <v>444480465</v>
      </c>
      <c r="C1915" s="38" t="s">
        <v>36</v>
      </c>
      <c r="D1915" s="38" t="s">
        <v>37</v>
      </c>
      <c r="E1915" s="38" t="s">
        <v>46</v>
      </c>
      <c r="F1915" s="38" t="s">
        <v>120</v>
      </c>
      <c r="G1915" s="35">
        <v>3650.3</v>
      </c>
      <c r="H1915" s="59">
        <v>443700462</v>
      </c>
      <c r="I1915" s="35">
        <v>0</v>
      </c>
      <c r="J1915" s="35">
        <v>0</v>
      </c>
      <c r="K1915" s="35">
        <v>0</v>
      </c>
      <c r="L1915" s="35">
        <v>-3.13</v>
      </c>
      <c r="M1915" s="35">
        <v>9912.86</v>
      </c>
      <c r="N1915" s="38" t="s">
        <v>1393</v>
      </c>
      <c r="O1915" s="14">
        <f t="shared" si="170"/>
        <v>45919.417314814818</v>
      </c>
      <c r="P1915" s="19">
        <f t="shared" si="171"/>
        <v>45919.625648148154</v>
      </c>
      <c r="Q1915" s="20" t="str">
        <f t="shared" si="172"/>
        <v>19/09/2025</v>
      </c>
      <c r="R1915" s="13" t="str">
        <f t="shared" si="173"/>
        <v>15</v>
      </c>
      <c r="S1915" s="13" t="str">
        <f t="shared" si="174"/>
        <v>Fri</v>
      </c>
    </row>
    <row r="1916" spans="1:19" x14ac:dyDescent="0.25">
      <c r="A1916" s="60">
        <v>45919.417314814818</v>
      </c>
      <c r="B1916" s="61">
        <v>444480513</v>
      </c>
      <c r="C1916" s="37" t="s">
        <v>36</v>
      </c>
      <c r="D1916" s="37" t="s">
        <v>37</v>
      </c>
      <c r="E1916" s="37" t="s">
        <v>46</v>
      </c>
      <c r="F1916" s="37" t="s">
        <v>120</v>
      </c>
      <c r="G1916" s="36">
        <v>3650.33</v>
      </c>
      <c r="H1916" s="61">
        <v>443700510</v>
      </c>
      <c r="I1916" s="36">
        <v>0</v>
      </c>
      <c r="J1916" s="36">
        <v>0</v>
      </c>
      <c r="K1916" s="36">
        <v>0</v>
      </c>
      <c r="L1916" s="36">
        <v>-2.96</v>
      </c>
      <c r="M1916" s="36">
        <v>9909.9</v>
      </c>
      <c r="N1916" s="37" t="s">
        <v>1394</v>
      </c>
      <c r="O1916" s="14">
        <f t="shared" si="170"/>
        <v>45919.417314814818</v>
      </c>
      <c r="P1916" s="19">
        <f t="shared" si="171"/>
        <v>45919.625648148154</v>
      </c>
      <c r="Q1916" s="20" t="str">
        <f t="shared" si="172"/>
        <v>19/09/2025</v>
      </c>
      <c r="R1916" s="13" t="str">
        <f t="shared" si="173"/>
        <v>15</v>
      </c>
      <c r="S1916" s="13" t="str">
        <f t="shared" si="174"/>
        <v>Fri</v>
      </c>
    </row>
    <row r="1917" spans="1:19" x14ac:dyDescent="0.25">
      <c r="A1917" s="58">
        <v>45919.417314814818</v>
      </c>
      <c r="B1917" s="59">
        <v>444480525</v>
      </c>
      <c r="C1917" s="38" t="s">
        <v>36</v>
      </c>
      <c r="D1917" s="38" t="s">
        <v>37</v>
      </c>
      <c r="E1917" s="38" t="s">
        <v>46</v>
      </c>
      <c r="F1917" s="38" t="s">
        <v>120</v>
      </c>
      <c r="G1917" s="35">
        <v>3650.37</v>
      </c>
      <c r="H1917" s="59">
        <v>443700519</v>
      </c>
      <c r="I1917" s="35">
        <v>0</v>
      </c>
      <c r="J1917" s="35">
        <v>0</v>
      </c>
      <c r="K1917" s="35">
        <v>0</v>
      </c>
      <c r="L1917" s="35">
        <v>-3</v>
      </c>
      <c r="M1917" s="35">
        <v>9906.9</v>
      </c>
      <c r="N1917" s="38" t="s">
        <v>1395</v>
      </c>
      <c r="O1917" s="14">
        <f t="shared" si="170"/>
        <v>45919.417314814818</v>
      </c>
      <c r="P1917" s="19">
        <f t="shared" si="171"/>
        <v>45919.625648148154</v>
      </c>
      <c r="Q1917" s="20" t="str">
        <f t="shared" si="172"/>
        <v>19/09/2025</v>
      </c>
      <c r="R1917" s="13" t="str">
        <f t="shared" si="173"/>
        <v>15</v>
      </c>
      <c r="S1917" s="13" t="str">
        <f t="shared" si="174"/>
        <v>Fri</v>
      </c>
    </row>
    <row r="1918" spans="1:19" x14ac:dyDescent="0.25">
      <c r="A1918" s="60">
        <v>45919.41814814815</v>
      </c>
      <c r="B1918" s="61">
        <v>444481550</v>
      </c>
      <c r="C1918" s="37" t="s">
        <v>36</v>
      </c>
      <c r="D1918" s="37" t="s">
        <v>37</v>
      </c>
      <c r="E1918" s="37" t="s">
        <v>45</v>
      </c>
      <c r="F1918" s="37" t="s">
        <v>120</v>
      </c>
      <c r="G1918" s="36">
        <v>3648.93</v>
      </c>
      <c r="H1918" s="61">
        <v>443701628</v>
      </c>
      <c r="I1918" s="36">
        <v>0</v>
      </c>
      <c r="J1918" s="36">
        <v>0</v>
      </c>
      <c r="K1918" s="36">
        <v>0</v>
      </c>
      <c r="L1918" s="36">
        <v>0</v>
      </c>
      <c r="M1918" s="36">
        <v>9906.9</v>
      </c>
      <c r="N1918" s="37" t="s">
        <v>119</v>
      </c>
      <c r="O1918" s="14">
        <f t="shared" si="170"/>
        <v>45919.41814814815</v>
      </c>
      <c r="P1918" s="19">
        <f t="shared" si="171"/>
        <v>45919.626481481486</v>
      </c>
      <c r="Q1918" s="20" t="str">
        <f t="shared" si="172"/>
        <v>19/09/2025</v>
      </c>
      <c r="R1918" s="13" t="str">
        <f t="shared" si="173"/>
        <v>15</v>
      </c>
      <c r="S1918" s="13" t="str">
        <f t="shared" si="174"/>
        <v>Fri</v>
      </c>
    </row>
    <row r="1919" spans="1:19" x14ac:dyDescent="0.25">
      <c r="A1919" s="58">
        <v>45919.41814814815</v>
      </c>
      <c r="B1919" s="59">
        <v>444481551</v>
      </c>
      <c r="C1919" s="38" t="s">
        <v>36</v>
      </c>
      <c r="D1919" s="38" t="s">
        <v>37</v>
      </c>
      <c r="E1919" s="38" t="s">
        <v>45</v>
      </c>
      <c r="F1919" s="38" t="s">
        <v>120</v>
      </c>
      <c r="G1919" s="35">
        <v>3648.94</v>
      </c>
      <c r="H1919" s="59">
        <v>443701629</v>
      </c>
      <c r="I1919" s="35">
        <v>0</v>
      </c>
      <c r="J1919" s="35">
        <v>0</v>
      </c>
      <c r="K1919" s="35">
        <v>0</v>
      </c>
      <c r="L1919" s="35">
        <v>0</v>
      </c>
      <c r="M1919" s="35">
        <v>9906.9</v>
      </c>
      <c r="N1919" s="38" t="s">
        <v>116</v>
      </c>
      <c r="O1919" s="14">
        <f t="shared" si="170"/>
        <v>45919.41814814815</v>
      </c>
      <c r="P1919" s="19">
        <f t="shared" si="171"/>
        <v>45919.626481481486</v>
      </c>
      <c r="Q1919" s="20" t="str">
        <f t="shared" si="172"/>
        <v>19/09/2025</v>
      </c>
      <c r="R1919" s="13" t="str">
        <f t="shared" si="173"/>
        <v>15</v>
      </c>
      <c r="S1919" s="13" t="str">
        <f t="shared" si="174"/>
        <v>Fri</v>
      </c>
    </row>
    <row r="1920" spans="1:19" x14ac:dyDescent="0.25">
      <c r="A1920" s="60">
        <v>45919.41814814815</v>
      </c>
      <c r="B1920" s="61">
        <v>444481552</v>
      </c>
      <c r="C1920" s="37" t="s">
        <v>36</v>
      </c>
      <c r="D1920" s="37" t="s">
        <v>37</v>
      </c>
      <c r="E1920" s="37" t="s">
        <v>45</v>
      </c>
      <c r="F1920" s="37" t="s">
        <v>120</v>
      </c>
      <c r="G1920" s="36">
        <v>3649.02</v>
      </c>
      <c r="H1920" s="61">
        <v>443701631</v>
      </c>
      <c r="I1920" s="36">
        <v>0</v>
      </c>
      <c r="J1920" s="36">
        <v>0</v>
      </c>
      <c r="K1920" s="36">
        <v>0</v>
      </c>
      <c r="L1920" s="36">
        <v>0</v>
      </c>
      <c r="M1920" s="36">
        <v>9906.9</v>
      </c>
      <c r="N1920" s="37" t="s">
        <v>115</v>
      </c>
      <c r="O1920" s="14">
        <f t="shared" si="170"/>
        <v>45919.41814814815</v>
      </c>
      <c r="P1920" s="19">
        <f t="shared" si="171"/>
        <v>45919.626481481486</v>
      </c>
      <c r="Q1920" s="20" t="str">
        <f t="shared" si="172"/>
        <v>19/09/2025</v>
      </c>
      <c r="R1920" s="13" t="str">
        <f t="shared" si="173"/>
        <v>15</v>
      </c>
      <c r="S1920" s="13" t="str">
        <f t="shared" si="174"/>
        <v>Fri</v>
      </c>
    </row>
    <row r="1921" spans="1:19" x14ac:dyDescent="0.25">
      <c r="A1921" s="58">
        <v>45919.418842592589</v>
      </c>
      <c r="B1921" s="59">
        <v>444481970</v>
      </c>
      <c r="C1921" s="38" t="s">
        <v>36</v>
      </c>
      <c r="D1921" s="38" t="s">
        <v>38</v>
      </c>
      <c r="E1921" s="38" t="s">
        <v>45</v>
      </c>
      <c r="F1921" s="38" t="s">
        <v>120</v>
      </c>
      <c r="G1921" s="35">
        <v>3647.37</v>
      </c>
      <c r="H1921" s="59">
        <v>443702120</v>
      </c>
      <c r="I1921" s="35">
        <v>0</v>
      </c>
      <c r="J1921" s="35">
        <v>0</v>
      </c>
      <c r="K1921" s="35">
        <v>0</v>
      </c>
      <c r="L1921" s="35">
        <v>0</v>
      </c>
      <c r="M1921" s="35">
        <v>9906.9</v>
      </c>
      <c r="N1921" s="38" t="s">
        <v>107</v>
      </c>
      <c r="O1921" s="14">
        <f t="shared" si="170"/>
        <v>45919.418842592589</v>
      </c>
      <c r="P1921" s="19">
        <f t="shared" si="171"/>
        <v>45919.627175925925</v>
      </c>
      <c r="Q1921" s="20" t="str">
        <f t="shared" si="172"/>
        <v>19/09/2025</v>
      </c>
      <c r="R1921" s="13" t="str">
        <f t="shared" si="173"/>
        <v>15</v>
      </c>
      <c r="S1921" s="13" t="str">
        <f t="shared" si="174"/>
        <v>Fri</v>
      </c>
    </row>
    <row r="1922" spans="1:19" x14ac:dyDescent="0.25">
      <c r="A1922" s="60">
        <v>45919.418842592589</v>
      </c>
      <c r="B1922" s="61">
        <v>444481972</v>
      </c>
      <c r="C1922" s="37" t="s">
        <v>36</v>
      </c>
      <c r="D1922" s="37" t="s">
        <v>38</v>
      </c>
      <c r="E1922" s="37" t="s">
        <v>45</v>
      </c>
      <c r="F1922" s="37" t="s">
        <v>120</v>
      </c>
      <c r="G1922" s="36">
        <v>3647.37</v>
      </c>
      <c r="H1922" s="61">
        <v>443702122</v>
      </c>
      <c r="I1922" s="36">
        <v>0</v>
      </c>
      <c r="J1922" s="36">
        <v>0</v>
      </c>
      <c r="K1922" s="36">
        <v>0</v>
      </c>
      <c r="L1922" s="36">
        <v>0</v>
      </c>
      <c r="M1922" s="36">
        <v>9906.9</v>
      </c>
      <c r="N1922" s="37" t="s">
        <v>81</v>
      </c>
      <c r="O1922" s="14">
        <f t="shared" si="170"/>
        <v>45919.418842592589</v>
      </c>
      <c r="P1922" s="19">
        <f t="shared" si="171"/>
        <v>45919.627175925925</v>
      </c>
      <c r="Q1922" s="20" t="str">
        <f t="shared" si="172"/>
        <v>19/09/2025</v>
      </c>
      <c r="R1922" s="13" t="str">
        <f t="shared" si="173"/>
        <v>15</v>
      </c>
      <c r="S1922" s="13" t="str">
        <f t="shared" si="174"/>
        <v>Fri</v>
      </c>
    </row>
    <row r="1923" spans="1:19" x14ac:dyDescent="0.25">
      <c r="A1923" s="58">
        <v>45919.418842592589</v>
      </c>
      <c r="B1923" s="59">
        <v>444481974</v>
      </c>
      <c r="C1923" s="38" t="s">
        <v>36</v>
      </c>
      <c r="D1923" s="38" t="s">
        <v>38</v>
      </c>
      <c r="E1923" s="38" t="s">
        <v>45</v>
      </c>
      <c r="F1923" s="38" t="s">
        <v>120</v>
      </c>
      <c r="G1923" s="35">
        <v>3647.36</v>
      </c>
      <c r="H1923" s="59">
        <v>443702123</v>
      </c>
      <c r="I1923" s="35">
        <v>0</v>
      </c>
      <c r="J1923" s="35">
        <v>0</v>
      </c>
      <c r="K1923" s="35">
        <v>0</v>
      </c>
      <c r="L1923" s="35">
        <v>0</v>
      </c>
      <c r="M1923" s="35">
        <v>9906.9</v>
      </c>
      <c r="N1923" s="38" t="s">
        <v>93</v>
      </c>
      <c r="O1923" s="14">
        <f t="shared" si="170"/>
        <v>45919.418842592589</v>
      </c>
      <c r="P1923" s="19">
        <f t="shared" si="171"/>
        <v>45919.627175925925</v>
      </c>
      <c r="Q1923" s="20" t="str">
        <f t="shared" si="172"/>
        <v>19/09/2025</v>
      </c>
      <c r="R1923" s="13" t="str">
        <f t="shared" si="173"/>
        <v>15</v>
      </c>
      <c r="S1923" s="13" t="str">
        <f t="shared" si="174"/>
        <v>Fri</v>
      </c>
    </row>
    <row r="1924" spans="1:19" x14ac:dyDescent="0.25">
      <c r="A1924" s="60">
        <v>45919.419629629629</v>
      </c>
      <c r="B1924" s="61">
        <v>444482396</v>
      </c>
      <c r="C1924" s="37" t="s">
        <v>36</v>
      </c>
      <c r="D1924" s="37" t="s">
        <v>38</v>
      </c>
      <c r="E1924" s="37" t="s">
        <v>46</v>
      </c>
      <c r="F1924" s="37" t="s">
        <v>120</v>
      </c>
      <c r="G1924" s="36">
        <v>3645.91</v>
      </c>
      <c r="H1924" s="61">
        <v>443702531</v>
      </c>
      <c r="I1924" s="36">
        <v>0</v>
      </c>
      <c r="J1924" s="36">
        <v>0</v>
      </c>
      <c r="K1924" s="36">
        <v>0</v>
      </c>
      <c r="L1924" s="36">
        <v>-3.02</v>
      </c>
      <c r="M1924" s="36">
        <v>9903.8799999999992</v>
      </c>
      <c r="N1924" s="37" t="s">
        <v>1396</v>
      </c>
      <c r="O1924" s="14">
        <f t="shared" si="170"/>
        <v>45919.419629629629</v>
      </c>
      <c r="P1924" s="19">
        <f t="shared" si="171"/>
        <v>45919.627962962964</v>
      </c>
      <c r="Q1924" s="20" t="str">
        <f t="shared" si="172"/>
        <v>19/09/2025</v>
      </c>
      <c r="R1924" s="13" t="str">
        <f t="shared" si="173"/>
        <v>15</v>
      </c>
      <c r="S1924" s="13" t="str">
        <f t="shared" si="174"/>
        <v>Fri</v>
      </c>
    </row>
    <row r="1925" spans="1:19" x14ac:dyDescent="0.25">
      <c r="A1925" s="58">
        <v>45919.419629629629</v>
      </c>
      <c r="B1925" s="59">
        <v>444482397</v>
      </c>
      <c r="C1925" s="38" t="s">
        <v>36</v>
      </c>
      <c r="D1925" s="38" t="s">
        <v>38</v>
      </c>
      <c r="E1925" s="38" t="s">
        <v>46</v>
      </c>
      <c r="F1925" s="38" t="s">
        <v>120</v>
      </c>
      <c r="G1925" s="35">
        <v>3645.91</v>
      </c>
      <c r="H1925" s="59">
        <v>443702532</v>
      </c>
      <c r="I1925" s="35">
        <v>0</v>
      </c>
      <c r="J1925" s="35">
        <v>0</v>
      </c>
      <c r="K1925" s="35">
        <v>0</v>
      </c>
      <c r="L1925" s="35">
        <v>-3.03</v>
      </c>
      <c r="M1925" s="35">
        <v>9900.85</v>
      </c>
      <c r="N1925" s="38" t="s">
        <v>1396</v>
      </c>
      <c r="O1925" s="14">
        <f t="shared" si="170"/>
        <v>45919.419629629629</v>
      </c>
      <c r="P1925" s="19">
        <f t="shared" si="171"/>
        <v>45919.627962962964</v>
      </c>
      <c r="Q1925" s="20" t="str">
        <f t="shared" si="172"/>
        <v>19/09/2025</v>
      </c>
      <c r="R1925" s="13" t="str">
        <f t="shared" si="173"/>
        <v>15</v>
      </c>
      <c r="S1925" s="13" t="str">
        <f t="shared" si="174"/>
        <v>Fri</v>
      </c>
    </row>
    <row r="1926" spans="1:19" x14ac:dyDescent="0.25">
      <c r="A1926" s="60">
        <v>45919.419629629629</v>
      </c>
      <c r="B1926" s="61">
        <v>444482398</v>
      </c>
      <c r="C1926" s="37" t="s">
        <v>36</v>
      </c>
      <c r="D1926" s="37" t="s">
        <v>38</v>
      </c>
      <c r="E1926" s="37" t="s">
        <v>46</v>
      </c>
      <c r="F1926" s="37" t="s">
        <v>120</v>
      </c>
      <c r="G1926" s="36">
        <v>3645.91</v>
      </c>
      <c r="H1926" s="61">
        <v>443702533</v>
      </c>
      <c r="I1926" s="36">
        <v>0</v>
      </c>
      <c r="J1926" s="36">
        <v>0</v>
      </c>
      <c r="K1926" s="36">
        <v>0</v>
      </c>
      <c r="L1926" s="36">
        <v>-3.11</v>
      </c>
      <c r="M1926" s="36">
        <v>9897.74</v>
      </c>
      <c r="N1926" s="37" t="s">
        <v>1396</v>
      </c>
      <c r="O1926" s="14">
        <f t="shared" si="170"/>
        <v>45919.419629629629</v>
      </c>
      <c r="P1926" s="19">
        <f t="shared" si="171"/>
        <v>45919.627962962964</v>
      </c>
      <c r="Q1926" s="20" t="str">
        <f t="shared" si="172"/>
        <v>19/09/2025</v>
      </c>
      <c r="R1926" s="13" t="str">
        <f t="shared" si="173"/>
        <v>15</v>
      </c>
      <c r="S1926" s="13" t="str">
        <f t="shared" si="174"/>
        <v>Fri</v>
      </c>
    </row>
    <row r="1927" spans="1:19" x14ac:dyDescent="0.25">
      <c r="A1927" s="58">
        <v>45919.421620370369</v>
      </c>
      <c r="B1927" s="59">
        <v>444483833</v>
      </c>
      <c r="C1927" s="38" t="s">
        <v>36</v>
      </c>
      <c r="D1927" s="38" t="s">
        <v>38</v>
      </c>
      <c r="E1927" s="38" t="s">
        <v>45</v>
      </c>
      <c r="F1927" s="38" t="s">
        <v>120</v>
      </c>
      <c r="G1927" s="35">
        <v>3645.64</v>
      </c>
      <c r="H1927" s="59">
        <v>443703988</v>
      </c>
      <c r="I1927" s="35">
        <v>0</v>
      </c>
      <c r="J1927" s="35">
        <v>0</v>
      </c>
      <c r="K1927" s="35">
        <v>0</v>
      </c>
      <c r="L1927" s="35">
        <v>0</v>
      </c>
      <c r="M1927" s="35">
        <v>9897.74</v>
      </c>
      <c r="N1927" s="38" t="s">
        <v>116</v>
      </c>
      <c r="O1927" s="14">
        <f t="shared" si="170"/>
        <v>45919.421620370369</v>
      </c>
      <c r="P1927" s="19">
        <f t="shared" si="171"/>
        <v>45919.629953703705</v>
      </c>
      <c r="Q1927" s="20" t="str">
        <f t="shared" si="172"/>
        <v>19/09/2025</v>
      </c>
      <c r="R1927" s="13" t="str">
        <f t="shared" si="173"/>
        <v>15</v>
      </c>
      <c r="S1927" s="13" t="str">
        <f t="shared" si="174"/>
        <v>Fri</v>
      </c>
    </row>
    <row r="1928" spans="1:19" x14ac:dyDescent="0.25">
      <c r="A1928" s="60">
        <v>45919.421620370369</v>
      </c>
      <c r="B1928" s="61">
        <v>444483836</v>
      </c>
      <c r="C1928" s="37" t="s">
        <v>36</v>
      </c>
      <c r="D1928" s="37" t="s">
        <v>38</v>
      </c>
      <c r="E1928" s="37" t="s">
        <v>45</v>
      </c>
      <c r="F1928" s="37" t="s">
        <v>120</v>
      </c>
      <c r="G1928" s="36">
        <v>3645.6</v>
      </c>
      <c r="H1928" s="61">
        <v>443703992</v>
      </c>
      <c r="I1928" s="36">
        <v>0</v>
      </c>
      <c r="J1928" s="36">
        <v>0</v>
      </c>
      <c r="K1928" s="36">
        <v>0</v>
      </c>
      <c r="L1928" s="36">
        <v>0</v>
      </c>
      <c r="M1928" s="36">
        <v>9897.74</v>
      </c>
      <c r="N1928" s="37" t="s">
        <v>1385</v>
      </c>
      <c r="O1928" s="14">
        <f t="shared" si="170"/>
        <v>45919.421620370369</v>
      </c>
      <c r="P1928" s="19">
        <f t="shared" si="171"/>
        <v>45919.629953703705</v>
      </c>
      <c r="Q1928" s="20" t="str">
        <f t="shared" si="172"/>
        <v>19/09/2025</v>
      </c>
      <c r="R1928" s="13" t="str">
        <f t="shared" si="173"/>
        <v>15</v>
      </c>
      <c r="S1928" s="13" t="str">
        <f t="shared" si="174"/>
        <v>Fri</v>
      </c>
    </row>
    <row r="1929" spans="1:19" x14ac:dyDescent="0.25">
      <c r="A1929" s="58">
        <v>45919.421620370369</v>
      </c>
      <c r="B1929" s="59">
        <v>444483838</v>
      </c>
      <c r="C1929" s="38" t="s">
        <v>36</v>
      </c>
      <c r="D1929" s="38" t="s">
        <v>38</v>
      </c>
      <c r="E1929" s="38" t="s">
        <v>45</v>
      </c>
      <c r="F1929" s="38" t="s">
        <v>120</v>
      </c>
      <c r="G1929" s="35">
        <v>3645.6</v>
      </c>
      <c r="H1929" s="59">
        <v>443703995</v>
      </c>
      <c r="I1929" s="35">
        <v>0</v>
      </c>
      <c r="J1929" s="35">
        <v>0</v>
      </c>
      <c r="K1929" s="35">
        <v>0</v>
      </c>
      <c r="L1929" s="35">
        <v>0</v>
      </c>
      <c r="M1929" s="35">
        <v>9897.74</v>
      </c>
      <c r="N1929" s="38" t="s">
        <v>115</v>
      </c>
      <c r="O1929" s="14">
        <f t="shared" si="170"/>
        <v>45919.421620370369</v>
      </c>
      <c r="P1929" s="19">
        <f t="shared" si="171"/>
        <v>45919.629953703705</v>
      </c>
      <c r="Q1929" s="20" t="str">
        <f t="shared" si="172"/>
        <v>19/09/2025</v>
      </c>
      <c r="R1929" s="13" t="str">
        <f t="shared" si="173"/>
        <v>15</v>
      </c>
      <c r="S1929" s="13" t="str">
        <f t="shared" si="174"/>
        <v>Fri</v>
      </c>
    </row>
    <row r="1930" spans="1:19" x14ac:dyDescent="0.25">
      <c r="A1930" s="60">
        <v>45919.421620370369</v>
      </c>
      <c r="B1930" s="61">
        <v>444483841</v>
      </c>
      <c r="C1930" s="37" t="s">
        <v>36</v>
      </c>
      <c r="D1930" s="37" t="s">
        <v>38</v>
      </c>
      <c r="E1930" s="37" t="s">
        <v>45</v>
      </c>
      <c r="F1930" s="37" t="s">
        <v>120</v>
      </c>
      <c r="G1930" s="36">
        <v>3645.57</v>
      </c>
      <c r="H1930" s="61">
        <v>443703998</v>
      </c>
      <c r="I1930" s="36">
        <v>0</v>
      </c>
      <c r="J1930" s="36">
        <v>0</v>
      </c>
      <c r="K1930" s="36">
        <v>0</v>
      </c>
      <c r="L1930" s="36">
        <v>0</v>
      </c>
      <c r="M1930" s="36">
        <v>9897.74</v>
      </c>
      <c r="N1930" s="37" t="s">
        <v>119</v>
      </c>
      <c r="O1930" s="14">
        <f t="shared" si="170"/>
        <v>45919.421620370369</v>
      </c>
      <c r="P1930" s="19">
        <f t="shared" si="171"/>
        <v>45919.629953703705</v>
      </c>
      <c r="Q1930" s="20" t="str">
        <f t="shared" si="172"/>
        <v>19/09/2025</v>
      </c>
      <c r="R1930" s="13" t="str">
        <f t="shared" si="173"/>
        <v>15</v>
      </c>
      <c r="S1930" s="13" t="str">
        <f t="shared" si="174"/>
        <v>Fri</v>
      </c>
    </row>
    <row r="1931" spans="1:19" x14ac:dyDescent="0.25">
      <c r="A1931" s="58">
        <v>45919.42527777778</v>
      </c>
      <c r="B1931" s="59">
        <v>444485188</v>
      </c>
      <c r="C1931" s="38" t="s">
        <v>36</v>
      </c>
      <c r="D1931" s="38" t="s">
        <v>37</v>
      </c>
      <c r="E1931" s="38" t="s">
        <v>46</v>
      </c>
      <c r="F1931" s="38" t="s">
        <v>120</v>
      </c>
      <c r="G1931" s="35">
        <v>3648.65</v>
      </c>
      <c r="H1931" s="59">
        <v>443705447</v>
      </c>
      <c r="I1931" s="35">
        <v>0</v>
      </c>
      <c r="J1931" s="35">
        <v>0</v>
      </c>
      <c r="K1931" s="35">
        <v>0</v>
      </c>
      <c r="L1931" s="35">
        <v>-3.05</v>
      </c>
      <c r="M1931" s="35">
        <v>9894.69</v>
      </c>
      <c r="N1931" s="38" t="s">
        <v>1397</v>
      </c>
      <c r="O1931" s="14">
        <f t="shared" si="170"/>
        <v>45919.42527777778</v>
      </c>
      <c r="P1931" s="19">
        <f t="shared" si="171"/>
        <v>45919.633611111116</v>
      </c>
      <c r="Q1931" s="20" t="str">
        <f t="shared" si="172"/>
        <v>19/09/2025</v>
      </c>
      <c r="R1931" s="13" t="str">
        <f t="shared" si="173"/>
        <v>15</v>
      </c>
      <c r="S1931" s="13" t="str">
        <f t="shared" si="174"/>
        <v>Fri</v>
      </c>
    </row>
    <row r="1932" spans="1:19" x14ac:dyDescent="0.25">
      <c r="A1932" s="60">
        <v>45919.42527777778</v>
      </c>
      <c r="B1932" s="61">
        <v>444485189</v>
      </c>
      <c r="C1932" s="37" t="s">
        <v>36</v>
      </c>
      <c r="D1932" s="37" t="s">
        <v>37</v>
      </c>
      <c r="E1932" s="37" t="s">
        <v>46</v>
      </c>
      <c r="F1932" s="37" t="s">
        <v>120</v>
      </c>
      <c r="G1932" s="36">
        <v>3648.65</v>
      </c>
      <c r="H1932" s="61">
        <v>443705448</v>
      </c>
      <c r="I1932" s="36">
        <v>0</v>
      </c>
      <c r="J1932" s="36">
        <v>0</v>
      </c>
      <c r="K1932" s="36">
        <v>0</v>
      </c>
      <c r="L1932" s="36">
        <v>-3.05</v>
      </c>
      <c r="M1932" s="36">
        <v>9891.64</v>
      </c>
      <c r="N1932" s="37" t="s">
        <v>1397</v>
      </c>
      <c r="O1932" s="14">
        <f t="shared" si="170"/>
        <v>45919.42527777778</v>
      </c>
      <c r="P1932" s="19">
        <f t="shared" si="171"/>
        <v>45919.633611111116</v>
      </c>
      <c r="Q1932" s="20" t="str">
        <f t="shared" si="172"/>
        <v>19/09/2025</v>
      </c>
      <c r="R1932" s="13" t="str">
        <f t="shared" si="173"/>
        <v>15</v>
      </c>
      <c r="S1932" s="13" t="str">
        <f t="shared" si="174"/>
        <v>Fri</v>
      </c>
    </row>
    <row r="1933" spans="1:19" x14ac:dyDescent="0.25">
      <c r="A1933" s="58">
        <v>45919.42527777778</v>
      </c>
      <c r="B1933" s="59">
        <v>444485190</v>
      </c>
      <c r="C1933" s="38" t="s">
        <v>36</v>
      </c>
      <c r="D1933" s="38" t="s">
        <v>37</v>
      </c>
      <c r="E1933" s="38" t="s">
        <v>46</v>
      </c>
      <c r="F1933" s="38" t="s">
        <v>120</v>
      </c>
      <c r="G1933" s="35">
        <v>3648.65</v>
      </c>
      <c r="H1933" s="59">
        <v>443705449</v>
      </c>
      <c r="I1933" s="35">
        <v>0</v>
      </c>
      <c r="J1933" s="35">
        <v>0</v>
      </c>
      <c r="K1933" s="35">
        <v>0</v>
      </c>
      <c r="L1933" s="35">
        <v>-3.08</v>
      </c>
      <c r="M1933" s="35">
        <v>9888.56</v>
      </c>
      <c r="N1933" s="38" t="s">
        <v>1397</v>
      </c>
      <c r="O1933" s="14">
        <f t="shared" si="170"/>
        <v>45919.42527777778</v>
      </c>
      <c r="P1933" s="19">
        <f t="shared" si="171"/>
        <v>45919.633611111116</v>
      </c>
      <c r="Q1933" s="20" t="str">
        <f t="shared" si="172"/>
        <v>19/09/2025</v>
      </c>
      <c r="R1933" s="13" t="str">
        <f t="shared" si="173"/>
        <v>15</v>
      </c>
      <c r="S1933" s="13" t="str">
        <f t="shared" si="174"/>
        <v>Fri</v>
      </c>
    </row>
    <row r="1934" spans="1:19" x14ac:dyDescent="0.25">
      <c r="A1934" s="60">
        <v>45919.42527777778</v>
      </c>
      <c r="B1934" s="61">
        <v>444485196</v>
      </c>
      <c r="C1934" s="37" t="s">
        <v>36</v>
      </c>
      <c r="D1934" s="37" t="s">
        <v>37</v>
      </c>
      <c r="E1934" s="37" t="s">
        <v>46</v>
      </c>
      <c r="F1934" s="37" t="s">
        <v>120</v>
      </c>
      <c r="G1934" s="36">
        <v>3648.73</v>
      </c>
      <c r="H1934" s="61">
        <v>443705456</v>
      </c>
      <c r="I1934" s="36">
        <v>0</v>
      </c>
      <c r="J1934" s="36">
        <v>0</v>
      </c>
      <c r="K1934" s="36">
        <v>0</v>
      </c>
      <c r="L1934" s="36">
        <v>-3.09</v>
      </c>
      <c r="M1934" s="36">
        <v>9885.4699999999993</v>
      </c>
      <c r="N1934" s="37" t="s">
        <v>1398</v>
      </c>
      <c r="O1934" s="14">
        <f t="shared" si="170"/>
        <v>45919.42527777778</v>
      </c>
      <c r="P1934" s="19">
        <f t="shared" si="171"/>
        <v>45919.633611111116</v>
      </c>
      <c r="Q1934" s="20" t="str">
        <f t="shared" si="172"/>
        <v>19/09/2025</v>
      </c>
      <c r="R1934" s="13" t="str">
        <f t="shared" si="173"/>
        <v>15</v>
      </c>
      <c r="S1934" s="13" t="str">
        <f t="shared" si="174"/>
        <v>Fri</v>
      </c>
    </row>
    <row r="1935" spans="1:19" x14ac:dyDescent="0.25">
      <c r="A1935" s="58">
        <v>45919.427060185182</v>
      </c>
      <c r="B1935" s="59">
        <v>444486424</v>
      </c>
      <c r="C1935" s="38" t="s">
        <v>36</v>
      </c>
      <c r="D1935" s="38" t="s">
        <v>37</v>
      </c>
      <c r="E1935" s="38" t="s">
        <v>45</v>
      </c>
      <c r="F1935" s="38" t="s">
        <v>120</v>
      </c>
      <c r="G1935" s="35">
        <v>3649.16</v>
      </c>
      <c r="H1935" s="59">
        <v>443706764</v>
      </c>
      <c r="I1935" s="35">
        <v>0</v>
      </c>
      <c r="J1935" s="35">
        <v>0</v>
      </c>
      <c r="K1935" s="35">
        <v>0</v>
      </c>
      <c r="L1935" s="35">
        <v>0</v>
      </c>
      <c r="M1935" s="35">
        <v>9885.4699999999993</v>
      </c>
      <c r="N1935" s="38" t="s">
        <v>115</v>
      </c>
      <c r="O1935" s="14">
        <f t="shared" si="170"/>
        <v>45919.427060185182</v>
      </c>
      <c r="P1935" s="19">
        <f t="shared" si="171"/>
        <v>45919.635393518518</v>
      </c>
      <c r="Q1935" s="20" t="str">
        <f t="shared" si="172"/>
        <v>19/09/2025</v>
      </c>
      <c r="R1935" s="13" t="str">
        <f t="shared" si="173"/>
        <v>15</v>
      </c>
      <c r="S1935" s="13" t="str">
        <f t="shared" si="174"/>
        <v>Fri</v>
      </c>
    </row>
    <row r="1936" spans="1:19" x14ac:dyDescent="0.25">
      <c r="A1936" s="60">
        <v>45919.427060185182</v>
      </c>
      <c r="B1936" s="61">
        <v>444486426</v>
      </c>
      <c r="C1936" s="37" t="s">
        <v>36</v>
      </c>
      <c r="D1936" s="37" t="s">
        <v>37</v>
      </c>
      <c r="E1936" s="37" t="s">
        <v>45</v>
      </c>
      <c r="F1936" s="37" t="s">
        <v>120</v>
      </c>
      <c r="G1936" s="36">
        <v>3649.14</v>
      </c>
      <c r="H1936" s="61">
        <v>443706766</v>
      </c>
      <c r="I1936" s="36">
        <v>0</v>
      </c>
      <c r="J1936" s="36">
        <v>0</v>
      </c>
      <c r="K1936" s="36">
        <v>0</v>
      </c>
      <c r="L1936" s="36">
        <v>0</v>
      </c>
      <c r="M1936" s="36">
        <v>9885.4699999999993</v>
      </c>
      <c r="N1936" s="37" t="s">
        <v>119</v>
      </c>
      <c r="O1936" s="14">
        <f t="shared" si="170"/>
        <v>45919.427060185182</v>
      </c>
      <c r="P1936" s="19">
        <f t="shared" si="171"/>
        <v>45919.635393518518</v>
      </c>
      <c r="Q1936" s="20" t="str">
        <f t="shared" si="172"/>
        <v>19/09/2025</v>
      </c>
      <c r="R1936" s="13" t="str">
        <f t="shared" si="173"/>
        <v>15</v>
      </c>
      <c r="S1936" s="13" t="str">
        <f t="shared" si="174"/>
        <v>Fri</v>
      </c>
    </row>
    <row r="1937" spans="1:19" x14ac:dyDescent="0.25">
      <c r="A1937" s="58">
        <v>45919.427060185182</v>
      </c>
      <c r="B1937" s="59">
        <v>444486427</v>
      </c>
      <c r="C1937" s="38" t="s">
        <v>36</v>
      </c>
      <c r="D1937" s="38" t="s">
        <v>37</v>
      </c>
      <c r="E1937" s="38" t="s">
        <v>45</v>
      </c>
      <c r="F1937" s="38" t="s">
        <v>120</v>
      </c>
      <c r="G1937" s="35">
        <v>3649.14</v>
      </c>
      <c r="H1937" s="59">
        <v>443706767</v>
      </c>
      <c r="I1937" s="35">
        <v>0</v>
      </c>
      <c r="J1937" s="35">
        <v>0</v>
      </c>
      <c r="K1937" s="35">
        <v>0</v>
      </c>
      <c r="L1937" s="35">
        <v>0</v>
      </c>
      <c r="M1937" s="35">
        <v>9885.4699999999993</v>
      </c>
      <c r="N1937" s="38" t="s">
        <v>116</v>
      </c>
      <c r="O1937" s="14">
        <f t="shared" si="170"/>
        <v>45919.427060185182</v>
      </c>
      <c r="P1937" s="19">
        <f t="shared" si="171"/>
        <v>45919.635393518518</v>
      </c>
      <c r="Q1937" s="20" t="str">
        <f t="shared" si="172"/>
        <v>19/09/2025</v>
      </c>
      <c r="R1937" s="13" t="str">
        <f t="shared" si="173"/>
        <v>15</v>
      </c>
      <c r="S1937" s="13" t="str">
        <f t="shared" si="174"/>
        <v>Fri</v>
      </c>
    </row>
    <row r="1938" spans="1:19" x14ac:dyDescent="0.25">
      <c r="A1938" s="60">
        <v>45919.427870370368</v>
      </c>
      <c r="B1938" s="61">
        <v>444487082</v>
      </c>
      <c r="C1938" s="37" t="s">
        <v>36</v>
      </c>
      <c r="D1938" s="37" t="s">
        <v>37</v>
      </c>
      <c r="E1938" s="37" t="s">
        <v>45</v>
      </c>
      <c r="F1938" s="37" t="s">
        <v>120</v>
      </c>
      <c r="G1938" s="36">
        <v>3649.75</v>
      </c>
      <c r="H1938" s="61">
        <v>443707418</v>
      </c>
      <c r="I1938" s="36">
        <v>0</v>
      </c>
      <c r="J1938" s="36">
        <v>0</v>
      </c>
      <c r="K1938" s="36">
        <v>0</v>
      </c>
      <c r="L1938" s="36">
        <v>0</v>
      </c>
      <c r="M1938" s="36">
        <v>9885.4699999999993</v>
      </c>
      <c r="N1938" s="37" t="s">
        <v>1385</v>
      </c>
      <c r="O1938" s="14">
        <f t="shared" si="170"/>
        <v>45919.427870370368</v>
      </c>
      <c r="P1938" s="19">
        <f t="shared" si="171"/>
        <v>45919.636203703703</v>
      </c>
      <c r="Q1938" s="20" t="str">
        <f t="shared" si="172"/>
        <v>19/09/2025</v>
      </c>
      <c r="R1938" s="13" t="str">
        <f t="shared" si="173"/>
        <v>15</v>
      </c>
      <c r="S1938" s="13" t="str">
        <f t="shared" si="174"/>
        <v>Fri</v>
      </c>
    </row>
    <row r="1939" spans="1:19" x14ac:dyDescent="0.25">
      <c r="A1939" s="58">
        <v>45919.428101851852</v>
      </c>
      <c r="B1939" s="59">
        <v>444487222</v>
      </c>
      <c r="C1939" s="38" t="s">
        <v>36</v>
      </c>
      <c r="D1939" s="38" t="s">
        <v>37</v>
      </c>
      <c r="E1939" s="38" t="s">
        <v>46</v>
      </c>
      <c r="F1939" s="38" t="s">
        <v>120</v>
      </c>
      <c r="G1939" s="35">
        <v>3650.37</v>
      </c>
      <c r="H1939" s="59">
        <v>443707556</v>
      </c>
      <c r="I1939" s="35">
        <v>0</v>
      </c>
      <c r="J1939" s="35">
        <v>0</v>
      </c>
      <c r="K1939" s="35">
        <v>0</v>
      </c>
      <c r="L1939" s="35">
        <v>-3</v>
      </c>
      <c r="M1939" s="35">
        <v>9882.4699999999993</v>
      </c>
      <c r="N1939" s="38" t="s">
        <v>1399</v>
      </c>
      <c r="O1939" s="14">
        <f t="shared" si="170"/>
        <v>45919.428101851852</v>
      </c>
      <c r="P1939" s="19">
        <f t="shared" si="171"/>
        <v>45919.636435185188</v>
      </c>
      <c r="Q1939" s="20" t="str">
        <f t="shared" si="172"/>
        <v>19/09/2025</v>
      </c>
      <c r="R1939" s="13" t="str">
        <f t="shared" si="173"/>
        <v>15</v>
      </c>
      <c r="S1939" s="13" t="str">
        <f t="shared" si="174"/>
        <v>Fri</v>
      </c>
    </row>
    <row r="1940" spans="1:19" x14ac:dyDescent="0.25">
      <c r="A1940" s="60">
        <v>45919.428101851852</v>
      </c>
      <c r="B1940" s="61">
        <v>444487223</v>
      </c>
      <c r="C1940" s="37" t="s">
        <v>36</v>
      </c>
      <c r="D1940" s="37" t="s">
        <v>37</v>
      </c>
      <c r="E1940" s="37" t="s">
        <v>46</v>
      </c>
      <c r="F1940" s="37" t="s">
        <v>120</v>
      </c>
      <c r="G1940" s="36">
        <v>3650.37</v>
      </c>
      <c r="H1940" s="61">
        <v>443707557</v>
      </c>
      <c r="I1940" s="36">
        <v>0</v>
      </c>
      <c r="J1940" s="36">
        <v>0</v>
      </c>
      <c r="K1940" s="36">
        <v>0</v>
      </c>
      <c r="L1940" s="36">
        <v>-3</v>
      </c>
      <c r="M1940" s="36">
        <v>9879.4699999999993</v>
      </c>
      <c r="N1940" s="37" t="s">
        <v>1395</v>
      </c>
      <c r="O1940" s="14">
        <f t="shared" si="170"/>
        <v>45919.428101851852</v>
      </c>
      <c r="P1940" s="19">
        <f t="shared" si="171"/>
        <v>45919.636435185188</v>
      </c>
      <c r="Q1940" s="20" t="str">
        <f t="shared" si="172"/>
        <v>19/09/2025</v>
      </c>
      <c r="R1940" s="13" t="str">
        <f t="shared" si="173"/>
        <v>15</v>
      </c>
      <c r="S1940" s="13" t="str">
        <f t="shared" si="174"/>
        <v>Fri</v>
      </c>
    </row>
    <row r="1941" spans="1:19" x14ac:dyDescent="0.25">
      <c r="A1941" s="58">
        <v>45919.428101851852</v>
      </c>
      <c r="B1941" s="59">
        <v>444487224</v>
      </c>
      <c r="C1941" s="38" t="s">
        <v>36</v>
      </c>
      <c r="D1941" s="38" t="s">
        <v>37</v>
      </c>
      <c r="E1941" s="38" t="s">
        <v>46</v>
      </c>
      <c r="F1941" s="38" t="s">
        <v>120</v>
      </c>
      <c r="G1941" s="35">
        <v>3650.37</v>
      </c>
      <c r="H1941" s="59">
        <v>443707558</v>
      </c>
      <c r="I1941" s="35">
        <v>0</v>
      </c>
      <c r="J1941" s="35">
        <v>0</v>
      </c>
      <c r="K1941" s="35">
        <v>0</v>
      </c>
      <c r="L1941" s="35">
        <v>-3.01</v>
      </c>
      <c r="M1941" s="35">
        <v>9876.4599999999991</v>
      </c>
      <c r="N1941" s="38" t="s">
        <v>1395</v>
      </c>
      <c r="O1941" s="14">
        <f t="shared" si="170"/>
        <v>45919.428101851852</v>
      </c>
      <c r="P1941" s="19">
        <f t="shared" si="171"/>
        <v>45919.636435185188</v>
      </c>
      <c r="Q1941" s="20" t="str">
        <f t="shared" si="172"/>
        <v>19/09/2025</v>
      </c>
      <c r="R1941" s="13" t="str">
        <f t="shared" si="173"/>
        <v>15</v>
      </c>
      <c r="S1941" s="13" t="str">
        <f t="shared" si="174"/>
        <v>Fri</v>
      </c>
    </row>
    <row r="1942" spans="1:19" x14ac:dyDescent="0.25">
      <c r="A1942" s="60">
        <v>45919.430636574078</v>
      </c>
      <c r="B1942" s="61">
        <v>444489248</v>
      </c>
      <c r="C1942" s="37" t="s">
        <v>36</v>
      </c>
      <c r="D1942" s="37" t="s">
        <v>38</v>
      </c>
      <c r="E1942" s="37" t="s">
        <v>46</v>
      </c>
      <c r="F1942" s="37" t="s">
        <v>120</v>
      </c>
      <c r="G1942" s="36">
        <v>3652.66</v>
      </c>
      <c r="H1942" s="61">
        <v>443709547</v>
      </c>
      <c r="I1942" s="36">
        <v>0</v>
      </c>
      <c r="J1942" s="36">
        <v>0</v>
      </c>
      <c r="K1942" s="36">
        <v>0</v>
      </c>
      <c r="L1942" s="36">
        <v>3.5</v>
      </c>
      <c r="M1942" s="36">
        <v>9879.9599999999991</v>
      </c>
      <c r="N1942" s="37" t="s">
        <v>1400</v>
      </c>
      <c r="O1942" s="14">
        <f t="shared" si="170"/>
        <v>45919.430636574078</v>
      </c>
      <c r="P1942" s="19">
        <f t="shared" si="171"/>
        <v>45919.638969907413</v>
      </c>
      <c r="Q1942" s="20" t="str">
        <f t="shared" si="172"/>
        <v>19/09/2025</v>
      </c>
      <c r="R1942" s="13" t="str">
        <f t="shared" si="173"/>
        <v>15</v>
      </c>
      <c r="S1942" s="13" t="str">
        <f t="shared" si="174"/>
        <v>Fri</v>
      </c>
    </row>
    <row r="1943" spans="1:19" x14ac:dyDescent="0.25">
      <c r="A1943" s="58">
        <v>45919.430879629632</v>
      </c>
      <c r="B1943" s="59">
        <v>444489371</v>
      </c>
      <c r="C1943" s="38" t="s">
        <v>36</v>
      </c>
      <c r="D1943" s="38" t="s">
        <v>37</v>
      </c>
      <c r="E1943" s="38" t="s">
        <v>45</v>
      </c>
      <c r="F1943" s="38" t="s">
        <v>120</v>
      </c>
      <c r="G1943" s="35">
        <v>3652.14</v>
      </c>
      <c r="H1943" s="59">
        <v>443709667</v>
      </c>
      <c r="I1943" s="35">
        <v>0</v>
      </c>
      <c r="J1943" s="35">
        <v>0</v>
      </c>
      <c r="K1943" s="35">
        <v>0</v>
      </c>
      <c r="L1943" s="35">
        <v>0</v>
      </c>
      <c r="M1943" s="35">
        <v>9879.9599999999991</v>
      </c>
      <c r="N1943" s="38" t="s">
        <v>115</v>
      </c>
      <c r="O1943" s="14">
        <f t="shared" si="170"/>
        <v>45919.430879629632</v>
      </c>
      <c r="P1943" s="19">
        <f t="shared" si="171"/>
        <v>45919.639212962968</v>
      </c>
      <c r="Q1943" s="20" t="str">
        <f t="shared" si="172"/>
        <v>19/09/2025</v>
      </c>
      <c r="R1943" s="13" t="str">
        <f t="shared" si="173"/>
        <v>15</v>
      </c>
      <c r="S1943" s="13" t="str">
        <f t="shared" si="174"/>
        <v>Fri</v>
      </c>
    </row>
    <row r="1944" spans="1:19" x14ac:dyDescent="0.25">
      <c r="A1944" s="60">
        <v>45919.431006944447</v>
      </c>
      <c r="B1944" s="61">
        <v>444489424</v>
      </c>
      <c r="C1944" s="37" t="s">
        <v>36</v>
      </c>
      <c r="D1944" s="37" t="s">
        <v>38</v>
      </c>
      <c r="E1944" s="37" t="s">
        <v>46</v>
      </c>
      <c r="F1944" s="37" t="s">
        <v>120</v>
      </c>
      <c r="G1944" s="36">
        <v>3651.72</v>
      </c>
      <c r="H1944" s="61">
        <v>443709718</v>
      </c>
      <c r="I1944" s="36">
        <v>0</v>
      </c>
      <c r="J1944" s="36">
        <v>0</v>
      </c>
      <c r="K1944" s="36">
        <v>0</v>
      </c>
      <c r="L1944" s="36">
        <v>2.58</v>
      </c>
      <c r="M1944" s="36">
        <v>9882.5400000000009</v>
      </c>
      <c r="N1944" s="37" t="s">
        <v>1401</v>
      </c>
      <c r="O1944" s="14">
        <f t="shared" si="170"/>
        <v>45919.431006944447</v>
      </c>
      <c r="P1944" s="19">
        <f t="shared" si="171"/>
        <v>45919.639340277783</v>
      </c>
      <c r="Q1944" s="20" t="str">
        <f t="shared" si="172"/>
        <v>19/09/2025</v>
      </c>
      <c r="R1944" s="13" t="str">
        <f t="shared" si="173"/>
        <v>15</v>
      </c>
      <c r="S1944" s="13" t="str">
        <f t="shared" si="174"/>
        <v>Fri</v>
      </c>
    </row>
    <row r="1945" spans="1:19" x14ac:dyDescent="0.25">
      <c r="A1945" s="58">
        <v>45919.431111111109</v>
      </c>
      <c r="B1945" s="59">
        <v>444489448</v>
      </c>
      <c r="C1945" s="38" t="s">
        <v>36</v>
      </c>
      <c r="D1945" s="38" t="s">
        <v>37</v>
      </c>
      <c r="E1945" s="38" t="s">
        <v>45</v>
      </c>
      <c r="F1945" s="38" t="s">
        <v>120</v>
      </c>
      <c r="G1945" s="35">
        <v>3652.19</v>
      </c>
      <c r="H1945" s="59">
        <v>443709741</v>
      </c>
      <c r="I1945" s="35">
        <v>0</v>
      </c>
      <c r="J1945" s="35">
        <v>0</v>
      </c>
      <c r="K1945" s="35">
        <v>0</v>
      </c>
      <c r="L1945" s="35">
        <v>0</v>
      </c>
      <c r="M1945" s="35">
        <v>9882.5400000000009</v>
      </c>
      <c r="N1945" s="38" t="s">
        <v>119</v>
      </c>
      <c r="O1945" s="14">
        <f t="shared" si="170"/>
        <v>45919.431111111109</v>
      </c>
      <c r="P1945" s="19">
        <f t="shared" si="171"/>
        <v>45919.639444444445</v>
      </c>
      <c r="Q1945" s="20" t="str">
        <f t="shared" si="172"/>
        <v>19/09/2025</v>
      </c>
      <c r="R1945" s="13" t="str">
        <f t="shared" si="173"/>
        <v>15</v>
      </c>
      <c r="S1945" s="13" t="str">
        <f t="shared" si="174"/>
        <v>Fri</v>
      </c>
    </row>
    <row r="1946" spans="1:19" x14ac:dyDescent="0.25">
      <c r="A1946" s="60">
        <v>45919.433657407404</v>
      </c>
      <c r="B1946" s="61">
        <v>444490560</v>
      </c>
      <c r="C1946" s="37" t="s">
        <v>36</v>
      </c>
      <c r="D1946" s="37" t="s">
        <v>38</v>
      </c>
      <c r="E1946" s="37" t="s">
        <v>46</v>
      </c>
      <c r="F1946" s="37" t="s">
        <v>120</v>
      </c>
      <c r="G1946" s="36">
        <v>3652.8</v>
      </c>
      <c r="H1946" s="61">
        <v>443710849</v>
      </c>
      <c r="I1946" s="36">
        <v>0</v>
      </c>
      <c r="J1946" s="36">
        <v>0</v>
      </c>
      <c r="K1946" s="36">
        <v>0</v>
      </c>
      <c r="L1946" s="36">
        <v>3.66</v>
      </c>
      <c r="M1946" s="36">
        <v>9886.2000000000007</v>
      </c>
      <c r="N1946" s="37" t="s">
        <v>1402</v>
      </c>
      <c r="O1946" s="14">
        <f t="shared" si="170"/>
        <v>45919.433657407404</v>
      </c>
      <c r="P1946" s="19">
        <f t="shared" si="171"/>
        <v>45919.64199074074</v>
      </c>
      <c r="Q1946" s="20" t="str">
        <f t="shared" si="172"/>
        <v>19/09/2025</v>
      </c>
      <c r="R1946" s="13" t="str">
        <f t="shared" si="173"/>
        <v>15</v>
      </c>
      <c r="S1946" s="13" t="str">
        <f t="shared" si="174"/>
        <v>Fri</v>
      </c>
    </row>
    <row r="1947" spans="1:19" x14ac:dyDescent="0.25">
      <c r="A1947" s="58">
        <v>45919.433657407404</v>
      </c>
      <c r="B1947" s="59">
        <v>444490561</v>
      </c>
      <c r="C1947" s="38" t="s">
        <v>36</v>
      </c>
      <c r="D1947" s="38" t="s">
        <v>38</v>
      </c>
      <c r="E1947" s="38" t="s">
        <v>46</v>
      </c>
      <c r="F1947" s="38" t="s">
        <v>120</v>
      </c>
      <c r="G1947" s="35">
        <v>3652.8</v>
      </c>
      <c r="H1947" s="59">
        <v>443710850</v>
      </c>
      <c r="I1947" s="35">
        <v>0</v>
      </c>
      <c r="J1947" s="35">
        <v>0</v>
      </c>
      <c r="K1947" s="35">
        <v>0</v>
      </c>
      <c r="L1947" s="35">
        <v>3.05</v>
      </c>
      <c r="M1947" s="35">
        <v>9889.25</v>
      </c>
      <c r="N1947" s="38" t="s">
        <v>1403</v>
      </c>
      <c r="O1947" s="14">
        <f t="shared" si="170"/>
        <v>45919.433657407404</v>
      </c>
      <c r="P1947" s="19">
        <f t="shared" si="171"/>
        <v>45919.64199074074</v>
      </c>
      <c r="Q1947" s="20" t="str">
        <f t="shared" si="172"/>
        <v>19/09/2025</v>
      </c>
      <c r="R1947" s="13" t="str">
        <f t="shared" si="173"/>
        <v>15</v>
      </c>
      <c r="S1947" s="13" t="str">
        <f t="shared" si="174"/>
        <v>Fri</v>
      </c>
    </row>
    <row r="1948" spans="1:19" x14ac:dyDescent="0.25">
      <c r="A1948" s="60">
        <v>45919.43377314815</v>
      </c>
      <c r="B1948" s="61">
        <v>444490583</v>
      </c>
      <c r="C1948" s="37" t="s">
        <v>36</v>
      </c>
      <c r="D1948" s="37" t="s">
        <v>37</v>
      </c>
      <c r="E1948" s="37" t="s">
        <v>45</v>
      </c>
      <c r="F1948" s="37" t="s">
        <v>120</v>
      </c>
      <c r="G1948" s="36">
        <v>3653.45</v>
      </c>
      <c r="H1948" s="61">
        <v>443710871</v>
      </c>
      <c r="I1948" s="36">
        <v>0</v>
      </c>
      <c r="J1948" s="36">
        <v>0</v>
      </c>
      <c r="K1948" s="36">
        <v>0</v>
      </c>
      <c r="L1948" s="36">
        <v>0</v>
      </c>
      <c r="M1948" s="36">
        <v>9889.25</v>
      </c>
      <c r="N1948" s="37" t="s">
        <v>1385</v>
      </c>
      <c r="O1948" s="14">
        <f t="shared" si="170"/>
        <v>45919.43377314815</v>
      </c>
      <c r="P1948" s="19">
        <f t="shared" si="171"/>
        <v>45919.642106481486</v>
      </c>
      <c r="Q1948" s="20" t="str">
        <f t="shared" si="172"/>
        <v>19/09/2025</v>
      </c>
      <c r="R1948" s="13" t="str">
        <f t="shared" si="173"/>
        <v>15</v>
      </c>
      <c r="S1948" s="13" t="str">
        <f t="shared" si="174"/>
        <v>Fri</v>
      </c>
    </row>
    <row r="1949" spans="1:19" x14ac:dyDescent="0.25">
      <c r="A1949" s="58">
        <v>45919.43377314815</v>
      </c>
      <c r="B1949" s="59">
        <v>444490584</v>
      </c>
      <c r="C1949" s="38" t="s">
        <v>36</v>
      </c>
      <c r="D1949" s="38" t="s">
        <v>37</v>
      </c>
      <c r="E1949" s="38" t="s">
        <v>45</v>
      </c>
      <c r="F1949" s="38" t="s">
        <v>120</v>
      </c>
      <c r="G1949" s="35">
        <v>3653.45</v>
      </c>
      <c r="H1949" s="59">
        <v>443710872</v>
      </c>
      <c r="I1949" s="35">
        <v>0</v>
      </c>
      <c r="J1949" s="35">
        <v>0</v>
      </c>
      <c r="K1949" s="35">
        <v>0</v>
      </c>
      <c r="L1949" s="35">
        <v>0</v>
      </c>
      <c r="M1949" s="35">
        <v>9889.25</v>
      </c>
      <c r="N1949" s="38" t="s">
        <v>116</v>
      </c>
      <c r="O1949" s="14">
        <f t="shared" si="170"/>
        <v>45919.43377314815</v>
      </c>
      <c r="P1949" s="19">
        <f t="shared" si="171"/>
        <v>45919.642106481486</v>
      </c>
      <c r="Q1949" s="20" t="str">
        <f t="shared" si="172"/>
        <v>19/09/2025</v>
      </c>
      <c r="R1949" s="13" t="str">
        <f t="shared" si="173"/>
        <v>15</v>
      </c>
      <c r="S1949" s="13" t="str">
        <f t="shared" si="174"/>
        <v>Fri</v>
      </c>
    </row>
    <row r="1950" spans="1:19" x14ac:dyDescent="0.25">
      <c r="A1950" s="60">
        <v>45919.434814814813</v>
      </c>
      <c r="B1950" s="61">
        <v>444491126</v>
      </c>
      <c r="C1950" s="37" t="s">
        <v>36</v>
      </c>
      <c r="D1950" s="37" t="s">
        <v>37</v>
      </c>
      <c r="E1950" s="37" t="s">
        <v>45</v>
      </c>
      <c r="F1950" s="37" t="s">
        <v>120</v>
      </c>
      <c r="G1950" s="36">
        <v>3652.92</v>
      </c>
      <c r="H1950" s="61">
        <v>443711420</v>
      </c>
      <c r="I1950" s="36">
        <v>0</v>
      </c>
      <c r="J1950" s="36">
        <v>0</v>
      </c>
      <c r="K1950" s="36">
        <v>0</v>
      </c>
      <c r="L1950" s="36">
        <v>0</v>
      </c>
      <c r="M1950" s="36">
        <v>9889.25</v>
      </c>
      <c r="N1950" s="37" t="s">
        <v>52</v>
      </c>
      <c r="O1950" s="14">
        <f t="shared" ref="O1950:O2013" si="175">A1950</f>
        <v>45919.434814814813</v>
      </c>
      <c r="P1950" s="19">
        <f t="shared" ref="P1950:P2013" si="176">O1950+(5/24)</f>
        <v>45919.643148148149</v>
      </c>
      <c r="Q1950" s="20" t="str">
        <f t="shared" ref="Q1950:Q2013" si="177">TEXT(P1950,"dd/mm/yyyy")</f>
        <v>19/09/2025</v>
      </c>
      <c r="R1950" s="13" t="str">
        <f t="shared" ref="R1950:R2013" si="178">TEXT(P1950,"hh")</f>
        <v>15</v>
      </c>
      <c r="S1950" s="13" t="str">
        <f t="shared" ref="S1950:S2013" si="179">TEXT(P1950,"ddd")</f>
        <v>Fri</v>
      </c>
    </row>
    <row r="1951" spans="1:19" x14ac:dyDescent="0.25">
      <c r="A1951" s="58">
        <v>45919.434814814813</v>
      </c>
      <c r="B1951" s="59">
        <v>444491128</v>
      </c>
      <c r="C1951" s="38" t="s">
        <v>36</v>
      </c>
      <c r="D1951" s="38" t="s">
        <v>37</v>
      </c>
      <c r="E1951" s="38" t="s">
        <v>45</v>
      </c>
      <c r="F1951" s="38" t="s">
        <v>120</v>
      </c>
      <c r="G1951" s="35">
        <v>3652.87</v>
      </c>
      <c r="H1951" s="59">
        <v>443711422</v>
      </c>
      <c r="I1951" s="35">
        <v>0</v>
      </c>
      <c r="J1951" s="35">
        <v>0</v>
      </c>
      <c r="K1951" s="35">
        <v>0</v>
      </c>
      <c r="L1951" s="35">
        <v>0</v>
      </c>
      <c r="M1951" s="35">
        <v>9889.25</v>
      </c>
      <c r="N1951" s="38" t="s">
        <v>114</v>
      </c>
      <c r="O1951" s="14">
        <f t="shared" si="175"/>
        <v>45919.434814814813</v>
      </c>
      <c r="P1951" s="19">
        <f t="shared" si="176"/>
        <v>45919.643148148149</v>
      </c>
      <c r="Q1951" s="20" t="str">
        <f t="shared" si="177"/>
        <v>19/09/2025</v>
      </c>
      <c r="R1951" s="13" t="str">
        <f t="shared" si="178"/>
        <v>15</v>
      </c>
      <c r="S1951" s="13" t="str">
        <f t="shared" si="179"/>
        <v>Fri</v>
      </c>
    </row>
    <row r="1952" spans="1:19" x14ac:dyDescent="0.25">
      <c r="A1952" s="60">
        <v>45919.434814814813</v>
      </c>
      <c r="B1952" s="61">
        <v>444491130</v>
      </c>
      <c r="C1952" s="37" t="s">
        <v>36</v>
      </c>
      <c r="D1952" s="37" t="s">
        <v>37</v>
      </c>
      <c r="E1952" s="37" t="s">
        <v>45</v>
      </c>
      <c r="F1952" s="37" t="s">
        <v>120</v>
      </c>
      <c r="G1952" s="36">
        <v>3652.87</v>
      </c>
      <c r="H1952" s="61">
        <v>443711424</v>
      </c>
      <c r="I1952" s="36">
        <v>0</v>
      </c>
      <c r="J1952" s="36">
        <v>0</v>
      </c>
      <c r="K1952" s="36">
        <v>0</v>
      </c>
      <c r="L1952" s="36">
        <v>0</v>
      </c>
      <c r="M1952" s="36">
        <v>9889.25</v>
      </c>
      <c r="N1952" s="37" t="s">
        <v>109</v>
      </c>
      <c r="O1952" s="14">
        <f t="shared" si="175"/>
        <v>45919.434814814813</v>
      </c>
      <c r="P1952" s="19">
        <f t="shared" si="176"/>
        <v>45919.643148148149</v>
      </c>
      <c r="Q1952" s="20" t="str">
        <f t="shared" si="177"/>
        <v>19/09/2025</v>
      </c>
      <c r="R1952" s="13" t="str">
        <f t="shared" si="178"/>
        <v>15</v>
      </c>
      <c r="S1952" s="13" t="str">
        <f t="shared" si="179"/>
        <v>Fri</v>
      </c>
    </row>
    <row r="1953" spans="1:19" x14ac:dyDescent="0.25">
      <c r="A1953" s="58">
        <v>45919.434814814813</v>
      </c>
      <c r="B1953" s="59">
        <v>444491132</v>
      </c>
      <c r="C1953" s="38" t="s">
        <v>36</v>
      </c>
      <c r="D1953" s="38" t="s">
        <v>37</v>
      </c>
      <c r="E1953" s="38" t="s">
        <v>45</v>
      </c>
      <c r="F1953" s="38" t="s">
        <v>120</v>
      </c>
      <c r="G1953" s="35">
        <v>3652.87</v>
      </c>
      <c r="H1953" s="59">
        <v>443711426</v>
      </c>
      <c r="I1953" s="35">
        <v>0</v>
      </c>
      <c r="J1953" s="35">
        <v>0</v>
      </c>
      <c r="K1953" s="35">
        <v>0</v>
      </c>
      <c r="L1953" s="35">
        <v>0</v>
      </c>
      <c r="M1953" s="35">
        <v>9889.25</v>
      </c>
      <c r="N1953" s="38" t="s">
        <v>48</v>
      </c>
      <c r="O1953" s="14">
        <f t="shared" si="175"/>
        <v>45919.434814814813</v>
      </c>
      <c r="P1953" s="19">
        <f t="shared" si="176"/>
        <v>45919.643148148149</v>
      </c>
      <c r="Q1953" s="20" t="str">
        <f t="shared" si="177"/>
        <v>19/09/2025</v>
      </c>
      <c r="R1953" s="13" t="str">
        <f t="shared" si="178"/>
        <v>15</v>
      </c>
      <c r="S1953" s="13" t="str">
        <f t="shared" si="179"/>
        <v>Fri</v>
      </c>
    </row>
    <row r="1954" spans="1:19" x14ac:dyDescent="0.25">
      <c r="A1954" s="60">
        <v>45919.43482638889</v>
      </c>
      <c r="B1954" s="61">
        <v>444491133</v>
      </c>
      <c r="C1954" s="37" t="s">
        <v>36</v>
      </c>
      <c r="D1954" s="37" t="s">
        <v>37</v>
      </c>
      <c r="E1954" s="37" t="s">
        <v>45</v>
      </c>
      <c r="F1954" s="37" t="s">
        <v>120</v>
      </c>
      <c r="G1954" s="36">
        <v>3652.87</v>
      </c>
      <c r="H1954" s="61">
        <v>443711427</v>
      </c>
      <c r="I1954" s="36">
        <v>0</v>
      </c>
      <c r="J1954" s="36">
        <v>0</v>
      </c>
      <c r="K1954" s="36">
        <v>0</v>
      </c>
      <c r="L1954" s="36">
        <v>0</v>
      </c>
      <c r="M1954" s="36">
        <v>9889.25</v>
      </c>
      <c r="N1954" s="37" t="s">
        <v>108</v>
      </c>
      <c r="O1954" s="14">
        <f t="shared" si="175"/>
        <v>45919.43482638889</v>
      </c>
      <c r="P1954" s="19">
        <f t="shared" si="176"/>
        <v>45919.643159722225</v>
      </c>
      <c r="Q1954" s="20" t="str">
        <f t="shared" si="177"/>
        <v>19/09/2025</v>
      </c>
      <c r="R1954" s="13" t="str">
        <f t="shared" si="178"/>
        <v>15</v>
      </c>
      <c r="S1954" s="13" t="str">
        <f t="shared" si="179"/>
        <v>Fri</v>
      </c>
    </row>
    <row r="1955" spans="1:19" x14ac:dyDescent="0.25">
      <c r="A1955" s="58">
        <v>45919.43482638889</v>
      </c>
      <c r="B1955" s="59">
        <v>444491134</v>
      </c>
      <c r="C1955" s="38" t="s">
        <v>36</v>
      </c>
      <c r="D1955" s="38" t="s">
        <v>37</v>
      </c>
      <c r="E1955" s="38" t="s">
        <v>45</v>
      </c>
      <c r="F1955" s="38" t="s">
        <v>120</v>
      </c>
      <c r="G1955" s="35">
        <v>3652.84</v>
      </c>
      <c r="H1955" s="59">
        <v>443711428</v>
      </c>
      <c r="I1955" s="35">
        <v>0</v>
      </c>
      <c r="J1955" s="35">
        <v>0</v>
      </c>
      <c r="K1955" s="35">
        <v>0</v>
      </c>
      <c r="L1955" s="35">
        <v>0</v>
      </c>
      <c r="M1955" s="35">
        <v>9889.25</v>
      </c>
      <c r="N1955" s="38" t="s">
        <v>47</v>
      </c>
      <c r="O1955" s="14">
        <f t="shared" si="175"/>
        <v>45919.43482638889</v>
      </c>
      <c r="P1955" s="19">
        <f t="shared" si="176"/>
        <v>45919.643159722225</v>
      </c>
      <c r="Q1955" s="20" t="str">
        <f t="shared" si="177"/>
        <v>19/09/2025</v>
      </c>
      <c r="R1955" s="13" t="str">
        <f t="shared" si="178"/>
        <v>15</v>
      </c>
      <c r="S1955" s="13" t="str">
        <f t="shared" si="179"/>
        <v>Fri</v>
      </c>
    </row>
    <row r="1956" spans="1:19" x14ac:dyDescent="0.25">
      <c r="A1956" s="60">
        <v>45919.43482638889</v>
      </c>
      <c r="B1956" s="61">
        <v>444491135</v>
      </c>
      <c r="C1956" s="37" t="s">
        <v>36</v>
      </c>
      <c r="D1956" s="37" t="s">
        <v>37</v>
      </c>
      <c r="E1956" s="37" t="s">
        <v>45</v>
      </c>
      <c r="F1956" s="37" t="s">
        <v>120</v>
      </c>
      <c r="G1956" s="36">
        <v>3652.84</v>
      </c>
      <c r="H1956" s="61">
        <v>443711429</v>
      </c>
      <c r="I1956" s="36">
        <v>0</v>
      </c>
      <c r="J1956" s="36">
        <v>0</v>
      </c>
      <c r="K1956" s="36">
        <v>0</v>
      </c>
      <c r="L1956" s="36">
        <v>0</v>
      </c>
      <c r="M1956" s="36">
        <v>9889.25</v>
      </c>
      <c r="N1956" s="37" t="s">
        <v>77</v>
      </c>
      <c r="O1956" s="14">
        <f t="shared" si="175"/>
        <v>45919.43482638889</v>
      </c>
      <c r="P1956" s="19">
        <f t="shared" si="176"/>
        <v>45919.643159722225</v>
      </c>
      <c r="Q1956" s="20" t="str">
        <f t="shared" si="177"/>
        <v>19/09/2025</v>
      </c>
      <c r="R1956" s="13" t="str">
        <f t="shared" si="178"/>
        <v>15</v>
      </c>
      <c r="S1956" s="13" t="str">
        <f t="shared" si="179"/>
        <v>Fri</v>
      </c>
    </row>
    <row r="1957" spans="1:19" x14ac:dyDescent="0.25">
      <c r="A1957" s="58">
        <v>45919.445451388892</v>
      </c>
      <c r="B1957" s="59">
        <v>444496660</v>
      </c>
      <c r="C1957" s="38" t="s">
        <v>36</v>
      </c>
      <c r="D1957" s="38" t="s">
        <v>38</v>
      </c>
      <c r="E1957" s="38" t="s">
        <v>46</v>
      </c>
      <c r="F1957" s="38" t="s">
        <v>120</v>
      </c>
      <c r="G1957" s="35">
        <v>3651.33</v>
      </c>
      <c r="H1957" s="59">
        <v>443717124</v>
      </c>
      <c r="I1957" s="35">
        <v>0</v>
      </c>
      <c r="J1957" s="35">
        <v>0</v>
      </c>
      <c r="K1957" s="35">
        <v>0</v>
      </c>
      <c r="L1957" s="35">
        <v>-1.54</v>
      </c>
      <c r="M1957" s="35">
        <v>9887.7099999999991</v>
      </c>
      <c r="N1957" s="38" t="s">
        <v>1404</v>
      </c>
      <c r="O1957" s="14">
        <f t="shared" si="175"/>
        <v>45919.445451388892</v>
      </c>
      <c r="P1957" s="19">
        <f t="shared" si="176"/>
        <v>45919.653784722228</v>
      </c>
      <c r="Q1957" s="20" t="str">
        <f t="shared" si="177"/>
        <v>19/09/2025</v>
      </c>
      <c r="R1957" s="13" t="str">
        <f t="shared" si="178"/>
        <v>15</v>
      </c>
      <c r="S1957" s="13" t="str">
        <f t="shared" si="179"/>
        <v>Fri</v>
      </c>
    </row>
    <row r="1958" spans="1:19" x14ac:dyDescent="0.25">
      <c r="A1958" s="60">
        <v>45919.450648148151</v>
      </c>
      <c r="B1958" s="61">
        <v>444498871</v>
      </c>
      <c r="C1958" s="37" t="s">
        <v>36</v>
      </c>
      <c r="D1958" s="37" t="s">
        <v>38</v>
      </c>
      <c r="E1958" s="37" t="s">
        <v>46</v>
      </c>
      <c r="F1958" s="37" t="s">
        <v>120</v>
      </c>
      <c r="G1958" s="36">
        <v>3654.46</v>
      </c>
      <c r="H1958" s="61">
        <v>443719494</v>
      </c>
      <c r="I1958" s="36">
        <v>0</v>
      </c>
      <c r="J1958" s="36">
        <v>0</v>
      </c>
      <c r="K1958" s="36">
        <v>0</v>
      </c>
      <c r="L1958" s="36">
        <v>1.59</v>
      </c>
      <c r="M1958" s="36">
        <v>9889.2999999999993</v>
      </c>
      <c r="N1958" s="37" t="s">
        <v>1405</v>
      </c>
      <c r="O1958" s="14">
        <f t="shared" si="175"/>
        <v>45919.450648148151</v>
      </c>
      <c r="P1958" s="19">
        <f t="shared" si="176"/>
        <v>45919.658981481487</v>
      </c>
      <c r="Q1958" s="20" t="str">
        <f t="shared" si="177"/>
        <v>19/09/2025</v>
      </c>
      <c r="R1958" s="13" t="str">
        <f t="shared" si="178"/>
        <v>15</v>
      </c>
      <c r="S1958" s="13" t="str">
        <f t="shared" si="179"/>
        <v>Fri</v>
      </c>
    </row>
    <row r="1959" spans="1:19" x14ac:dyDescent="0.25">
      <c r="A1959" s="58">
        <v>45919.450648148151</v>
      </c>
      <c r="B1959" s="59">
        <v>444498872</v>
      </c>
      <c r="C1959" s="38" t="s">
        <v>36</v>
      </c>
      <c r="D1959" s="38" t="s">
        <v>38</v>
      </c>
      <c r="E1959" s="38" t="s">
        <v>46</v>
      </c>
      <c r="F1959" s="38" t="s">
        <v>120</v>
      </c>
      <c r="G1959" s="35">
        <v>3654.46</v>
      </c>
      <c r="H1959" s="59">
        <v>443719495</v>
      </c>
      <c r="I1959" s="35">
        <v>0</v>
      </c>
      <c r="J1959" s="35">
        <v>0</v>
      </c>
      <c r="K1959" s="35">
        <v>0</v>
      </c>
      <c r="L1959" s="35">
        <v>1.62</v>
      </c>
      <c r="M1959" s="35">
        <v>9890.92</v>
      </c>
      <c r="N1959" s="38" t="s">
        <v>1405</v>
      </c>
      <c r="O1959" s="14">
        <f t="shared" si="175"/>
        <v>45919.450648148151</v>
      </c>
      <c r="P1959" s="19">
        <f t="shared" si="176"/>
        <v>45919.658981481487</v>
      </c>
      <c r="Q1959" s="20" t="str">
        <f t="shared" si="177"/>
        <v>19/09/2025</v>
      </c>
      <c r="R1959" s="13" t="str">
        <f t="shared" si="178"/>
        <v>15</v>
      </c>
      <c r="S1959" s="13" t="str">
        <f t="shared" si="179"/>
        <v>Fri</v>
      </c>
    </row>
    <row r="1960" spans="1:19" x14ac:dyDescent="0.25">
      <c r="A1960" s="60">
        <v>45919.451469907406</v>
      </c>
      <c r="B1960" s="61">
        <v>444499823</v>
      </c>
      <c r="C1960" s="37" t="s">
        <v>36</v>
      </c>
      <c r="D1960" s="37" t="s">
        <v>38</v>
      </c>
      <c r="E1960" s="37" t="s">
        <v>46</v>
      </c>
      <c r="F1960" s="37" t="s">
        <v>120</v>
      </c>
      <c r="G1960" s="36">
        <v>3655.79</v>
      </c>
      <c r="H1960" s="61">
        <v>443720434</v>
      </c>
      <c r="I1960" s="36">
        <v>0</v>
      </c>
      <c r="J1960" s="36">
        <v>0</v>
      </c>
      <c r="K1960" s="36">
        <v>0</v>
      </c>
      <c r="L1960" s="36">
        <v>3.65</v>
      </c>
      <c r="M1960" s="36">
        <v>9894.57</v>
      </c>
      <c r="N1960" s="37" t="s">
        <v>1406</v>
      </c>
      <c r="O1960" s="14">
        <f t="shared" si="175"/>
        <v>45919.451469907406</v>
      </c>
      <c r="P1960" s="19">
        <f t="shared" si="176"/>
        <v>45919.659803240742</v>
      </c>
      <c r="Q1960" s="20" t="str">
        <f t="shared" si="177"/>
        <v>19/09/2025</v>
      </c>
      <c r="R1960" s="13" t="str">
        <f t="shared" si="178"/>
        <v>15</v>
      </c>
      <c r="S1960" s="13" t="str">
        <f t="shared" si="179"/>
        <v>Fri</v>
      </c>
    </row>
    <row r="1961" spans="1:19" x14ac:dyDescent="0.25">
      <c r="A1961" s="58">
        <v>45919.451562499999</v>
      </c>
      <c r="B1961" s="59">
        <v>444499890</v>
      </c>
      <c r="C1961" s="38" t="s">
        <v>36</v>
      </c>
      <c r="D1961" s="38" t="s">
        <v>38</v>
      </c>
      <c r="E1961" s="38" t="s">
        <v>46</v>
      </c>
      <c r="F1961" s="38" t="s">
        <v>120</v>
      </c>
      <c r="G1961" s="35">
        <v>3655.95</v>
      </c>
      <c r="H1961" s="59">
        <v>443720499</v>
      </c>
      <c r="I1961" s="35">
        <v>0</v>
      </c>
      <c r="J1961" s="35">
        <v>0</v>
      </c>
      <c r="K1961" s="35">
        <v>0</v>
      </c>
      <c r="L1961" s="35">
        <v>3.08</v>
      </c>
      <c r="M1961" s="35">
        <v>9897.65</v>
      </c>
      <c r="N1961" s="38" t="s">
        <v>1407</v>
      </c>
      <c r="O1961" s="14">
        <f t="shared" si="175"/>
        <v>45919.451562499999</v>
      </c>
      <c r="P1961" s="19">
        <f t="shared" si="176"/>
        <v>45919.659895833334</v>
      </c>
      <c r="Q1961" s="20" t="str">
        <f t="shared" si="177"/>
        <v>19/09/2025</v>
      </c>
      <c r="R1961" s="13" t="str">
        <f t="shared" si="178"/>
        <v>15</v>
      </c>
      <c r="S1961" s="13" t="str">
        <f t="shared" si="179"/>
        <v>Fri</v>
      </c>
    </row>
    <row r="1962" spans="1:19" x14ac:dyDescent="0.25">
      <c r="A1962" s="60">
        <v>45919.451562499999</v>
      </c>
      <c r="B1962" s="61">
        <v>444499891</v>
      </c>
      <c r="C1962" s="37" t="s">
        <v>36</v>
      </c>
      <c r="D1962" s="37" t="s">
        <v>38</v>
      </c>
      <c r="E1962" s="37" t="s">
        <v>46</v>
      </c>
      <c r="F1962" s="37" t="s">
        <v>120</v>
      </c>
      <c r="G1962" s="36">
        <v>3655.95</v>
      </c>
      <c r="H1962" s="61">
        <v>443720500</v>
      </c>
      <c r="I1962" s="36">
        <v>0</v>
      </c>
      <c r="J1962" s="36">
        <v>0</v>
      </c>
      <c r="K1962" s="36">
        <v>0</v>
      </c>
      <c r="L1962" s="36">
        <v>3.11</v>
      </c>
      <c r="M1962" s="36">
        <v>9900.76</v>
      </c>
      <c r="N1962" s="37" t="s">
        <v>1407</v>
      </c>
      <c r="O1962" s="14">
        <f t="shared" si="175"/>
        <v>45919.451562499999</v>
      </c>
      <c r="P1962" s="19">
        <f t="shared" si="176"/>
        <v>45919.659895833334</v>
      </c>
      <c r="Q1962" s="20" t="str">
        <f t="shared" si="177"/>
        <v>19/09/2025</v>
      </c>
      <c r="R1962" s="13" t="str">
        <f t="shared" si="178"/>
        <v>15</v>
      </c>
      <c r="S1962" s="13" t="str">
        <f t="shared" si="179"/>
        <v>Fri</v>
      </c>
    </row>
    <row r="1963" spans="1:19" x14ac:dyDescent="0.25">
      <c r="A1963" s="58">
        <v>45919.451689814814</v>
      </c>
      <c r="B1963" s="59">
        <v>444499954</v>
      </c>
      <c r="C1963" s="38" t="s">
        <v>36</v>
      </c>
      <c r="D1963" s="38" t="s">
        <v>38</v>
      </c>
      <c r="E1963" s="38" t="s">
        <v>46</v>
      </c>
      <c r="F1963" s="38" t="s">
        <v>120</v>
      </c>
      <c r="G1963" s="35">
        <v>3656.53</v>
      </c>
      <c r="H1963" s="59">
        <v>443720558</v>
      </c>
      <c r="I1963" s="35">
        <v>0</v>
      </c>
      <c r="J1963" s="35">
        <v>0</v>
      </c>
      <c r="K1963" s="35">
        <v>0</v>
      </c>
      <c r="L1963" s="35">
        <v>3.61</v>
      </c>
      <c r="M1963" s="35">
        <v>9904.3700000000008</v>
      </c>
      <c r="N1963" s="38" t="s">
        <v>1408</v>
      </c>
      <c r="O1963" s="14">
        <f t="shared" si="175"/>
        <v>45919.451689814814</v>
      </c>
      <c r="P1963" s="19">
        <f t="shared" si="176"/>
        <v>45919.66002314815</v>
      </c>
      <c r="Q1963" s="20" t="str">
        <f t="shared" si="177"/>
        <v>19/09/2025</v>
      </c>
      <c r="R1963" s="13" t="str">
        <f t="shared" si="178"/>
        <v>15</v>
      </c>
      <c r="S1963" s="13" t="str">
        <f t="shared" si="179"/>
        <v>Fri</v>
      </c>
    </row>
    <row r="1964" spans="1:19" x14ac:dyDescent="0.25">
      <c r="A1964" s="60">
        <v>45919.451689814814</v>
      </c>
      <c r="B1964" s="61">
        <v>444499955</v>
      </c>
      <c r="C1964" s="37" t="s">
        <v>36</v>
      </c>
      <c r="D1964" s="37" t="s">
        <v>38</v>
      </c>
      <c r="E1964" s="37" t="s">
        <v>46</v>
      </c>
      <c r="F1964" s="37" t="s">
        <v>120</v>
      </c>
      <c r="G1964" s="36">
        <v>3656.53</v>
      </c>
      <c r="H1964" s="61">
        <v>443720559</v>
      </c>
      <c r="I1964" s="36">
        <v>0</v>
      </c>
      <c r="J1964" s="36">
        <v>0</v>
      </c>
      <c r="K1964" s="36">
        <v>0</v>
      </c>
      <c r="L1964" s="36">
        <v>3.66</v>
      </c>
      <c r="M1964" s="36">
        <v>9908.0300000000007</v>
      </c>
      <c r="N1964" s="37" t="s">
        <v>1409</v>
      </c>
      <c r="O1964" s="14">
        <f t="shared" si="175"/>
        <v>45919.451689814814</v>
      </c>
      <c r="P1964" s="19">
        <f t="shared" si="176"/>
        <v>45919.66002314815</v>
      </c>
      <c r="Q1964" s="20" t="str">
        <f t="shared" si="177"/>
        <v>19/09/2025</v>
      </c>
      <c r="R1964" s="13" t="str">
        <f t="shared" si="178"/>
        <v>15</v>
      </c>
      <c r="S1964" s="13" t="str">
        <f t="shared" si="179"/>
        <v>Fri</v>
      </c>
    </row>
    <row r="1965" spans="1:19" x14ac:dyDescent="0.25">
      <c r="A1965" s="58">
        <v>45919.453333333331</v>
      </c>
      <c r="B1965" s="59">
        <v>444501080</v>
      </c>
      <c r="C1965" s="38" t="s">
        <v>36</v>
      </c>
      <c r="D1965" s="38" t="s">
        <v>37</v>
      </c>
      <c r="E1965" s="38" t="s">
        <v>45</v>
      </c>
      <c r="F1965" s="38" t="s">
        <v>120</v>
      </c>
      <c r="G1965" s="35">
        <v>3656.54</v>
      </c>
      <c r="H1965" s="59">
        <v>443721685</v>
      </c>
      <c r="I1965" s="35">
        <v>0</v>
      </c>
      <c r="J1965" s="35">
        <v>0</v>
      </c>
      <c r="K1965" s="35">
        <v>0</v>
      </c>
      <c r="L1965" s="35">
        <v>0</v>
      </c>
      <c r="M1965" s="35">
        <v>9908.0300000000007</v>
      </c>
      <c r="N1965" s="38" t="s">
        <v>115</v>
      </c>
      <c r="O1965" s="14">
        <f t="shared" si="175"/>
        <v>45919.453333333331</v>
      </c>
      <c r="P1965" s="19">
        <f t="shared" si="176"/>
        <v>45919.661666666667</v>
      </c>
      <c r="Q1965" s="20" t="str">
        <f t="shared" si="177"/>
        <v>19/09/2025</v>
      </c>
      <c r="R1965" s="13" t="str">
        <f t="shared" si="178"/>
        <v>15</v>
      </c>
      <c r="S1965" s="13" t="str">
        <f t="shared" si="179"/>
        <v>Fri</v>
      </c>
    </row>
    <row r="1966" spans="1:19" x14ac:dyDescent="0.25">
      <c r="A1966" s="60">
        <v>45919.453402777777</v>
      </c>
      <c r="B1966" s="61">
        <v>444501134</v>
      </c>
      <c r="C1966" s="37" t="s">
        <v>36</v>
      </c>
      <c r="D1966" s="37" t="s">
        <v>38</v>
      </c>
      <c r="E1966" s="37" t="s">
        <v>46</v>
      </c>
      <c r="F1966" s="37" t="s">
        <v>120</v>
      </c>
      <c r="G1966" s="36">
        <v>3656.29</v>
      </c>
      <c r="H1966" s="61">
        <v>443721739</v>
      </c>
      <c r="I1966" s="36">
        <v>0</v>
      </c>
      <c r="J1966" s="36">
        <v>0</v>
      </c>
      <c r="K1966" s="36">
        <v>0</v>
      </c>
      <c r="L1966" s="36">
        <v>4.0999999999999996</v>
      </c>
      <c r="M1966" s="36">
        <v>9912.1299999999992</v>
      </c>
      <c r="N1966" s="37" t="s">
        <v>1410</v>
      </c>
      <c r="O1966" s="14">
        <f t="shared" si="175"/>
        <v>45919.453402777777</v>
      </c>
      <c r="P1966" s="19">
        <f t="shared" si="176"/>
        <v>45919.661736111113</v>
      </c>
      <c r="Q1966" s="20" t="str">
        <f t="shared" si="177"/>
        <v>19/09/2025</v>
      </c>
      <c r="R1966" s="13" t="str">
        <f t="shared" si="178"/>
        <v>15</v>
      </c>
      <c r="S1966" s="13" t="str">
        <f t="shared" si="179"/>
        <v>Fri</v>
      </c>
    </row>
    <row r="1967" spans="1:19" x14ac:dyDescent="0.25">
      <c r="A1967" s="58">
        <v>45919.453402777777</v>
      </c>
      <c r="B1967" s="59">
        <v>444501135</v>
      </c>
      <c r="C1967" s="38" t="s">
        <v>36</v>
      </c>
      <c r="D1967" s="38" t="s">
        <v>38</v>
      </c>
      <c r="E1967" s="38" t="s">
        <v>46</v>
      </c>
      <c r="F1967" s="38" t="s">
        <v>120</v>
      </c>
      <c r="G1967" s="35">
        <v>3656.29</v>
      </c>
      <c r="H1967" s="59">
        <v>443721740</v>
      </c>
      <c r="I1967" s="35">
        <v>0</v>
      </c>
      <c r="J1967" s="35">
        <v>0</v>
      </c>
      <c r="K1967" s="35">
        <v>0</v>
      </c>
      <c r="L1967" s="35">
        <v>2.84</v>
      </c>
      <c r="M1967" s="35">
        <v>9914.9699999999993</v>
      </c>
      <c r="N1967" s="38" t="s">
        <v>1410</v>
      </c>
      <c r="O1967" s="14">
        <f t="shared" si="175"/>
        <v>45919.453402777777</v>
      </c>
      <c r="P1967" s="19">
        <f t="shared" si="176"/>
        <v>45919.661736111113</v>
      </c>
      <c r="Q1967" s="20" t="str">
        <f t="shared" si="177"/>
        <v>19/09/2025</v>
      </c>
      <c r="R1967" s="13" t="str">
        <f t="shared" si="178"/>
        <v>15</v>
      </c>
      <c r="S1967" s="13" t="str">
        <f t="shared" si="179"/>
        <v>Fri</v>
      </c>
    </row>
    <row r="1968" spans="1:19" x14ac:dyDescent="0.25">
      <c r="A1968" s="60">
        <v>45919.453402777777</v>
      </c>
      <c r="B1968" s="61">
        <v>444501136</v>
      </c>
      <c r="C1968" s="37" t="s">
        <v>36</v>
      </c>
      <c r="D1968" s="37" t="s">
        <v>38</v>
      </c>
      <c r="E1968" s="37" t="s">
        <v>46</v>
      </c>
      <c r="F1968" s="37" t="s">
        <v>120</v>
      </c>
      <c r="G1968" s="36">
        <v>3656.29</v>
      </c>
      <c r="H1968" s="61">
        <v>443721741</v>
      </c>
      <c r="I1968" s="36">
        <v>0</v>
      </c>
      <c r="J1968" s="36">
        <v>0</v>
      </c>
      <c r="K1968" s="36">
        <v>0</v>
      </c>
      <c r="L1968" s="36">
        <v>2.84</v>
      </c>
      <c r="M1968" s="36">
        <v>9917.81</v>
      </c>
      <c r="N1968" s="37" t="s">
        <v>1410</v>
      </c>
      <c r="O1968" s="14">
        <f t="shared" si="175"/>
        <v>45919.453402777777</v>
      </c>
      <c r="P1968" s="19">
        <f t="shared" si="176"/>
        <v>45919.661736111113</v>
      </c>
      <c r="Q1968" s="20" t="str">
        <f t="shared" si="177"/>
        <v>19/09/2025</v>
      </c>
      <c r="R1968" s="13" t="str">
        <f t="shared" si="178"/>
        <v>15</v>
      </c>
      <c r="S1968" s="13" t="str">
        <f t="shared" si="179"/>
        <v>Fri</v>
      </c>
    </row>
    <row r="1969" spans="1:19" x14ac:dyDescent="0.25">
      <c r="A1969" s="58">
        <v>45919.453449074077</v>
      </c>
      <c r="B1969" s="59">
        <v>444501171</v>
      </c>
      <c r="C1969" s="38" t="s">
        <v>36</v>
      </c>
      <c r="D1969" s="38" t="s">
        <v>37</v>
      </c>
      <c r="E1969" s="38" t="s">
        <v>45</v>
      </c>
      <c r="F1969" s="38" t="s">
        <v>120</v>
      </c>
      <c r="G1969" s="35">
        <v>3656.07</v>
      </c>
      <c r="H1969" s="59">
        <v>443721777</v>
      </c>
      <c r="I1969" s="35">
        <v>0</v>
      </c>
      <c r="J1969" s="35">
        <v>0</v>
      </c>
      <c r="K1969" s="35">
        <v>0</v>
      </c>
      <c r="L1969" s="35">
        <v>0</v>
      </c>
      <c r="M1969" s="35">
        <v>9917.81</v>
      </c>
      <c r="N1969" s="38" t="s">
        <v>1385</v>
      </c>
      <c r="O1969" s="14">
        <f t="shared" si="175"/>
        <v>45919.453449074077</v>
      </c>
      <c r="P1969" s="19">
        <f t="shared" si="176"/>
        <v>45919.661782407413</v>
      </c>
      <c r="Q1969" s="20" t="str">
        <f t="shared" si="177"/>
        <v>19/09/2025</v>
      </c>
      <c r="R1969" s="13" t="str">
        <f t="shared" si="178"/>
        <v>15</v>
      </c>
      <c r="S1969" s="13" t="str">
        <f t="shared" si="179"/>
        <v>Fri</v>
      </c>
    </row>
    <row r="1970" spans="1:19" x14ac:dyDescent="0.25">
      <c r="A1970" s="60">
        <v>45919.453449074077</v>
      </c>
      <c r="B1970" s="61">
        <v>444501175</v>
      </c>
      <c r="C1970" s="37" t="s">
        <v>36</v>
      </c>
      <c r="D1970" s="37" t="s">
        <v>37</v>
      </c>
      <c r="E1970" s="37" t="s">
        <v>45</v>
      </c>
      <c r="F1970" s="37" t="s">
        <v>120</v>
      </c>
      <c r="G1970" s="36">
        <v>3656.13</v>
      </c>
      <c r="H1970" s="61">
        <v>443721781</v>
      </c>
      <c r="I1970" s="36">
        <v>0</v>
      </c>
      <c r="J1970" s="36">
        <v>0</v>
      </c>
      <c r="K1970" s="36">
        <v>0</v>
      </c>
      <c r="L1970" s="36">
        <v>0</v>
      </c>
      <c r="M1970" s="36">
        <v>9917.81</v>
      </c>
      <c r="N1970" s="37" t="s">
        <v>116</v>
      </c>
      <c r="O1970" s="14">
        <f t="shared" si="175"/>
        <v>45919.453449074077</v>
      </c>
      <c r="P1970" s="19">
        <f t="shared" si="176"/>
        <v>45919.661782407413</v>
      </c>
      <c r="Q1970" s="20" t="str">
        <f t="shared" si="177"/>
        <v>19/09/2025</v>
      </c>
      <c r="R1970" s="13" t="str">
        <f t="shared" si="178"/>
        <v>15</v>
      </c>
      <c r="S1970" s="13" t="str">
        <f t="shared" si="179"/>
        <v>Fri</v>
      </c>
    </row>
    <row r="1971" spans="1:19" x14ac:dyDescent="0.25">
      <c r="A1971" s="58">
        <v>45919.453449074077</v>
      </c>
      <c r="B1971" s="59">
        <v>444501180</v>
      </c>
      <c r="C1971" s="38" t="s">
        <v>36</v>
      </c>
      <c r="D1971" s="38" t="s">
        <v>37</v>
      </c>
      <c r="E1971" s="38" t="s">
        <v>45</v>
      </c>
      <c r="F1971" s="38" t="s">
        <v>120</v>
      </c>
      <c r="G1971" s="35">
        <v>3656.11</v>
      </c>
      <c r="H1971" s="59">
        <v>443721786</v>
      </c>
      <c r="I1971" s="35">
        <v>0</v>
      </c>
      <c r="J1971" s="35">
        <v>0</v>
      </c>
      <c r="K1971" s="35">
        <v>0</v>
      </c>
      <c r="L1971" s="35">
        <v>0</v>
      </c>
      <c r="M1971" s="35">
        <v>9917.81</v>
      </c>
      <c r="N1971" s="38" t="s">
        <v>119</v>
      </c>
      <c r="O1971" s="14">
        <f t="shared" si="175"/>
        <v>45919.453449074077</v>
      </c>
      <c r="P1971" s="19">
        <f t="shared" si="176"/>
        <v>45919.661782407413</v>
      </c>
      <c r="Q1971" s="20" t="str">
        <f t="shared" si="177"/>
        <v>19/09/2025</v>
      </c>
      <c r="R1971" s="13" t="str">
        <f t="shared" si="178"/>
        <v>15</v>
      </c>
      <c r="S1971" s="13" t="str">
        <f t="shared" si="179"/>
        <v>Fri</v>
      </c>
    </row>
    <row r="1972" spans="1:19" x14ac:dyDescent="0.25">
      <c r="A1972" s="60">
        <v>45919.453796296293</v>
      </c>
      <c r="B1972" s="61">
        <v>444501522</v>
      </c>
      <c r="C1972" s="37" t="s">
        <v>36</v>
      </c>
      <c r="D1972" s="37" t="s">
        <v>37</v>
      </c>
      <c r="E1972" s="37" t="s">
        <v>45</v>
      </c>
      <c r="F1972" s="37" t="s">
        <v>120</v>
      </c>
      <c r="G1972" s="36">
        <v>3655.66</v>
      </c>
      <c r="H1972" s="61">
        <v>443722132</v>
      </c>
      <c r="I1972" s="36">
        <v>0</v>
      </c>
      <c r="J1972" s="36">
        <v>0</v>
      </c>
      <c r="K1972" s="36">
        <v>0</v>
      </c>
      <c r="L1972" s="36">
        <v>0</v>
      </c>
      <c r="M1972" s="36">
        <v>9917.81</v>
      </c>
      <c r="N1972" s="37" t="s">
        <v>48</v>
      </c>
      <c r="O1972" s="14">
        <f t="shared" si="175"/>
        <v>45919.453796296293</v>
      </c>
      <c r="P1972" s="19">
        <f t="shared" si="176"/>
        <v>45919.662129629629</v>
      </c>
      <c r="Q1972" s="20" t="str">
        <f t="shared" si="177"/>
        <v>19/09/2025</v>
      </c>
      <c r="R1972" s="13" t="str">
        <f t="shared" si="178"/>
        <v>15</v>
      </c>
      <c r="S1972" s="13" t="str">
        <f t="shared" si="179"/>
        <v>Fri</v>
      </c>
    </row>
    <row r="1973" spans="1:19" x14ac:dyDescent="0.25">
      <c r="A1973" s="58">
        <v>45919.453796296293</v>
      </c>
      <c r="B1973" s="59">
        <v>444501524</v>
      </c>
      <c r="C1973" s="38" t="s">
        <v>36</v>
      </c>
      <c r="D1973" s="38" t="s">
        <v>37</v>
      </c>
      <c r="E1973" s="38" t="s">
        <v>45</v>
      </c>
      <c r="F1973" s="38" t="s">
        <v>120</v>
      </c>
      <c r="G1973" s="35">
        <v>3655.66</v>
      </c>
      <c r="H1973" s="59">
        <v>443722134</v>
      </c>
      <c r="I1973" s="35">
        <v>0</v>
      </c>
      <c r="J1973" s="35">
        <v>0</v>
      </c>
      <c r="K1973" s="35">
        <v>0</v>
      </c>
      <c r="L1973" s="35">
        <v>0</v>
      </c>
      <c r="M1973" s="35">
        <v>9917.81</v>
      </c>
      <c r="N1973" s="38" t="s">
        <v>109</v>
      </c>
      <c r="O1973" s="14">
        <f t="shared" si="175"/>
        <v>45919.453796296293</v>
      </c>
      <c r="P1973" s="19">
        <f t="shared" si="176"/>
        <v>45919.662129629629</v>
      </c>
      <c r="Q1973" s="20" t="str">
        <f t="shared" si="177"/>
        <v>19/09/2025</v>
      </c>
      <c r="R1973" s="13" t="str">
        <f t="shared" si="178"/>
        <v>15</v>
      </c>
      <c r="S1973" s="13" t="str">
        <f t="shared" si="179"/>
        <v>Fri</v>
      </c>
    </row>
    <row r="1974" spans="1:19" x14ac:dyDescent="0.25">
      <c r="A1974" s="60">
        <v>45919.453796296293</v>
      </c>
      <c r="B1974" s="61">
        <v>444501527</v>
      </c>
      <c r="C1974" s="37" t="s">
        <v>36</v>
      </c>
      <c r="D1974" s="37" t="s">
        <v>37</v>
      </c>
      <c r="E1974" s="37" t="s">
        <v>45</v>
      </c>
      <c r="F1974" s="37" t="s">
        <v>120</v>
      </c>
      <c r="G1974" s="36">
        <v>3655.66</v>
      </c>
      <c r="H1974" s="61">
        <v>443722137</v>
      </c>
      <c r="I1974" s="36">
        <v>0</v>
      </c>
      <c r="J1974" s="36">
        <v>0</v>
      </c>
      <c r="K1974" s="36">
        <v>0</v>
      </c>
      <c r="L1974" s="36">
        <v>0</v>
      </c>
      <c r="M1974" s="36">
        <v>9917.81</v>
      </c>
      <c r="N1974" s="37" t="s">
        <v>47</v>
      </c>
      <c r="O1974" s="14">
        <f t="shared" si="175"/>
        <v>45919.453796296293</v>
      </c>
      <c r="P1974" s="19">
        <f t="shared" si="176"/>
        <v>45919.662129629629</v>
      </c>
      <c r="Q1974" s="20" t="str">
        <f t="shared" si="177"/>
        <v>19/09/2025</v>
      </c>
      <c r="R1974" s="13" t="str">
        <f t="shared" si="178"/>
        <v>15</v>
      </c>
      <c r="S1974" s="13" t="str">
        <f t="shared" si="179"/>
        <v>Fri</v>
      </c>
    </row>
    <row r="1975" spans="1:19" x14ac:dyDescent="0.25">
      <c r="A1975" s="58">
        <v>45919.453796296293</v>
      </c>
      <c r="B1975" s="59">
        <v>444501532</v>
      </c>
      <c r="C1975" s="38" t="s">
        <v>36</v>
      </c>
      <c r="D1975" s="38" t="s">
        <v>37</v>
      </c>
      <c r="E1975" s="38" t="s">
        <v>45</v>
      </c>
      <c r="F1975" s="38" t="s">
        <v>120</v>
      </c>
      <c r="G1975" s="35">
        <v>3655.66</v>
      </c>
      <c r="H1975" s="59">
        <v>443722142</v>
      </c>
      <c r="I1975" s="35">
        <v>0</v>
      </c>
      <c r="J1975" s="35">
        <v>0</v>
      </c>
      <c r="K1975" s="35">
        <v>0</v>
      </c>
      <c r="L1975" s="35">
        <v>0</v>
      </c>
      <c r="M1975" s="35">
        <v>9917.81</v>
      </c>
      <c r="N1975" s="38" t="s">
        <v>114</v>
      </c>
      <c r="O1975" s="14">
        <f t="shared" si="175"/>
        <v>45919.453796296293</v>
      </c>
      <c r="P1975" s="19">
        <f t="shared" si="176"/>
        <v>45919.662129629629</v>
      </c>
      <c r="Q1975" s="20" t="str">
        <f t="shared" si="177"/>
        <v>19/09/2025</v>
      </c>
      <c r="R1975" s="13" t="str">
        <f t="shared" si="178"/>
        <v>15</v>
      </c>
      <c r="S1975" s="13" t="str">
        <f t="shared" si="179"/>
        <v>Fri</v>
      </c>
    </row>
    <row r="1976" spans="1:19" x14ac:dyDescent="0.25">
      <c r="A1976" s="60">
        <v>45919.45380787037</v>
      </c>
      <c r="B1976" s="61">
        <v>444501535</v>
      </c>
      <c r="C1976" s="37" t="s">
        <v>36</v>
      </c>
      <c r="D1976" s="37" t="s">
        <v>37</v>
      </c>
      <c r="E1976" s="37" t="s">
        <v>45</v>
      </c>
      <c r="F1976" s="37" t="s">
        <v>120</v>
      </c>
      <c r="G1976" s="36">
        <v>3655.69</v>
      </c>
      <c r="H1976" s="61">
        <v>443722145</v>
      </c>
      <c r="I1976" s="36">
        <v>0</v>
      </c>
      <c r="J1976" s="36">
        <v>0</v>
      </c>
      <c r="K1976" s="36">
        <v>0</v>
      </c>
      <c r="L1976" s="36">
        <v>0</v>
      </c>
      <c r="M1976" s="36">
        <v>9917.81</v>
      </c>
      <c r="N1976" s="37" t="s">
        <v>52</v>
      </c>
      <c r="O1976" s="14">
        <f t="shared" si="175"/>
        <v>45919.45380787037</v>
      </c>
      <c r="P1976" s="19">
        <f t="shared" si="176"/>
        <v>45919.662141203706</v>
      </c>
      <c r="Q1976" s="20" t="str">
        <f t="shared" si="177"/>
        <v>19/09/2025</v>
      </c>
      <c r="R1976" s="13" t="str">
        <f t="shared" si="178"/>
        <v>15</v>
      </c>
      <c r="S1976" s="13" t="str">
        <f t="shared" si="179"/>
        <v>Fri</v>
      </c>
    </row>
    <row r="1977" spans="1:19" x14ac:dyDescent="0.25">
      <c r="A1977" s="58">
        <v>45919.45380787037</v>
      </c>
      <c r="B1977" s="59">
        <v>444501539</v>
      </c>
      <c r="C1977" s="38" t="s">
        <v>36</v>
      </c>
      <c r="D1977" s="38" t="s">
        <v>37</v>
      </c>
      <c r="E1977" s="38" t="s">
        <v>45</v>
      </c>
      <c r="F1977" s="38" t="s">
        <v>120</v>
      </c>
      <c r="G1977" s="35">
        <v>3655.69</v>
      </c>
      <c r="H1977" s="59">
        <v>443722149</v>
      </c>
      <c r="I1977" s="35">
        <v>0</v>
      </c>
      <c r="J1977" s="35">
        <v>0</v>
      </c>
      <c r="K1977" s="35">
        <v>0</v>
      </c>
      <c r="L1977" s="35">
        <v>0</v>
      </c>
      <c r="M1977" s="35">
        <v>9917.81</v>
      </c>
      <c r="N1977" s="38" t="s">
        <v>77</v>
      </c>
      <c r="O1977" s="14">
        <f t="shared" si="175"/>
        <v>45919.45380787037</v>
      </c>
      <c r="P1977" s="19">
        <f t="shared" si="176"/>
        <v>45919.662141203706</v>
      </c>
      <c r="Q1977" s="20" t="str">
        <f t="shared" si="177"/>
        <v>19/09/2025</v>
      </c>
      <c r="R1977" s="13" t="str">
        <f t="shared" si="178"/>
        <v>15</v>
      </c>
      <c r="S1977" s="13" t="str">
        <f t="shared" si="179"/>
        <v>Fri</v>
      </c>
    </row>
    <row r="1978" spans="1:19" x14ac:dyDescent="0.25">
      <c r="A1978" s="60">
        <v>45919.45380787037</v>
      </c>
      <c r="B1978" s="61">
        <v>444501544</v>
      </c>
      <c r="C1978" s="37" t="s">
        <v>36</v>
      </c>
      <c r="D1978" s="37" t="s">
        <v>37</v>
      </c>
      <c r="E1978" s="37" t="s">
        <v>45</v>
      </c>
      <c r="F1978" s="37" t="s">
        <v>120</v>
      </c>
      <c r="G1978" s="36">
        <v>3655.69</v>
      </c>
      <c r="H1978" s="61">
        <v>443722154</v>
      </c>
      <c r="I1978" s="36">
        <v>0</v>
      </c>
      <c r="J1978" s="36">
        <v>0</v>
      </c>
      <c r="K1978" s="36">
        <v>0</v>
      </c>
      <c r="L1978" s="36">
        <v>0</v>
      </c>
      <c r="M1978" s="36">
        <v>9917.81</v>
      </c>
      <c r="N1978" s="37" t="s">
        <v>108</v>
      </c>
      <c r="O1978" s="14">
        <f t="shared" si="175"/>
        <v>45919.45380787037</v>
      </c>
      <c r="P1978" s="19">
        <f t="shared" si="176"/>
        <v>45919.662141203706</v>
      </c>
      <c r="Q1978" s="20" t="str">
        <f t="shared" si="177"/>
        <v>19/09/2025</v>
      </c>
      <c r="R1978" s="13" t="str">
        <f t="shared" si="178"/>
        <v>15</v>
      </c>
      <c r="S1978" s="13" t="str">
        <f t="shared" si="179"/>
        <v>Fri</v>
      </c>
    </row>
    <row r="1979" spans="1:19" x14ac:dyDescent="0.25">
      <c r="A1979" s="58">
        <v>45919.455648148149</v>
      </c>
      <c r="B1979" s="59">
        <v>444502083</v>
      </c>
      <c r="C1979" s="38" t="s">
        <v>36</v>
      </c>
      <c r="D1979" s="38" t="s">
        <v>37</v>
      </c>
      <c r="E1979" s="38" t="s">
        <v>45</v>
      </c>
      <c r="F1979" s="38" t="s">
        <v>120</v>
      </c>
      <c r="G1979" s="35">
        <v>3655.06</v>
      </c>
      <c r="H1979" s="59">
        <v>443722679</v>
      </c>
      <c r="I1979" s="35">
        <v>0</v>
      </c>
      <c r="J1979" s="35">
        <v>0</v>
      </c>
      <c r="K1979" s="35">
        <v>0</v>
      </c>
      <c r="L1979" s="35">
        <v>0</v>
      </c>
      <c r="M1979" s="35">
        <v>9917.81</v>
      </c>
      <c r="N1979" s="38" t="s">
        <v>81</v>
      </c>
      <c r="O1979" s="14">
        <f t="shared" si="175"/>
        <v>45919.455648148149</v>
      </c>
      <c r="P1979" s="19">
        <f t="shared" si="176"/>
        <v>45919.663981481484</v>
      </c>
      <c r="Q1979" s="20" t="str">
        <f t="shared" si="177"/>
        <v>19/09/2025</v>
      </c>
      <c r="R1979" s="13" t="str">
        <f t="shared" si="178"/>
        <v>15</v>
      </c>
      <c r="S1979" s="13" t="str">
        <f t="shared" si="179"/>
        <v>Fri</v>
      </c>
    </row>
    <row r="1980" spans="1:19" x14ac:dyDescent="0.25">
      <c r="A1980" s="60">
        <v>45919.457407407404</v>
      </c>
      <c r="B1980" s="61">
        <v>444502671</v>
      </c>
      <c r="C1980" s="37" t="s">
        <v>36</v>
      </c>
      <c r="D1980" s="37" t="s">
        <v>38</v>
      </c>
      <c r="E1980" s="37" t="s">
        <v>46</v>
      </c>
      <c r="F1980" s="37" t="s">
        <v>120</v>
      </c>
      <c r="G1980" s="36">
        <v>3654.15</v>
      </c>
      <c r="H1980" s="61">
        <v>443723256</v>
      </c>
      <c r="I1980" s="36">
        <v>0</v>
      </c>
      <c r="J1980" s="36">
        <v>0</v>
      </c>
      <c r="K1980" s="36">
        <v>0</v>
      </c>
      <c r="L1980" s="36">
        <v>-1.51</v>
      </c>
      <c r="M1980" s="36">
        <v>9916.2999999999993</v>
      </c>
      <c r="N1980" s="37" t="s">
        <v>1411</v>
      </c>
      <c r="O1980" s="14">
        <f t="shared" si="175"/>
        <v>45919.457407407404</v>
      </c>
      <c r="P1980" s="19">
        <f t="shared" si="176"/>
        <v>45919.66574074074</v>
      </c>
      <c r="Q1980" s="20" t="str">
        <f t="shared" si="177"/>
        <v>19/09/2025</v>
      </c>
      <c r="R1980" s="13" t="str">
        <f t="shared" si="178"/>
        <v>15</v>
      </c>
      <c r="S1980" s="13" t="str">
        <f t="shared" si="179"/>
        <v>Fri</v>
      </c>
    </row>
    <row r="1981" spans="1:19" x14ac:dyDescent="0.25">
      <c r="A1981" s="58">
        <v>45919.458657407406</v>
      </c>
      <c r="B1981" s="59">
        <v>444503155</v>
      </c>
      <c r="C1981" s="38" t="s">
        <v>36</v>
      </c>
      <c r="D1981" s="38" t="s">
        <v>38</v>
      </c>
      <c r="E1981" s="38" t="s">
        <v>46</v>
      </c>
      <c r="F1981" s="38" t="s">
        <v>120</v>
      </c>
      <c r="G1981" s="35">
        <v>3653.53</v>
      </c>
      <c r="H1981" s="59">
        <v>443723739</v>
      </c>
      <c r="I1981" s="35">
        <v>0</v>
      </c>
      <c r="J1981" s="35">
        <v>0</v>
      </c>
      <c r="K1981" s="35">
        <v>0</v>
      </c>
      <c r="L1981" s="35">
        <v>-3.01</v>
      </c>
      <c r="M1981" s="35">
        <v>9913.2900000000009</v>
      </c>
      <c r="N1981" s="38" t="s">
        <v>1412</v>
      </c>
      <c r="O1981" s="14">
        <f t="shared" si="175"/>
        <v>45919.458657407406</v>
      </c>
      <c r="P1981" s="19">
        <f t="shared" si="176"/>
        <v>45919.666990740741</v>
      </c>
      <c r="Q1981" s="20" t="str">
        <f t="shared" si="177"/>
        <v>19/09/2025</v>
      </c>
      <c r="R1981" s="13" t="str">
        <f t="shared" si="178"/>
        <v>16</v>
      </c>
      <c r="S1981" s="13" t="str">
        <f t="shared" si="179"/>
        <v>Fri</v>
      </c>
    </row>
    <row r="1982" spans="1:19" x14ac:dyDescent="0.25">
      <c r="A1982" s="60">
        <v>45919.459120370368</v>
      </c>
      <c r="B1982" s="61">
        <v>444503467</v>
      </c>
      <c r="C1982" s="37" t="s">
        <v>36</v>
      </c>
      <c r="D1982" s="37" t="s">
        <v>38</v>
      </c>
      <c r="E1982" s="37" t="s">
        <v>45</v>
      </c>
      <c r="F1982" s="37" t="s">
        <v>120</v>
      </c>
      <c r="G1982" s="36">
        <v>3653.56</v>
      </c>
      <c r="H1982" s="61">
        <v>443724047</v>
      </c>
      <c r="I1982" s="36">
        <v>0</v>
      </c>
      <c r="J1982" s="36">
        <v>0</v>
      </c>
      <c r="K1982" s="36">
        <v>0</v>
      </c>
      <c r="L1982" s="36">
        <v>0</v>
      </c>
      <c r="M1982" s="36">
        <v>9913.2900000000009</v>
      </c>
      <c r="N1982" s="37" t="s">
        <v>115</v>
      </c>
      <c r="O1982" s="14">
        <f t="shared" si="175"/>
        <v>45919.459120370368</v>
      </c>
      <c r="P1982" s="19">
        <f t="shared" si="176"/>
        <v>45919.667453703703</v>
      </c>
      <c r="Q1982" s="20" t="str">
        <f t="shared" si="177"/>
        <v>19/09/2025</v>
      </c>
      <c r="R1982" s="13" t="str">
        <f t="shared" si="178"/>
        <v>16</v>
      </c>
      <c r="S1982" s="13" t="str">
        <f t="shared" si="179"/>
        <v>Fri</v>
      </c>
    </row>
    <row r="1983" spans="1:19" x14ac:dyDescent="0.25">
      <c r="A1983" s="58">
        <v>45919.459328703706</v>
      </c>
      <c r="B1983" s="59">
        <v>444503526</v>
      </c>
      <c r="C1983" s="38" t="s">
        <v>36</v>
      </c>
      <c r="D1983" s="38" t="s">
        <v>38</v>
      </c>
      <c r="E1983" s="38" t="s">
        <v>46</v>
      </c>
      <c r="F1983" s="38" t="s">
        <v>120</v>
      </c>
      <c r="G1983" s="35">
        <v>3653.11</v>
      </c>
      <c r="H1983" s="59">
        <v>443724106</v>
      </c>
      <c r="I1983" s="35">
        <v>0</v>
      </c>
      <c r="J1983" s="35">
        <v>0</v>
      </c>
      <c r="K1983" s="35">
        <v>0</v>
      </c>
      <c r="L1983" s="35">
        <v>-3.02</v>
      </c>
      <c r="M1983" s="35">
        <v>9910.27</v>
      </c>
      <c r="N1983" s="38" t="s">
        <v>829</v>
      </c>
      <c r="O1983" s="14">
        <f t="shared" si="175"/>
        <v>45919.459328703706</v>
      </c>
      <c r="P1983" s="19">
        <f t="shared" si="176"/>
        <v>45919.667662037042</v>
      </c>
      <c r="Q1983" s="20" t="str">
        <f t="shared" si="177"/>
        <v>19/09/2025</v>
      </c>
      <c r="R1983" s="13" t="str">
        <f t="shared" si="178"/>
        <v>16</v>
      </c>
      <c r="S1983" s="13" t="str">
        <f t="shared" si="179"/>
        <v>Fri</v>
      </c>
    </row>
    <row r="1984" spans="1:19" x14ac:dyDescent="0.25">
      <c r="A1984" s="60">
        <v>45919.459328703706</v>
      </c>
      <c r="B1984" s="61">
        <v>444503527</v>
      </c>
      <c r="C1984" s="37" t="s">
        <v>36</v>
      </c>
      <c r="D1984" s="37" t="s">
        <v>38</v>
      </c>
      <c r="E1984" s="37" t="s">
        <v>46</v>
      </c>
      <c r="F1984" s="37" t="s">
        <v>120</v>
      </c>
      <c r="G1984" s="36">
        <v>3653.11</v>
      </c>
      <c r="H1984" s="61">
        <v>443724107</v>
      </c>
      <c r="I1984" s="36">
        <v>0</v>
      </c>
      <c r="J1984" s="36">
        <v>0</v>
      </c>
      <c r="K1984" s="36">
        <v>0</v>
      </c>
      <c r="L1984" s="36">
        <v>-3</v>
      </c>
      <c r="M1984" s="36">
        <v>9907.27</v>
      </c>
      <c r="N1984" s="37" t="s">
        <v>829</v>
      </c>
      <c r="O1984" s="14">
        <f t="shared" si="175"/>
        <v>45919.459328703706</v>
      </c>
      <c r="P1984" s="19">
        <f t="shared" si="176"/>
        <v>45919.667662037042</v>
      </c>
      <c r="Q1984" s="20" t="str">
        <f t="shared" si="177"/>
        <v>19/09/2025</v>
      </c>
      <c r="R1984" s="13" t="str">
        <f t="shared" si="178"/>
        <v>16</v>
      </c>
      <c r="S1984" s="13" t="str">
        <f t="shared" si="179"/>
        <v>Fri</v>
      </c>
    </row>
    <row r="1985" spans="1:19" x14ac:dyDescent="0.25">
      <c r="A1985" s="58">
        <v>45919.459328703706</v>
      </c>
      <c r="B1985" s="59">
        <v>444503528</v>
      </c>
      <c r="C1985" s="38" t="s">
        <v>36</v>
      </c>
      <c r="D1985" s="38" t="s">
        <v>38</v>
      </c>
      <c r="E1985" s="38" t="s">
        <v>46</v>
      </c>
      <c r="F1985" s="38" t="s">
        <v>120</v>
      </c>
      <c r="G1985" s="35">
        <v>3653.11</v>
      </c>
      <c r="H1985" s="59">
        <v>443724108</v>
      </c>
      <c r="I1985" s="35">
        <v>0</v>
      </c>
      <c r="J1985" s="35">
        <v>0</v>
      </c>
      <c r="K1985" s="35">
        <v>0</v>
      </c>
      <c r="L1985" s="35">
        <v>-2.5499999999999998</v>
      </c>
      <c r="M1985" s="35">
        <v>9904.7199999999993</v>
      </c>
      <c r="N1985" s="38" t="s">
        <v>828</v>
      </c>
      <c r="O1985" s="14">
        <f t="shared" si="175"/>
        <v>45919.459328703706</v>
      </c>
      <c r="P1985" s="19">
        <f t="shared" si="176"/>
        <v>45919.667662037042</v>
      </c>
      <c r="Q1985" s="20" t="str">
        <f t="shared" si="177"/>
        <v>19/09/2025</v>
      </c>
      <c r="R1985" s="13" t="str">
        <f t="shared" si="178"/>
        <v>16</v>
      </c>
      <c r="S1985" s="13" t="str">
        <f t="shared" si="179"/>
        <v>Fri</v>
      </c>
    </row>
    <row r="1986" spans="1:19" x14ac:dyDescent="0.25">
      <c r="A1986" s="60">
        <v>45919.459467592591</v>
      </c>
      <c r="B1986" s="61">
        <v>444503572</v>
      </c>
      <c r="C1986" s="37" t="s">
        <v>36</v>
      </c>
      <c r="D1986" s="37" t="s">
        <v>38</v>
      </c>
      <c r="E1986" s="37" t="s">
        <v>46</v>
      </c>
      <c r="F1986" s="37" t="s">
        <v>120</v>
      </c>
      <c r="G1986" s="36">
        <v>3653.05</v>
      </c>
      <c r="H1986" s="61">
        <v>443724153</v>
      </c>
      <c r="I1986" s="36">
        <v>0</v>
      </c>
      <c r="J1986" s="36">
        <v>0</v>
      </c>
      <c r="K1986" s="36">
        <v>0</v>
      </c>
      <c r="L1986" s="36">
        <v>-3.02</v>
      </c>
      <c r="M1986" s="36">
        <v>9901.7000000000007</v>
      </c>
      <c r="N1986" s="37" t="s">
        <v>1413</v>
      </c>
      <c r="O1986" s="14">
        <f t="shared" si="175"/>
        <v>45919.459467592591</v>
      </c>
      <c r="P1986" s="19">
        <f t="shared" si="176"/>
        <v>45919.667800925927</v>
      </c>
      <c r="Q1986" s="20" t="str">
        <f t="shared" si="177"/>
        <v>19/09/2025</v>
      </c>
      <c r="R1986" s="13" t="str">
        <f t="shared" si="178"/>
        <v>16</v>
      </c>
      <c r="S1986" s="13" t="str">
        <f t="shared" si="179"/>
        <v>Fri</v>
      </c>
    </row>
    <row r="1987" spans="1:19" x14ac:dyDescent="0.25">
      <c r="A1987" s="58">
        <v>45919.459814814814</v>
      </c>
      <c r="B1987" s="59">
        <v>444503723</v>
      </c>
      <c r="C1987" s="38" t="s">
        <v>36</v>
      </c>
      <c r="D1987" s="38" t="s">
        <v>38</v>
      </c>
      <c r="E1987" s="38" t="s">
        <v>45</v>
      </c>
      <c r="F1987" s="38" t="s">
        <v>120</v>
      </c>
      <c r="G1987" s="35">
        <v>3653.44</v>
      </c>
      <c r="H1987" s="59">
        <v>443724299</v>
      </c>
      <c r="I1987" s="35">
        <v>0</v>
      </c>
      <c r="J1987" s="35">
        <v>0</v>
      </c>
      <c r="K1987" s="35">
        <v>0</v>
      </c>
      <c r="L1987" s="35">
        <v>0</v>
      </c>
      <c r="M1987" s="35">
        <v>9901.7000000000007</v>
      </c>
      <c r="N1987" s="38" t="s">
        <v>119</v>
      </c>
      <c r="O1987" s="14">
        <f t="shared" si="175"/>
        <v>45919.459814814814</v>
      </c>
      <c r="P1987" s="19">
        <f t="shared" si="176"/>
        <v>45919.66814814815</v>
      </c>
      <c r="Q1987" s="20" t="str">
        <f t="shared" si="177"/>
        <v>19/09/2025</v>
      </c>
      <c r="R1987" s="13" t="str">
        <f t="shared" si="178"/>
        <v>16</v>
      </c>
      <c r="S1987" s="13" t="str">
        <f t="shared" si="179"/>
        <v>Fri</v>
      </c>
    </row>
    <row r="1988" spans="1:19" x14ac:dyDescent="0.25">
      <c r="A1988" s="60">
        <v>45919.459814814814</v>
      </c>
      <c r="B1988" s="61">
        <v>444503725</v>
      </c>
      <c r="C1988" s="37" t="s">
        <v>36</v>
      </c>
      <c r="D1988" s="37" t="s">
        <v>38</v>
      </c>
      <c r="E1988" s="37" t="s">
        <v>45</v>
      </c>
      <c r="F1988" s="37" t="s">
        <v>120</v>
      </c>
      <c r="G1988" s="36">
        <v>3653.43</v>
      </c>
      <c r="H1988" s="61">
        <v>443724301</v>
      </c>
      <c r="I1988" s="36">
        <v>0</v>
      </c>
      <c r="J1988" s="36">
        <v>0</v>
      </c>
      <c r="K1988" s="36">
        <v>0</v>
      </c>
      <c r="L1988" s="36">
        <v>0</v>
      </c>
      <c r="M1988" s="36">
        <v>9901.7000000000007</v>
      </c>
      <c r="N1988" s="37" t="s">
        <v>116</v>
      </c>
      <c r="O1988" s="14">
        <f t="shared" si="175"/>
        <v>45919.459814814814</v>
      </c>
      <c r="P1988" s="19">
        <f t="shared" si="176"/>
        <v>45919.66814814815</v>
      </c>
      <c r="Q1988" s="20" t="str">
        <f t="shared" si="177"/>
        <v>19/09/2025</v>
      </c>
      <c r="R1988" s="13" t="str">
        <f t="shared" si="178"/>
        <v>16</v>
      </c>
      <c r="S1988" s="13" t="str">
        <f t="shared" si="179"/>
        <v>Fri</v>
      </c>
    </row>
    <row r="1989" spans="1:19" x14ac:dyDescent="0.25">
      <c r="A1989" s="58">
        <v>45919.460625</v>
      </c>
      <c r="B1989" s="59">
        <v>444504241</v>
      </c>
      <c r="C1989" s="38" t="s">
        <v>36</v>
      </c>
      <c r="D1989" s="38" t="s">
        <v>37</v>
      </c>
      <c r="E1989" s="38" t="s">
        <v>45</v>
      </c>
      <c r="F1989" s="38" t="s">
        <v>120</v>
      </c>
      <c r="G1989" s="35">
        <v>3654.41</v>
      </c>
      <c r="H1989" s="59">
        <v>443724814</v>
      </c>
      <c r="I1989" s="35">
        <v>0</v>
      </c>
      <c r="J1989" s="35">
        <v>0</v>
      </c>
      <c r="K1989" s="35">
        <v>0</v>
      </c>
      <c r="L1989" s="35">
        <v>0</v>
      </c>
      <c r="M1989" s="35">
        <v>9901.7000000000007</v>
      </c>
      <c r="N1989" s="38" t="s">
        <v>93</v>
      </c>
      <c r="O1989" s="14">
        <f t="shared" si="175"/>
        <v>45919.460625</v>
      </c>
      <c r="P1989" s="19">
        <f t="shared" si="176"/>
        <v>45919.668958333335</v>
      </c>
      <c r="Q1989" s="20" t="str">
        <f t="shared" si="177"/>
        <v>19/09/2025</v>
      </c>
      <c r="R1989" s="13" t="str">
        <f t="shared" si="178"/>
        <v>16</v>
      </c>
      <c r="S1989" s="13" t="str">
        <f t="shared" si="179"/>
        <v>Fri</v>
      </c>
    </row>
    <row r="1990" spans="1:19" x14ac:dyDescent="0.25">
      <c r="A1990" s="60">
        <v>45919.460625</v>
      </c>
      <c r="B1990" s="61">
        <v>444504242</v>
      </c>
      <c r="C1990" s="37" t="s">
        <v>36</v>
      </c>
      <c r="D1990" s="37" t="s">
        <v>37</v>
      </c>
      <c r="E1990" s="37" t="s">
        <v>45</v>
      </c>
      <c r="F1990" s="37" t="s">
        <v>120</v>
      </c>
      <c r="G1990" s="36">
        <v>3654.45</v>
      </c>
      <c r="H1990" s="61">
        <v>443724815</v>
      </c>
      <c r="I1990" s="36">
        <v>0</v>
      </c>
      <c r="J1990" s="36">
        <v>0</v>
      </c>
      <c r="K1990" s="36">
        <v>0</v>
      </c>
      <c r="L1990" s="36">
        <v>0</v>
      </c>
      <c r="M1990" s="36">
        <v>9901.7000000000007</v>
      </c>
      <c r="N1990" s="37" t="s">
        <v>107</v>
      </c>
      <c r="O1990" s="14">
        <f t="shared" si="175"/>
        <v>45919.460625</v>
      </c>
      <c r="P1990" s="19">
        <f t="shared" si="176"/>
        <v>45919.668958333335</v>
      </c>
      <c r="Q1990" s="20" t="str">
        <f t="shared" si="177"/>
        <v>19/09/2025</v>
      </c>
      <c r="R1990" s="13" t="str">
        <f t="shared" si="178"/>
        <v>16</v>
      </c>
      <c r="S1990" s="13" t="str">
        <f t="shared" si="179"/>
        <v>Fri</v>
      </c>
    </row>
    <row r="1991" spans="1:19" x14ac:dyDescent="0.25">
      <c r="A1991" s="58">
        <v>45919.463460648149</v>
      </c>
      <c r="B1991" s="59">
        <v>444505401</v>
      </c>
      <c r="C1991" s="38" t="s">
        <v>36</v>
      </c>
      <c r="D1991" s="38" t="s">
        <v>38</v>
      </c>
      <c r="E1991" s="38" t="s">
        <v>46</v>
      </c>
      <c r="F1991" s="38" t="s">
        <v>120</v>
      </c>
      <c r="G1991" s="35">
        <v>3652.65</v>
      </c>
      <c r="H1991" s="59">
        <v>443726009</v>
      </c>
      <c r="I1991" s="35">
        <v>0</v>
      </c>
      <c r="J1991" s="35">
        <v>0</v>
      </c>
      <c r="K1991" s="35">
        <v>0</v>
      </c>
      <c r="L1991" s="35">
        <v>-3.01</v>
      </c>
      <c r="M1991" s="35">
        <v>9898.69</v>
      </c>
      <c r="N1991" s="38" t="s">
        <v>1414</v>
      </c>
      <c r="O1991" s="14">
        <f t="shared" si="175"/>
        <v>45919.463460648149</v>
      </c>
      <c r="P1991" s="19">
        <f t="shared" si="176"/>
        <v>45919.671793981484</v>
      </c>
      <c r="Q1991" s="20" t="str">
        <f t="shared" si="177"/>
        <v>19/09/2025</v>
      </c>
      <c r="R1991" s="13" t="str">
        <f t="shared" si="178"/>
        <v>16</v>
      </c>
      <c r="S1991" s="13" t="str">
        <f t="shared" si="179"/>
        <v>Fri</v>
      </c>
    </row>
    <row r="1992" spans="1:19" x14ac:dyDescent="0.25">
      <c r="A1992" s="60">
        <v>45919.463460648149</v>
      </c>
      <c r="B1992" s="61">
        <v>444505404</v>
      </c>
      <c r="C1992" s="37" t="s">
        <v>36</v>
      </c>
      <c r="D1992" s="37" t="s">
        <v>38</v>
      </c>
      <c r="E1992" s="37" t="s">
        <v>46</v>
      </c>
      <c r="F1992" s="37" t="s">
        <v>120</v>
      </c>
      <c r="G1992" s="36">
        <v>3652.65</v>
      </c>
      <c r="H1992" s="61">
        <v>443726010</v>
      </c>
      <c r="I1992" s="36">
        <v>0</v>
      </c>
      <c r="J1992" s="36">
        <v>0</v>
      </c>
      <c r="K1992" s="36">
        <v>0</v>
      </c>
      <c r="L1992" s="36">
        <v>-3.01</v>
      </c>
      <c r="M1992" s="36">
        <v>9895.68</v>
      </c>
      <c r="N1992" s="37" t="s">
        <v>1414</v>
      </c>
      <c r="O1992" s="14">
        <f t="shared" si="175"/>
        <v>45919.463460648149</v>
      </c>
      <c r="P1992" s="19">
        <f t="shared" si="176"/>
        <v>45919.671793981484</v>
      </c>
      <c r="Q1992" s="20" t="str">
        <f t="shared" si="177"/>
        <v>19/09/2025</v>
      </c>
      <c r="R1992" s="13" t="str">
        <f t="shared" si="178"/>
        <v>16</v>
      </c>
      <c r="S1992" s="13" t="str">
        <f t="shared" si="179"/>
        <v>Fri</v>
      </c>
    </row>
    <row r="1993" spans="1:19" x14ac:dyDescent="0.25">
      <c r="A1993" s="58">
        <v>45919.463460648149</v>
      </c>
      <c r="B1993" s="59">
        <v>444505405</v>
      </c>
      <c r="C1993" s="38" t="s">
        <v>36</v>
      </c>
      <c r="D1993" s="38" t="s">
        <v>38</v>
      </c>
      <c r="E1993" s="38" t="s">
        <v>46</v>
      </c>
      <c r="F1993" s="38" t="s">
        <v>120</v>
      </c>
      <c r="G1993" s="35">
        <v>3652.65</v>
      </c>
      <c r="H1993" s="59">
        <v>443726011</v>
      </c>
      <c r="I1993" s="35">
        <v>0</v>
      </c>
      <c r="J1993" s="35">
        <v>0</v>
      </c>
      <c r="K1993" s="35">
        <v>0</v>
      </c>
      <c r="L1993" s="35">
        <v>-3.04</v>
      </c>
      <c r="M1993" s="35">
        <v>9892.64</v>
      </c>
      <c r="N1993" s="38" t="s">
        <v>1414</v>
      </c>
      <c r="O1993" s="14">
        <f t="shared" si="175"/>
        <v>45919.463460648149</v>
      </c>
      <c r="P1993" s="19">
        <f t="shared" si="176"/>
        <v>45919.671793981484</v>
      </c>
      <c r="Q1993" s="20" t="str">
        <f t="shared" si="177"/>
        <v>19/09/2025</v>
      </c>
      <c r="R1993" s="13" t="str">
        <f t="shared" si="178"/>
        <v>16</v>
      </c>
      <c r="S1993" s="13" t="str">
        <f t="shared" si="179"/>
        <v>Fri</v>
      </c>
    </row>
    <row r="1994" spans="1:19" x14ac:dyDescent="0.25">
      <c r="A1994" s="60">
        <v>45919.463460648149</v>
      </c>
      <c r="B1994" s="61">
        <v>444505406</v>
      </c>
      <c r="C1994" s="37" t="s">
        <v>36</v>
      </c>
      <c r="D1994" s="37" t="s">
        <v>38</v>
      </c>
      <c r="E1994" s="37" t="s">
        <v>46</v>
      </c>
      <c r="F1994" s="37" t="s">
        <v>120</v>
      </c>
      <c r="G1994" s="36">
        <v>3652.65</v>
      </c>
      <c r="H1994" s="61">
        <v>443726012</v>
      </c>
      <c r="I1994" s="36">
        <v>0</v>
      </c>
      <c r="J1994" s="36">
        <v>0</v>
      </c>
      <c r="K1994" s="36">
        <v>0</v>
      </c>
      <c r="L1994" s="36">
        <v>-3.04</v>
      </c>
      <c r="M1994" s="36">
        <v>9889.6</v>
      </c>
      <c r="N1994" s="37" t="s">
        <v>1414</v>
      </c>
      <c r="O1994" s="14">
        <f t="shared" si="175"/>
        <v>45919.463460648149</v>
      </c>
      <c r="P1994" s="19">
        <f t="shared" si="176"/>
        <v>45919.671793981484</v>
      </c>
      <c r="Q1994" s="20" t="str">
        <f t="shared" si="177"/>
        <v>19/09/2025</v>
      </c>
      <c r="R1994" s="13" t="str">
        <f t="shared" si="178"/>
        <v>16</v>
      </c>
      <c r="S1994" s="13" t="str">
        <f t="shared" si="179"/>
        <v>Fri</v>
      </c>
    </row>
    <row r="1995" spans="1:19" x14ac:dyDescent="0.25">
      <c r="A1995" s="58">
        <v>45919.463460648149</v>
      </c>
      <c r="B1995" s="59">
        <v>444505407</v>
      </c>
      <c r="C1995" s="38" t="s">
        <v>36</v>
      </c>
      <c r="D1995" s="38" t="s">
        <v>38</v>
      </c>
      <c r="E1995" s="38" t="s">
        <v>46</v>
      </c>
      <c r="F1995" s="38" t="s">
        <v>120</v>
      </c>
      <c r="G1995" s="35">
        <v>3652.65</v>
      </c>
      <c r="H1995" s="59">
        <v>443726013</v>
      </c>
      <c r="I1995" s="35">
        <v>0</v>
      </c>
      <c r="J1995" s="35">
        <v>0</v>
      </c>
      <c r="K1995" s="35">
        <v>0</v>
      </c>
      <c r="L1995" s="35">
        <v>-3.04</v>
      </c>
      <c r="M1995" s="35">
        <v>9886.56</v>
      </c>
      <c r="N1995" s="38" t="s">
        <v>1414</v>
      </c>
      <c r="O1995" s="14">
        <f t="shared" si="175"/>
        <v>45919.463460648149</v>
      </c>
      <c r="P1995" s="19">
        <f t="shared" si="176"/>
        <v>45919.671793981484</v>
      </c>
      <c r="Q1995" s="20" t="str">
        <f t="shared" si="177"/>
        <v>19/09/2025</v>
      </c>
      <c r="R1995" s="13" t="str">
        <f t="shared" si="178"/>
        <v>16</v>
      </c>
      <c r="S1995" s="13" t="str">
        <f t="shared" si="179"/>
        <v>Fri</v>
      </c>
    </row>
    <row r="1996" spans="1:19" x14ac:dyDescent="0.25">
      <c r="A1996" s="60">
        <v>45919.466990740744</v>
      </c>
      <c r="B1996" s="61">
        <v>444506541</v>
      </c>
      <c r="C1996" s="37" t="s">
        <v>36</v>
      </c>
      <c r="D1996" s="37" t="s">
        <v>38</v>
      </c>
      <c r="E1996" s="37" t="s">
        <v>45</v>
      </c>
      <c r="F1996" s="37" t="s">
        <v>120</v>
      </c>
      <c r="G1996" s="36">
        <v>3653.07</v>
      </c>
      <c r="H1996" s="61">
        <v>443727153</v>
      </c>
      <c r="I1996" s="36">
        <v>0</v>
      </c>
      <c r="J1996" s="36">
        <v>0</v>
      </c>
      <c r="K1996" s="36">
        <v>0</v>
      </c>
      <c r="L1996" s="36">
        <v>0</v>
      </c>
      <c r="M1996" s="36">
        <v>9886.56</v>
      </c>
      <c r="N1996" s="37" t="s">
        <v>52</v>
      </c>
      <c r="O1996" s="14">
        <f t="shared" si="175"/>
        <v>45919.466990740744</v>
      </c>
      <c r="P1996" s="19">
        <f t="shared" si="176"/>
        <v>45919.67532407408</v>
      </c>
      <c r="Q1996" s="20" t="str">
        <f t="shared" si="177"/>
        <v>19/09/2025</v>
      </c>
      <c r="R1996" s="13" t="str">
        <f t="shared" si="178"/>
        <v>16</v>
      </c>
      <c r="S1996" s="13" t="str">
        <f t="shared" si="179"/>
        <v>Fri</v>
      </c>
    </row>
    <row r="1997" spans="1:19" x14ac:dyDescent="0.25">
      <c r="A1997" s="58">
        <v>45919.466990740744</v>
      </c>
      <c r="B1997" s="59">
        <v>444506542</v>
      </c>
      <c r="C1997" s="38" t="s">
        <v>36</v>
      </c>
      <c r="D1997" s="38" t="s">
        <v>38</v>
      </c>
      <c r="E1997" s="38" t="s">
        <v>45</v>
      </c>
      <c r="F1997" s="38" t="s">
        <v>120</v>
      </c>
      <c r="G1997" s="35">
        <v>3653.07</v>
      </c>
      <c r="H1997" s="59">
        <v>443727154</v>
      </c>
      <c r="I1997" s="35">
        <v>0</v>
      </c>
      <c r="J1997" s="35">
        <v>0</v>
      </c>
      <c r="K1997" s="35">
        <v>0</v>
      </c>
      <c r="L1997" s="35">
        <v>0</v>
      </c>
      <c r="M1997" s="35">
        <v>9886.56</v>
      </c>
      <c r="N1997" s="38" t="s">
        <v>47</v>
      </c>
      <c r="O1997" s="14">
        <f t="shared" si="175"/>
        <v>45919.466990740744</v>
      </c>
      <c r="P1997" s="19">
        <f t="shared" si="176"/>
        <v>45919.67532407408</v>
      </c>
      <c r="Q1997" s="20" t="str">
        <f t="shared" si="177"/>
        <v>19/09/2025</v>
      </c>
      <c r="R1997" s="13" t="str">
        <f t="shared" si="178"/>
        <v>16</v>
      </c>
      <c r="S1997" s="13" t="str">
        <f t="shared" si="179"/>
        <v>Fri</v>
      </c>
    </row>
    <row r="1998" spans="1:19" x14ac:dyDescent="0.25">
      <c r="A1998" s="60">
        <v>45919.466990740744</v>
      </c>
      <c r="B1998" s="61">
        <v>444506543</v>
      </c>
      <c r="C1998" s="37" t="s">
        <v>36</v>
      </c>
      <c r="D1998" s="37" t="s">
        <v>38</v>
      </c>
      <c r="E1998" s="37" t="s">
        <v>45</v>
      </c>
      <c r="F1998" s="37" t="s">
        <v>120</v>
      </c>
      <c r="G1998" s="36">
        <v>3653.07</v>
      </c>
      <c r="H1998" s="61">
        <v>443727155</v>
      </c>
      <c r="I1998" s="36">
        <v>0</v>
      </c>
      <c r="J1998" s="36">
        <v>0</v>
      </c>
      <c r="K1998" s="36">
        <v>0</v>
      </c>
      <c r="L1998" s="36">
        <v>0</v>
      </c>
      <c r="M1998" s="36">
        <v>9886.56</v>
      </c>
      <c r="N1998" s="37" t="s">
        <v>48</v>
      </c>
      <c r="O1998" s="14">
        <f t="shared" si="175"/>
        <v>45919.466990740744</v>
      </c>
      <c r="P1998" s="19">
        <f t="shared" si="176"/>
        <v>45919.67532407408</v>
      </c>
      <c r="Q1998" s="20" t="str">
        <f t="shared" si="177"/>
        <v>19/09/2025</v>
      </c>
      <c r="R1998" s="13" t="str">
        <f t="shared" si="178"/>
        <v>16</v>
      </c>
      <c r="S1998" s="13" t="str">
        <f t="shared" si="179"/>
        <v>Fri</v>
      </c>
    </row>
    <row r="1999" spans="1:19" x14ac:dyDescent="0.25">
      <c r="A1999" s="58">
        <v>45919.466990740744</v>
      </c>
      <c r="B1999" s="59">
        <v>444506544</v>
      </c>
      <c r="C1999" s="38" t="s">
        <v>36</v>
      </c>
      <c r="D1999" s="38" t="s">
        <v>38</v>
      </c>
      <c r="E1999" s="38" t="s">
        <v>45</v>
      </c>
      <c r="F1999" s="38" t="s">
        <v>120</v>
      </c>
      <c r="G1999" s="35">
        <v>3653.07</v>
      </c>
      <c r="H1999" s="59">
        <v>443727156</v>
      </c>
      <c r="I1999" s="35">
        <v>0</v>
      </c>
      <c r="J1999" s="35">
        <v>0</v>
      </c>
      <c r="K1999" s="35">
        <v>0</v>
      </c>
      <c r="L1999" s="35">
        <v>0</v>
      </c>
      <c r="M1999" s="35">
        <v>9886.56</v>
      </c>
      <c r="N1999" s="38" t="s">
        <v>109</v>
      </c>
      <c r="O1999" s="14">
        <f t="shared" si="175"/>
        <v>45919.466990740744</v>
      </c>
      <c r="P1999" s="19">
        <f t="shared" si="176"/>
        <v>45919.67532407408</v>
      </c>
      <c r="Q1999" s="20" t="str">
        <f t="shared" si="177"/>
        <v>19/09/2025</v>
      </c>
      <c r="R1999" s="13" t="str">
        <f t="shared" si="178"/>
        <v>16</v>
      </c>
      <c r="S1999" s="13" t="str">
        <f t="shared" si="179"/>
        <v>Fri</v>
      </c>
    </row>
    <row r="2000" spans="1:19" x14ac:dyDescent="0.25">
      <c r="A2000" s="60">
        <v>45919.467002314814</v>
      </c>
      <c r="B2000" s="61">
        <v>444506546</v>
      </c>
      <c r="C2000" s="37" t="s">
        <v>36</v>
      </c>
      <c r="D2000" s="37" t="s">
        <v>38</v>
      </c>
      <c r="E2000" s="37" t="s">
        <v>45</v>
      </c>
      <c r="F2000" s="37" t="s">
        <v>120</v>
      </c>
      <c r="G2000" s="36">
        <v>3653.07</v>
      </c>
      <c r="H2000" s="61">
        <v>443727158</v>
      </c>
      <c r="I2000" s="36">
        <v>0</v>
      </c>
      <c r="J2000" s="36">
        <v>0</v>
      </c>
      <c r="K2000" s="36">
        <v>0</v>
      </c>
      <c r="L2000" s="36">
        <v>0</v>
      </c>
      <c r="M2000" s="36">
        <v>9886.56</v>
      </c>
      <c r="N2000" s="37" t="s">
        <v>77</v>
      </c>
      <c r="O2000" s="14">
        <f t="shared" si="175"/>
        <v>45919.467002314814</v>
      </c>
      <c r="P2000" s="19">
        <f t="shared" si="176"/>
        <v>45919.675335648149</v>
      </c>
      <c r="Q2000" s="20" t="str">
        <f t="shared" si="177"/>
        <v>19/09/2025</v>
      </c>
      <c r="R2000" s="13" t="str">
        <f t="shared" si="178"/>
        <v>16</v>
      </c>
      <c r="S2000" s="13" t="str">
        <f t="shared" si="179"/>
        <v>Fri</v>
      </c>
    </row>
    <row r="2001" spans="1:19" x14ac:dyDescent="0.25">
      <c r="A2001" s="58">
        <v>45919.467002314814</v>
      </c>
      <c r="B2001" s="59">
        <v>444506548</v>
      </c>
      <c r="C2001" s="38" t="s">
        <v>36</v>
      </c>
      <c r="D2001" s="38" t="s">
        <v>38</v>
      </c>
      <c r="E2001" s="38" t="s">
        <v>45</v>
      </c>
      <c r="F2001" s="38" t="s">
        <v>120</v>
      </c>
      <c r="G2001" s="35">
        <v>3653.07</v>
      </c>
      <c r="H2001" s="59">
        <v>443727160</v>
      </c>
      <c r="I2001" s="35">
        <v>0</v>
      </c>
      <c r="J2001" s="35">
        <v>0</v>
      </c>
      <c r="K2001" s="35">
        <v>0</v>
      </c>
      <c r="L2001" s="35">
        <v>0</v>
      </c>
      <c r="M2001" s="35">
        <v>9886.56</v>
      </c>
      <c r="N2001" s="38" t="s">
        <v>114</v>
      </c>
      <c r="O2001" s="14">
        <f t="shared" si="175"/>
        <v>45919.467002314814</v>
      </c>
      <c r="P2001" s="19">
        <f t="shared" si="176"/>
        <v>45919.675335648149</v>
      </c>
      <c r="Q2001" s="20" t="str">
        <f t="shared" si="177"/>
        <v>19/09/2025</v>
      </c>
      <c r="R2001" s="13" t="str">
        <f t="shared" si="178"/>
        <v>16</v>
      </c>
      <c r="S2001" s="13" t="str">
        <f t="shared" si="179"/>
        <v>Fri</v>
      </c>
    </row>
    <row r="2002" spans="1:19" x14ac:dyDescent="0.25">
      <c r="A2002" s="60">
        <v>45919.467002314814</v>
      </c>
      <c r="B2002" s="61">
        <v>444506549</v>
      </c>
      <c r="C2002" s="37" t="s">
        <v>36</v>
      </c>
      <c r="D2002" s="37" t="s">
        <v>38</v>
      </c>
      <c r="E2002" s="37" t="s">
        <v>45</v>
      </c>
      <c r="F2002" s="37" t="s">
        <v>120</v>
      </c>
      <c r="G2002" s="36">
        <v>3653.03</v>
      </c>
      <c r="H2002" s="61">
        <v>443727161</v>
      </c>
      <c r="I2002" s="36">
        <v>0</v>
      </c>
      <c r="J2002" s="36">
        <v>0</v>
      </c>
      <c r="K2002" s="36">
        <v>0</v>
      </c>
      <c r="L2002" s="36">
        <v>0</v>
      </c>
      <c r="M2002" s="36">
        <v>9886.56</v>
      </c>
      <c r="N2002" s="37" t="s">
        <v>108</v>
      </c>
      <c r="O2002" s="14">
        <f t="shared" si="175"/>
        <v>45919.467002314814</v>
      </c>
      <c r="P2002" s="19">
        <f t="shared" si="176"/>
        <v>45919.675335648149</v>
      </c>
      <c r="Q2002" s="20" t="str">
        <f t="shared" si="177"/>
        <v>19/09/2025</v>
      </c>
      <c r="R2002" s="13" t="str">
        <f t="shared" si="178"/>
        <v>16</v>
      </c>
      <c r="S2002" s="13" t="str">
        <f t="shared" si="179"/>
        <v>Fri</v>
      </c>
    </row>
    <row r="2003" spans="1:19" x14ac:dyDescent="0.25">
      <c r="A2003" s="58">
        <v>45919.467789351853</v>
      </c>
      <c r="B2003" s="59">
        <v>444506707</v>
      </c>
      <c r="C2003" s="38" t="s">
        <v>36</v>
      </c>
      <c r="D2003" s="38" t="s">
        <v>38</v>
      </c>
      <c r="E2003" s="38" t="s">
        <v>46</v>
      </c>
      <c r="F2003" s="38" t="s">
        <v>120</v>
      </c>
      <c r="G2003" s="35">
        <v>3652.05</v>
      </c>
      <c r="H2003" s="59">
        <v>443727310</v>
      </c>
      <c r="I2003" s="35">
        <v>0</v>
      </c>
      <c r="J2003" s="35">
        <v>0</v>
      </c>
      <c r="K2003" s="35">
        <v>0</v>
      </c>
      <c r="L2003" s="35">
        <v>-3.01</v>
      </c>
      <c r="M2003" s="35">
        <v>9883.5499999999993</v>
      </c>
      <c r="N2003" s="38" t="s">
        <v>1415</v>
      </c>
      <c r="O2003" s="14">
        <f t="shared" si="175"/>
        <v>45919.467789351853</v>
      </c>
      <c r="P2003" s="19">
        <f t="shared" si="176"/>
        <v>45919.676122685189</v>
      </c>
      <c r="Q2003" s="20" t="str">
        <f t="shared" si="177"/>
        <v>19/09/2025</v>
      </c>
      <c r="R2003" s="13" t="str">
        <f t="shared" si="178"/>
        <v>16</v>
      </c>
      <c r="S2003" s="13" t="str">
        <f t="shared" si="179"/>
        <v>Fri</v>
      </c>
    </row>
    <row r="2004" spans="1:19" x14ac:dyDescent="0.25">
      <c r="A2004" s="60">
        <v>45919.468622685185</v>
      </c>
      <c r="B2004" s="61">
        <v>444506934</v>
      </c>
      <c r="C2004" s="37" t="s">
        <v>36</v>
      </c>
      <c r="D2004" s="37" t="s">
        <v>38</v>
      </c>
      <c r="E2004" s="37" t="s">
        <v>46</v>
      </c>
      <c r="F2004" s="37" t="s">
        <v>120</v>
      </c>
      <c r="G2004" s="36">
        <v>3651.42</v>
      </c>
      <c r="H2004" s="61">
        <v>443727532</v>
      </c>
      <c r="I2004" s="36">
        <v>0</v>
      </c>
      <c r="J2004" s="36">
        <v>0</v>
      </c>
      <c r="K2004" s="36">
        <v>0</v>
      </c>
      <c r="L2004" s="36">
        <v>-2.99</v>
      </c>
      <c r="M2004" s="36">
        <v>9880.56</v>
      </c>
      <c r="N2004" s="37" t="s">
        <v>1416</v>
      </c>
      <c r="O2004" s="14">
        <f t="shared" si="175"/>
        <v>45919.468622685185</v>
      </c>
      <c r="P2004" s="19">
        <f t="shared" si="176"/>
        <v>45919.67695601852</v>
      </c>
      <c r="Q2004" s="20" t="str">
        <f t="shared" si="177"/>
        <v>19/09/2025</v>
      </c>
      <c r="R2004" s="13" t="str">
        <f t="shared" si="178"/>
        <v>16</v>
      </c>
      <c r="S2004" s="13" t="str">
        <f t="shared" si="179"/>
        <v>Fri</v>
      </c>
    </row>
    <row r="2005" spans="1:19" x14ac:dyDescent="0.25">
      <c r="A2005" s="58">
        <v>45919.469166666669</v>
      </c>
      <c r="B2005" s="59">
        <v>444507221</v>
      </c>
      <c r="C2005" s="38" t="s">
        <v>36</v>
      </c>
      <c r="D2005" s="38" t="s">
        <v>38</v>
      </c>
      <c r="E2005" s="38" t="s">
        <v>46</v>
      </c>
      <c r="F2005" s="38" t="s">
        <v>120</v>
      </c>
      <c r="G2005" s="35">
        <v>3651.4</v>
      </c>
      <c r="H2005" s="59">
        <v>443727820</v>
      </c>
      <c r="I2005" s="35">
        <v>0</v>
      </c>
      <c r="J2005" s="35">
        <v>0</v>
      </c>
      <c r="K2005" s="35">
        <v>0</v>
      </c>
      <c r="L2005" s="35">
        <v>-3.05</v>
      </c>
      <c r="M2005" s="35">
        <v>9877.51</v>
      </c>
      <c r="N2005" s="38" t="s">
        <v>1417</v>
      </c>
      <c r="O2005" s="14">
        <f t="shared" si="175"/>
        <v>45919.469166666669</v>
      </c>
      <c r="P2005" s="19">
        <f t="shared" si="176"/>
        <v>45919.677500000005</v>
      </c>
      <c r="Q2005" s="20" t="str">
        <f t="shared" si="177"/>
        <v>19/09/2025</v>
      </c>
      <c r="R2005" s="13" t="str">
        <f t="shared" si="178"/>
        <v>16</v>
      </c>
      <c r="S2005" s="13" t="str">
        <f t="shared" si="179"/>
        <v>Fri</v>
      </c>
    </row>
    <row r="2006" spans="1:19" x14ac:dyDescent="0.25">
      <c r="A2006" s="60">
        <v>45919.469189814816</v>
      </c>
      <c r="B2006" s="61">
        <v>444507231</v>
      </c>
      <c r="C2006" s="37" t="s">
        <v>36</v>
      </c>
      <c r="D2006" s="37" t="s">
        <v>37</v>
      </c>
      <c r="E2006" s="37" t="s">
        <v>46</v>
      </c>
      <c r="F2006" s="37" t="s">
        <v>120</v>
      </c>
      <c r="G2006" s="36">
        <v>3651.56</v>
      </c>
      <c r="H2006" s="61">
        <v>443727830</v>
      </c>
      <c r="I2006" s="36">
        <v>0</v>
      </c>
      <c r="J2006" s="36">
        <v>0</v>
      </c>
      <c r="K2006" s="36">
        <v>0</v>
      </c>
      <c r="L2006" s="36">
        <v>1.51</v>
      </c>
      <c r="M2006" s="36">
        <v>9879.02</v>
      </c>
      <c r="N2006" s="37" t="s">
        <v>1418</v>
      </c>
      <c r="O2006" s="14">
        <f t="shared" si="175"/>
        <v>45919.469189814816</v>
      </c>
      <c r="P2006" s="19">
        <f t="shared" si="176"/>
        <v>45919.677523148152</v>
      </c>
      <c r="Q2006" s="20" t="str">
        <f t="shared" si="177"/>
        <v>19/09/2025</v>
      </c>
      <c r="R2006" s="13" t="str">
        <f t="shared" si="178"/>
        <v>16</v>
      </c>
      <c r="S2006" s="13" t="str">
        <f t="shared" si="179"/>
        <v>Fri</v>
      </c>
    </row>
    <row r="2007" spans="1:19" x14ac:dyDescent="0.25">
      <c r="A2007" s="58">
        <v>45919.469189814816</v>
      </c>
      <c r="B2007" s="59">
        <v>444507232</v>
      </c>
      <c r="C2007" s="38" t="s">
        <v>36</v>
      </c>
      <c r="D2007" s="38" t="s">
        <v>37</v>
      </c>
      <c r="E2007" s="38" t="s">
        <v>46</v>
      </c>
      <c r="F2007" s="38" t="s">
        <v>120</v>
      </c>
      <c r="G2007" s="35">
        <v>3651.56</v>
      </c>
      <c r="H2007" s="59">
        <v>443727831</v>
      </c>
      <c r="I2007" s="35">
        <v>0</v>
      </c>
      <c r="J2007" s="35">
        <v>0</v>
      </c>
      <c r="K2007" s="35">
        <v>0</v>
      </c>
      <c r="L2007" s="35">
        <v>1.51</v>
      </c>
      <c r="M2007" s="35">
        <v>9880.5300000000007</v>
      </c>
      <c r="N2007" s="38" t="s">
        <v>1418</v>
      </c>
      <c r="O2007" s="14">
        <f t="shared" si="175"/>
        <v>45919.469189814816</v>
      </c>
      <c r="P2007" s="19">
        <f t="shared" si="176"/>
        <v>45919.677523148152</v>
      </c>
      <c r="Q2007" s="20" t="str">
        <f t="shared" si="177"/>
        <v>19/09/2025</v>
      </c>
      <c r="R2007" s="13" t="str">
        <f t="shared" si="178"/>
        <v>16</v>
      </c>
      <c r="S2007" s="13" t="str">
        <f t="shared" si="179"/>
        <v>Fri</v>
      </c>
    </row>
    <row r="2008" spans="1:19" x14ac:dyDescent="0.25">
      <c r="A2008" s="60">
        <v>45919.469189814816</v>
      </c>
      <c r="B2008" s="61">
        <v>444507233</v>
      </c>
      <c r="C2008" s="37" t="s">
        <v>36</v>
      </c>
      <c r="D2008" s="37" t="s">
        <v>37</v>
      </c>
      <c r="E2008" s="37" t="s">
        <v>46</v>
      </c>
      <c r="F2008" s="37" t="s">
        <v>120</v>
      </c>
      <c r="G2008" s="36">
        <v>3651.56</v>
      </c>
      <c r="H2008" s="61">
        <v>443727832</v>
      </c>
      <c r="I2008" s="36">
        <v>0</v>
      </c>
      <c r="J2008" s="36">
        <v>0</v>
      </c>
      <c r="K2008" s="36">
        <v>0</v>
      </c>
      <c r="L2008" s="36">
        <v>1.47</v>
      </c>
      <c r="M2008" s="36">
        <v>9882</v>
      </c>
      <c r="N2008" s="37" t="s">
        <v>1418</v>
      </c>
      <c r="O2008" s="14">
        <f t="shared" si="175"/>
        <v>45919.469189814816</v>
      </c>
      <c r="P2008" s="19">
        <f t="shared" si="176"/>
        <v>45919.677523148152</v>
      </c>
      <c r="Q2008" s="20" t="str">
        <f t="shared" si="177"/>
        <v>19/09/2025</v>
      </c>
      <c r="R2008" s="13" t="str">
        <f t="shared" si="178"/>
        <v>16</v>
      </c>
      <c r="S2008" s="13" t="str">
        <f t="shared" si="179"/>
        <v>Fri</v>
      </c>
    </row>
    <row r="2009" spans="1:19" x14ac:dyDescent="0.25">
      <c r="A2009" s="58">
        <v>45919.469502314816</v>
      </c>
      <c r="B2009" s="59">
        <v>444507710</v>
      </c>
      <c r="C2009" s="38" t="s">
        <v>36</v>
      </c>
      <c r="D2009" s="38" t="s">
        <v>37</v>
      </c>
      <c r="E2009" s="38" t="s">
        <v>46</v>
      </c>
      <c r="F2009" s="38" t="s">
        <v>120</v>
      </c>
      <c r="G2009" s="35">
        <v>3651.36</v>
      </c>
      <c r="H2009" s="59">
        <v>443728294</v>
      </c>
      <c r="I2009" s="35">
        <v>0</v>
      </c>
      <c r="J2009" s="35">
        <v>0</v>
      </c>
      <c r="K2009" s="35">
        <v>0</v>
      </c>
      <c r="L2009" s="35">
        <v>2.0699999999999998</v>
      </c>
      <c r="M2009" s="35">
        <v>9884.07</v>
      </c>
      <c r="N2009" s="38" t="s">
        <v>1419</v>
      </c>
      <c r="O2009" s="14">
        <f t="shared" si="175"/>
        <v>45919.469502314816</v>
      </c>
      <c r="P2009" s="19">
        <f t="shared" si="176"/>
        <v>45919.677835648152</v>
      </c>
      <c r="Q2009" s="20" t="str">
        <f t="shared" si="177"/>
        <v>19/09/2025</v>
      </c>
      <c r="R2009" s="13" t="str">
        <f t="shared" si="178"/>
        <v>16</v>
      </c>
      <c r="S2009" s="13" t="str">
        <f t="shared" si="179"/>
        <v>Fri</v>
      </c>
    </row>
    <row r="2010" spans="1:19" x14ac:dyDescent="0.25">
      <c r="A2010" s="60">
        <v>45919.469537037039</v>
      </c>
      <c r="B2010" s="61">
        <v>444507725</v>
      </c>
      <c r="C2010" s="37" t="s">
        <v>36</v>
      </c>
      <c r="D2010" s="37" t="s">
        <v>38</v>
      </c>
      <c r="E2010" s="37" t="s">
        <v>45</v>
      </c>
      <c r="F2010" s="37" t="s">
        <v>120</v>
      </c>
      <c r="G2010" s="36">
        <v>3651.01</v>
      </c>
      <c r="H2010" s="61">
        <v>443728307</v>
      </c>
      <c r="I2010" s="36">
        <v>0</v>
      </c>
      <c r="J2010" s="36">
        <v>0</v>
      </c>
      <c r="K2010" s="36">
        <v>0</v>
      </c>
      <c r="L2010" s="36">
        <v>0</v>
      </c>
      <c r="M2010" s="36">
        <v>9884.07</v>
      </c>
      <c r="N2010" s="37" t="s">
        <v>1385</v>
      </c>
      <c r="O2010" s="14">
        <f t="shared" si="175"/>
        <v>45919.469537037039</v>
      </c>
      <c r="P2010" s="19">
        <f t="shared" si="176"/>
        <v>45919.677870370375</v>
      </c>
      <c r="Q2010" s="20" t="str">
        <f t="shared" si="177"/>
        <v>19/09/2025</v>
      </c>
      <c r="R2010" s="13" t="str">
        <f t="shared" si="178"/>
        <v>16</v>
      </c>
      <c r="S2010" s="13" t="str">
        <f t="shared" si="179"/>
        <v>Fri</v>
      </c>
    </row>
    <row r="2011" spans="1:19" x14ac:dyDescent="0.25">
      <c r="A2011" s="58">
        <v>45919.469537037039</v>
      </c>
      <c r="B2011" s="59">
        <v>444507727</v>
      </c>
      <c r="C2011" s="38" t="s">
        <v>36</v>
      </c>
      <c r="D2011" s="38" t="s">
        <v>38</v>
      </c>
      <c r="E2011" s="38" t="s">
        <v>45</v>
      </c>
      <c r="F2011" s="38" t="s">
        <v>120</v>
      </c>
      <c r="G2011" s="35">
        <v>3650.89</v>
      </c>
      <c r="H2011" s="59">
        <v>443728309</v>
      </c>
      <c r="I2011" s="35">
        <v>0</v>
      </c>
      <c r="J2011" s="35">
        <v>0</v>
      </c>
      <c r="K2011" s="35">
        <v>0</v>
      </c>
      <c r="L2011" s="35">
        <v>0</v>
      </c>
      <c r="M2011" s="35">
        <v>9884.07</v>
      </c>
      <c r="N2011" s="38" t="s">
        <v>116</v>
      </c>
      <c r="O2011" s="14">
        <f t="shared" si="175"/>
        <v>45919.469537037039</v>
      </c>
      <c r="P2011" s="19">
        <f t="shared" si="176"/>
        <v>45919.677870370375</v>
      </c>
      <c r="Q2011" s="20" t="str">
        <f t="shared" si="177"/>
        <v>19/09/2025</v>
      </c>
      <c r="R2011" s="13" t="str">
        <f t="shared" si="178"/>
        <v>16</v>
      </c>
      <c r="S2011" s="13" t="str">
        <f t="shared" si="179"/>
        <v>Fri</v>
      </c>
    </row>
    <row r="2012" spans="1:19" x14ac:dyDescent="0.25">
      <c r="A2012" s="60">
        <v>45919.469768518517</v>
      </c>
      <c r="B2012" s="61">
        <v>444507895</v>
      </c>
      <c r="C2012" s="37" t="s">
        <v>36</v>
      </c>
      <c r="D2012" s="37" t="s">
        <v>38</v>
      </c>
      <c r="E2012" s="37" t="s">
        <v>45</v>
      </c>
      <c r="F2012" s="37" t="s">
        <v>120</v>
      </c>
      <c r="G2012" s="36">
        <v>3651.83</v>
      </c>
      <c r="H2012" s="61">
        <v>443728474</v>
      </c>
      <c r="I2012" s="36">
        <v>0</v>
      </c>
      <c r="J2012" s="36">
        <v>0</v>
      </c>
      <c r="K2012" s="36">
        <v>0</v>
      </c>
      <c r="L2012" s="36">
        <v>0</v>
      </c>
      <c r="M2012" s="36">
        <v>9884.07</v>
      </c>
      <c r="N2012" s="37" t="s">
        <v>77</v>
      </c>
      <c r="O2012" s="14">
        <f t="shared" si="175"/>
        <v>45919.469768518517</v>
      </c>
      <c r="P2012" s="19">
        <f t="shared" si="176"/>
        <v>45919.678101851852</v>
      </c>
      <c r="Q2012" s="20" t="str">
        <f t="shared" si="177"/>
        <v>19/09/2025</v>
      </c>
      <c r="R2012" s="13" t="str">
        <f t="shared" si="178"/>
        <v>16</v>
      </c>
      <c r="S2012" s="13" t="str">
        <f t="shared" si="179"/>
        <v>Fri</v>
      </c>
    </row>
    <row r="2013" spans="1:19" x14ac:dyDescent="0.25">
      <c r="A2013" s="58">
        <v>45919.469768518517</v>
      </c>
      <c r="B2013" s="59">
        <v>444507897</v>
      </c>
      <c r="C2013" s="38" t="s">
        <v>36</v>
      </c>
      <c r="D2013" s="38" t="s">
        <v>38</v>
      </c>
      <c r="E2013" s="38" t="s">
        <v>45</v>
      </c>
      <c r="F2013" s="38" t="s">
        <v>120</v>
      </c>
      <c r="G2013" s="35">
        <v>3651.83</v>
      </c>
      <c r="H2013" s="59">
        <v>443728476</v>
      </c>
      <c r="I2013" s="35">
        <v>0</v>
      </c>
      <c r="J2013" s="35">
        <v>0</v>
      </c>
      <c r="K2013" s="35">
        <v>0</v>
      </c>
      <c r="L2013" s="35">
        <v>0</v>
      </c>
      <c r="M2013" s="35">
        <v>9884.07</v>
      </c>
      <c r="N2013" s="38" t="s">
        <v>109</v>
      </c>
      <c r="O2013" s="14">
        <f t="shared" si="175"/>
        <v>45919.469768518517</v>
      </c>
      <c r="P2013" s="19">
        <f t="shared" si="176"/>
        <v>45919.678101851852</v>
      </c>
      <c r="Q2013" s="20" t="str">
        <f t="shared" si="177"/>
        <v>19/09/2025</v>
      </c>
      <c r="R2013" s="13" t="str">
        <f t="shared" si="178"/>
        <v>16</v>
      </c>
      <c r="S2013" s="13" t="str">
        <f t="shared" si="179"/>
        <v>Fri</v>
      </c>
    </row>
    <row r="2014" spans="1:19" x14ac:dyDescent="0.25">
      <c r="A2014" s="60">
        <v>45919.469768518517</v>
      </c>
      <c r="B2014" s="61">
        <v>444507899</v>
      </c>
      <c r="C2014" s="37" t="s">
        <v>36</v>
      </c>
      <c r="D2014" s="37" t="s">
        <v>38</v>
      </c>
      <c r="E2014" s="37" t="s">
        <v>45</v>
      </c>
      <c r="F2014" s="37" t="s">
        <v>120</v>
      </c>
      <c r="G2014" s="36">
        <v>3651.83</v>
      </c>
      <c r="H2014" s="61">
        <v>443728480</v>
      </c>
      <c r="I2014" s="36">
        <v>0</v>
      </c>
      <c r="J2014" s="36">
        <v>0</v>
      </c>
      <c r="K2014" s="36">
        <v>0</v>
      </c>
      <c r="L2014" s="36">
        <v>0</v>
      </c>
      <c r="M2014" s="36">
        <v>9884.07</v>
      </c>
      <c r="N2014" s="37" t="s">
        <v>108</v>
      </c>
      <c r="O2014" s="14">
        <f t="shared" ref="O2014:O2077" si="180">A2014</f>
        <v>45919.469768518517</v>
      </c>
      <c r="P2014" s="19">
        <f t="shared" ref="P2014:P2077" si="181">O2014+(5/24)</f>
        <v>45919.678101851852</v>
      </c>
      <c r="Q2014" s="20" t="str">
        <f t="shared" ref="Q2014:Q2077" si="182">TEXT(P2014,"dd/mm/yyyy")</f>
        <v>19/09/2025</v>
      </c>
      <c r="R2014" s="13" t="str">
        <f t="shared" ref="R2014:R2077" si="183">TEXT(P2014,"hh")</f>
        <v>16</v>
      </c>
      <c r="S2014" s="13" t="str">
        <f t="shared" ref="S2014:S2077" si="184">TEXT(P2014,"ddd")</f>
        <v>Fri</v>
      </c>
    </row>
    <row r="2015" spans="1:19" x14ac:dyDescent="0.25">
      <c r="A2015" s="58">
        <v>45919.469814814816</v>
      </c>
      <c r="B2015" s="59">
        <v>444507915</v>
      </c>
      <c r="C2015" s="38" t="s">
        <v>36</v>
      </c>
      <c r="D2015" s="38" t="s">
        <v>37</v>
      </c>
      <c r="E2015" s="38" t="s">
        <v>46</v>
      </c>
      <c r="F2015" s="38" t="s">
        <v>120</v>
      </c>
      <c r="G2015" s="35">
        <v>3652.16</v>
      </c>
      <c r="H2015" s="59">
        <v>443728494</v>
      </c>
      <c r="I2015" s="35">
        <v>0</v>
      </c>
      <c r="J2015" s="35">
        <v>0</v>
      </c>
      <c r="K2015" s="35">
        <v>0</v>
      </c>
      <c r="L2015" s="35">
        <v>0.91</v>
      </c>
      <c r="M2015" s="35">
        <v>9884.98</v>
      </c>
      <c r="N2015" s="38" t="s">
        <v>1420</v>
      </c>
      <c r="O2015" s="14">
        <f t="shared" si="180"/>
        <v>45919.469814814816</v>
      </c>
      <c r="P2015" s="19">
        <f t="shared" si="181"/>
        <v>45919.678148148152</v>
      </c>
      <c r="Q2015" s="20" t="str">
        <f t="shared" si="182"/>
        <v>19/09/2025</v>
      </c>
      <c r="R2015" s="13" t="str">
        <f t="shared" si="183"/>
        <v>16</v>
      </c>
      <c r="S2015" s="13" t="str">
        <f t="shared" si="184"/>
        <v>Fri</v>
      </c>
    </row>
    <row r="2016" spans="1:19" x14ac:dyDescent="0.25">
      <c r="A2016" s="60">
        <v>45919.469814814816</v>
      </c>
      <c r="B2016" s="61">
        <v>444507916</v>
      </c>
      <c r="C2016" s="37" t="s">
        <v>36</v>
      </c>
      <c r="D2016" s="37" t="s">
        <v>37</v>
      </c>
      <c r="E2016" s="37" t="s">
        <v>46</v>
      </c>
      <c r="F2016" s="37" t="s">
        <v>120</v>
      </c>
      <c r="G2016" s="36">
        <v>3652.16</v>
      </c>
      <c r="H2016" s="61">
        <v>443728495</v>
      </c>
      <c r="I2016" s="36">
        <v>0</v>
      </c>
      <c r="J2016" s="36">
        <v>0</v>
      </c>
      <c r="K2016" s="36">
        <v>0</v>
      </c>
      <c r="L2016" s="36">
        <v>0.91</v>
      </c>
      <c r="M2016" s="36">
        <v>9885.89</v>
      </c>
      <c r="N2016" s="37" t="s">
        <v>1420</v>
      </c>
      <c r="O2016" s="14">
        <f t="shared" si="180"/>
        <v>45919.469814814816</v>
      </c>
      <c r="P2016" s="19">
        <f t="shared" si="181"/>
        <v>45919.678148148152</v>
      </c>
      <c r="Q2016" s="20" t="str">
        <f t="shared" si="182"/>
        <v>19/09/2025</v>
      </c>
      <c r="R2016" s="13" t="str">
        <f t="shared" si="183"/>
        <v>16</v>
      </c>
      <c r="S2016" s="13" t="str">
        <f t="shared" si="184"/>
        <v>Fri</v>
      </c>
    </row>
    <row r="2017" spans="1:19" x14ac:dyDescent="0.25">
      <c r="A2017" s="58">
        <v>45919.469814814816</v>
      </c>
      <c r="B2017" s="59">
        <v>444507917</v>
      </c>
      <c r="C2017" s="38" t="s">
        <v>36</v>
      </c>
      <c r="D2017" s="38" t="s">
        <v>37</v>
      </c>
      <c r="E2017" s="38" t="s">
        <v>46</v>
      </c>
      <c r="F2017" s="38" t="s">
        <v>120</v>
      </c>
      <c r="G2017" s="35">
        <v>3652.16</v>
      </c>
      <c r="H2017" s="59">
        <v>443728496</v>
      </c>
      <c r="I2017" s="35">
        <v>0</v>
      </c>
      <c r="J2017" s="35">
        <v>0</v>
      </c>
      <c r="K2017" s="35">
        <v>0</v>
      </c>
      <c r="L2017" s="35">
        <v>0.91</v>
      </c>
      <c r="M2017" s="35">
        <v>9886.7999999999993</v>
      </c>
      <c r="N2017" s="38" t="s">
        <v>1420</v>
      </c>
      <c r="O2017" s="14">
        <f t="shared" si="180"/>
        <v>45919.469814814816</v>
      </c>
      <c r="P2017" s="19">
        <f t="shared" si="181"/>
        <v>45919.678148148152</v>
      </c>
      <c r="Q2017" s="20" t="str">
        <f t="shared" si="182"/>
        <v>19/09/2025</v>
      </c>
      <c r="R2017" s="13" t="str">
        <f t="shared" si="183"/>
        <v>16</v>
      </c>
      <c r="S2017" s="13" t="str">
        <f t="shared" si="184"/>
        <v>Fri</v>
      </c>
    </row>
    <row r="2018" spans="1:19" x14ac:dyDescent="0.25">
      <c r="A2018" s="60">
        <v>45919.470925925925</v>
      </c>
      <c r="B2018" s="61">
        <v>444508421</v>
      </c>
      <c r="C2018" s="37" t="s">
        <v>36</v>
      </c>
      <c r="D2018" s="37" t="s">
        <v>37</v>
      </c>
      <c r="E2018" s="37" t="s">
        <v>46</v>
      </c>
      <c r="F2018" s="37" t="s">
        <v>120</v>
      </c>
      <c r="G2018" s="36">
        <v>3650.26</v>
      </c>
      <c r="H2018" s="61">
        <v>443728989</v>
      </c>
      <c r="I2018" s="36">
        <v>0</v>
      </c>
      <c r="J2018" s="36">
        <v>0</v>
      </c>
      <c r="K2018" s="36">
        <v>0</v>
      </c>
      <c r="L2018" s="36">
        <v>1.57</v>
      </c>
      <c r="M2018" s="36">
        <v>9888.3700000000008</v>
      </c>
      <c r="N2018" s="37" t="s">
        <v>1421</v>
      </c>
      <c r="O2018" s="14">
        <f t="shared" si="180"/>
        <v>45919.470925925925</v>
      </c>
      <c r="P2018" s="19">
        <f t="shared" si="181"/>
        <v>45919.679259259261</v>
      </c>
      <c r="Q2018" s="20" t="str">
        <f t="shared" si="182"/>
        <v>19/09/2025</v>
      </c>
      <c r="R2018" s="13" t="str">
        <f t="shared" si="183"/>
        <v>16</v>
      </c>
      <c r="S2018" s="13" t="str">
        <f t="shared" si="184"/>
        <v>Fri</v>
      </c>
    </row>
    <row r="2019" spans="1:19" x14ac:dyDescent="0.25">
      <c r="A2019" s="58">
        <v>45919.470925925925</v>
      </c>
      <c r="B2019" s="59">
        <v>444508423</v>
      </c>
      <c r="C2019" s="38" t="s">
        <v>36</v>
      </c>
      <c r="D2019" s="38" t="s">
        <v>37</v>
      </c>
      <c r="E2019" s="38" t="s">
        <v>46</v>
      </c>
      <c r="F2019" s="38" t="s">
        <v>120</v>
      </c>
      <c r="G2019" s="35">
        <v>3650.26</v>
      </c>
      <c r="H2019" s="59">
        <v>443728990</v>
      </c>
      <c r="I2019" s="35">
        <v>0</v>
      </c>
      <c r="J2019" s="35">
        <v>0</v>
      </c>
      <c r="K2019" s="35">
        <v>0</v>
      </c>
      <c r="L2019" s="35">
        <v>1.57</v>
      </c>
      <c r="M2019" s="35">
        <v>9889.94</v>
      </c>
      <c r="N2019" s="38" t="s">
        <v>1421</v>
      </c>
      <c r="O2019" s="14">
        <f t="shared" si="180"/>
        <v>45919.470925925925</v>
      </c>
      <c r="P2019" s="19">
        <f t="shared" si="181"/>
        <v>45919.679259259261</v>
      </c>
      <c r="Q2019" s="20" t="str">
        <f t="shared" si="182"/>
        <v>19/09/2025</v>
      </c>
      <c r="R2019" s="13" t="str">
        <f t="shared" si="183"/>
        <v>16</v>
      </c>
      <c r="S2019" s="13" t="str">
        <f t="shared" si="184"/>
        <v>Fri</v>
      </c>
    </row>
    <row r="2020" spans="1:19" x14ac:dyDescent="0.25">
      <c r="A2020" s="60">
        <v>45919.470925925925</v>
      </c>
      <c r="B2020" s="61">
        <v>444508424</v>
      </c>
      <c r="C2020" s="37" t="s">
        <v>36</v>
      </c>
      <c r="D2020" s="37" t="s">
        <v>37</v>
      </c>
      <c r="E2020" s="37" t="s">
        <v>46</v>
      </c>
      <c r="F2020" s="37" t="s">
        <v>120</v>
      </c>
      <c r="G2020" s="36">
        <v>3650.26</v>
      </c>
      <c r="H2020" s="61">
        <v>443728991</v>
      </c>
      <c r="I2020" s="36">
        <v>0</v>
      </c>
      <c r="J2020" s="36">
        <v>0</v>
      </c>
      <c r="K2020" s="36">
        <v>0</v>
      </c>
      <c r="L2020" s="36">
        <v>1.57</v>
      </c>
      <c r="M2020" s="36">
        <v>9891.51</v>
      </c>
      <c r="N2020" s="37" t="s">
        <v>1421</v>
      </c>
      <c r="O2020" s="14">
        <f t="shared" si="180"/>
        <v>45919.470925925925</v>
      </c>
      <c r="P2020" s="19">
        <f t="shared" si="181"/>
        <v>45919.679259259261</v>
      </c>
      <c r="Q2020" s="20" t="str">
        <f t="shared" si="182"/>
        <v>19/09/2025</v>
      </c>
      <c r="R2020" s="13" t="str">
        <f t="shared" si="183"/>
        <v>16</v>
      </c>
      <c r="S2020" s="13" t="str">
        <f t="shared" si="184"/>
        <v>Fri</v>
      </c>
    </row>
    <row r="2021" spans="1:19" x14ac:dyDescent="0.25">
      <c r="A2021" s="58">
        <v>45919.471215277779</v>
      </c>
      <c r="B2021" s="59">
        <v>444508850</v>
      </c>
      <c r="C2021" s="38" t="s">
        <v>36</v>
      </c>
      <c r="D2021" s="38" t="s">
        <v>37</v>
      </c>
      <c r="E2021" s="38" t="s">
        <v>46</v>
      </c>
      <c r="F2021" s="38" t="s">
        <v>120</v>
      </c>
      <c r="G2021" s="35">
        <v>3650.02</v>
      </c>
      <c r="H2021" s="59">
        <v>443729412</v>
      </c>
      <c r="I2021" s="35">
        <v>0</v>
      </c>
      <c r="J2021" s="35">
        <v>0</v>
      </c>
      <c r="K2021" s="35">
        <v>0</v>
      </c>
      <c r="L2021" s="35">
        <v>3.54</v>
      </c>
      <c r="M2021" s="35">
        <v>9895.0499999999993</v>
      </c>
      <c r="N2021" s="38" t="s">
        <v>1422</v>
      </c>
      <c r="O2021" s="14">
        <f t="shared" si="180"/>
        <v>45919.471215277779</v>
      </c>
      <c r="P2021" s="19">
        <f t="shared" si="181"/>
        <v>45919.679548611115</v>
      </c>
      <c r="Q2021" s="20" t="str">
        <f t="shared" si="182"/>
        <v>19/09/2025</v>
      </c>
      <c r="R2021" s="13" t="str">
        <f t="shared" si="183"/>
        <v>16</v>
      </c>
      <c r="S2021" s="13" t="str">
        <f t="shared" si="184"/>
        <v>Fri</v>
      </c>
    </row>
    <row r="2022" spans="1:19" x14ac:dyDescent="0.25">
      <c r="A2022" s="60">
        <v>45919.471550925926</v>
      </c>
      <c r="B2022" s="61">
        <v>444509040</v>
      </c>
      <c r="C2022" s="37" t="s">
        <v>36</v>
      </c>
      <c r="D2022" s="37" t="s">
        <v>37</v>
      </c>
      <c r="E2022" s="37" t="s">
        <v>46</v>
      </c>
      <c r="F2022" s="37" t="s">
        <v>120</v>
      </c>
      <c r="G2022" s="36">
        <v>3650.81</v>
      </c>
      <c r="H2022" s="61">
        <v>443729600</v>
      </c>
      <c r="I2022" s="36">
        <v>0</v>
      </c>
      <c r="J2022" s="36">
        <v>0</v>
      </c>
      <c r="K2022" s="36">
        <v>0</v>
      </c>
      <c r="L2022" s="36">
        <v>2.63</v>
      </c>
      <c r="M2022" s="36">
        <v>9897.68</v>
      </c>
      <c r="N2022" s="37" t="s">
        <v>1423</v>
      </c>
      <c r="O2022" s="14">
        <f t="shared" si="180"/>
        <v>45919.471550925926</v>
      </c>
      <c r="P2022" s="19">
        <f t="shared" si="181"/>
        <v>45919.679884259262</v>
      </c>
      <c r="Q2022" s="20" t="str">
        <f t="shared" si="182"/>
        <v>19/09/2025</v>
      </c>
      <c r="R2022" s="13" t="str">
        <f t="shared" si="183"/>
        <v>16</v>
      </c>
      <c r="S2022" s="13" t="str">
        <f t="shared" si="184"/>
        <v>Fri</v>
      </c>
    </row>
    <row r="2023" spans="1:19" x14ac:dyDescent="0.25">
      <c r="A2023" s="58">
        <v>45919.471620370372</v>
      </c>
      <c r="B2023" s="59">
        <v>444509057</v>
      </c>
      <c r="C2023" s="38" t="s">
        <v>36</v>
      </c>
      <c r="D2023" s="38" t="s">
        <v>38</v>
      </c>
      <c r="E2023" s="38" t="s">
        <v>45</v>
      </c>
      <c r="F2023" s="38" t="s">
        <v>120</v>
      </c>
      <c r="G2023" s="35">
        <v>3650.3</v>
      </c>
      <c r="H2023" s="59">
        <v>443729618</v>
      </c>
      <c r="I2023" s="35">
        <v>0</v>
      </c>
      <c r="J2023" s="35">
        <v>0</v>
      </c>
      <c r="K2023" s="35">
        <v>0</v>
      </c>
      <c r="L2023" s="35">
        <v>0</v>
      </c>
      <c r="M2023" s="35">
        <v>9897.68</v>
      </c>
      <c r="N2023" s="38" t="s">
        <v>115</v>
      </c>
      <c r="O2023" s="14">
        <f t="shared" si="180"/>
        <v>45919.471620370372</v>
      </c>
      <c r="P2023" s="19">
        <f t="shared" si="181"/>
        <v>45919.679953703708</v>
      </c>
      <c r="Q2023" s="20" t="str">
        <f t="shared" si="182"/>
        <v>19/09/2025</v>
      </c>
      <c r="R2023" s="13" t="str">
        <f t="shared" si="183"/>
        <v>16</v>
      </c>
      <c r="S2023" s="13" t="str">
        <f t="shared" si="184"/>
        <v>Fri</v>
      </c>
    </row>
    <row r="2024" spans="1:19" x14ac:dyDescent="0.25">
      <c r="A2024" s="60">
        <v>45919.471620370372</v>
      </c>
      <c r="B2024" s="61">
        <v>444509059</v>
      </c>
      <c r="C2024" s="37" t="s">
        <v>36</v>
      </c>
      <c r="D2024" s="37" t="s">
        <v>38</v>
      </c>
      <c r="E2024" s="37" t="s">
        <v>45</v>
      </c>
      <c r="F2024" s="37" t="s">
        <v>120</v>
      </c>
      <c r="G2024" s="36">
        <v>3650.3</v>
      </c>
      <c r="H2024" s="61">
        <v>443729620</v>
      </c>
      <c r="I2024" s="36">
        <v>0</v>
      </c>
      <c r="J2024" s="36">
        <v>0</v>
      </c>
      <c r="K2024" s="36">
        <v>0</v>
      </c>
      <c r="L2024" s="36">
        <v>0</v>
      </c>
      <c r="M2024" s="36">
        <v>9897.68</v>
      </c>
      <c r="N2024" s="37" t="s">
        <v>119</v>
      </c>
      <c r="O2024" s="14">
        <f t="shared" si="180"/>
        <v>45919.471620370372</v>
      </c>
      <c r="P2024" s="19">
        <f t="shared" si="181"/>
        <v>45919.679953703708</v>
      </c>
      <c r="Q2024" s="20" t="str">
        <f t="shared" si="182"/>
        <v>19/09/2025</v>
      </c>
      <c r="R2024" s="13" t="str">
        <f t="shared" si="183"/>
        <v>16</v>
      </c>
      <c r="S2024" s="13" t="str">
        <f t="shared" si="184"/>
        <v>Fri</v>
      </c>
    </row>
    <row r="2025" spans="1:19" x14ac:dyDescent="0.25">
      <c r="A2025" s="58">
        <v>45919.472002314818</v>
      </c>
      <c r="B2025" s="59">
        <v>444509298</v>
      </c>
      <c r="C2025" s="38" t="s">
        <v>36</v>
      </c>
      <c r="D2025" s="38" t="s">
        <v>37</v>
      </c>
      <c r="E2025" s="38" t="s">
        <v>46</v>
      </c>
      <c r="F2025" s="38" t="s">
        <v>120</v>
      </c>
      <c r="G2025" s="35">
        <v>3651.54</v>
      </c>
      <c r="H2025" s="59">
        <v>443729855</v>
      </c>
      <c r="I2025" s="35">
        <v>0</v>
      </c>
      <c r="J2025" s="35">
        <v>0</v>
      </c>
      <c r="K2025" s="35">
        <v>0</v>
      </c>
      <c r="L2025" s="35">
        <v>1.53</v>
      </c>
      <c r="M2025" s="35">
        <v>9899.2099999999991</v>
      </c>
      <c r="N2025" s="38" t="s">
        <v>1424</v>
      </c>
      <c r="O2025" s="14">
        <f t="shared" si="180"/>
        <v>45919.472002314818</v>
      </c>
      <c r="P2025" s="19">
        <f t="shared" si="181"/>
        <v>45919.680335648154</v>
      </c>
      <c r="Q2025" s="20" t="str">
        <f t="shared" si="182"/>
        <v>19/09/2025</v>
      </c>
      <c r="R2025" s="13" t="str">
        <f t="shared" si="183"/>
        <v>16</v>
      </c>
      <c r="S2025" s="13" t="str">
        <f t="shared" si="184"/>
        <v>Fri</v>
      </c>
    </row>
    <row r="2026" spans="1:19" x14ac:dyDescent="0.25">
      <c r="A2026" s="60">
        <v>45919.472974537035</v>
      </c>
      <c r="B2026" s="61">
        <v>444509894</v>
      </c>
      <c r="C2026" s="37" t="s">
        <v>36</v>
      </c>
      <c r="D2026" s="37" t="s">
        <v>37</v>
      </c>
      <c r="E2026" s="37" t="s">
        <v>46</v>
      </c>
      <c r="F2026" s="37" t="s">
        <v>120</v>
      </c>
      <c r="G2026" s="36">
        <v>3653.34</v>
      </c>
      <c r="H2026" s="61">
        <v>443730454</v>
      </c>
      <c r="I2026" s="36">
        <v>0</v>
      </c>
      <c r="J2026" s="36">
        <v>0</v>
      </c>
      <c r="K2026" s="36">
        <v>0</v>
      </c>
      <c r="L2026" s="36">
        <v>-3.04</v>
      </c>
      <c r="M2026" s="36">
        <v>9896.17</v>
      </c>
      <c r="N2026" s="37" t="s">
        <v>1425</v>
      </c>
      <c r="O2026" s="14">
        <f t="shared" si="180"/>
        <v>45919.472974537035</v>
      </c>
      <c r="P2026" s="19">
        <f t="shared" si="181"/>
        <v>45919.681307870371</v>
      </c>
      <c r="Q2026" s="20" t="str">
        <f t="shared" si="182"/>
        <v>19/09/2025</v>
      </c>
      <c r="R2026" s="13" t="str">
        <f t="shared" si="183"/>
        <v>16</v>
      </c>
      <c r="S2026" s="13" t="str">
        <f t="shared" si="184"/>
        <v>Fri</v>
      </c>
    </row>
    <row r="2027" spans="1:19" x14ac:dyDescent="0.25">
      <c r="A2027" s="58">
        <v>45919.472974537035</v>
      </c>
      <c r="B2027" s="59">
        <v>444509895</v>
      </c>
      <c r="C2027" s="38" t="s">
        <v>36</v>
      </c>
      <c r="D2027" s="38" t="s">
        <v>37</v>
      </c>
      <c r="E2027" s="38" t="s">
        <v>46</v>
      </c>
      <c r="F2027" s="38" t="s">
        <v>120</v>
      </c>
      <c r="G2027" s="35">
        <v>3653.34</v>
      </c>
      <c r="H2027" s="59">
        <v>443730455</v>
      </c>
      <c r="I2027" s="35">
        <v>0</v>
      </c>
      <c r="J2027" s="35">
        <v>0</v>
      </c>
      <c r="K2027" s="35">
        <v>0</v>
      </c>
      <c r="L2027" s="35">
        <v>-3.04</v>
      </c>
      <c r="M2027" s="35">
        <v>9893.1299999999992</v>
      </c>
      <c r="N2027" s="38" t="s">
        <v>1425</v>
      </c>
      <c r="O2027" s="14">
        <f t="shared" si="180"/>
        <v>45919.472974537035</v>
      </c>
      <c r="P2027" s="19">
        <f t="shared" si="181"/>
        <v>45919.681307870371</v>
      </c>
      <c r="Q2027" s="20" t="str">
        <f t="shared" si="182"/>
        <v>19/09/2025</v>
      </c>
      <c r="R2027" s="13" t="str">
        <f t="shared" si="183"/>
        <v>16</v>
      </c>
      <c r="S2027" s="13" t="str">
        <f t="shared" si="184"/>
        <v>Fri</v>
      </c>
    </row>
    <row r="2028" spans="1:19" x14ac:dyDescent="0.25">
      <c r="A2028" s="60">
        <v>45919.473819444444</v>
      </c>
      <c r="B2028" s="61">
        <v>444510397</v>
      </c>
      <c r="C2028" s="37" t="s">
        <v>36</v>
      </c>
      <c r="D2028" s="37" t="s">
        <v>37</v>
      </c>
      <c r="E2028" s="37" t="s">
        <v>45</v>
      </c>
      <c r="F2028" s="37" t="s">
        <v>120</v>
      </c>
      <c r="G2028" s="36">
        <v>3653.15</v>
      </c>
      <c r="H2028" s="61">
        <v>443730957</v>
      </c>
      <c r="I2028" s="36">
        <v>0</v>
      </c>
      <c r="J2028" s="36">
        <v>0</v>
      </c>
      <c r="K2028" s="36">
        <v>0</v>
      </c>
      <c r="L2028" s="36">
        <v>0</v>
      </c>
      <c r="M2028" s="36">
        <v>9893.1299999999992</v>
      </c>
      <c r="N2028" s="37" t="s">
        <v>119</v>
      </c>
      <c r="O2028" s="14">
        <f t="shared" si="180"/>
        <v>45919.473819444444</v>
      </c>
      <c r="P2028" s="19">
        <f t="shared" si="181"/>
        <v>45919.682152777779</v>
      </c>
      <c r="Q2028" s="20" t="str">
        <f t="shared" si="182"/>
        <v>19/09/2025</v>
      </c>
      <c r="R2028" s="13" t="str">
        <f t="shared" si="183"/>
        <v>16</v>
      </c>
      <c r="S2028" s="13" t="str">
        <f t="shared" si="184"/>
        <v>Fri</v>
      </c>
    </row>
    <row r="2029" spans="1:19" x14ac:dyDescent="0.25">
      <c r="A2029" s="58">
        <v>45919.473819444444</v>
      </c>
      <c r="B2029" s="59">
        <v>444510400</v>
      </c>
      <c r="C2029" s="38" t="s">
        <v>36</v>
      </c>
      <c r="D2029" s="38" t="s">
        <v>37</v>
      </c>
      <c r="E2029" s="38" t="s">
        <v>45</v>
      </c>
      <c r="F2029" s="38" t="s">
        <v>120</v>
      </c>
      <c r="G2029" s="35">
        <v>3653.12</v>
      </c>
      <c r="H2029" s="59">
        <v>443730958</v>
      </c>
      <c r="I2029" s="35">
        <v>0</v>
      </c>
      <c r="J2029" s="35">
        <v>0</v>
      </c>
      <c r="K2029" s="35">
        <v>0</v>
      </c>
      <c r="L2029" s="35">
        <v>0</v>
      </c>
      <c r="M2029" s="35">
        <v>9893.1299999999992</v>
      </c>
      <c r="N2029" s="38" t="s">
        <v>115</v>
      </c>
      <c r="O2029" s="14">
        <f t="shared" si="180"/>
        <v>45919.473819444444</v>
      </c>
      <c r="P2029" s="19">
        <f t="shared" si="181"/>
        <v>45919.682152777779</v>
      </c>
      <c r="Q2029" s="20" t="str">
        <f t="shared" si="182"/>
        <v>19/09/2025</v>
      </c>
      <c r="R2029" s="13" t="str">
        <f t="shared" si="183"/>
        <v>16</v>
      </c>
      <c r="S2029" s="13" t="str">
        <f t="shared" si="184"/>
        <v>Fri</v>
      </c>
    </row>
    <row r="2030" spans="1:19" x14ac:dyDescent="0.25">
      <c r="A2030" s="60">
        <v>45919.479803240742</v>
      </c>
      <c r="B2030" s="61">
        <v>444512174</v>
      </c>
      <c r="C2030" s="37" t="s">
        <v>36</v>
      </c>
      <c r="D2030" s="37" t="s">
        <v>37</v>
      </c>
      <c r="E2030" s="37" t="s">
        <v>46</v>
      </c>
      <c r="F2030" s="37" t="s">
        <v>120</v>
      </c>
      <c r="G2030" s="36">
        <v>3654.16</v>
      </c>
      <c r="H2030" s="61">
        <v>443732695</v>
      </c>
      <c r="I2030" s="36">
        <v>0</v>
      </c>
      <c r="J2030" s="36">
        <v>0</v>
      </c>
      <c r="K2030" s="36">
        <v>0</v>
      </c>
      <c r="L2030" s="36">
        <v>-3.15</v>
      </c>
      <c r="M2030" s="36">
        <v>9889.98</v>
      </c>
      <c r="N2030" s="37" t="s">
        <v>1426</v>
      </c>
      <c r="O2030" s="14">
        <f t="shared" si="180"/>
        <v>45919.479803240742</v>
      </c>
      <c r="P2030" s="19">
        <f t="shared" si="181"/>
        <v>45919.688136574077</v>
      </c>
      <c r="Q2030" s="20" t="str">
        <f t="shared" si="182"/>
        <v>19/09/2025</v>
      </c>
      <c r="R2030" s="13" t="str">
        <f t="shared" si="183"/>
        <v>16</v>
      </c>
      <c r="S2030" s="13" t="str">
        <f t="shared" si="184"/>
        <v>Fri</v>
      </c>
    </row>
    <row r="2031" spans="1:19" x14ac:dyDescent="0.25">
      <c r="A2031" s="58">
        <v>45919.479803240742</v>
      </c>
      <c r="B2031" s="59">
        <v>444512175</v>
      </c>
      <c r="C2031" s="38" t="s">
        <v>36</v>
      </c>
      <c r="D2031" s="38" t="s">
        <v>37</v>
      </c>
      <c r="E2031" s="38" t="s">
        <v>46</v>
      </c>
      <c r="F2031" s="38" t="s">
        <v>120</v>
      </c>
      <c r="G2031" s="35">
        <v>3654.16</v>
      </c>
      <c r="H2031" s="59">
        <v>443732696</v>
      </c>
      <c r="I2031" s="35">
        <v>0</v>
      </c>
      <c r="J2031" s="35">
        <v>0</v>
      </c>
      <c r="K2031" s="35">
        <v>0</v>
      </c>
      <c r="L2031" s="35">
        <v>-3.27</v>
      </c>
      <c r="M2031" s="35">
        <v>9886.7099999999991</v>
      </c>
      <c r="N2031" s="38" t="s">
        <v>1426</v>
      </c>
      <c r="O2031" s="14">
        <f t="shared" si="180"/>
        <v>45919.479803240742</v>
      </c>
      <c r="P2031" s="19">
        <f t="shared" si="181"/>
        <v>45919.688136574077</v>
      </c>
      <c r="Q2031" s="20" t="str">
        <f t="shared" si="182"/>
        <v>19/09/2025</v>
      </c>
      <c r="R2031" s="13" t="str">
        <f t="shared" si="183"/>
        <v>16</v>
      </c>
      <c r="S2031" s="13" t="str">
        <f t="shared" si="184"/>
        <v>Fri</v>
      </c>
    </row>
    <row r="2032" spans="1:19" x14ac:dyDescent="0.25">
      <c r="A2032" s="60">
        <v>45919.480763888889</v>
      </c>
      <c r="B2032" s="61">
        <v>444512519</v>
      </c>
      <c r="C2032" s="37" t="s">
        <v>36</v>
      </c>
      <c r="D2032" s="37" t="s">
        <v>37</v>
      </c>
      <c r="E2032" s="37" t="s">
        <v>45</v>
      </c>
      <c r="F2032" s="37" t="s">
        <v>120</v>
      </c>
      <c r="G2032" s="36">
        <v>3654.11</v>
      </c>
      <c r="H2032" s="61">
        <v>443733026</v>
      </c>
      <c r="I2032" s="36">
        <v>0</v>
      </c>
      <c r="J2032" s="36">
        <v>0</v>
      </c>
      <c r="K2032" s="36">
        <v>0</v>
      </c>
      <c r="L2032" s="36">
        <v>0</v>
      </c>
      <c r="M2032" s="36">
        <v>9886.7099999999991</v>
      </c>
      <c r="N2032" s="37" t="s">
        <v>1385</v>
      </c>
      <c r="O2032" s="14">
        <f t="shared" si="180"/>
        <v>45919.480763888889</v>
      </c>
      <c r="P2032" s="19">
        <f t="shared" si="181"/>
        <v>45919.689097222225</v>
      </c>
      <c r="Q2032" s="20" t="str">
        <f t="shared" si="182"/>
        <v>19/09/2025</v>
      </c>
      <c r="R2032" s="13" t="str">
        <f t="shared" si="183"/>
        <v>16</v>
      </c>
      <c r="S2032" s="13" t="str">
        <f t="shared" si="184"/>
        <v>Fri</v>
      </c>
    </row>
    <row r="2033" spans="1:19" x14ac:dyDescent="0.25">
      <c r="A2033" s="58">
        <v>45919.480763888889</v>
      </c>
      <c r="B2033" s="59">
        <v>444512520</v>
      </c>
      <c r="C2033" s="38" t="s">
        <v>36</v>
      </c>
      <c r="D2033" s="38" t="s">
        <v>37</v>
      </c>
      <c r="E2033" s="38" t="s">
        <v>45</v>
      </c>
      <c r="F2033" s="38" t="s">
        <v>120</v>
      </c>
      <c r="G2033" s="35">
        <v>3654.08</v>
      </c>
      <c r="H2033" s="59">
        <v>443733027</v>
      </c>
      <c r="I2033" s="35">
        <v>0</v>
      </c>
      <c r="J2033" s="35">
        <v>0</v>
      </c>
      <c r="K2033" s="35">
        <v>0</v>
      </c>
      <c r="L2033" s="35">
        <v>0</v>
      </c>
      <c r="M2033" s="35">
        <v>9886.7099999999991</v>
      </c>
      <c r="N2033" s="38" t="s">
        <v>116</v>
      </c>
      <c r="O2033" s="14">
        <f t="shared" si="180"/>
        <v>45919.480763888889</v>
      </c>
      <c r="P2033" s="19">
        <f t="shared" si="181"/>
        <v>45919.689097222225</v>
      </c>
      <c r="Q2033" s="20" t="str">
        <f t="shared" si="182"/>
        <v>19/09/2025</v>
      </c>
      <c r="R2033" s="13" t="str">
        <f t="shared" si="183"/>
        <v>16</v>
      </c>
      <c r="S2033" s="13" t="str">
        <f t="shared" si="184"/>
        <v>Fri</v>
      </c>
    </row>
    <row r="2034" spans="1:19" x14ac:dyDescent="0.25">
      <c r="A2034" s="60">
        <v>45919.4844212963</v>
      </c>
      <c r="B2034" s="61">
        <v>444514873</v>
      </c>
      <c r="C2034" s="37" t="s">
        <v>36</v>
      </c>
      <c r="D2034" s="37" t="s">
        <v>38</v>
      </c>
      <c r="E2034" s="37" t="s">
        <v>46</v>
      </c>
      <c r="F2034" s="37" t="s">
        <v>120</v>
      </c>
      <c r="G2034" s="36">
        <v>3655.03</v>
      </c>
      <c r="H2034" s="61">
        <v>443735358</v>
      </c>
      <c r="I2034" s="36">
        <v>0</v>
      </c>
      <c r="J2034" s="36">
        <v>0</v>
      </c>
      <c r="K2034" s="36">
        <v>0</v>
      </c>
      <c r="L2034" s="36">
        <v>0.92</v>
      </c>
      <c r="M2034" s="36">
        <v>9887.6299999999992</v>
      </c>
      <c r="N2034" s="37" t="s">
        <v>1427</v>
      </c>
      <c r="O2034" s="14">
        <f t="shared" si="180"/>
        <v>45919.4844212963</v>
      </c>
      <c r="P2034" s="19">
        <f t="shared" si="181"/>
        <v>45919.692754629636</v>
      </c>
      <c r="Q2034" s="20" t="str">
        <f t="shared" si="182"/>
        <v>19/09/2025</v>
      </c>
      <c r="R2034" s="13" t="str">
        <f t="shared" si="183"/>
        <v>16</v>
      </c>
      <c r="S2034" s="13" t="str">
        <f t="shared" si="184"/>
        <v>Fri</v>
      </c>
    </row>
    <row r="2035" spans="1:19" x14ac:dyDescent="0.25">
      <c r="A2035" s="58">
        <v>45919.4844212963</v>
      </c>
      <c r="B2035" s="59">
        <v>444514874</v>
      </c>
      <c r="C2035" s="38" t="s">
        <v>36</v>
      </c>
      <c r="D2035" s="38" t="s">
        <v>38</v>
      </c>
      <c r="E2035" s="38" t="s">
        <v>46</v>
      </c>
      <c r="F2035" s="38" t="s">
        <v>120</v>
      </c>
      <c r="G2035" s="35">
        <v>3655.03</v>
      </c>
      <c r="H2035" s="59">
        <v>443735359</v>
      </c>
      <c r="I2035" s="35">
        <v>0</v>
      </c>
      <c r="J2035" s="35">
        <v>0</v>
      </c>
      <c r="K2035" s="35">
        <v>0</v>
      </c>
      <c r="L2035" s="35">
        <v>0.95</v>
      </c>
      <c r="M2035" s="35">
        <v>9888.58</v>
      </c>
      <c r="N2035" s="38" t="s">
        <v>1427</v>
      </c>
      <c r="O2035" s="14">
        <f t="shared" si="180"/>
        <v>45919.4844212963</v>
      </c>
      <c r="P2035" s="19">
        <f t="shared" si="181"/>
        <v>45919.692754629636</v>
      </c>
      <c r="Q2035" s="20" t="str">
        <f t="shared" si="182"/>
        <v>19/09/2025</v>
      </c>
      <c r="R2035" s="13" t="str">
        <f t="shared" si="183"/>
        <v>16</v>
      </c>
      <c r="S2035" s="13" t="str">
        <f t="shared" si="184"/>
        <v>Fri</v>
      </c>
    </row>
    <row r="2036" spans="1:19" x14ac:dyDescent="0.25">
      <c r="A2036" s="60">
        <v>45919.484467592592</v>
      </c>
      <c r="B2036" s="61">
        <v>444514940</v>
      </c>
      <c r="C2036" s="37" t="s">
        <v>36</v>
      </c>
      <c r="D2036" s="37" t="s">
        <v>37</v>
      </c>
      <c r="E2036" s="37" t="s">
        <v>45</v>
      </c>
      <c r="F2036" s="37" t="s">
        <v>120</v>
      </c>
      <c r="G2036" s="36">
        <v>3655.17</v>
      </c>
      <c r="H2036" s="61">
        <v>443735421</v>
      </c>
      <c r="I2036" s="36">
        <v>0</v>
      </c>
      <c r="J2036" s="36">
        <v>0</v>
      </c>
      <c r="K2036" s="36">
        <v>0</v>
      </c>
      <c r="L2036" s="36">
        <v>0</v>
      </c>
      <c r="M2036" s="36">
        <v>9888.58</v>
      </c>
      <c r="N2036" s="37" t="s">
        <v>109</v>
      </c>
      <c r="O2036" s="14">
        <f t="shared" si="180"/>
        <v>45919.484467592592</v>
      </c>
      <c r="P2036" s="19">
        <f t="shared" si="181"/>
        <v>45919.692800925928</v>
      </c>
      <c r="Q2036" s="20" t="str">
        <f t="shared" si="182"/>
        <v>19/09/2025</v>
      </c>
      <c r="R2036" s="13" t="str">
        <f t="shared" si="183"/>
        <v>16</v>
      </c>
      <c r="S2036" s="13" t="str">
        <f t="shared" si="184"/>
        <v>Fri</v>
      </c>
    </row>
    <row r="2037" spans="1:19" x14ac:dyDescent="0.25">
      <c r="A2037" s="58">
        <v>45919.484467592592</v>
      </c>
      <c r="B2037" s="59">
        <v>444514943</v>
      </c>
      <c r="C2037" s="38" t="s">
        <v>36</v>
      </c>
      <c r="D2037" s="38" t="s">
        <v>37</v>
      </c>
      <c r="E2037" s="38" t="s">
        <v>45</v>
      </c>
      <c r="F2037" s="38" t="s">
        <v>120</v>
      </c>
      <c r="G2037" s="35">
        <v>3655.17</v>
      </c>
      <c r="H2037" s="59">
        <v>443735424</v>
      </c>
      <c r="I2037" s="35">
        <v>0</v>
      </c>
      <c r="J2037" s="35">
        <v>0</v>
      </c>
      <c r="K2037" s="35">
        <v>0</v>
      </c>
      <c r="L2037" s="35">
        <v>0</v>
      </c>
      <c r="M2037" s="35">
        <v>9888.58</v>
      </c>
      <c r="N2037" s="38" t="s">
        <v>52</v>
      </c>
      <c r="O2037" s="14">
        <f t="shared" si="180"/>
        <v>45919.484467592592</v>
      </c>
      <c r="P2037" s="19">
        <f t="shared" si="181"/>
        <v>45919.692800925928</v>
      </c>
      <c r="Q2037" s="20" t="str">
        <f t="shared" si="182"/>
        <v>19/09/2025</v>
      </c>
      <c r="R2037" s="13" t="str">
        <f t="shared" si="183"/>
        <v>16</v>
      </c>
      <c r="S2037" s="13" t="str">
        <f t="shared" si="184"/>
        <v>Fri</v>
      </c>
    </row>
    <row r="2038" spans="1:19" x14ac:dyDescent="0.25">
      <c r="A2038" s="60">
        <v>45919.484467592592</v>
      </c>
      <c r="B2038" s="61">
        <v>444514944</v>
      </c>
      <c r="C2038" s="37" t="s">
        <v>36</v>
      </c>
      <c r="D2038" s="37" t="s">
        <v>37</v>
      </c>
      <c r="E2038" s="37" t="s">
        <v>45</v>
      </c>
      <c r="F2038" s="37" t="s">
        <v>120</v>
      </c>
      <c r="G2038" s="36">
        <v>3655.17</v>
      </c>
      <c r="H2038" s="61">
        <v>443735425</v>
      </c>
      <c r="I2038" s="36">
        <v>0</v>
      </c>
      <c r="J2038" s="36">
        <v>0</v>
      </c>
      <c r="K2038" s="36">
        <v>0</v>
      </c>
      <c r="L2038" s="36">
        <v>0</v>
      </c>
      <c r="M2038" s="36">
        <v>9888.58</v>
      </c>
      <c r="N2038" s="37" t="s">
        <v>108</v>
      </c>
      <c r="O2038" s="14">
        <f t="shared" si="180"/>
        <v>45919.484467592592</v>
      </c>
      <c r="P2038" s="19">
        <f t="shared" si="181"/>
        <v>45919.692800925928</v>
      </c>
      <c r="Q2038" s="20" t="str">
        <f t="shared" si="182"/>
        <v>19/09/2025</v>
      </c>
      <c r="R2038" s="13" t="str">
        <f t="shared" si="183"/>
        <v>16</v>
      </c>
      <c r="S2038" s="13" t="str">
        <f t="shared" si="184"/>
        <v>Fri</v>
      </c>
    </row>
    <row r="2039" spans="1:19" x14ac:dyDescent="0.25">
      <c r="A2039" s="58">
        <v>45919.484467592592</v>
      </c>
      <c r="B2039" s="59">
        <v>444514946</v>
      </c>
      <c r="C2039" s="38" t="s">
        <v>36</v>
      </c>
      <c r="D2039" s="38" t="s">
        <v>37</v>
      </c>
      <c r="E2039" s="38" t="s">
        <v>45</v>
      </c>
      <c r="F2039" s="38" t="s">
        <v>120</v>
      </c>
      <c r="G2039" s="35">
        <v>3655.17</v>
      </c>
      <c r="H2039" s="59">
        <v>443735427</v>
      </c>
      <c r="I2039" s="35">
        <v>0</v>
      </c>
      <c r="J2039" s="35">
        <v>0</v>
      </c>
      <c r="K2039" s="35">
        <v>0</v>
      </c>
      <c r="L2039" s="35">
        <v>0</v>
      </c>
      <c r="M2039" s="35">
        <v>9888.58</v>
      </c>
      <c r="N2039" s="38" t="s">
        <v>114</v>
      </c>
      <c r="O2039" s="14">
        <f t="shared" si="180"/>
        <v>45919.484467592592</v>
      </c>
      <c r="P2039" s="19">
        <f t="shared" si="181"/>
        <v>45919.692800925928</v>
      </c>
      <c r="Q2039" s="20" t="str">
        <f t="shared" si="182"/>
        <v>19/09/2025</v>
      </c>
      <c r="R2039" s="13" t="str">
        <f t="shared" si="183"/>
        <v>16</v>
      </c>
      <c r="S2039" s="13" t="str">
        <f t="shared" si="184"/>
        <v>Fri</v>
      </c>
    </row>
    <row r="2040" spans="1:19" x14ac:dyDescent="0.25">
      <c r="A2040" s="60">
        <v>45919.484479166669</v>
      </c>
      <c r="B2040" s="61">
        <v>444514947</v>
      </c>
      <c r="C2040" s="37" t="s">
        <v>36</v>
      </c>
      <c r="D2040" s="37" t="s">
        <v>37</v>
      </c>
      <c r="E2040" s="37" t="s">
        <v>45</v>
      </c>
      <c r="F2040" s="37" t="s">
        <v>120</v>
      </c>
      <c r="G2040" s="36">
        <v>3655.17</v>
      </c>
      <c r="H2040" s="61">
        <v>443735428</v>
      </c>
      <c r="I2040" s="36">
        <v>0</v>
      </c>
      <c r="J2040" s="36">
        <v>0</v>
      </c>
      <c r="K2040" s="36">
        <v>0</v>
      </c>
      <c r="L2040" s="36">
        <v>0</v>
      </c>
      <c r="M2040" s="36">
        <v>9888.58</v>
      </c>
      <c r="N2040" s="37" t="s">
        <v>116</v>
      </c>
      <c r="O2040" s="14">
        <f t="shared" si="180"/>
        <v>45919.484479166669</v>
      </c>
      <c r="P2040" s="19">
        <f t="shared" si="181"/>
        <v>45919.692812500005</v>
      </c>
      <c r="Q2040" s="20" t="str">
        <f t="shared" si="182"/>
        <v>19/09/2025</v>
      </c>
      <c r="R2040" s="13" t="str">
        <f t="shared" si="183"/>
        <v>16</v>
      </c>
      <c r="S2040" s="13" t="str">
        <f t="shared" si="184"/>
        <v>Fri</v>
      </c>
    </row>
    <row r="2041" spans="1:19" x14ac:dyDescent="0.25">
      <c r="A2041" s="58">
        <v>45919.484479166669</v>
      </c>
      <c r="B2041" s="59">
        <v>444514948</v>
      </c>
      <c r="C2041" s="38" t="s">
        <v>36</v>
      </c>
      <c r="D2041" s="38" t="s">
        <v>37</v>
      </c>
      <c r="E2041" s="38" t="s">
        <v>45</v>
      </c>
      <c r="F2041" s="38" t="s">
        <v>120</v>
      </c>
      <c r="G2041" s="35">
        <v>3655.17</v>
      </c>
      <c r="H2041" s="59">
        <v>443735429</v>
      </c>
      <c r="I2041" s="35">
        <v>0</v>
      </c>
      <c r="J2041" s="35">
        <v>0</v>
      </c>
      <c r="K2041" s="35">
        <v>0</v>
      </c>
      <c r="L2041" s="35">
        <v>0</v>
      </c>
      <c r="M2041" s="35">
        <v>9888.58</v>
      </c>
      <c r="N2041" s="38" t="s">
        <v>1385</v>
      </c>
      <c r="O2041" s="14">
        <f t="shared" si="180"/>
        <v>45919.484479166669</v>
      </c>
      <c r="P2041" s="19">
        <f t="shared" si="181"/>
        <v>45919.692812500005</v>
      </c>
      <c r="Q2041" s="20" t="str">
        <f t="shared" si="182"/>
        <v>19/09/2025</v>
      </c>
      <c r="R2041" s="13" t="str">
        <f t="shared" si="183"/>
        <v>16</v>
      </c>
      <c r="S2041" s="13" t="str">
        <f t="shared" si="184"/>
        <v>Fri</v>
      </c>
    </row>
    <row r="2042" spans="1:19" x14ac:dyDescent="0.25">
      <c r="A2042" s="60">
        <v>45919.484479166669</v>
      </c>
      <c r="B2042" s="61">
        <v>444514951</v>
      </c>
      <c r="C2042" s="37" t="s">
        <v>36</v>
      </c>
      <c r="D2042" s="37" t="s">
        <v>37</v>
      </c>
      <c r="E2042" s="37" t="s">
        <v>45</v>
      </c>
      <c r="F2042" s="37" t="s">
        <v>120</v>
      </c>
      <c r="G2042" s="36">
        <v>3655.17</v>
      </c>
      <c r="H2042" s="61">
        <v>443735432</v>
      </c>
      <c r="I2042" s="36">
        <v>0</v>
      </c>
      <c r="J2042" s="36">
        <v>0</v>
      </c>
      <c r="K2042" s="36">
        <v>0</v>
      </c>
      <c r="L2042" s="36">
        <v>0</v>
      </c>
      <c r="M2042" s="36">
        <v>9888.58</v>
      </c>
      <c r="N2042" s="37" t="s">
        <v>48</v>
      </c>
      <c r="O2042" s="14">
        <f t="shared" si="180"/>
        <v>45919.484479166669</v>
      </c>
      <c r="P2042" s="19">
        <f t="shared" si="181"/>
        <v>45919.692812500005</v>
      </c>
      <c r="Q2042" s="20" t="str">
        <f t="shared" si="182"/>
        <v>19/09/2025</v>
      </c>
      <c r="R2042" s="13" t="str">
        <f t="shared" si="183"/>
        <v>16</v>
      </c>
      <c r="S2042" s="13" t="str">
        <f t="shared" si="184"/>
        <v>Fri</v>
      </c>
    </row>
    <row r="2043" spans="1:19" x14ac:dyDescent="0.25">
      <c r="A2043" s="58">
        <v>45919.484479166669</v>
      </c>
      <c r="B2043" s="59">
        <v>444514955</v>
      </c>
      <c r="C2043" s="38" t="s">
        <v>36</v>
      </c>
      <c r="D2043" s="38" t="s">
        <v>37</v>
      </c>
      <c r="E2043" s="38" t="s">
        <v>45</v>
      </c>
      <c r="F2043" s="38" t="s">
        <v>120</v>
      </c>
      <c r="G2043" s="35">
        <v>3655.15</v>
      </c>
      <c r="H2043" s="59">
        <v>443735436</v>
      </c>
      <c r="I2043" s="35">
        <v>0</v>
      </c>
      <c r="J2043" s="35">
        <v>0</v>
      </c>
      <c r="K2043" s="35">
        <v>0</v>
      </c>
      <c r="L2043" s="35">
        <v>0</v>
      </c>
      <c r="M2043" s="35">
        <v>9888.58</v>
      </c>
      <c r="N2043" s="38" t="s">
        <v>47</v>
      </c>
      <c r="O2043" s="14">
        <f t="shared" si="180"/>
        <v>45919.484479166669</v>
      </c>
      <c r="P2043" s="19">
        <f t="shared" si="181"/>
        <v>45919.692812500005</v>
      </c>
      <c r="Q2043" s="20" t="str">
        <f t="shared" si="182"/>
        <v>19/09/2025</v>
      </c>
      <c r="R2043" s="13" t="str">
        <f t="shared" si="183"/>
        <v>16</v>
      </c>
      <c r="S2043" s="13" t="str">
        <f t="shared" si="184"/>
        <v>Fri</v>
      </c>
    </row>
    <row r="2044" spans="1:19" x14ac:dyDescent="0.25">
      <c r="A2044" s="60">
        <v>45919.484479166669</v>
      </c>
      <c r="B2044" s="61">
        <v>444514957</v>
      </c>
      <c r="C2044" s="37" t="s">
        <v>36</v>
      </c>
      <c r="D2044" s="37" t="s">
        <v>37</v>
      </c>
      <c r="E2044" s="37" t="s">
        <v>45</v>
      </c>
      <c r="F2044" s="37" t="s">
        <v>120</v>
      </c>
      <c r="G2044" s="36">
        <v>3655.15</v>
      </c>
      <c r="H2044" s="61">
        <v>443735438</v>
      </c>
      <c r="I2044" s="36">
        <v>0</v>
      </c>
      <c r="J2044" s="36">
        <v>0</v>
      </c>
      <c r="K2044" s="36">
        <v>0</v>
      </c>
      <c r="L2044" s="36">
        <v>0</v>
      </c>
      <c r="M2044" s="36">
        <v>9888.58</v>
      </c>
      <c r="N2044" s="37" t="s">
        <v>77</v>
      </c>
      <c r="O2044" s="14">
        <f t="shared" si="180"/>
        <v>45919.484479166669</v>
      </c>
      <c r="P2044" s="19">
        <f t="shared" si="181"/>
        <v>45919.692812500005</v>
      </c>
      <c r="Q2044" s="20" t="str">
        <f t="shared" si="182"/>
        <v>19/09/2025</v>
      </c>
      <c r="R2044" s="13" t="str">
        <f t="shared" si="183"/>
        <v>16</v>
      </c>
      <c r="S2044" s="13" t="str">
        <f t="shared" si="184"/>
        <v>Fri</v>
      </c>
    </row>
    <row r="2045" spans="1:19" x14ac:dyDescent="0.25">
      <c r="A2045" s="58">
        <v>45919.486215277779</v>
      </c>
      <c r="B2045" s="59">
        <v>444515807</v>
      </c>
      <c r="C2045" s="38" t="s">
        <v>36</v>
      </c>
      <c r="D2045" s="38" t="s">
        <v>38</v>
      </c>
      <c r="E2045" s="38" t="s">
        <v>46</v>
      </c>
      <c r="F2045" s="38" t="s">
        <v>120</v>
      </c>
      <c r="G2045" s="35">
        <v>3653.53</v>
      </c>
      <c r="H2045" s="59">
        <v>443736269</v>
      </c>
      <c r="I2045" s="35">
        <v>0</v>
      </c>
      <c r="J2045" s="35">
        <v>0</v>
      </c>
      <c r="K2045" s="35">
        <v>0</v>
      </c>
      <c r="L2045" s="35">
        <v>-1.64</v>
      </c>
      <c r="M2045" s="35">
        <v>9886.94</v>
      </c>
      <c r="N2045" s="38" t="s">
        <v>1428</v>
      </c>
      <c r="O2045" s="14">
        <f t="shared" si="180"/>
        <v>45919.486215277779</v>
      </c>
      <c r="P2045" s="19">
        <f t="shared" si="181"/>
        <v>45919.694548611114</v>
      </c>
      <c r="Q2045" s="20" t="str">
        <f t="shared" si="182"/>
        <v>19/09/2025</v>
      </c>
      <c r="R2045" s="13" t="str">
        <f t="shared" si="183"/>
        <v>16</v>
      </c>
      <c r="S2045" s="13" t="str">
        <f t="shared" si="184"/>
        <v>Fri</v>
      </c>
    </row>
    <row r="2046" spans="1:19" x14ac:dyDescent="0.25">
      <c r="A2046" s="60">
        <v>45919.493483796294</v>
      </c>
      <c r="B2046" s="61">
        <v>444518276</v>
      </c>
      <c r="C2046" s="37" t="s">
        <v>36</v>
      </c>
      <c r="D2046" s="37" t="s">
        <v>37</v>
      </c>
      <c r="E2046" s="37" t="s">
        <v>45</v>
      </c>
      <c r="F2046" s="37" t="s">
        <v>120</v>
      </c>
      <c r="G2046" s="36">
        <v>3655.55</v>
      </c>
      <c r="H2046" s="61">
        <v>443739011</v>
      </c>
      <c r="I2046" s="36">
        <v>0</v>
      </c>
      <c r="J2046" s="36">
        <v>0</v>
      </c>
      <c r="K2046" s="36">
        <v>0</v>
      </c>
      <c r="L2046" s="36">
        <v>0</v>
      </c>
      <c r="M2046" s="36">
        <v>9886.94</v>
      </c>
      <c r="N2046" s="37" t="s">
        <v>109</v>
      </c>
      <c r="O2046" s="14">
        <f t="shared" si="180"/>
        <v>45919.493483796294</v>
      </c>
      <c r="P2046" s="19">
        <f t="shared" si="181"/>
        <v>45919.701817129629</v>
      </c>
      <c r="Q2046" s="20" t="str">
        <f t="shared" si="182"/>
        <v>19/09/2025</v>
      </c>
      <c r="R2046" s="13" t="str">
        <f t="shared" si="183"/>
        <v>16</v>
      </c>
      <c r="S2046" s="13" t="str">
        <f t="shared" si="184"/>
        <v>Fri</v>
      </c>
    </row>
    <row r="2047" spans="1:19" x14ac:dyDescent="0.25">
      <c r="A2047" s="58">
        <v>45919.495034722226</v>
      </c>
      <c r="B2047" s="59">
        <v>444518938</v>
      </c>
      <c r="C2047" s="38" t="s">
        <v>36</v>
      </c>
      <c r="D2047" s="38" t="s">
        <v>38</v>
      </c>
      <c r="E2047" s="38" t="s">
        <v>46</v>
      </c>
      <c r="F2047" s="38" t="s">
        <v>120</v>
      </c>
      <c r="G2047" s="35">
        <v>3655.57</v>
      </c>
      <c r="H2047" s="59">
        <v>443739731</v>
      </c>
      <c r="I2047" s="35">
        <v>0</v>
      </c>
      <c r="J2047" s="35">
        <v>0</v>
      </c>
      <c r="K2047" s="35">
        <v>0</v>
      </c>
      <c r="L2047" s="35">
        <v>2.42</v>
      </c>
      <c r="M2047" s="35">
        <v>9889.36</v>
      </c>
      <c r="N2047" s="38" t="s">
        <v>1429</v>
      </c>
      <c r="O2047" s="14">
        <f t="shared" si="180"/>
        <v>45919.495034722226</v>
      </c>
      <c r="P2047" s="19">
        <f t="shared" si="181"/>
        <v>45919.703368055561</v>
      </c>
      <c r="Q2047" s="20" t="str">
        <f t="shared" si="182"/>
        <v>19/09/2025</v>
      </c>
      <c r="R2047" s="13" t="str">
        <f t="shared" si="183"/>
        <v>16</v>
      </c>
      <c r="S2047" s="13" t="str">
        <f t="shared" si="184"/>
        <v>Fri</v>
      </c>
    </row>
    <row r="2048" spans="1:19" x14ac:dyDescent="0.25">
      <c r="A2048" s="60">
        <v>45919.495034722226</v>
      </c>
      <c r="B2048" s="61">
        <v>444518939</v>
      </c>
      <c r="C2048" s="37" t="s">
        <v>36</v>
      </c>
      <c r="D2048" s="37" t="s">
        <v>38</v>
      </c>
      <c r="E2048" s="37" t="s">
        <v>46</v>
      </c>
      <c r="F2048" s="37" t="s">
        <v>120</v>
      </c>
      <c r="G2048" s="36">
        <v>3655.57</v>
      </c>
      <c r="H2048" s="61">
        <v>443739732</v>
      </c>
      <c r="I2048" s="36">
        <v>0</v>
      </c>
      <c r="J2048" s="36">
        <v>0</v>
      </c>
      <c r="K2048" s="36">
        <v>0</v>
      </c>
      <c r="L2048" s="36">
        <v>2.4500000000000002</v>
      </c>
      <c r="M2048" s="36">
        <v>9891.81</v>
      </c>
      <c r="N2048" s="37" t="s">
        <v>1430</v>
      </c>
      <c r="O2048" s="14">
        <f t="shared" si="180"/>
        <v>45919.495034722226</v>
      </c>
      <c r="P2048" s="19">
        <f t="shared" si="181"/>
        <v>45919.703368055561</v>
      </c>
      <c r="Q2048" s="20" t="str">
        <f t="shared" si="182"/>
        <v>19/09/2025</v>
      </c>
      <c r="R2048" s="13" t="str">
        <f t="shared" si="183"/>
        <v>16</v>
      </c>
      <c r="S2048" s="13" t="str">
        <f t="shared" si="184"/>
        <v>Fri</v>
      </c>
    </row>
    <row r="2049" spans="1:19" x14ac:dyDescent="0.25">
      <c r="A2049" s="58">
        <v>45919.495104166665</v>
      </c>
      <c r="B2049" s="59">
        <v>444518952</v>
      </c>
      <c r="C2049" s="38" t="s">
        <v>36</v>
      </c>
      <c r="D2049" s="38" t="s">
        <v>37</v>
      </c>
      <c r="E2049" s="38" t="s">
        <v>45</v>
      </c>
      <c r="F2049" s="38" t="s">
        <v>120</v>
      </c>
      <c r="G2049" s="35">
        <v>3655.85</v>
      </c>
      <c r="H2049" s="59">
        <v>443739748</v>
      </c>
      <c r="I2049" s="35">
        <v>0</v>
      </c>
      <c r="J2049" s="35">
        <v>0</v>
      </c>
      <c r="K2049" s="35">
        <v>0</v>
      </c>
      <c r="L2049" s="35">
        <v>0</v>
      </c>
      <c r="M2049" s="35">
        <v>9891.81</v>
      </c>
      <c r="N2049" s="38" t="s">
        <v>115</v>
      </c>
      <c r="O2049" s="14">
        <f t="shared" si="180"/>
        <v>45919.495104166665</v>
      </c>
      <c r="P2049" s="19">
        <f t="shared" si="181"/>
        <v>45919.7034375</v>
      </c>
      <c r="Q2049" s="20" t="str">
        <f t="shared" si="182"/>
        <v>19/09/2025</v>
      </c>
      <c r="R2049" s="13" t="str">
        <f t="shared" si="183"/>
        <v>16</v>
      </c>
      <c r="S2049" s="13" t="str">
        <f t="shared" si="184"/>
        <v>Fri</v>
      </c>
    </row>
    <row r="2050" spans="1:19" x14ac:dyDescent="0.25">
      <c r="A2050" s="60">
        <v>45919.495115740741</v>
      </c>
      <c r="B2050" s="61">
        <v>444518953</v>
      </c>
      <c r="C2050" s="37" t="s">
        <v>36</v>
      </c>
      <c r="D2050" s="37" t="s">
        <v>37</v>
      </c>
      <c r="E2050" s="37" t="s">
        <v>45</v>
      </c>
      <c r="F2050" s="37" t="s">
        <v>120</v>
      </c>
      <c r="G2050" s="36">
        <v>3655.85</v>
      </c>
      <c r="H2050" s="61">
        <v>443739749</v>
      </c>
      <c r="I2050" s="36">
        <v>0</v>
      </c>
      <c r="J2050" s="36">
        <v>0</v>
      </c>
      <c r="K2050" s="36">
        <v>0</v>
      </c>
      <c r="L2050" s="36">
        <v>0</v>
      </c>
      <c r="M2050" s="36">
        <v>9891.81</v>
      </c>
      <c r="N2050" s="37" t="s">
        <v>119</v>
      </c>
      <c r="O2050" s="14">
        <f t="shared" si="180"/>
        <v>45919.495115740741</v>
      </c>
      <c r="P2050" s="19">
        <f t="shared" si="181"/>
        <v>45919.703449074077</v>
      </c>
      <c r="Q2050" s="20" t="str">
        <f t="shared" si="182"/>
        <v>19/09/2025</v>
      </c>
      <c r="R2050" s="13" t="str">
        <f t="shared" si="183"/>
        <v>16</v>
      </c>
      <c r="S2050" s="13" t="str">
        <f t="shared" si="184"/>
        <v>Fri</v>
      </c>
    </row>
    <row r="2051" spans="1:19" x14ac:dyDescent="0.25">
      <c r="A2051" s="58">
        <v>45919.495451388888</v>
      </c>
      <c r="B2051" s="59">
        <v>444518999</v>
      </c>
      <c r="C2051" s="38" t="s">
        <v>36</v>
      </c>
      <c r="D2051" s="38" t="s">
        <v>37</v>
      </c>
      <c r="E2051" s="38" t="s">
        <v>45</v>
      </c>
      <c r="F2051" s="38" t="s">
        <v>120</v>
      </c>
      <c r="G2051" s="35">
        <v>3655.59</v>
      </c>
      <c r="H2051" s="59">
        <v>443739806</v>
      </c>
      <c r="I2051" s="35">
        <v>0</v>
      </c>
      <c r="J2051" s="35">
        <v>0</v>
      </c>
      <c r="K2051" s="35">
        <v>0</v>
      </c>
      <c r="L2051" s="35">
        <v>0</v>
      </c>
      <c r="M2051" s="35">
        <v>9891.81</v>
      </c>
      <c r="N2051" s="38" t="s">
        <v>81</v>
      </c>
      <c r="O2051" s="14">
        <f t="shared" si="180"/>
        <v>45919.495451388888</v>
      </c>
      <c r="P2051" s="19">
        <f t="shared" si="181"/>
        <v>45919.703784722224</v>
      </c>
      <c r="Q2051" s="20" t="str">
        <f t="shared" si="182"/>
        <v>19/09/2025</v>
      </c>
      <c r="R2051" s="13" t="str">
        <f t="shared" si="183"/>
        <v>16</v>
      </c>
      <c r="S2051" s="13" t="str">
        <f t="shared" si="184"/>
        <v>Fri</v>
      </c>
    </row>
    <row r="2052" spans="1:19" x14ac:dyDescent="0.25">
      <c r="A2052" s="60">
        <v>45919.495462962965</v>
      </c>
      <c r="B2052" s="61">
        <v>444519000</v>
      </c>
      <c r="C2052" s="37" t="s">
        <v>36</v>
      </c>
      <c r="D2052" s="37" t="s">
        <v>37</v>
      </c>
      <c r="E2052" s="37" t="s">
        <v>45</v>
      </c>
      <c r="F2052" s="37" t="s">
        <v>120</v>
      </c>
      <c r="G2052" s="36">
        <v>3655.59</v>
      </c>
      <c r="H2052" s="61">
        <v>443739807</v>
      </c>
      <c r="I2052" s="36">
        <v>0</v>
      </c>
      <c r="J2052" s="36">
        <v>0</v>
      </c>
      <c r="K2052" s="36">
        <v>0</v>
      </c>
      <c r="L2052" s="36">
        <v>0</v>
      </c>
      <c r="M2052" s="36">
        <v>9891.81</v>
      </c>
      <c r="N2052" s="37" t="s">
        <v>93</v>
      </c>
      <c r="O2052" s="14">
        <f t="shared" si="180"/>
        <v>45919.495462962965</v>
      </c>
      <c r="P2052" s="19">
        <f t="shared" si="181"/>
        <v>45919.7037962963</v>
      </c>
      <c r="Q2052" s="20" t="str">
        <f t="shared" si="182"/>
        <v>19/09/2025</v>
      </c>
      <c r="R2052" s="13" t="str">
        <f t="shared" si="183"/>
        <v>16</v>
      </c>
      <c r="S2052" s="13" t="str">
        <f t="shared" si="184"/>
        <v>Fri</v>
      </c>
    </row>
    <row r="2053" spans="1:19" x14ac:dyDescent="0.25">
      <c r="A2053" s="58">
        <v>45919.496145833335</v>
      </c>
      <c r="B2053" s="59">
        <v>444519092</v>
      </c>
      <c r="C2053" s="38" t="s">
        <v>36</v>
      </c>
      <c r="D2053" s="38" t="s">
        <v>37</v>
      </c>
      <c r="E2053" s="38" t="s">
        <v>45</v>
      </c>
      <c r="F2053" s="38" t="s">
        <v>120</v>
      </c>
      <c r="G2053" s="35">
        <v>3655.74</v>
      </c>
      <c r="H2053" s="59">
        <v>443739923</v>
      </c>
      <c r="I2053" s="35">
        <v>0</v>
      </c>
      <c r="J2053" s="35">
        <v>0</v>
      </c>
      <c r="K2053" s="35">
        <v>0</v>
      </c>
      <c r="L2053" s="35">
        <v>0</v>
      </c>
      <c r="M2053" s="35">
        <v>9891.81</v>
      </c>
      <c r="N2053" s="38" t="s">
        <v>107</v>
      </c>
      <c r="O2053" s="14">
        <f t="shared" si="180"/>
        <v>45919.496145833335</v>
      </c>
      <c r="P2053" s="19">
        <f t="shared" si="181"/>
        <v>45919.70447916667</v>
      </c>
      <c r="Q2053" s="20" t="str">
        <f t="shared" si="182"/>
        <v>19/09/2025</v>
      </c>
      <c r="R2053" s="13" t="str">
        <f t="shared" si="183"/>
        <v>16</v>
      </c>
      <c r="S2053" s="13" t="str">
        <f t="shared" si="184"/>
        <v>Fri</v>
      </c>
    </row>
    <row r="2054" spans="1:19" x14ac:dyDescent="0.25">
      <c r="A2054" s="60">
        <v>45919.503425925926</v>
      </c>
      <c r="B2054" s="61">
        <v>444520667</v>
      </c>
      <c r="C2054" s="37" t="s">
        <v>36</v>
      </c>
      <c r="D2054" s="37" t="s">
        <v>38</v>
      </c>
      <c r="E2054" s="37" t="s">
        <v>46</v>
      </c>
      <c r="F2054" s="37" t="s">
        <v>120</v>
      </c>
      <c r="G2054" s="36">
        <v>3656.75</v>
      </c>
      <c r="H2054" s="61">
        <v>443741821</v>
      </c>
      <c r="I2054" s="36">
        <v>0</v>
      </c>
      <c r="J2054" s="36">
        <v>0</v>
      </c>
      <c r="K2054" s="36">
        <v>0</v>
      </c>
      <c r="L2054" s="36">
        <v>1.58</v>
      </c>
      <c r="M2054" s="36">
        <v>9893.39</v>
      </c>
      <c r="N2054" s="37" t="s">
        <v>1431</v>
      </c>
      <c r="O2054" s="14">
        <f t="shared" si="180"/>
        <v>45919.503425925926</v>
      </c>
      <c r="P2054" s="19">
        <f t="shared" si="181"/>
        <v>45919.711759259262</v>
      </c>
      <c r="Q2054" s="20" t="str">
        <f t="shared" si="182"/>
        <v>19/09/2025</v>
      </c>
      <c r="R2054" s="13" t="str">
        <f t="shared" si="183"/>
        <v>17</v>
      </c>
      <c r="S2054" s="13" t="str">
        <f t="shared" si="184"/>
        <v>Fri</v>
      </c>
    </row>
    <row r="2055" spans="1:19" x14ac:dyDescent="0.25">
      <c r="A2055" s="58">
        <v>45919.503425925926</v>
      </c>
      <c r="B2055" s="59">
        <v>444520670</v>
      </c>
      <c r="C2055" s="38" t="s">
        <v>36</v>
      </c>
      <c r="D2055" s="38" t="s">
        <v>38</v>
      </c>
      <c r="E2055" s="38" t="s">
        <v>46</v>
      </c>
      <c r="F2055" s="38" t="s">
        <v>120</v>
      </c>
      <c r="G2055" s="35">
        <v>3656.75</v>
      </c>
      <c r="H2055" s="59">
        <v>443741822</v>
      </c>
      <c r="I2055" s="35">
        <v>0</v>
      </c>
      <c r="J2055" s="35">
        <v>0</v>
      </c>
      <c r="K2055" s="35">
        <v>0</v>
      </c>
      <c r="L2055" s="35">
        <v>1.6</v>
      </c>
      <c r="M2055" s="35">
        <v>9894.99</v>
      </c>
      <c r="N2055" s="38" t="s">
        <v>1431</v>
      </c>
      <c r="O2055" s="14">
        <f t="shared" si="180"/>
        <v>45919.503425925926</v>
      </c>
      <c r="P2055" s="19">
        <f t="shared" si="181"/>
        <v>45919.711759259262</v>
      </c>
      <c r="Q2055" s="20" t="str">
        <f t="shared" si="182"/>
        <v>19/09/2025</v>
      </c>
      <c r="R2055" s="13" t="str">
        <f t="shared" si="183"/>
        <v>17</v>
      </c>
      <c r="S2055" s="13" t="str">
        <f t="shared" si="184"/>
        <v>Fri</v>
      </c>
    </row>
    <row r="2056" spans="1:19" x14ac:dyDescent="0.25">
      <c r="A2056" s="60">
        <v>45919.503449074073</v>
      </c>
      <c r="B2056" s="61">
        <v>444520694</v>
      </c>
      <c r="C2056" s="37" t="s">
        <v>36</v>
      </c>
      <c r="D2056" s="37" t="s">
        <v>38</v>
      </c>
      <c r="E2056" s="37" t="s">
        <v>46</v>
      </c>
      <c r="F2056" s="37" t="s">
        <v>120</v>
      </c>
      <c r="G2056" s="36">
        <v>3657.22</v>
      </c>
      <c r="H2056" s="61">
        <v>443741844</v>
      </c>
      <c r="I2056" s="36">
        <v>0</v>
      </c>
      <c r="J2056" s="36">
        <v>0</v>
      </c>
      <c r="K2056" s="36">
        <v>0</v>
      </c>
      <c r="L2056" s="36">
        <v>1.67</v>
      </c>
      <c r="M2056" s="36">
        <v>9896.66</v>
      </c>
      <c r="N2056" s="37" t="s">
        <v>1432</v>
      </c>
      <c r="O2056" s="14">
        <f t="shared" si="180"/>
        <v>45919.503449074073</v>
      </c>
      <c r="P2056" s="19">
        <f t="shared" si="181"/>
        <v>45919.711782407408</v>
      </c>
      <c r="Q2056" s="20" t="str">
        <f t="shared" si="182"/>
        <v>19/09/2025</v>
      </c>
      <c r="R2056" s="13" t="str">
        <f t="shared" si="183"/>
        <v>17</v>
      </c>
      <c r="S2056" s="13" t="str">
        <f t="shared" si="184"/>
        <v>Fri</v>
      </c>
    </row>
    <row r="2057" spans="1:19" x14ac:dyDescent="0.25">
      <c r="A2057" s="58">
        <v>45919.504814814813</v>
      </c>
      <c r="B2057" s="59">
        <v>444521282</v>
      </c>
      <c r="C2057" s="38" t="s">
        <v>36</v>
      </c>
      <c r="D2057" s="38" t="s">
        <v>38</v>
      </c>
      <c r="E2057" s="38" t="s">
        <v>46</v>
      </c>
      <c r="F2057" s="38" t="s">
        <v>120</v>
      </c>
      <c r="G2057" s="35">
        <v>3656.78</v>
      </c>
      <c r="H2057" s="59">
        <v>443742500</v>
      </c>
      <c r="I2057" s="35">
        <v>0</v>
      </c>
      <c r="J2057" s="35">
        <v>0</v>
      </c>
      <c r="K2057" s="35">
        <v>0</v>
      </c>
      <c r="L2057" s="35">
        <v>1.61</v>
      </c>
      <c r="M2057" s="35">
        <v>9898.27</v>
      </c>
      <c r="N2057" s="38" t="s">
        <v>1433</v>
      </c>
      <c r="O2057" s="14">
        <f t="shared" si="180"/>
        <v>45919.504814814813</v>
      </c>
      <c r="P2057" s="19">
        <f t="shared" si="181"/>
        <v>45919.713148148148</v>
      </c>
      <c r="Q2057" s="20" t="str">
        <f t="shared" si="182"/>
        <v>19/09/2025</v>
      </c>
      <c r="R2057" s="13" t="str">
        <f t="shared" si="183"/>
        <v>17</v>
      </c>
      <c r="S2057" s="13" t="str">
        <f t="shared" si="184"/>
        <v>Fri</v>
      </c>
    </row>
    <row r="2058" spans="1:19" x14ac:dyDescent="0.25">
      <c r="A2058" s="60">
        <v>45919.504814814813</v>
      </c>
      <c r="B2058" s="61">
        <v>444521283</v>
      </c>
      <c r="C2058" s="37" t="s">
        <v>36</v>
      </c>
      <c r="D2058" s="37" t="s">
        <v>38</v>
      </c>
      <c r="E2058" s="37" t="s">
        <v>46</v>
      </c>
      <c r="F2058" s="37" t="s">
        <v>120</v>
      </c>
      <c r="G2058" s="36">
        <v>3656.78</v>
      </c>
      <c r="H2058" s="61">
        <v>443742501</v>
      </c>
      <c r="I2058" s="36">
        <v>0</v>
      </c>
      <c r="J2058" s="36">
        <v>0</v>
      </c>
      <c r="K2058" s="36">
        <v>0</v>
      </c>
      <c r="L2058" s="36">
        <v>1.61</v>
      </c>
      <c r="M2058" s="36">
        <v>9899.8799999999992</v>
      </c>
      <c r="N2058" s="37" t="s">
        <v>1433</v>
      </c>
      <c r="O2058" s="14">
        <f t="shared" si="180"/>
        <v>45919.504814814813</v>
      </c>
      <c r="P2058" s="19">
        <f t="shared" si="181"/>
        <v>45919.713148148148</v>
      </c>
      <c r="Q2058" s="20" t="str">
        <f t="shared" si="182"/>
        <v>19/09/2025</v>
      </c>
      <c r="R2058" s="13" t="str">
        <f t="shared" si="183"/>
        <v>17</v>
      </c>
      <c r="S2058" s="13" t="str">
        <f t="shared" si="184"/>
        <v>Fri</v>
      </c>
    </row>
    <row r="2059" spans="1:19" x14ac:dyDescent="0.25">
      <c r="A2059" s="58">
        <v>45919.504826388889</v>
      </c>
      <c r="B2059" s="59">
        <v>444521296</v>
      </c>
      <c r="C2059" s="38" t="s">
        <v>36</v>
      </c>
      <c r="D2059" s="38" t="s">
        <v>37</v>
      </c>
      <c r="E2059" s="38" t="s">
        <v>45</v>
      </c>
      <c r="F2059" s="38" t="s">
        <v>120</v>
      </c>
      <c r="G2059" s="35">
        <v>3657.05</v>
      </c>
      <c r="H2059" s="59">
        <v>443742514</v>
      </c>
      <c r="I2059" s="35">
        <v>0</v>
      </c>
      <c r="J2059" s="35">
        <v>0</v>
      </c>
      <c r="K2059" s="35">
        <v>0</v>
      </c>
      <c r="L2059" s="35">
        <v>0</v>
      </c>
      <c r="M2059" s="35">
        <v>9899.8799999999992</v>
      </c>
      <c r="N2059" s="38" t="s">
        <v>116</v>
      </c>
      <c r="O2059" s="14">
        <f t="shared" si="180"/>
        <v>45919.504826388889</v>
      </c>
      <c r="P2059" s="19">
        <f t="shared" si="181"/>
        <v>45919.713159722225</v>
      </c>
      <c r="Q2059" s="20" t="str">
        <f t="shared" si="182"/>
        <v>19/09/2025</v>
      </c>
      <c r="R2059" s="13" t="str">
        <f t="shared" si="183"/>
        <v>17</v>
      </c>
      <c r="S2059" s="13" t="str">
        <f t="shared" si="184"/>
        <v>Fri</v>
      </c>
    </row>
    <row r="2060" spans="1:19" x14ac:dyDescent="0.25">
      <c r="A2060" s="60">
        <v>45919.504837962966</v>
      </c>
      <c r="B2060" s="61">
        <v>444521297</v>
      </c>
      <c r="C2060" s="37" t="s">
        <v>36</v>
      </c>
      <c r="D2060" s="37" t="s">
        <v>37</v>
      </c>
      <c r="E2060" s="37" t="s">
        <v>45</v>
      </c>
      <c r="F2060" s="37" t="s">
        <v>120</v>
      </c>
      <c r="G2060" s="36">
        <v>3657.09</v>
      </c>
      <c r="H2060" s="61">
        <v>443742516</v>
      </c>
      <c r="I2060" s="36">
        <v>0</v>
      </c>
      <c r="J2060" s="36">
        <v>0</v>
      </c>
      <c r="K2060" s="36">
        <v>0</v>
      </c>
      <c r="L2060" s="36">
        <v>0</v>
      </c>
      <c r="M2060" s="36">
        <v>9899.8799999999992</v>
      </c>
      <c r="N2060" s="37" t="s">
        <v>1385</v>
      </c>
      <c r="O2060" s="14">
        <f t="shared" si="180"/>
        <v>45919.504837962966</v>
      </c>
      <c r="P2060" s="19">
        <f t="shared" si="181"/>
        <v>45919.713171296302</v>
      </c>
      <c r="Q2060" s="20" t="str">
        <f t="shared" si="182"/>
        <v>19/09/2025</v>
      </c>
      <c r="R2060" s="13" t="str">
        <f t="shared" si="183"/>
        <v>17</v>
      </c>
      <c r="S2060" s="13" t="str">
        <f t="shared" si="184"/>
        <v>Fri</v>
      </c>
    </row>
    <row r="2061" spans="1:19" x14ac:dyDescent="0.25">
      <c r="A2061" s="58">
        <v>45919.505752314813</v>
      </c>
      <c r="B2061" s="59">
        <v>444521448</v>
      </c>
      <c r="C2061" s="38" t="s">
        <v>36</v>
      </c>
      <c r="D2061" s="38" t="s">
        <v>37</v>
      </c>
      <c r="E2061" s="38" t="s">
        <v>45</v>
      </c>
      <c r="F2061" s="38" t="s">
        <v>120</v>
      </c>
      <c r="G2061" s="35">
        <v>3656.98</v>
      </c>
      <c r="H2061" s="59">
        <v>443742699</v>
      </c>
      <c r="I2061" s="35">
        <v>0</v>
      </c>
      <c r="J2061" s="35">
        <v>0</v>
      </c>
      <c r="K2061" s="35">
        <v>0</v>
      </c>
      <c r="L2061" s="35">
        <v>0</v>
      </c>
      <c r="M2061" s="35">
        <v>9899.8799999999992</v>
      </c>
      <c r="N2061" s="38" t="s">
        <v>108</v>
      </c>
      <c r="O2061" s="14">
        <f t="shared" si="180"/>
        <v>45919.505752314813</v>
      </c>
      <c r="P2061" s="19">
        <f t="shared" si="181"/>
        <v>45919.714085648149</v>
      </c>
      <c r="Q2061" s="20" t="str">
        <f t="shared" si="182"/>
        <v>19/09/2025</v>
      </c>
      <c r="R2061" s="13" t="str">
        <f t="shared" si="183"/>
        <v>17</v>
      </c>
      <c r="S2061" s="13" t="str">
        <f t="shared" si="184"/>
        <v>Fri</v>
      </c>
    </row>
    <row r="2062" spans="1:19" x14ac:dyDescent="0.25">
      <c r="A2062" s="60">
        <v>45919.50576388889</v>
      </c>
      <c r="B2062" s="61">
        <v>444521450</v>
      </c>
      <c r="C2062" s="37" t="s">
        <v>36</v>
      </c>
      <c r="D2062" s="37" t="s">
        <v>37</v>
      </c>
      <c r="E2062" s="37" t="s">
        <v>45</v>
      </c>
      <c r="F2062" s="37" t="s">
        <v>120</v>
      </c>
      <c r="G2062" s="36">
        <v>3656.97</v>
      </c>
      <c r="H2062" s="61">
        <v>443742701</v>
      </c>
      <c r="I2062" s="36">
        <v>0</v>
      </c>
      <c r="J2062" s="36">
        <v>0</v>
      </c>
      <c r="K2062" s="36">
        <v>0</v>
      </c>
      <c r="L2062" s="36">
        <v>0</v>
      </c>
      <c r="M2062" s="36">
        <v>9899.8799999999992</v>
      </c>
      <c r="N2062" s="37" t="s">
        <v>109</v>
      </c>
      <c r="O2062" s="14">
        <f t="shared" si="180"/>
        <v>45919.50576388889</v>
      </c>
      <c r="P2062" s="19">
        <f t="shared" si="181"/>
        <v>45919.714097222226</v>
      </c>
      <c r="Q2062" s="20" t="str">
        <f t="shared" si="182"/>
        <v>19/09/2025</v>
      </c>
      <c r="R2062" s="13" t="str">
        <f t="shared" si="183"/>
        <v>17</v>
      </c>
      <c r="S2062" s="13" t="str">
        <f t="shared" si="184"/>
        <v>Fri</v>
      </c>
    </row>
    <row r="2063" spans="1:19" x14ac:dyDescent="0.25">
      <c r="A2063" s="58">
        <v>45919.50576388889</v>
      </c>
      <c r="B2063" s="59">
        <v>444521451</v>
      </c>
      <c r="C2063" s="38" t="s">
        <v>36</v>
      </c>
      <c r="D2063" s="38" t="s">
        <v>37</v>
      </c>
      <c r="E2063" s="38" t="s">
        <v>45</v>
      </c>
      <c r="F2063" s="38" t="s">
        <v>120</v>
      </c>
      <c r="G2063" s="35">
        <v>3656.97</v>
      </c>
      <c r="H2063" s="59">
        <v>443742702</v>
      </c>
      <c r="I2063" s="35">
        <v>0</v>
      </c>
      <c r="J2063" s="35">
        <v>0</v>
      </c>
      <c r="K2063" s="35">
        <v>0</v>
      </c>
      <c r="L2063" s="35">
        <v>0</v>
      </c>
      <c r="M2063" s="35">
        <v>9899.8799999999992</v>
      </c>
      <c r="N2063" s="38" t="s">
        <v>77</v>
      </c>
      <c r="O2063" s="14">
        <f t="shared" si="180"/>
        <v>45919.50576388889</v>
      </c>
      <c r="P2063" s="19">
        <f t="shared" si="181"/>
        <v>45919.714097222226</v>
      </c>
      <c r="Q2063" s="20" t="str">
        <f t="shared" si="182"/>
        <v>19/09/2025</v>
      </c>
      <c r="R2063" s="13" t="str">
        <f t="shared" si="183"/>
        <v>17</v>
      </c>
      <c r="S2063" s="13" t="str">
        <f t="shared" si="184"/>
        <v>Fri</v>
      </c>
    </row>
    <row r="2064" spans="1:19" x14ac:dyDescent="0.25">
      <c r="A2064" s="60">
        <v>45919.51017361111</v>
      </c>
      <c r="B2064" s="61">
        <v>444523552</v>
      </c>
      <c r="C2064" s="37" t="s">
        <v>36</v>
      </c>
      <c r="D2064" s="37" t="s">
        <v>38</v>
      </c>
      <c r="E2064" s="37" t="s">
        <v>46</v>
      </c>
      <c r="F2064" s="37" t="s">
        <v>120</v>
      </c>
      <c r="G2064" s="36">
        <v>3656.75</v>
      </c>
      <c r="H2064" s="61">
        <v>443744942</v>
      </c>
      <c r="I2064" s="36">
        <v>0</v>
      </c>
      <c r="J2064" s="36">
        <v>0</v>
      </c>
      <c r="K2064" s="36">
        <v>0</v>
      </c>
      <c r="L2064" s="36">
        <v>1.58</v>
      </c>
      <c r="M2064" s="36">
        <v>9901.4599999999991</v>
      </c>
      <c r="N2064" s="37" t="s">
        <v>1434</v>
      </c>
      <c r="O2064" s="14">
        <f t="shared" si="180"/>
        <v>45919.51017361111</v>
      </c>
      <c r="P2064" s="19">
        <f t="shared" si="181"/>
        <v>45919.718506944446</v>
      </c>
      <c r="Q2064" s="20" t="str">
        <f t="shared" si="182"/>
        <v>19/09/2025</v>
      </c>
      <c r="R2064" s="13" t="str">
        <f t="shared" si="183"/>
        <v>17</v>
      </c>
      <c r="S2064" s="13" t="str">
        <f t="shared" si="184"/>
        <v>Fri</v>
      </c>
    </row>
    <row r="2065" spans="1:19" x14ac:dyDescent="0.25">
      <c r="A2065" s="58">
        <v>45919.51017361111</v>
      </c>
      <c r="B2065" s="59">
        <v>444523553</v>
      </c>
      <c r="C2065" s="38" t="s">
        <v>36</v>
      </c>
      <c r="D2065" s="38" t="s">
        <v>38</v>
      </c>
      <c r="E2065" s="38" t="s">
        <v>46</v>
      </c>
      <c r="F2065" s="38" t="s">
        <v>120</v>
      </c>
      <c r="G2065" s="35">
        <v>3656.75</v>
      </c>
      <c r="H2065" s="59">
        <v>443744943</v>
      </c>
      <c r="I2065" s="35">
        <v>0</v>
      </c>
      <c r="J2065" s="35">
        <v>0</v>
      </c>
      <c r="K2065" s="35">
        <v>0</v>
      </c>
      <c r="L2065" s="35">
        <v>1.58</v>
      </c>
      <c r="M2065" s="35">
        <v>9903.0400000000009</v>
      </c>
      <c r="N2065" s="38" t="s">
        <v>1434</v>
      </c>
      <c r="O2065" s="14">
        <f t="shared" si="180"/>
        <v>45919.51017361111</v>
      </c>
      <c r="P2065" s="19">
        <f t="shared" si="181"/>
        <v>45919.718506944446</v>
      </c>
      <c r="Q2065" s="20" t="str">
        <f t="shared" si="182"/>
        <v>19/09/2025</v>
      </c>
      <c r="R2065" s="13" t="str">
        <f t="shared" si="183"/>
        <v>17</v>
      </c>
      <c r="S2065" s="13" t="str">
        <f t="shared" si="184"/>
        <v>Fri</v>
      </c>
    </row>
    <row r="2066" spans="1:19" x14ac:dyDescent="0.25">
      <c r="A2066" s="60">
        <v>45919.51017361111</v>
      </c>
      <c r="B2066" s="61">
        <v>444523554</v>
      </c>
      <c r="C2066" s="37" t="s">
        <v>36</v>
      </c>
      <c r="D2066" s="37" t="s">
        <v>38</v>
      </c>
      <c r="E2066" s="37" t="s">
        <v>46</v>
      </c>
      <c r="F2066" s="37" t="s">
        <v>120</v>
      </c>
      <c r="G2066" s="36">
        <v>3656.75</v>
      </c>
      <c r="H2066" s="61">
        <v>443744944</v>
      </c>
      <c r="I2066" s="36">
        <v>0</v>
      </c>
      <c r="J2066" s="36">
        <v>0</v>
      </c>
      <c r="K2066" s="36">
        <v>0</v>
      </c>
      <c r="L2066" s="36">
        <v>1.6</v>
      </c>
      <c r="M2066" s="36">
        <v>9904.64</v>
      </c>
      <c r="N2066" s="37" t="s">
        <v>1435</v>
      </c>
      <c r="O2066" s="14">
        <f t="shared" si="180"/>
        <v>45919.51017361111</v>
      </c>
      <c r="P2066" s="19">
        <f t="shared" si="181"/>
        <v>45919.718506944446</v>
      </c>
      <c r="Q2066" s="20" t="str">
        <f t="shared" si="182"/>
        <v>19/09/2025</v>
      </c>
      <c r="R2066" s="13" t="str">
        <f t="shared" si="183"/>
        <v>17</v>
      </c>
      <c r="S2066" s="13" t="str">
        <f t="shared" si="184"/>
        <v>Fri</v>
      </c>
    </row>
    <row r="2067" spans="1:19" x14ac:dyDescent="0.25">
      <c r="A2067" s="58">
        <v>45919.510497685187</v>
      </c>
      <c r="B2067" s="59">
        <v>444523629</v>
      </c>
      <c r="C2067" s="38" t="s">
        <v>36</v>
      </c>
      <c r="D2067" s="38" t="s">
        <v>37</v>
      </c>
      <c r="E2067" s="38" t="s">
        <v>45</v>
      </c>
      <c r="F2067" s="38" t="s">
        <v>120</v>
      </c>
      <c r="G2067" s="35">
        <v>3657.15</v>
      </c>
      <c r="H2067" s="59">
        <v>443745029</v>
      </c>
      <c r="I2067" s="35">
        <v>0</v>
      </c>
      <c r="J2067" s="35">
        <v>0</v>
      </c>
      <c r="K2067" s="35">
        <v>0</v>
      </c>
      <c r="L2067" s="35">
        <v>0</v>
      </c>
      <c r="M2067" s="35">
        <v>9904.64</v>
      </c>
      <c r="N2067" s="38" t="s">
        <v>48</v>
      </c>
      <c r="O2067" s="14">
        <f t="shared" si="180"/>
        <v>45919.510497685187</v>
      </c>
      <c r="P2067" s="19">
        <f t="shared" si="181"/>
        <v>45919.718831018523</v>
      </c>
      <c r="Q2067" s="20" t="str">
        <f t="shared" si="182"/>
        <v>19/09/2025</v>
      </c>
      <c r="R2067" s="13" t="str">
        <f t="shared" si="183"/>
        <v>17</v>
      </c>
      <c r="S2067" s="13" t="str">
        <f t="shared" si="184"/>
        <v>Fri</v>
      </c>
    </row>
    <row r="2068" spans="1:19" x14ac:dyDescent="0.25">
      <c r="A2068" s="60">
        <v>45919.510509259257</v>
      </c>
      <c r="B2068" s="61">
        <v>444523631</v>
      </c>
      <c r="C2068" s="37" t="s">
        <v>36</v>
      </c>
      <c r="D2068" s="37" t="s">
        <v>37</v>
      </c>
      <c r="E2068" s="37" t="s">
        <v>45</v>
      </c>
      <c r="F2068" s="37" t="s">
        <v>120</v>
      </c>
      <c r="G2068" s="36">
        <v>3657.22</v>
      </c>
      <c r="H2068" s="61">
        <v>443745031</v>
      </c>
      <c r="I2068" s="36">
        <v>0</v>
      </c>
      <c r="J2068" s="36">
        <v>0</v>
      </c>
      <c r="K2068" s="36">
        <v>0</v>
      </c>
      <c r="L2068" s="36">
        <v>0</v>
      </c>
      <c r="M2068" s="36">
        <v>9904.64</v>
      </c>
      <c r="N2068" s="37" t="s">
        <v>47</v>
      </c>
      <c r="O2068" s="14">
        <f t="shared" si="180"/>
        <v>45919.510509259257</v>
      </c>
      <c r="P2068" s="19">
        <f t="shared" si="181"/>
        <v>45919.718842592592</v>
      </c>
      <c r="Q2068" s="20" t="str">
        <f t="shared" si="182"/>
        <v>19/09/2025</v>
      </c>
      <c r="R2068" s="13" t="str">
        <f t="shared" si="183"/>
        <v>17</v>
      </c>
      <c r="S2068" s="13" t="str">
        <f t="shared" si="184"/>
        <v>Fri</v>
      </c>
    </row>
    <row r="2069" spans="1:19" x14ac:dyDescent="0.25">
      <c r="A2069" s="58">
        <v>45919.510509259257</v>
      </c>
      <c r="B2069" s="59">
        <v>444523634</v>
      </c>
      <c r="C2069" s="38" t="s">
        <v>36</v>
      </c>
      <c r="D2069" s="38" t="s">
        <v>37</v>
      </c>
      <c r="E2069" s="38" t="s">
        <v>45</v>
      </c>
      <c r="F2069" s="38" t="s">
        <v>120</v>
      </c>
      <c r="G2069" s="35">
        <v>3657.26</v>
      </c>
      <c r="H2069" s="59">
        <v>443745034</v>
      </c>
      <c r="I2069" s="35">
        <v>0</v>
      </c>
      <c r="J2069" s="35">
        <v>0</v>
      </c>
      <c r="K2069" s="35">
        <v>0</v>
      </c>
      <c r="L2069" s="35">
        <v>0</v>
      </c>
      <c r="M2069" s="35">
        <v>9904.64</v>
      </c>
      <c r="N2069" s="38" t="s">
        <v>52</v>
      </c>
      <c r="O2069" s="14">
        <f t="shared" si="180"/>
        <v>45919.510509259257</v>
      </c>
      <c r="P2069" s="19">
        <f t="shared" si="181"/>
        <v>45919.718842592592</v>
      </c>
      <c r="Q2069" s="20" t="str">
        <f t="shared" si="182"/>
        <v>19/09/2025</v>
      </c>
      <c r="R2069" s="13" t="str">
        <f t="shared" si="183"/>
        <v>17</v>
      </c>
      <c r="S2069" s="13" t="str">
        <f t="shared" si="184"/>
        <v>Fri</v>
      </c>
    </row>
    <row r="2070" spans="1:19" x14ac:dyDescent="0.25">
      <c r="A2070" s="60">
        <v>45919.51390046296</v>
      </c>
      <c r="B2070" s="61">
        <v>444526102</v>
      </c>
      <c r="C2070" s="37" t="s">
        <v>36</v>
      </c>
      <c r="D2070" s="37" t="s">
        <v>38</v>
      </c>
      <c r="E2070" s="37" t="s">
        <v>46</v>
      </c>
      <c r="F2070" s="37" t="s">
        <v>120</v>
      </c>
      <c r="G2070" s="36">
        <v>3658.49</v>
      </c>
      <c r="H2070" s="61">
        <v>443747620</v>
      </c>
      <c r="I2070" s="36">
        <v>0</v>
      </c>
      <c r="J2070" s="36">
        <v>0</v>
      </c>
      <c r="K2070" s="36">
        <v>0</v>
      </c>
      <c r="L2070" s="36">
        <v>1.52</v>
      </c>
      <c r="M2070" s="36">
        <v>9906.16</v>
      </c>
      <c r="N2070" s="37" t="s">
        <v>1436</v>
      </c>
      <c r="O2070" s="14">
        <f t="shared" si="180"/>
        <v>45919.51390046296</v>
      </c>
      <c r="P2070" s="19">
        <f t="shared" si="181"/>
        <v>45919.722233796296</v>
      </c>
      <c r="Q2070" s="20" t="str">
        <f t="shared" si="182"/>
        <v>19/09/2025</v>
      </c>
      <c r="R2070" s="13" t="str">
        <f t="shared" si="183"/>
        <v>17</v>
      </c>
      <c r="S2070" s="13" t="str">
        <f t="shared" si="184"/>
        <v>Fri</v>
      </c>
    </row>
    <row r="2071" spans="1:19" x14ac:dyDescent="0.25">
      <c r="A2071" s="58">
        <v>45919.51390046296</v>
      </c>
      <c r="B2071" s="59">
        <v>444526103</v>
      </c>
      <c r="C2071" s="38" t="s">
        <v>36</v>
      </c>
      <c r="D2071" s="38" t="s">
        <v>38</v>
      </c>
      <c r="E2071" s="38" t="s">
        <v>46</v>
      </c>
      <c r="F2071" s="38" t="s">
        <v>120</v>
      </c>
      <c r="G2071" s="35">
        <v>3658.49</v>
      </c>
      <c r="H2071" s="59">
        <v>443747621</v>
      </c>
      <c r="I2071" s="35">
        <v>0</v>
      </c>
      <c r="J2071" s="35">
        <v>0</v>
      </c>
      <c r="K2071" s="35">
        <v>0</v>
      </c>
      <c r="L2071" s="35">
        <v>1.52</v>
      </c>
      <c r="M2071" s="35">
        <v>9907.68</v>
      </c>
      <c r="N2071" s="38" t="s">
        <v>1436</v>
      </c>
      <c r="O2071" s="14">
        <f t="shared" si="180"/>
        <v>45919.51390046296</v>
      </c>
      <c r="P2071" s="19">
        <f t="shared" si="181"/>
        <v>45919.722233796296</v>
      </c>
      <c r="Q2071" s="20" t="str">
        <f t="shared" si="182"/>
        <v>19/09/2025</v>
      </c>
      <c r="R2071" s="13" t="str">
        <f t="shared" si="183"/>
        <v>17</v>
      </c>
      <c r="S2071" s="13" t="str">
        <f t="shared" si="184"/>
        <v>Fri</v>
      </c>
    </row>
    <row r="2072" spans="1:19" x14ac:dyDescent="0.25">
      <c r="A2072" s="60">
        <v>45919.514664351853</v>
      </c>
      <c r="B2072" s="61">
        <v>444526314</v>
      </c>
      <c r="C2072" s="37" t="s">
        <v>36</v>
      </c>
      <c r="D2072" s="37" t="s">
        <v>37</v>
      </c>
      <c r="E2072" s="37" t="s">
        <v>45</v>
      </c>
      <c r="F2072" s="37" t="s">
        <v>120</v>
      </c>
      <c r="G2072" s="36">
        <v>3658.33</v>
      </c>
      <c r="H2072" s="61">
        <v>443747847</v>
      </c>
      <c r="I2072" s="36">
        <v>0</v>
      </c>
      <c r="J2072" s="36">
        <v>0</v>
      </c>
      <c r="K2072" s="36">
        <v>0</v>
      </c>
      <c r="L2072" s="36">
        <v>0</v>
      </c>
      <c r="M2072" s="36">
        <v>9907.68</v>
      </c>
      <c r="N2072" s="37" t="s">
        <v>109</v>
      </c>
      <c r="O2072" s="14">
        <f t="shared" si="180"/>
        <v>45919.514664351853</v>
      </c>
      <c r="P2072" s="19">
        <f t="shared" si="181"/>
        <v>45919.722997685189</v>
      </c>
      <c r="Q2072" s="20" t="str">
        <f t="shared" si="182"/>
        <v>19/09/2025</v>
      </c>
      <c r="R2072" s="13" t="str">
        <f t="shared" si="183"/>
        <v>17</v>
      </c>
      <c r="S2072" s="13" t="str">
        <f t="shared" si="184"/>
        <v>Fri</v>
      </c>
    </row>
    <row r="2073" spans="1:19" x14ac:dyDescent="0.25">
      <c r="A2073" s="58">
        <v>45919.514675925922</v>
      </c>
      <c r="B2073" s="59">
        <v>444526316</v>
      </c>
      <c r="C2073" s="38" t="s">
        <v>36</v>
      </c>
      <c r="D2073" s="38" t="s">
        <v>37</v>
      </c>
      <c r="E2073" s="38" t="s">
        <v>45</v>
      </c>
      <c r="F2073" s="38" t="s">
        <v>120</v>
      </c>
      <c r="G2073" s="35">
        <v>3658.34</v>
      </c>
      <c r="H2073" s="59">
        <v>443747849</v>
      </c>
      <c r="I2073" s="35">
        <v>0</v>
      </c>
      <c r="J2073" s="35">
        <v>0</v>
      </c>
      <c r="K2073" s="35">
        <v>0</v>
      </c>
      <c r="L2073" s="35">
        <v>0</v>
      </c>
      <c r="M2073" s="35">
        <v>9907.68</v>
      </c>
      <c r="N2073" s="38" t="s">
        <v>77</v>
      </c>
      <c r="O2073" s="14">
        <f t="shared" si="180"/>
        <v>45919.514675925922</v>
      </c>
      <c r="P2073" s="19">
        <f t="shared" si="181"/>
        <v>45919.723009259258</v>
      </c>
      <c r="Q2073" s="20" t="str">
        <f t="shared" si="182"/>
        <v>19/09/2025</v>
      </c>
      <c r="R2073" s="13" t="str">
        <f t="shared" si="183"/>
        <v>17</v>
      </c>
      <c r="S2073" s="13" t="str">
        <f t="shared" si="184"/>
        <v>Fri</v>
      </c>
    </row>
    <row r="2074" spans="1:19" x14ac:dyDescent="0.25">
      <c r="A2074" s="60">
        <v>45919.516793981478</v>
      </c>
      <c r="B2074" s="61">
        <v>444527291</v>
      </c>
      <c r="C2074" s="37" t="s">
        <v>36</v>
      </c>
      <c r="D2074" s="37" t="s">
        <v>38</v>
      </c>
      <c r="E2074" s="37" t="s">
        <v>46</v>
      </c>
      <c r="F2074" s="37" t="s">
        <v>120</v>
      </c>
      <c r="G2074" s="36">
        <v>3657.91</v>
      </c>
      <c r="H2074" s="61">
        <v>443748878</v>
      </c>
      <c r="I2074" s="36">
        <v>0</v>
      </c>
      <c r="J2074" s="36">
        <v>0</v>
      </c>
      <c r="K2074" s="36">
        <v>0</v>
      </c>
      <c r="L2074" s="36">
        <v>0.86</v>
      </c>
      <c r="M2074" s="36">
        <v>9908.5400000000009</v>
      </c>
      <c r="N2074" s="37" t="s">
        <v>1437</v>
      </c>
      <c r="O2074" s="14">
        <f t="shared" si="180"/>
        <v>45919.516793981478</v>
      </c>
      <c r="P2074" s="19">
        <f t="shared" si="181"/>
        <v>45919.725127314814</v>
      </c>
      <c r="Q2074" s="20" t="str">
        <f t="shared" si="182"/>
        <v>19/09/2025</v>
      </c>
      <c r="R2074" s="13" t="str">
        <f t="shared" si="183"/>
        <v>17</v>
      </c>
      <c r="S2074" s="13" t="str">
        <f t="shared" si="184"/>
        <v>Fri</v>
      </c>
    </row>
    <row r="2075" spans="1:19" x14ac:dyDescent="0.25">
      <c r="A2075" s="58">
        <v>45919.516793981478</v>
      </c>
      <c r="B2075" s="59">
        <v>444527292</v>
      </c>
      <c r="C2075" s="38" t="s">
        <v>36</v>
      </c>
      <c r="D2075" s="38" t="s">
        <v>38</v>
      </c>
      <c r="E2075" s="38" t="s">
        <v>46</v>
      </c>
      <c r="F2075" s="38" t="s">
        <v>120</v>
      </c>
      <c r="G2075" s="35">
        <v>3657.91</v>
      </c>
      <c r="H2075" s="59">
        <v>443748879</v>
      </c>
      <c r="I2075" s="35">
        <v>0</v>
      </c>
      <c r="J2075" s="35">
        <v>0</v>
      </c>
      <c r="K2075" s="35">
        <v>0</v>
      </c>
      <c r="L2075" s="35">
        <v>0.82</v>
      </c>
      <c r="M2075" s="35">
        <v>9909.36</v>
      </c>
      <c r="N2075" s="38" t="s">
        <v>1437</v>
      </c>
      <c r="O2075" s="14">
        <f t="shared" si="180"/>
        <v>45919.516793981478</v>
      </c>
      <c r="P2075" s="19">
        <f t="shared" si="181"/>
        <v>45919.725127314814</v>
      </c>
      <c r="Q2075" s="20" t="str">
        <f t="shared" si="182"/>
        <v>19/09/2025</v>
      </c>
      <c r="R2075" s="13" t="str">
        <f t="shared" si="183"/>
        <v>17</v>
      </c>
      <c r="S2075" s="13" t="str">
        <f t="shared" si="184"/>
        <v>Fri</v>
      </c>
    </row>
    <row r="2076" spans="1:19" x14ac:dyDescent="0.25">
      <c r="A2076" s="60">
        <v>45919.516921296294</v>
      </c>
      <c r="B2076" s="61">
        <v>444527377</v>
      </c>
      <c r="C2076" s="37" t="s">
        <v>36</v>
      </c>
      <c r="D2076" s="37" t="s">
        <v>38</v>
      </c>
      <c r="E2076" s="37" t="s">
        <v>46</v>
      </c>
      <c r="F2076" s="37" t="s">
        <v>120</v>
      </c>
      <c r="G2076" s="36">
        <v>3657.65</v>
      </c>
      <c r="H2076" s="61">
        <v>443748966</v>
      </c>
      <c r="I2076" s="36">
        <v>0</v>
      </c>
      <c r="J2076" s="36">
        <v>0</v>
      </c>
      <c r="K2076" s="36">
        <v>0</v>
      </c>
      <c r="L2076" s="36">
        <v>2.48</v>
      </c>
      <c r="M2076" s="36">
        <v>9911.84</v>
      </c>
      <c r="N2076" s="37" t="s">
        <v>1438</v>
      </c>
      <c r="O2076" s="14">
        <f t="shared" si="180"/>
        <v>45919.516921296294</v>
      </c>
      <c r="P2076" s="19">
        <f t="shared" si="181"/>
        <v>45919.725254629629</v>
      </c>
      <c r="Q2076" s="20" t="str">
        <f t="shared" si="182"/>
        <v>19/09/2025</v>
      </c>
      <c r="R2076" s="13" t="str">
        <f t="shared" si="183"/>
        <v>17</v>
      </c>
      <c r="S2076" s="13" t="str">
        <f t="shared" si="184"/>
        <v>Fri</v>
      </c>
    </row>
    <row r="2077" spans="1:19" x14ac:dyDescent="0.25">
      <c r="A2077" s="58">
        <v>45919.516921296294</v>
      </c>
      <c r="B2077" s="59">
        <v>444527378</v>
      </c>
      <c r="C2077" s="38" t="s">
        <v>36</v>
      </c>
      <c r="D2077" s="38" t="s">
        <v>38</v>
      </c>
      <c r="E2077" s="38" t="s">
        <v>46</v>
      </c>
      <c r="F2077" s="38" t="s">
        <v>120</v>
      </c>
      <c r="G2077" s="35">
        <v>3657.65</v>
      </c>
      <c r="H2077" s="59">
        <v>443748967</v>
      </c>
      <c r="I2077" s="35">
        <v>0</v>
      </c>
      <c r="J2077" s="35">
        <v>0</v>
      </c>
      <c r="K2077" s="35">
        <v>0</v>
      </c>
      <c r="L2077" s="35">
        <v>0.67</v>
      </c>
      <c r="M2077" s="35">
        <v>9912.51</v>
      </c>
      <c r="N2077" s="38" t="s">
        <v>1439</v>
      </c>
      <c r="O2077" s="14">
        <f t="shared" si="180"/>
        <v>45919.516921296294</v>
      </c>
      <c r="P2077" s="19">
        <f t="shared" si="181"/>
        <v>45919.725254629629</v>
      </c>
      <c r="Q2077" s="20" t="str">
        <f t="shared" si="182"/>
        <v>19/09/2025</v>
      </c>
      <c r="R2077" s="13" t="str">
        <f t="shared" si="183"/>
        <v>17</v>
      </c>
      <c r="S2077" s="13" t="str">
        <f t="shared" si="184"/>
        <v>Fri</v>
      </c>
    </row>
    <row r="2078" spans="1:19" x14ac:dyDescent="0.25">
      <c r="A2078" s="60">
        <v>45919.517210648148</v>
      </c>
      <c r="B2078" s="61">
        <v>444527438</v>
      </c>
      <c r="C2078" s="37" t="s">
        <v>36</v>
      </c>
      <c r="D2078" s="37" t="s">
        <v>37</v>
      </c>
      <c r="E2078" s="37" t="s">
        <v>45</v>
      </c>
      <c r="F2078" s="37" t="s">
        <v>120</v>
      </c>
      <c r="G2078" s="36">
        <v>3658.39</v>
      </c>
      <c r="H2078" s="61">
        <v>443749030</v>
      </c>
      <c r="I2078" s="36">
        <v>0</v>
      </c>
      <c r="J2078" s="36">
        <v>0</v>
      </c>
      <c r="K2078" s="36">
        <v>0</v>
      </c>
      <c r="L2078" s="36">
        <v>0</v>
      </c>
      <c r="M2078" s="36">
        <v>9912.51</v>
      </c>
      <c r="N2078" s="37" t="s">
        <v>108</v>
      </c>
      <c r="O2078" s="14">
        <f t="shared" ref="O2078:O2086" si="185">A2078</f>
        <v>45919.517210648148</v>
      </c>
      <c r="P2078" s="19">
        <f t="shared" ref="P2078:P2086" si="186">O2078+(5/24)</f>
        <v>45919.725543981483</v>
      </c>
      <c r="Q2078" s="20" t="str">
        <f t="shared" ref="Q2078:Q2086" si="187">TEXT(P2078,"dd/mm/yyyy")</f>
        <v>19/09/2025</v>
      </c>
      <c r="R2078" s="13" t="str">
        <f t="shared" ref="R2078:R2086" si="188">TEXT(P2078,"hh")</f>
        <v>17</v>
      </c>
      <c r="S2078" s="13" t="str">
        <f t="shared" ref="S2078:S2086" si="189">TEXT(P2078,"ddd")</f>
        <v>Fri</v>
      </c>
    </row>
    <row r="2079" spans="1:19" x14ac:dyDescent="0.25">
      <c r="A2079" s="58">
        <v>45919.517222222225</v>
      </c>
      <c r="B2079" s="59">
        <v>444527440</v>
      </c>
      <c r="C2079" s="38" t="s">
        <v>36</v>
      </c>
      <c r="D2079" s="38" t="s">
        <v>37</v>
      </c>
      <c r="E2079" s="38" t="s">
        <v>45</v>
      </c>
      <c r="F2079" s="38" t="s">
        <v>120</v>
      </c>
      <c r="G2079" s="35">
        <v>3658.41</v>
      </c>
      <c r="H2079" s="59">
        <v>443749033</v>
      </c>
      <c r="I2079" s="35">
        <v>0</v>
      </c>
      <c r="J2079" s="35">
        <v>0</v>
      </c>
      <c r="K2079" s="35">
        <v>0</v>
      </c>
      <c r="L2079" s="35">
        <v>0</v>
      </c>
      <c r="M2079" s="35">
        <v>9912.51</v>
      </c>
      <c r="N2079" s="38" t="s">
        <v>114</v>
      </c>
      <c r="O2079" s="14">
        <f t="shared" si="185"/>
        <v>45919.517222222225</v>
      </c>
      <c r="P2079" s="19">
        <f t="shared" si="186"/>
        <v>45919.72555555556</v>
      </c>
      <c r="Q2079" s="20" t="str">
        <f t="shared" si="187"/>
        <v>19/09/2025</v>
      </c>
      <c r="R2079" s="13" t="str">
        <f t="shared" si="188"/>
        <v>17</v>
      </c>
      <c r="S2079" s="13" t="str">
        <f t="shared" si="189"/>
        <v>Fri</v>
      </c>
    </row>
    <row r="2080" spans="1:19" x14ac:dyDescent="0.25">
      <c r="A2080" s="60">
        <v>45919.517442129632</v>
      </c>
      <c r="B2080" s="61">
        <v>444527489</v>
      </c>
      <c r="C2080" s="37" t="s">
        <v>36</v>
      </c>
      <c r="D2080" s="37" t="s">
        <v>37</v>
      </c>
      <c r="E2080" s="37" t="s">
        <v>45</v>
      </c>
      <c r="F2080" s="37" t="s">
        <v>120</v>
      </c>
      <c r="G2080" s="36">
        <v>3658.27</v>
      </c>
      <c r="H2080" s="61">
        <v>443749084</v>
      </c>
      <c r="I2080" s="36">
        <v>0</v>
      </c>
      <c r="J2080" s="36">
        <v>0</v>
      </c>
      <c r="K2080" s="36">
        <v>0</v>
      </c>
      <c r="L2080" s="36">
        <v>0</v>
      </c>
      <c r="M2080" s="36">
        <v>9912.51</v>
      </c>
      <c r="N2080" s="37" t="s">
        <v>1385</v>
      </c>
      <c r="O2080" s="14">
        <f t="shared" si="185"/>
        <v>45919.517442129632</v>
      </c>
      <c r="P2080" s="19">
        <f t="shared" si="186"/>
        <v>45919.725775462968</v>
      </c>
      <c r="Q2080" s="20" t="str">
        <f t="shared" si="187"/>
        <v>19/09/2025</v>
      </c>
      <c r="R2080" s="13" t="str">
        <f t="shared" si="188"/>
        <v>17</v>
      </c>
      <c r="S2080" s="13" t="str">
        <f t="shared" si="189"/>
        <v>Fri</v>
      </c>
    </row>
    <row r="2081" spans="1:19" x14ac:dyDescent="0.25">
      <c r="A2081" s="58">
        <v>45919.517453703702</v>
      </c>
      <c r="B2081" s="59">
        <v>444527490</v>
      </c>
      <c r="C2081" s="38" t="s">
        <v>36</v>
      </c>
      <c r="D2081" s="38" t="s">
        <v>37</v>
      </c>
      <c r="E2081" s="38" t="s">
        <v>45</v>
      </c>
      <c r="F2081" s="38" t="s">
        <v>120</v>
      </c>
      <c r="G2081" s="35">
        <v>3658.25</v>
      </c>
      <c r="H2081" s="59">
        <v>443749085</v>
      </c>
      <c r="I2081" s="35">
        <v>0</v>
      </c>
      <c r="J2081" s="35">
        <v>0</v>
      </c>
      <c r="K2081" s="35">
        <v>0</v>
      </c>
      <c r="L2081" s="35">
        <v>0</v>
      </c>
      <c r="M2081" s="35">
        <v>9912.51</v>
      </c>
      <c r="N2081" s="38" t="s">
        <v>116</v>
      </c>
      <c r="O2081" s="14">
        <f t="shared" si="185"/>
        <v>45919.517453703702</v>
      </c>
      <c r="P2081" s="19">
        <f t="shared" si="186"/>
        <v>45919.725787037038</v>
      </c>
      <c r="Q2081" s="20" t="str">
        <f t="shared" si="187"/>
        <v>19/09/2025</v>
      </c>
      <c r="R2081" s="13" t="str">
        <f t="shared" si="188"/>
        <v>17</v>
      </c>
      <c r="S2081" s="13" t="str">
        <f t="shared" si="189"/>
        <v>Fri</v>
      </c>
    </row>
    <row r="2082" spans="1:19" x14ac:dyDescent="0.25">
      <c r="A2082" s="60">
        <v>45919.520289351851</v>
      </c>
      <c r="B2082" s="61">
        <v>444528746</v>
      </c>
      <c r="C2082" s="37" t="s">
        <v>36</v>
      </c>
      <c r="D2082" s="37" t="s">
        <v>38</v>
      </c>
      <c r="E2082" s="37" t="s">
        <v>46</v>
      </c>
      <c r="F2082" s="37" t="s">
        <v>120</v>
      </c>
      <c r="G2082" s="36">
        <v>3657.04</v>
      </c>
      <c r="H2082" s="61">
        <v>443750441</v>
      </c>
      <c r="I2082" s="36">
        <v>0</v>
      </c>
      <c r="J2082" s="36">
        <v>0</v>
      </c>
      <c r="K2082" s="36">
        <v>0</v>
      </c>
      <c r="L2082" s="36">
        <v>1.45</v>
      </c>
      <c r="M2082" s="36">
        <v>9913.9599999999991</v>
      </c>
      <c r="N2082" s="37" t="s">
        <v>1440</v>
      </c>
      <c r="O2082" s="14">
        <f t="shared" si="185"/>
        <v>45919.520289351851</v>
      </c>
      <c r="P2082" s="19">
        <f t="shared" si="186"/>
        <v>45919.728622685187</v>
      </c>
      <c r="Q2082" s="20" t="str">
        <f t="shared" si="187"/>
        <v>19/09/2025</v>
      </c>
      <c r="R2082" s="13" t="str">
        <f t="shared" si="188"/>
        <v>17</v>
      </c>
      <c r="S2082" s="13" t="str">
        <f t="shared" si="189"/>
        <v>Fri</v>
      </c>
    </row>
    <row r="2083" spans="1:19" x14ac:dyDescent="0.25">
      <c r="A2083" s="58">
        <v>45919.520289351851</v>
      </c>
      <c r="B2083" s="59">
        <v>444528747</v>
      </c>
      <c r="C2083" s="38" t="s">
        <v>36</v>
      </c>
      <c r="D2083" s="38" t="s">
        <v>38</v>
      </c>
      <c r="E2083" s="38" t="s">
        <v>46</v>
      </c>
      <c r="F2083" s="38" t="s">
        <v>120</v>
      </c>
      <c r="G2083" s="35">
        <v>3657.04</v>
      </c>
      <c r="H2083" s="59">
        <v>443750442</v>
      </c>
      <c r="I2083" s="35">
        <v>0</v>
      </c>
      <c r="J2083" s="35">
        <v>0</v>
      </c>
      <c r="K2083" s="35">
        <v>0</v>
      </c>
      <c r="L2083" s="35">
        <v>1.45</v>
      </c>
      <c r="M2083" s="35">
        <v>9915.41</v>
      </c>
      <c r="N2083" s="38" t="s">
        <v>1440</v>
      </c>
      <c r="O2083" s="14">
        <f t="shared" si="185"/>
        <v>45919.520289351851</v>
      </c>
      <c r="P2083" s="19">
        <f t="shared" si="186"/>
        <v>45919.728622685187</v>
      </c>
      <c r="Q2083" s="20" t="str">
        <f t="shared" si="187"/>
        <v>19/09/2025</v>
      </c>
      <c r="R2083" s="13" t="str">
        <f t="shared" si="188"/>
        <v>17</v>
      </c>
      <c r="S2083" s="13" t="str">
        <f t="shared" si="189"/>
        <v>Fri</v>
      </c>
    </row>
    <row r="2084" spans="1:19" x14ac:dyDescent="0.25">
      <c r="A2084" s="60">
        <v>45919.520555555559</v>
      </c>
      <c r="B2084" s="61">
        <v>444529031</v>
      </c>
      <c r="C2084" s="37" t="s">
        <v>36</v>
      </c>
      <c r="D2084" s="37" t="s">
        <v>38</v>
      </c>
      <c r="E2084" s="37" t="s">
        <v>46</v>
      </c>
      <c r="F2084" s="37" t="s">
        <v>120</v>
      </c>
      <c r="G2084" s="36">
        <v>3656.8</v>
      </c>
      <c r="H2084" s="61">
        <v>443750737</v>
      </c>
      <c r="I2084" s="36">
        <v>0</v>
      </c>
      <c r="J2084" s="36">
        <v>0</v>
      </c>
      <c r="K2084" s="36">
        <v>0</v>
      </c>
      <c r="L2084" s="36">
        <v>-1.53</v>
      </c>
      <c r="M2084" s="36">
        <v>9913.8799999999992</v>
      </c>
      <c r="N2084" s="37" t="s">
        <v>1441</v>
      </c>
      <c r="O2084" s="14">
        <f t="shared" si="185"/>
        <v>45919.520555555559</v>
      </c>
      <c r="P2084" s="19">
        <f t="shared" si="186"/>
        <v>45919.728888888894</v>
      </c>
      <c r="Q2084" s="20" t="str">
        <f t="shared" si="187"/>
        <v>19/09/2025</v>
      </c>
      <c r="R2084" s="13" t="str">
        <f t="shared" si="188"/>
        <v>17</v>
      </c>
      <c r="S2084" s="13" t="str">
        <f t="shared" si="189"/>
        <v>Fri</v>
      </c>
    </row>
    <row r="2085" spans="1:19" x14ac:dyDescent="0.25">
      <c r="A2085" s="58">
        <v>45919.521724537037</v>
      </c>
      <c r="B2085" s="59">
        <v>444529600</v>
      </c>
      <c r="C2085" s="38" t="s">
        <v>36</v>
      </c>
      <c r="D2085" s="38" t="s">
        <v>37</v>
      </c>
      <c r="E2085" s="38" t="s">
        <v>45</v>
      </c>
      <c r="F2085" s="38" t="s">
        <v>120</v>
      </c>
      <c r="G2085" s="35">
        <v>3657.55</v>
      </c>
      <c r="H2085" s="59">
        <v>443751353</v>
      </c>
      <c r="I2085" s="35">
        <v>0</v>
      </c>
      <c r="J2085" s="35">
        <v>0</v>
      </c>
      <c r="K2085" s="35">
        <v>0</v>
      </c>
      <c r="L2085" s="35">
        <v>0</v>
      </c>
      <c r="M2085" s="35">
        <v>9913.8799999999992</v>
      </c>
      <c r="N2085" s="38" t="s">
        <v>81</v>
      </c>
      <c r="O2085" s="14">
        <f t="shared" si="185"/>
        <v>45919.521724537037</v>
      </c>
      <c r="P2085" s="19">
        <f t="shared" si="186"/>
        <v>45919.730057870373</v>
      </c>
      <c r="Q2085" s="20" t="str">
        <f t="shared" si="187"/>
        <v>19/09/2025</v>
      </c>
      <c r="R2085" s="13" t="str">
        <f t="shared" si="188"/>
        <v>17</v>
      </c>
      <c r="S2085" s="13" t="str">
        <f t="shared" si="189"/>
        <v>Fri</v>
      </c>
    </row>
    <row r="2086" spans="1:19" x14ac:dyDescent="0.25">
      <c r="A2086" s="60">
        <v>45919.521736111114</v>
      </c>
      <c r="B2086" s="61">
        <v>444529601</v>
      </c>
      <c r="C2086" s="37" t="s">
        <v>36</v>
      </c>
      <c r="D2086" s="37" t="s">
        <v>37</v>
      </c>
      <c r="E2086" s="37" t="s">
        <v>45</v>
      </c>
      <c r="F2086" s="37" t="s">
        <v>120</v>
      </c>
      <c r="G2086" s="36">
        <v>3657.55</v>
      </c>
      <c r="H2086" s="61">
        <v>443751355</v>
      </c>
      <c r="I2086" s="36">
        <v>0</v>
      </c>
      <c r="J2086" s="36">
        <v>0</v>
      </c>
      <c r="K2086" s="36">
        <v>0</v>
      </c>
      <c r="L2086" s="36">
        <v>0</v>
      </c>
      <c r="M2086" s="36">
        <v>9913.8799999999992</v>
      </c>
      <c r="N2086" s="37" t="s">
        <v>93</v>
      </c>
      <c r="O2086" s="14">
        <f t="shared" si="185"/>
        <v>45919.521736111114</v>
      </c>
      <c r="P2086" s="19">
        <f t="shared" si="186"/>
        <v>45919.730069444449</v>
      </c>
      <c r="Q2086" s="20" t="str">
        <f t="shared" si="187"/>
        <v>19/09/2025</v>
      </c>
      <c r="R2086" s="13" t="str">
        <f t="shared" si="188"/>
        <v>17</v>
      </c>
      <c r="S2086" s="13" t="str">
        <f t="shared" si="189"/>
        <v>Fri</v>
      </c>
    </row>
    <row r="2087" spans="1:19" x14ac:dyDescent="0.25">
      <c r="A2087" s="58">
        <v>45919.535844907405</v>
      </c>
      <c r="B2087" s="59">
        <v>444535792</v>
      </c>
      <c r="C2087" s="38" t="s">
        <v>36</v>
      </c>
      <c r="D2087" s="38" t="s">
        <v>38</v>
      </c>
      <c r="E2087" s="38" t="s">
        <v>45</v>
      </c>
      <c r="F2087" s="38" t="s">
        <v>120</v>
      </c>
      <c r="G2087" s="35">
        <v>3656.31</v>
      </c>
      <c r="H2087" s="59">
        <v>443757826</v>
      </c>
      <c r="I2087" s="35">
        <v>0</v>
      </c>
      <c r="J2087" s="35">
        <v>0</v>
      </c>
      <c r="K2087" s="35">
        <v>0</v>
      </c>
      <c r="L2087" s="35">
        <v>0</v>
      </c>
      <c r="M2087" s="35">
        <v>9913.8799999999992</v>
      </c>
      <c r="N2087" s="38" t="s">
        <v>109</v>
      </c>
      <c r="O2087" s="14">
        <f t="shared" ref="O2087:O2150" si="190">A2087</f>
        <v>45919.535844907405</v>
      </c>
      <c r="P2087" s="19">
        <f t="shared" ref="P2087:P2150" si="191">O2087+(5/24)</f>
        <v>45919.74417824074</v>
      </c>
      <c r="Q2087" s="20" t="str">
        <f t="shared" ref="Q2087:Q2150" si="192">TEXT(P2087,"dd/mm/yyyy")</f>
        <v>19/09/2025</v>
      </c>
      <c r="R2087" s="13" t="str">
        <f t="shared" ref="R2087:R2150" si="193">TEXT(P2087,"hh")</f>
        <v>17</v>
      </c>
      <c r="S2087" s="13" t="str">
        <f t="shared" ref="S2087:S2150" si="194">TEXT(P2087,"ddd")</f>
        <v>Fri</v>
      </c>
    </row>
    <row r="2088" spans="1:19" x14ac:dyDescent="0.25">
      <c r="A2088" s="60">
        <v>45919.537152777775</v>
      </c>
      <c r="B2088" s="61">
        <v>444536065</v>
      </c>
      <c r="C2088" s="37" t="s">
        <v>36</v>
      </c>
      <c r="D2088" s="37" t="s">
        <v>37</v>
      </c>
      <c r="E2088" s="37" t="s">
        <v>46</v>
      </c>
      <c r="F2088" s="37" t="s">
        <v>120</v>
      </c>
      <c r="G2088" s="36">
        <v>3657.83</v>
      </c>
      <c r="H2088" s="61">
        <v>443758110</v>
      </c>
      <c r="I2088" s="36">
        <v>0</v>
      </c>
      <c r="J2088" s="36">
        <v>0</v>
      </c>
      <c r="K2088" s="36">
        <v>0</v>
      </c>
      <c r="L2088" s="36">
        <v>-1.52</v>
      </c>
      <c r="M2088" s="36">
        <v>9912.36</v>
      </c>
      <c r="N2088" s="37" t="s">
        <v>1483</v>
      </c>
      <c r="O2088" s="14">
        <f t="shared" si="190"/>
        <v>45919.537152777775</v>
      </c>
      <c r="P2088" s="19">
        <f t="shared" si="191"/>
        <v>45919.745486111111</v>
      </c>
      <c r="Q2088" s="20" t="str">
        <f t="shared" si="192"/>
        <v>19/09/2025</v>
      </c>
      <c r="R2088" s="13" t="str">
        <f t="shared" si="193"/>
        <v>17</v>
      </c>
      <c r="S2088" s="13" t="str">
        <f t="shared" si="194"/>
        <v>Fri</v>
      </c>
    </row>
    <row r="2089" spans="1:19" x14ac:dyDescent="0.25">
      <c r="A2089" s="58">
        <v>45919.542094907411</v>
      </c>
      <c r="B2089" s="59">
        <v>444537782</v>
      </c>
      <c r="C2089" s="38" t="s">
        <v>36</v>
      </c>
      <c r="D2089" s="38" t="s">
        <v>37</v>
      </c>
      <c r="E2089" s="38" t="s">
        <v>45</v>
      </c>
      <c r="F2089" s="38" t="s">
        <v>120</v>
      </c>
      <c r="G2089" s="35">
        <v>3658.23</v>
      </c>
      <c r="H2089" s="59">
        <v>443759767</v>
      </c>
      <c r="I2089" s="35">
        <v>0</v>
      </c>
      <c r="J2089" s="35">
        <v>0</v>
      </c>
      <c r="K2089" s="35">
        <v>0</v>
      </c>
      <c r="L2089" s="35">
        <v>0</v>
      </c>
      <c r="M2089" s="35">
        <v>9912.36</v>
      </c>
      <c r="N2089" s="38" t="s">
        <v>109</v>
      </c>
      <c r="O2089" s="14">
        <f t="shared" si="190"/>
        <v>45919.542094907411</v>
      </c>
      <c r="P2089" s="19">
        <f t="shared" si="191"/>
        <v>45919.750428240746</v>
      </c>
      <c r="Q2089" s="20" t="str">
        <f t="shared" si="192"/>
        <v>19/09/2025</v>
      </c>
      <c r="R2089" s="13" t="str">
        <f t="shared" si="193"/>
        <v>18</v>
      </c>
      <c r="S2089" s="13" t="str">
        <f t="shared" si="194"/>
        <v>Fri</v>
      </c>
    </row>
    <row r="2090" spans="1:19" x14ac:dyDescent="0.25">
      <c r="A2090" s="60">
        <v>45919.542256944442</v>
      </c>
      <c r="B2090" s="61">
        <v>444537850</v>
      </c>
      <c r="C2090" s="37" t="s">
        <v>36</v>
      </c>
      <c r="D2090" s="37" t="s">
        <v>38</v>
      </c>
      <c r="E2090" s="37" t="s">
        <v>46</v>
      </c>
      <c r="F2090" s="37" t="s">
        <v>120</v>
      </c>
      <c r="G2090" s="36">
        <v>3657.69</v>
      </c>
      <c r="H2090" s="61">
        <v>443759835</v>
      </c>
      <c r="I2090" s="36">
        <v>0</v>
      </c>
      <c r="J2090" s="36">
        <v>0</v>
      </c>
      <c r="K2090" s="36">
        <v>0</v>
      </c>
      <c r="L2090" s="36">
        <v>0.54</v>
      </c>
      <c r="M2090" s="36">
        <v>9912.9</v>
      </c>
      <c r="N2090" s="37" t="s">
        <v>1484</v>
      </c>
      <c r="O2090" s="14">
        <f t="shared" si="190"/>
        <v>45919.542256944442</v>
      </c>
      <c r="P2090" s="19">
        <f t="shared" si="191"/>
        <v>45919.750590277778</v>
      </c>
      <c r="Q2090" s="20" t="str">
        <f t="shared" si="192"/>
        <v>19/09/2025</v>
      </c>
      <c r="R2090" s="13" t="str">
        <f t="shared" si="193"/>
        <v>18</v>
      </c>
      <c r="S2090" s="13" t="str">
        <f t="shared" si="194"/>
        <v>Fri</v>
      </c>
    </row>
    <row r="2091" spans="1:19" x14ac:dyDescent="0.25">
      <c r="A2091" s="58">
        <v>45919.542326388888</v>
      </c>
      <c r="B2091" s="59">
        <v>444537880</v>
      </c>
      <c r="C2091" s="38" t="s">
        <v>36</v>
      </c>
      <c r="D2091" s="38" t="s">
        <v>37</v>
      </c>
      <c r="E2091" s="38" t="s">
        <v>45</v>
      </c>
      <c r="F2091" s="38" t="s">
        <v>120</v>
      </c>
      <c r="G2091" s="35">
        <v>3658.1</v>
      </c>
      <c r="H2091" s="59">
        <v>443759864</v>
      </c>
      <c r="I2091" s="35">
        <v>0</v>
      </c>
      <c r="J2091" s="35">
        <v>0</v>
      </c>
      <c r="K2091" s="35">
        <v>0</v>
      </c>
      <c r="L2091" s="35">
        <v>0</v>
      </c>
      <c r="M2091" s="35">
        <v>9912.9</v>
      </c>
      <c r="N2091" s="38" t="s">
        <v>48</v>
      </c>
      <c r="O2091" s="14">
        <f t="shared" si="190"/>
        <v>45919.542326388888</v>
      </c>
      <c r="P2091" s="19">
        <f t="shared" si="191"/>
        <v>45919.750659722224</v>
      </c>
      <c r="Q2091" s="20" t="str">
        <f t="shared" si="192"/>
        <v>19/09/2025</v>
      </c>
      <c r="R2091" s="13" t="str">
        <f t="shared" si="193"/>
        <v>18</v>
      </c>
      <c r="S2091" s="13" t="str">
        <f t="shared" si="194"/>
        <v>Fri</v>
      </c>
    </row>
    <row r="2092" spans="1:19" x14ac:dyDescent="0.25">
      <c r="A2092" s="60">
        <v>45919.542662037034</v>
      </c>
      <c r="B2092" s="61">
        <v>444537976</v>
      </c>
      <c r="C2092" s="37" t="s">
        <v>36</v>
      </c>
      <c r="D2092" s="37" t="s">
        <v>38</v>
      </c>
      <c r="E2092" s="37" t="s">
        <v>46</v>
      </c>
      <c r="F2092" s="37" t="s">
        <v>120</v>
      </c>
      <c r="G2092" s="36">
        <v>3657.54</v>
      </c>
      <c r="H2092" s="61">
        <v>443759956</v>
      </c>
      <c r="I2092" s="36">
        <v>0</v>
      </c>
      <c r="J2092" s="36">
        <v>0</v>
      </c>
      <c r="K2092" s="36">
        <v>0</v>
      </c>
      <c r="L2092" s="36">
        <v>0.32</v>
      </c>
      <c r="M2092" s="36">
        <v>9913.2199999999993</v>
      </c>
      <c r="N2092" s="37" t="s">
        <v>932</v>
      </c>
      <c r="O2092" s="14">
        <f t="shared" si="190"/>
        <v>45919.542662037034</v>
      </c>
      <c r="P2092" s="19">
        <f t="shared" si="191"/>
        <v>45919.75099537037</v>
      </c>
      <c r="Q2092" s="20" t="str">
        <f t="shared" si="192"/>
        <v>19/09/2025</v>
      </c>
      <c r="R2092" s="13" t="str">
        <f t="shared" si="193"/>
        <v>18</v>
      </c>
      <c r="S2092" s="13" t="str">
        <f t="shared" si="194"/>
        <v>Fri</v>
      </c>
    </row>
    <row r="2093" spans="1:19" x14ac:dyDescent="0.25">
      <c r="A2093" s="58">
        <v>45919.542662037034</v>
      </c>
      <c r="B2093" s="59">
        <v>444537977</v>
      </c>
      <c r="C2093" s="38" t="s">
        <v>36</v>
      </c>
      <c r="D2093" s="38" t="s">
        <v>38</v>
      </c>
      <c r="E2093" s="38" t="s">
        <v>46</v>
      </c>
      <c r="F2093" s="38" t="s">
        <v>120</v>
      </c>
      <c r="G2093" s="35">
        <v>3657.54</v>
      </c>
      <c r="H2093" s="59">
        <v>443759957</v>
      </c>
      <c r="I2093" s="35">
        <v>0</v>
      </c>
      <c r="J2093" s="35">
        <v>0</v>
      </c>
      <c r="K2093" s="35">
        <v>0</v>
      </c>
      <c r="L2093" s="35">
        <v>0.28000000000000003</v>
      </c>
      <c r="M2093" s="35">
        <v>9913.5</v>
      </c>
      <c r="N2093" s="38" t="s">
        <v>932</v>
      </c>
      <c r="O2093" s="14">
        <f t="shared" si="190"/>
        <v>45919.542662037034</v>
      </c>
      <c r="P2093" s="19">
        <f t="shared" si="191"/>
        <v>45919.75099537037</v>
      </c>
      <c r="Q2093" s="20" t="str">
        <f t="shared" si="192"/>
        <v>19/09/2025</v>
      </c>
      <c r="R2093" s="13" t="str">
        <f t="shared" si="193"/>
        <v>18</v>
      </c>
      <c r="S2093" s="13" t="str">
        <f t="shared" si="194"/>
        <v>Fri</v>
      </c>
    </row>
    <row r="2094" spans="1:19" x14ac:dyDescent="0.25">
      <c r="A2094" s="60">
        <v>45919.544212962966</v>
      </c>
      <c r="B2094" s="61">
        <v>444538302</v>
      </c>
      <c r="C2094" s="37" t="s">
        <v>36</v>
      </c>
      <c r="D2094" s="37" t="s">
        <v>38</v>
      </c>
      <c r="E2094" s="37" t="s">
        <v>46</v>
      </c>
      <c r="F2094" s="37" t="s">
        <v>120</v>
      </c>
      <c r="G2094" s="36">
        <v>3657.23</v>
      </c>
      <c r="H2094" s="61">
        <v>443760287</v>
      </c>
      <c r="I2094" s="36">
        <v>0</v>
      </c>
      <c r="J2094" s="36">
        <v>0</v>
      </c>
      <c r="K2094" s="36">
        <v>0</v>
      </c>
      <c r="L2094" s="36">
        <v>1.49</v>
      </c>
      <c r="M2094" s="36">
        <v>9914.99</v>
      </c>
      <c r="N2094" s="37" t="s">
        <v>1485</v>
      </c>
      <c r="O2094" s="14">
        <f t="shared" si="190"/>
        <v>45919.544212962966</v>
      </c>
      <c r="P2094" s="19">
        <f t="shared" si="191"/>
        <v>45919.752546296302</v>
      </c>
      <c r="Q2094" s="20" t="str">
        <f t="shared" si="192"/>
        <v>19/09/2025</v>
      </c>
      <c r="R2094" s="13" t="str">
        <f t="shared" si="193"/>
        <v>18</v>
      </c>
      <c r="S2094" s="13" t="str">
        <f t="shared" si="194"/>
        <v>Fri</v>
      </c>
    </row>
    <row r="2095" spans="1:19" x14ac:dyDescent="0.25">
      <c r="A2095" s="58">
        <v>45919.554247685184</v>
      </c>
      <c r="B2095" s="59">
        <v>444540773</v>
      </c>
      <c r="C2095" s="38" t="s">
        <v>36</v>
      </c>
      <c r="D2095" s="38" t="s">
        <v>37</v>
      </c>
      <c r="E2095" s="38" t="s">
        <v>45</v>
      </c>
      <c r="F2095" s="38" t="s">
        <v>120</v>
      </c>
      <c r="G2095" s="35">
        <v>3658.32</v>
      </c>
      <c r="H2095" s="59">
        <v>443762697</v>
      </c>
      <c r="I2095" s="35">
        <v>0</v>
      </c>
      <c r="J2095" s="35">
        <v>0</v>
      </c>
      <c r="K2095" s="35">
        <v>0</v>
      </c>
      <c r="L2095" s="35">
        <v>0</v>
      </c>
      <c r="M2095" s="35">
        <v>9914.99</v>
      </c>
      <c r="N2095" s="38" t="s">
        <v>47</v>
      </c>
      <c r="O2095" s="14">
        <f t="shared" si="190"/>
        <v>45919.554247685184</v>
      </c>
      <c r="P2095" s="19">
        <f t="shared" si="191"/>
        <v>45919.76258101852</v>
      </c>
      <c r="Q2095" s="20" t="str">
        <f t="shared" si="192"/>
        <v>19/09/2025</v>
      </c>
      <c r="R2095" s="13" t="str">
        <f t="shared" si="193"/>
        <v>18</v>
      </c>
      <c r="S2095" s="13" t="str">
        <f t="shared" si="194"/>
        <v>Fri</v>
      </c>
    </row>
    <row r="2096" spans="1:19" x14ac:dyDescent="0.25">
      <c r="A2096" s="60">
        <v>45919.554247685184</v>
      </c>
      <c r="B2096" s="61">
        <v>444540774</v>
      </c>
      <c r="C2096" s="37" t="s">
        <v>36</v>
      </c>
      <c r="D2096" s="37" t="s">
        <v>37</v>
      </c>
      <c r="E2096" s="37" t="s">
        <v>45</v>
      </c>
      <c r="F2096" s="37" t="s">
        <v>120</v>
      </c>
      <c r="G2096" s="36">
        <v>3658.32</v>
      </c>
      <c r="H2096" s="61">
        <v>443762698</v>
      </c>
      <c r="I2096" s="36">
        <v>0</v>
      </c>
      <c r="J2096" s="36">
        <v>0</v>
      </c>
      <c r="K2096" s="36">
        <v>0</v>
      </c>
      <c r="L2096" s="36">
        <v>0</v>
      </c>
      <c r="M2096" s="36">
        <v>9914.99</v>
      </c>
      <c r="N2096" s="37" t="s">
        <v>52</v>
      </c>
      <c r="O2096" s="14">
        <f t="shared" si="190"/>
        <v>45919.554247685184</v>
      </c>
      <c r="P2096" s="19">
        <f t="shared" si="191"/>
        <v>45919.76258101852</v>
      </c>
      <c r="Q2096" s="20" t="str">
        <f t="shared" si="192"/>
        <v>19/09/2025</v>
      </c>
      <c r="R2096" s="13" t="str">
        <f t="shared" si="193"/>
        <v>18</v>
      </c>
      <c r="S2096" s="13" t="str">
        <f t="shared" si="194"/>
        <v>Fri</v>
      </c>
    </row>
    <row r="2097" spans="1:19" x14ac:dyDescent="0.25">
      <c r="A2097" s="58">
        <v>45919.555891203701</v>
      </c>
      <c r="B2097" s="59">
        <v>444541240</v>
      </c>
      <c r="C2097" s="38" t="s">
        <v>36</v>
      </c>
      <c r="D2097" s="38" t="s">
        <v>38</v>
      </c>
      <c r="E2097" s="38" t="s">
        <v>46</v>
      </c>
      <c r="F2097" s="38" t="s">
        <v>120</v>
      </c>
      <c r="G2097" s="35">
        <v>3658.17</v>
      </c>
      <c r="H2097" s="59">
        <v>443763150</v>
      </c>
      <c r="I2097" s="35">
        <v>0</v>
      </c>
      <c r="J2097" s="35">
        <v>0</v>
      </c>
      <c r="K2097" s="35">
        <v>0</v>
      </c>
      <c r="L2097" s="35">
        <v>2.3199999999999998</v>
      </c>
      <c r="M2097" s="35">
        <v>9917.31</v>
      </c>
      <c r="N2097" s="38" t="s">
        <v>1486</v>
      </c>
      <c r="O2097" s="14">
        <f t="shared" si="190"/>
        <v>45919.555891203701</v>
      </c>
      <c r="P2097" s="19">
        <f t="shared" si="191"/>
        <v>45919.764224537037</v>
      </c>
      <c r="Q2097" s="20" t="str">
        <f t="shared" si="192"/>
        <v>19/09/2025</v>
      </c>
      <c r="R2097" s="13" t="str">
        <f t="shared" si="193"/>
        <v>18</v>
      </c>
      <c r="S2097" s="13" t="str">
        <f t="shared" si="194"/>
        <v>Fri</v>
      </c>
    </row>
    <row r="2098" spans="1:19" x14ac:dyDescent="0.25">
      <c r="A2098" s="60">
        <v>45919.555891203701</v>
      </c>
      <c r="B2098" s="61">
        <v>444541242</v>
      </c>
      <c r="C2098" s="37" t="s">
        <v>36</v>
      </c>
      <c r="D2098" s="37" t="s">
        <v>38</v>
      </c>
      <c r="E2098" s="37" t="s">
        <v>46</v>
      </c>
      <c r="F2098" s="37" t="s">
        <v>120</v>
      </c>
      <c r="G2098" s="36">
        <v>3658.17</v>
      </c>
      <c r="H2098" s="61">
        <v>443763151</v>
      </c>
      <c r="I2098" s="36">
        <v>0</v>
      </c>
      <c r="J2098" s="36">
        <v>0</v>
      </c>
      <c r="K2098" s="36">
        <v>0</v>
      </c>
      <c r="L2098" s="36">
        <v>2.3199999999999998</v>
      </c>
      <c r="M2098" s="36">
        <v>9919.6299999999992</v>
      </c>
      <c r="N2098" s="37" t="s">
        <v>1486</v>
      </c>
      <c r="O2098" s="14">
        <f t="shared" si="190"/>
        <v>45919.555891203701</v>
      </c>
      <c r="P2098" s="19">
        <f t="shared" si="191"/>
        <v>45919.764224537037</v>
      </c>
      <c r="Q2098" s="20" t="str">
        <f t="shared" si="192"/>
        <v>19/09/2025</v>
      </c>
      <c r="R2098" s="13" t="str">
        <f t="shared" si="193"/>
        <v>18</v>
      </c>
      <c r="S2098" s="13" t="str">
        <f t="shared" si="194"/>
        <v>Fri</v>
      </c>
    </row>
    <row r="2099" spans="1:19" x14ac:dyDescent="0.25">
      <c r="A2099" s="58">
        <v>45919.557025462964</v>
      </c>
      <c r="B2099" s="59">
        <v>444541726</v>
      </c>
      <c r="C2099" s="38" t="s">
        <v>36</v>
      </c>
      <c r="D2099" s="38" t="s">
        <v>37</v>
      </c>
      <c r="E2099" s="38" t="s">
        <v>45</v>
      </c>
      <c r="F2099" s="38" t="s">
        <v>120</v>
      </c>
      <c r="G2099" s="35">
        <v>3658.98</v>
      </c>
      <c r="H2099" s="59">
        <v>443763623</v>
      </c>
      <c r="I2099" s="35">
        <v>0</v>
      </c>
      <c r="J2099" s="35">
        <v>0</v>
      </c>
      <c r="K2099" s="35">
        <v>0</v>
      </c>
      <c r="L2099" s="35">
        <v>0</v>
      </c>
      <c r="M2099" s="35">
        <v>9919.6299999999992</v>
      </c>
      <c r="N2099" s="38" t="s">
        <v>115</v>
      </c>
      <c r="O2099" s="14">
        <f t="shared" si="190"/>
        <v>45919.557025462964</v>
      </c>
      <c r="P2099" s="19">
        <f t="shared" si="191"/>
        <v>45919.7653587963</v>
      </c>
      <c r="Q2099" s="20" t="str">
        <f t="shared" si="192"/>
        <v>19/09/2025</v>
      </c>
      <c r="R2099" s="13" t="str">
        <f t="shared" si="193"/>
        <v>18</v>
      </c>
      <c r="S2099" s="13" t="str">
        <f t="shared" si="194"/>
        <v>Fri</v>
      </c>
    </row>
    <row r="2100" spans="1:19" x14ac:dyDescent="0.25">
      <c r="A2100" s="60">
        <v>45919.557025462964</v>
      </c>
      <c r="B2100" s="61">
        <v>444541727</v>
      </c>
      <c r="C2100" s="37" t="s">
        <v>36</v>
      </c>
      <c r="D2100" s="37" t="s">
        <v>37</v>
      </c>
      <c r="E2100" s="37" t="s">
        <v>45</v>
      </c>
      <c r="F2100" s="37" t="s">
        <v>120</v>
      </c>
      <c r="G2100" s="36">
        <v>3658.96</v>
      </c>
      <c r="H2100" s="61">
        <v>443763624</v>
      </c>
      <c r="I2100" s="36">
        <v>0</v>
      </c>
      <c r="J2100" s="36">
        <v>0</v>
      </c>
      <c r="K2100" s="36">
        <v>0</v>
      </c>
      <c r="L2100" s="36">
        <v>0</v>
      </c>
      <c r="M2100" s="36">
        <v>9919.6299999999992</v>
      </c>
      <c r="N2100" s="37" t="s">
        <v>119</v>
      </c>
      <c r="O2100" s="14">
        <f t="shared" si="190"/>
        <v>45919.557025462964</v>
      </c>
      <c r="P2100" s="19">
        <f t="shared" si="191"/>
        <v>45919.7653587963</v>
      </c>
      <c r="Q2100" s="20" t="str">
        <f t="shared" si="192"/>
        <v>19/09/2025</v>
      </c>
      <c r="R2100" s="13" t="str">
        <f t="shared" si="193"/>
        <v>18</v>
      </c>
      <c r="S2100" s="13" t="str">
        <f t="shared" si="194"/>
        <v>Fri</v>
      </c>
    </row>
    <row r="2101" spans="1:19" x14ac:dyDescent="0.25">
      <c r="A2101" s="58">
        <v>45919.562800925924</v>
      </c>
      <c r="B2101" s="59">
        <v>444542938</v>
      </c>
      <c r="C2101" s="38" t="s">
        <v>36</v>
      </c>
      <c r="D2101" s="38" t="s">
        <v>38</v>
      </c>
      <c r="E2101" s="38" t="s">
        <v>46</v>
      </c>
      <c r="F2101" s="38" t="s">
        <v>120</v>
      </c>
      <c r="G2101" s="35">
        <v>3656.64</v>
      </c>
      <c r="H2101" s="59">
        <v>443764794</v>
      </c>
      <c r="I2101" s="35">
        <v>0</v>
      </c>
      <c r="J2101" s="35">
        <v>0</v>
      </c>
      <c r="K2101" s="35">
        <v>0</v>
      </c>
      <c r="L2101" s="35">
        <v>-1.59</v>
      </c>
      <c r="M2101" s="35">
        <v>9918.0400000000009</v>
      </c>
      <c r="N2101" s="38" t="s">
        <v>1487</v>
      </c>
      <c r="O2101" s="14">
        <f t="shared" si="190"/>
        <v>45919.562800925924</v>
      </c>
      <c r="P2101" s="19">
        <f t="shared" si="191"/>
        <v>45919.771134259259</v>
      </c>
      <c r="Q2101" s="20" t="str">
        <f t="shared" si="192"/>
        <v>19/09/2025</v>
      </c>
      <c r="R2101" s="13" t="str">
        <f t="shared" si="193"/>
        <v>18</v>
      </c>
      <c r="S2101" s="13" t="str">
        <f t="shared" si="194"/>
        <v>Fri</v>
      </c>
    </row>
    <row r="2102" spans="1:19" x14ac:dyDescent="0.25">
      <c r="A2102" s="60">
        <v>45919.566111111111</v>
      </c>
      <c r="B2102" s="61">
        <v>444544213</v>
      </c>
      <c r="C2102" s="37" t="s">
        <v>36</v>
      </c>
      <c r="D2102" s="37" t="s">
        <v>38</v>
      </c>
      <c r="E2102" s="37" t="s">
        <v>46</v>
      </c>
      <c r="F2102" s="37" t="s">
        <v>120</v>
      </c>
      <c r="G2102" s="36">
        <v>3655.93</v>
      </c>
      <c r="H2102" s="61">
        <v>443766045</v>
      </c>
      <c r="I2102" s="36">
        <v>0</v>
      </c>
      <c r="J2102" s="36">
        <v>0</v>
      </c>
      <c r="K2102" s="36">
        <v>0</v>
      </c>
      <c r="L2102" s="36">
        <v>-3.05</v>
      </c>
      <c r="M2102" s="36">
        <v>9914.99</v>
      </c>
      <c r="N2102" s="37" t="s">
        <v>1488</v>
      </c>
      <c r="O2102" s="14">
        <f t="shared" si="190"/>
        <v>45919.566111111111</v>
      </c>
      <c r="P2102" s="19">
        <f t="shared" si="191"/>
        <v>45919.774444444447</v>
      </c>
      <c r="Q2102" s="20" t="str">
        <f t="shared" si="192"/>
        <v>19/09/2025</v>
      </c>
      <c r="R2102" s="13" t="str">
        <f t="shared" si="193"/>
        <v>18</v>
      </c>
      <c r="S2102" s="13" t="str">
        <f t="shared" si="194"/>
        <v>Fri</v>
      </c>
    </row>
    <row r="2103" spans="1:19" x14ac:dyDescent="0.25">
      <c r="A2103" s="58">
        <v>45919.566111111111</v>
      </c>
      <c r="B2103" s="59">
        <v>444544214</v>
      </c>
      <c r="C2103" s="38" t="s">
        <v>36</v>
      </c>
      <c r="D2103" s="38" t="s">
        <v>38</v>
      </c>
      <c r="E2103" s="38" t="s">
        <v>46</v>
      </c>
      <c r="F2103" s="38" t="s">
        <v>120</v>
      </c>
      <c r="G2103" s="35">
        <v>3655.93</v>
      </c>
      <c r="H2103" s="59">
        <v>443766047</v>
      </c>
      <c r="I2103" s="35">
        <v>0</v>
      </c>
      <c r="J2103" s="35">
        <v>0</v>
      </c>
      <c r="K2103" s="35">
        <v>0</v>
      </c>
      <c r="L2103" s="35">
        <v>-3.03</v>
      </c>
      <c r="M2103" s="35">
        <v>9911.9599999999991</v>
      </c>
      <c r="N2103" s="38" t="s">
        <v>1488</v>
      </c>
      <c r="O2103" s="14">
        <f t="shared" si="190"/>
        <v>45919.566111111111</v>
      </c>
      <c r="P2103" s="19">
        <f t="shared" si="191"/>
        <v>45919.774444444447</v>
      </c>
      <c r="Q2103" s="20" t="str">
        <f t="shared" si="192"/>
        <v>19/09/2025</v>
      </c>
      <c r="R2103" s="13" t="str">
        <f t="shared" si="193"/>
        <v>18</v>
      </c>
      <c r="S2103" s="13" t="str">
        <f t="shared" si="194"/>
        <v>Fri</v>
      </c>
    </row>
    <row r="2104" spans="1:19" x14ac:dyDescent="0.25">
      <c r="A2104" s="60">
        <v>45919.566493055558</v>
      </c>
      <c r="B2104" s="61">
        <v>444544445</v>
      </c>
      <c r="C2104" s="37" t="s">
        <v>36</v>
      </c>
      <c r="D2104" s="37" t="s">
        <v>38</v>
      </c>
      <c r="E2104" s="37" t="s">
        <v>46</v>
      </c>
      <c r="F2104" s="37" t="s">
        <v>120</v>
      </c>
      <c r="G2104" s="36">
        <v>3655.58</v>
      </c>
      <c r="H2104" s="61">
        <v>443766274</v>
      </c>
      <c r="I2104" s="36">
        <v>0</v>
      </c>
      <c r="J2104" s="36">
        <v>0</v>
      </c>
      <c r="K2104" s="36">
        <v>0</v>
      </c>
      <c r="L2104" s="36">
        <v>-2.52</v>
      </c>
      <c r="M2104" s="36">
        <v>9909.44</v>
      </c>
      <c r="N2104" s="37" t="s">
        <v>1430</v>
      </c>
      <c r="O2104" s="14">
        <f t="shared" si="190"/>
        <v>45919.566493055558</v>
      </c>
      <c r="P2104" s="19">
        <f t="shared" si="191"/>
        <v>45919.774826388893</v>
      </c>
      <c r="Q2104" s="20" t="str">
        <f t="shared" si="192"/>
        <v>19/09/2025</v>
      </c>
      <c r="R2104" s="13" t="str">
        <f t="shared" si="193"/>
        <v>18</v>
      </c>
      <c r="S2104" s="13" t="str">
        <f t="shared" si="194"/>
        <v>Fri</v>
      </c>
    </row>
    <row r="2105" spans="1:19" x14ac:dyDescent="0.25">
      <c r="A2105" s="58">
        <v>45919.567118055558</v>
      </c>
      <c r="B2105" s="59">
        <v>444544702</v>
      </c>
      <c r="C2105" s="38" t="s">
        <v>36</v>
      </c>
      <c r="D2105" s="38" t="s">
        <v>38</v>
      </c>
      <c r="E2105" s="38" t="s">
        <v>46</v>
      </c>
      <c r="F2105" s="38" t="s">
        <v>120</v>
      </c>
      <c r="G2105" s="35">
        <v>3655.36</v>
      </c>
      <c r="H2105" s="59">
        <v>443766534</v>
      </c>
      <c r="I2105" s="35">
        <v>0</v>
      </c>
      <c r="J2105" s="35">
        <v>0</v>
      </c>
      <c r="K2105" s="35">
        <v>0</v>
      </c>
      <c r="L2105" s="35">
        <v>-3.03</v>
      </c>
      <c r="M2105" s="35">
        <v>9906.41</v>
      </c>
      <c r="N2105" s="38" t="s">
        <v>1489</v>
      </c>
      <c r="O2105" s="14">
        <f t="shared" si="190"/>
        <v>45919.567118055558</v>
      </c>
      <c r="P2105" s="19">
        <f t="shared" si="191"/>
        <v>45919.775451388894</v>
      </c>
      <c r="Q2105" s="20" t="str">
        <f t="shared" si="192"/>
        <v>19/09/2025</v>
      </c>
      <c r="R2105" s="13" t="str">
        <f t="shared" si="193"/>
        <v>18</v>
      </c>
      <c r="S2105" s="13" t="str">
        <f t="shared" si="194"/>
        <v>Fri</v>
      </c>
    </row>
    <row r="2106" spans="1:19" x14ac:dyDescent="0.25">
      <c r="A2106" s="60">
        <v>45919.567118055558</v>
      </c>
      <c r="B2106" s="61">
        <v>444544705</v>
      </c>
      <c r="C2106" s="37" t="s">
        <v>36</v>
      </c>
      <c r="D2106" s="37" t="s">
        <v>38</v>
      </c>
      <c r="E2106" s="37" t="s">
        <v>46</v>
      </c>
      <c r="F2106" s="37" t="s">
        <v>120</v>
      </c>
      <c r="G2106" s="36">
        <v>3655.36</v>
      </c>
      <c r="H2106" s="61">
        <v>443766535</v>
      </c>
      <c r="I2106" s="36">
        <v>0</v>
      </c>
      <c r="J2106" s="36">
        <v>0</v>
      </c>
      <c r="K2106" s="36">
        <v>0</v>
      </c>
      <c r="L2106" s="36">
        <v>-3.05</v>
      </c>
      <c r="M2106" s="36">
        <v>9903.36</v>
      </c>
      <c r="N2106" s="37" t="s">
        <v>1490</v>
      </c>
      <c r="O2106" s="14">
        <f t="shared" si="190"/>
        <v>45919.567118055558</v>
      </c>
      <c r="P2106" s="19">
        <f t="shared" si="191"/>
        <v>45919.775451388894</v>
      </c>
      <c r="Q2106" s="20" t="str">
        <f t="shared" si="192"/>
        <v>19/09/2025</v>
      </c>
      <c r="R2106" s="13" t="str">
        <f t="shared" si="193"/>
        <v>18</v>
      </c>
      <c r="S2106" s="13" t="str">
        <f t="shared" si="194"/>
        <v>Fri</v>
      </c>
    </row>
    <row r="2107" spans="1:19" x14ac:dyDescent="0.25">
      <c r="A2107" s="58">
        <v>45919.567164351851</v>
      </c>
      <c r="B2107" s="59">
        <v>444544733</v>
      </c>
      <c r="C2107" s="38" t="s">
        <v>36</v>
      </c>
      <c r="D2107" s="38" t="s">
        <v>38</v>
      </c>
      <c r="E2107" s="38" t="s">
        <v>46</v>
      </c>
      <c r="F2107" s="38" t="s">
        <v>120</v>
      </c>
      <c r="G2107" s="35">
        <v>3655.33</v>
      </c>
      <c r="H2107" s="59">
        <v>443766565</v>
      </c>
      <c r="I2107" s="35">
        <v>0</v>
      </c>
      <c r="J2107" s="35">
        <v>0</v>
      </c>
      <c r="K2107" s="35">
        <v>0</v>
      </c>
      <c r="L2107" s="35">
        <v>-3.01</v>
      </c>
      <c r="M2107" s="35">
        <v>9900.35</v>
      </c>
      <c r="N2107" s="38" t="s">
        <v>1339</v>
      </c>
      <c r="O2107" s="14">
        <f t="shared" si="190"/>
        <v>45919.567164351851</v>
      </c>
      <c r="P2107" s="19">
        <f t="shared" si="191"/>
        <v>45919.775497685187</v>
      </c>
      <c r="Q2107" s="20" t="str">
        <f t="shared" si="192"/>
        <v>19/09/2025</v>
      </c>
      <c r="R2107" s="13" t="str">
        <f t="shared" si="193"/>
        <v>18</v>
      </c>
      <c r="S2107" s="13" t="str">
        <f t="shared" si="194"/>
        <v>Fri</v>
      </c>
    </row>
    <row r="2108" spans="1:19" x14ac:dyDescent="0.25">
      <c r="A2108" s="60">
        <v>45919.567175925928</v>
      </c>
      <c r="B2108" s="61">
        <v>444544742</v>
      </c>
      <c r="C2108" s="37" t="s">
        <v>36</v>
      </c>
      <c r="D2108" s="37" t="s">
        <v>38</v>
      </c>
      <c r="E2108" s="37" t="s">
        <v>46</v>
      </c>
      <c r="F2108" s="37" t="s">
        <v>120</v>
      </c>
      <c r="G2108" s="36">
        <v>3655.25</v>
      </c>
      <c r="H2108" s="61">
        <v>443766573</v>
      </c>
      <c r="I2108" s="36">
        <v>0</v>
      </c>
      <c r="J2108" s="36">
        <v>0</v>
      </c>
      <c r="K2108" s="36">
        <v>0</v>
      </c>
      <c r="L2108" s="36">
        <v>-3.02</v>
      </c>
      <c r="M2108" s="36">
        <v>9897.33</v>
      </c>
      <c r="N2108" s="37" t="s">
        <v>1491</v>
      </c>
      <c r="O2108" s="14">
        <f t="shared" si="190"/>
        <v>45919.567175925928</v>
      </c>
      <c r="P2108" s="19">
        <f t="shared" si="191"/>
        <v>45919.775509259263</v>
      </c>
      <c r="Q2108" s="20" t="str">
        <f t="shared" si="192"/>
        <v>19/09/2025</v>
      </c>
      <c r="R2108" s="13" t="str">
        <f t="shared" si="193"/>
        <v>18</v>
      </c>
      <c r="S2108" s="13" t="str">
        <f t="shared" si="194"/>
        <v>Fri</v>
      </c>
    </row>
    <row r="2109" spans="1:19" x14ac:dyDescent="0.25">
      <c r="A2109" s="58">
        <v>45919.567175925928</v>
      </c>
      <c r="B2109" s="59">
        <v>444544743</v>
      </c>
      <c r="C2109" s="38" t="s">
        <v>36</v>
      </c>
      <c r="D2109" s="38" t="s">
        <v>38</v>
      </c>
      <c r="E2109" s="38" t="s">
        <v>46</v>
      </c>
      <c r="F2109" s="38" t="s">
        <v>120</v>
      </c>
      <c r="G2109" s="35">
        <v>3655.25</v>
      </c>
      <c r="H2109" s="59">
        <v>443766574</v>
      </c>
      <c r="I2109" s="35">
        <v>0</v>
      </c>
      <c r="J2109" s="35">
        <v>0</v>
      </c>
      <c r="K2109" s="35">
        <v>0</v>
      </c>
      <c r="L2109" s="35">
        <v>-3</v>
      </c>
      <c r="M2109" s="35">
        <v>9894.33</v>
      </c>
      <c r="N2109" s="38" t="s">
        <v>1491</v>
      </c>
      <c r="O2109" s="14">
        <f t="shared" si="190"/>
        <v>45919.567175925928</v>
      </c>
      <c r="P2109" s="19">
        <f t="shared" si="191"/>
        <v>45919.775509259263</v>
      </c>
      <c r="Q2109" s="20" t="str">
        <f t="shared" si="192"/>
        <v>19/09/2025</v>
      </c>
      <c r="R2109" s="13" t="str">
        <f t="shared" si="193"/>
        <v>18</v>
      </c>
      <c r="S2109" s="13" t="str">
        <f t="shared" si="194"/>
        <v>Fri</v>
      </c>
    </row>
    <row r="2110" spans="1:19" x14ac:dyDescent="0.25">
      <c r="A2110" s="60">
        <v>45919.567175925928</v>
      </c>
      <c r="B2110" s="61">
        <v>444544744</v>
      </c>
      <c r="C2110" s="37" t="s">
        <v>36</v>
      </c>
      <c r="D2110" s="37" t="s">
        <v>38</v>
      </c>
      <c r="E2110" s="37" t="s">
        <v>46</v>
      </c>
      <c r="F2110" s="37" t="s">
        <v>120</v>
      </c>
      <c r="G2110" s="36">
        <v>3655.25</v>
      </c>
      <c r="H2110" s="61">
        <v>443766575</v>
      </c>
      <c r="I2110" s="36">
        <v>0</v>
      </c>
      <c r="J2110" s="36">
        <v>0</v>
      </c>
      <c r="K2110" s="36">
        <v>0</v>
      </c>
      <c r="L2110" s="36">
        <v>-3.07</v>
      </c>
      <c r="M2110" s="36">
        <v>9891.26</v>
      </c>
      <c r="N2110" s="37" t="s">
        <v>1492</v>
      </c>
      <c r="O2110" s="14">
        <f t="shared" si="190"/>
        <v>45919.567175925928</v>
      </c>
      <c r="P2110" s="19">
        <f t="shared" si="191"/>
        <v>45919.775509259263</v>
      </c>
      <c r="Q2110" s="20" t="str">
        <f t="shared" si="192"/>
        <v>19/09/2025</v>
      </c>
      <c r="R2110" s="13" t="str">
        <f t="shared" si="193"/>
        <v>18</v>
      </c>
      <c r="S2110" s="13" t="str">
        <f t="shared" si="194"/>
        <v>Fri</v>
      </c>
    </row>
    <row r="2111" spans="1:19" x14ac:dyDescent="0.25">
      <c r="A2111" s="58">
        <v>45919.567175925928</v>
      </c>
      <c r="B2111" s="59">
        <v>444544745</v>
      </c>
      <c r="C2111" s="38" t="s">
        <v>36</v>
      </c>
      <c r="D2111" s="38" t="s">
        <v>38</v>
      </c>
      <c r="E2111" s="38" t="s">
        <v>46</v>
      </c>
      <c r="F2111" s="38" t="s">
        <v>120</v>
      </c>
      <c r="G2111" s="35">
        <v>3655.25</v>
      </c>
      <c r="H2111" s="59">
        <v>443766576</v>
      </c>
      <c r="I2111" s="35">
        <v>0</v>
      </c>
      <c r="J2111" s="35">
        <v>0</v>
      </c>
      <c r="K2111" s="35">
        <v>0</v>
      </c>
      <c r="L2111" s="35">
        <v>-3.07</v>
      </c>
      <c r="M2111" s="35">
        <v>9888.19</v>
      </c>
      <c r="N2111" s="38" t="s">
        <v>1492</v>
      </c>
      <c r="O2111" s="14">
        <f t="shared" si="190"/>
        <v>45919.567175925928</v>
      </c>
      <c r="P2111" s="19">
        <f t="shared" si="191"/>
        <v>45919.775509259263</v>
      </c>
      <c r="Q2111" s="20" t="str">
        <f t="shared" si="192"/>
        <v>19/09/2025</v>
      </c>
      <c r="R2111" s="13" t="str">
        <f t="shared" si="193"/>
        <v>18</v>
      </c>
      <c r="S2111" s="13" t="str">
        <f t="shared" si="194"/>
        <v>Fri</v>
      </c>
    </row>
    <row r="2112" spans="1:19" x14ac:dyDescent="0.25">
      <c r="A2112" s="60">
        <v>45919.567442129628</v>
      </c>
      <c r="B2112" s="61">
        <v>444544866</v>
      </c>
      <c r="C2112" s="37" t="s">
        <v>36</v>
      </c>
      <c r="D2112" s="37" t="s">
        <v>38</v>
      </c>
      <c r="E2112" s="37" t="s">
        <v>45</v>
      </c>
      <c r="F2112" s="37" t="s">
        <v>120</v>
      </c>
      <c r="G2112" s="36">
        <v>3655.79</v>
      </c>
      <c r="H2112" s="61">
        <v>443766695</v>
      </c>
      <c r="I2112" s="36">
        <v>0</v>
      </c>
      <c r="J2112" s="36">
        <v>0</v>
      </c>
      <c r="K2112" s="36">
        <v>0</v>
      </c>
      <c r="L2112" s="36">
        <v>0</v>
      </c>
      <c r="M2112" s="36">
        <v>9888.19</v>
      </c>
      <c r="N2112" s="37" t="s">
        <v>119</v>
      </c>
      <c r="O2112" s="14">
        <f t="shared" si="190"/>
        <v>45919.567442129628</v>
      </c>
      <c r="P2112" s="19">
        <f t="shared" si="191"/>
        <v>45919.775775462964</v>
      </c>
      <c r="Q2112" s="20" t="str">
        <f t="shared" si="192"/>
        <v>19/09/2025</v>
      </c>
      <c r="R2112" s="13" t="str">
        <f t="shared" si="193"/>
        <v>18</v>
      </c>
      <c r="S2112" s="13" t="str">
        <f t="shared" si="194"/>
        <v>Fri</v>
      </c>
    </row>
    <row r="2113" spans="1:19" x14ac:dyDescent="0.25">
      <c r="A2113" s="58">
        <v>45919.567442129628</v>
      </c>
      <c r="B2113" s="59">
        <v>444544867</v>
      </c>
      <c r="C2113" s="38" t="s">
        <v>36</v>
      </c>
      <c r="D2113" s="38" t="s">
        <v>38</v>
      </c>
      <c r="E2113" s="38" t="s">
        <v>45</v>
      </c>
      <c r="F2113" s="38" t="s">
        <v>120</v>
      </c>
      <c r="G2113" s="35">
        <v>3655.79</v>
      </c>
      <c r="H2113" s="59">
        <v>443766696</v>
      </c>
      <c r="I2113" s="35">
        <v>0</v>
      </c>
      <c r="J2113" s="35">
        <v>0</v>
      </c>
      <c r="K2113" s="35">
        <v>0</v>
      </c>
      <c r="L2113" s="35">
        <v>0</v>
      </c>
      <c r="M2113" s="35">
        <v>9888.19</v>
      </c>
      <c r="N2113" s="38" t="s">
        <v>1385</v>
      </c>
      <c r="O2113" s="14">
        <f t="shared" si="190"/>
        <v>45919.567442129628</v>
      </c>
      <c r="P2113" s="19">
        <f t="shared" si="191"/>
        <v>45919.775775462964</v>
      </c>
      <c r="Q2113" s="20" t="str">
        <f t="shared" si="192"/>
        <v>19/09/2025</v>
      </c>
      <c r="R2113" s="13" t="str">
        <f t="shared" si="193"/>
        <v>18</v>
      </c>
      <c r="S2113" s="13" t="str">
        <f t="shared" si="194"/>
        <v>Fri</v>
      </c>
    </row>
    <row r="2114" spans="1:19" x14ac:dyDescent="0.25">
      <c r="A2114" s="60">
        <v>45919.567453703705</v>
      </c>
      <c r="B2114" s="61">
        <v>444544868</v>
      </c>
      <c r="C2114" s="37" t="s">
        <v>36</v>
      </c>
      <c r="D2114" s="37" t="s">
        <v>38</v>
      </c>
      <c r="E2114" s="37" t="s">
        <v>45</v>
      </c>
      <c r="F2114" s="37" t="s">
        <v>120</v>
      </c>
      <c r="G2114" s="36">
        <v>3655.79</v>
      </c>
      <c r="H2114" s="61">
        <v>443766697</v>
      </c>
      <c r="I2114" s="36">
        <v>0</v>
      </c>
      <c r="J2114" s="36">
        <v>0</v>
      </c>
      <c r="K2114" s="36">
        <v>0</v>
      </c>
      <c r="L2114" s="36">
        <v>0</v>
      </c>
      <c r="M2114" s="36">
        <v>9888.19</v>
      </c>
      <c r="N2114" s="37" t="s">
        <v>116</v>
      </c>
      <c r="O2114" s="14">
        <f t="shared" si="190"/>
        <v>45919.567453703705</v>
      </c>
      <c r="P2114" s="19">
        <f t="shared" si="191"/>
        <v>45919.775787037041</v>
      </c>
      <c r="Q2114" s="20" t="str">
        <f t="shared" si="192"/>
        <v>19/09/2025</v>
      </c>
      <c r="R2114" s="13" t="str">
        <f t="shared" si="193"/>
        <v>18</v>
      </c>
      <c r="S2114" s="13" t="str">
        <f t="shared" si="194"/>
        <v>Fri</v>
      </c>
    </row>
    <row r="2115" spans="1:19" x14ac:dyDescent="0.25">
      <c r="A2115" s="58">
        <v>45919.567453703705</v>
      </c>
      <c r="B2115" s="59">
        <v>444544872</v>
      </c>
      <c r="C2115" s="38" t="s">
        <v>36</v>
      </c>
      <c r="D2115" s="38" t="s">
        <v>38</v>
      </c>
      <c r="E2115" s="38" t="s">
        <v>45</v>
      </c>
      <c r="F2115" s="38" t="s">
        <v>120</v>
      </c>
      <c r="G2115" s="35">
        <v>3655.79</v>
      </c>
      <c r="H2115" s="59">
        <v>443766701</v>
      </c>
      <c r="I2115" s="35">
        <v>0</v>
      </c>
      <c r="J2115" s="35">
        <v>0</v>
      </c>
      <c r="K2115" s="35">
        <v>0</v>
      </c>
      <c r="L2115" s="35">
        <v>0</v>
      </c>
      <c r="M2115" s="35">
        <v>9888.19</v>
      </c>
      <c r="N2115" s="38" t="s">
        <v>115</v>
      </c>
      <c r="O2115" s="14">
        <f t="shared" si="190"/>
        <v>45919.567453703705</v>
      </c>
      <c r="P2115" s="19">
        <f t="shared" si="191"/>
        <v>45919.775787037041</v>
      </c>
      <c r="Q2115" s="20" t="str">
        <f t="shared" si="192"/>
        <v>19/09/2025</v>
      </c>
      <c r="R2115" s="13" t="str">
        <f t="shared" si="193"/>
        <v>18</v>
      </c>
      <c r="S2115" s="13" t="str">
        <f t="shared" si="194"/>
        <v>Fri</v>
      </c>
    </row>
    <row r="2116" spans="1:19" x14ac:dyDescent="0.25">
      <c r="A2116" s="60">
        <v>45919.568136574075</v>
      </c>
      <c r="B2116" s="61">
        <v>444545346</v>
      </c>
      <c r="C2116" s="37" t="s">
        <v>36</v>
      </c>
      <c r="D2116" s="37" t="s">
        <v>38</v>
      </c>
      <c r="E2116" s="37" t="s">
        <v>45</v>
      </c>
      <c r="F2116" s="37" t="s">
        <v>120</v>
      </c>
      <c r="G2116" s="36">
        <v>3656.12</v>
      </c>
      <c r="H2116" s="61">
        <v>443767172</v>
      </c>
      <c r="I2116" s="36">
        <v>0</v>
      </c>
      <c r="J2116" s="36">
        <v>0</v>
      </c>
      <c r="K2116" s="36">
        <v>0</v>
      </c>
      <c r="L2116" s="36">
        <v>0</v>
      </c>
      <c r="M2116" s="36">
        <v>9888.19</v>
      </c>
      <c r="N2116" s="37" t="s">
        <v>109</v>
      </c>
      <c r="O2116" s="14">
        <f t="shared" si="190"/>
        <v>45919.568136574075</v>
      </c>
      <c r="P2116" s="19">
        <f t="shared" si="191"/>
        <v>45919.776469907411</v>
      </c>
      <c r="Q2116" s="20" t="str">
        <f t="shared" si="192"/>
        <v>19/09/2025</v>
      </c>
      <c r="R2116" s="13" t="str">
        <f t="shared" si="193"/>
        <v>18</v>
      </c>
      <c r="S2116" s="13" t="str">
        <f t="shared" si="194"/>
        <v>Fri</v>
      </c>
    </row>
    <row r="2117" spans="1:19" x14ac:dyDescent="0.25">
      <c r="A2117" s="58">
        <v>45919.568136574075</v>
      </c>
      <c r="B2117" s="59">
        <v>444545349</v>
      </c>
      <c r="C2117" s="38" t="s">
        <v>36</v>
      </c>
      <c r="D2117" s="38" t="s">
        <v>38</v>
      </c>
      <c r="E2117" s="38" t="s">
        <v>45</v>
      </c>
      <c r="F2117" s="38" t="s">
        <v>120</v>
      </c>
      <c r="G2117" s="35">
        <v>3656.12</v>
      </c>
      <c r="H2117" s="59">
        <v>443767176</v>
      </c>
      <c r="I2117" s="35">
        <v>0</v>
      </c>
      <c r="J2117" s="35">
        <v>0</v>
      </c>
      <c r="K2117" s="35">
        <v>0</v>
      </c>
      <c r="L2117" s="35">
        <v>0</v>
      </c>
      <c r="M2117" s="35">
        <v>9888.19</v>
      </c>
      <c r="N2117" s="38" t="s">
        <v>114</v>
      </c>
      <c r="O2117" s="14">
        <f t="shared" si="190"/>
        <v>45919.568136574075</v>
      </c>
      <c r="P2117" s="19">
        <f t="shared" si="191"/>
        <v>45919.776469907411</v>
      </c>
      <c r="Q2117" s="20" t="str">
        <f t="shared" si="192"/>
        <v>19/09/2025</v>
      </c>
      <c r="R2117" s="13" t="str">
        <f t="shared" si="193"/>
        <v>18</v>
      </c>
      <c r="S2117" s="13" t="str">
        <f t="shared" si="194"/>
        <v>Fri</v>
      </c>
    </row>
    <row r="2118" spans="1:19" x14ac:dyDescent="0.25">
      <c r="A2118" s="60">
        <v>45919.568148148152</v>
      </c>
      <c r="B2118" s="61">
        <v>444545352</v>
      </c>
      <c r="C2118" s="37" t="s">
        <v>36</v>
      </c>
      <c r="D2118" s="37" t="s">
        <v>38</v>
      </c>
      <c r="E2118" s="37" t="s">
        <v>45</v>
      </c>
      <c r="F2118" s="37" t="s">
        <v>120</v>
      </c>
      <c r="G2118" s="36">
        <v>3656.11</v>
      </c>
      <c r="H2118" s="61">
        <v>443767179</v>
      </c>
      <c r="I2118" s="36">
        <v>0</v>
      </c>
      <c r="J2118" s="36">
        <v>0</v>
      </c>
      <c r="K2118" s="36">
        <v>0</v>
      </c>
      <c r="L2118" s="36">
        <v>0</v>
      </c>
      <c r="M2118" s="36">
        <v>9888.19</v>
      </c>
      <c r="N2118" s="37" t="s">
        <v>108</v>
      </c>
      <c r="O2118" s="14">
        <f t="shared" si="190"/>
        <v>45919.568148148152</v>
      </c>
      <c r="P2118" s="19">
        <f t="shared" si="191"/>
        <v>45919.776481481487</v>
      </c>
      <c r="Q2118" s="20" t="str">
        <f t="shared" si="192"/>
        <v>19/09/2025</v>
      </c>
      <c r="R2118" s="13" t="str">
        <f t="shared" si="193"/>
        <v>18</v>
      </c>
      <c r="S2118" s="13" t="str">
        <f t="shared" si="194"/>
        <v>Fri</v>
      </c>
    </row>
    <row r="2119" spans="1:19" x14ac:dyDescent="0.25">
      <c r="A2119" s="58">
        <v>45919.568148148152</v>
      </c>
      <c r="B2119" s="59">
        <v>444545353</v>
      </c>
      <c r="C2119" s="38" t="s">
        <v>36</v>
      </c>
      <c r="D2119" s="38" t="s">
        <v>38</v>
      </c>
      <c r="E2119" s="38" t="s">
        <v>45</v>
      </c>
      <c r="F2119" s="38" t="s">
        <v>120</v>
      </c>
      <c r="G2119" s="35">
        <v>3656.11</v>
      </c>
      <c r="H2119" s="59">
        <v>443767180</v>
      </c>
      <c r="I2119" s="35">
        <v>0</v>
      </c>
      <c r="J2119" s="35">
        <v>0</v>
      </c>
      <c r="K2119" s="35">
        <v>0</v>
      </c>
      <c r="L2119" s="35">
        <v>0</v>
      </c>
      <c r="M2119" s="35">
        <v>9888.19</v>
      </c>
      <c r="N2119" s="38" t="s">
        <v>47</v>
      </c>
      <c r="O2119" s="14">
        <f t="shared" si="190"/>
        <v>45919.568148148152</v>
      </c>
      <c r="P2119" s="19">
        <f t="shared" si="191"/>
        <v>45919.776481481487</v>
      </c>
      <c r="Q2119" s="20" t="str">
        <f t="shared" si="192"/>
        <v>19/09/2025</v>
      </c>
      <c r="R2119" s="13" t="str">
        <f t="shared" si="193"/>
        <v>18</v>
      </c>
      <c r="S2119" s="13" t="str">
        <f t="shared" si="194"/>
        <v>Fri</v>
      </c>
    </row>
    <row r="2120" spans="1:19" x14ac:dyDescent="0.25">
      <c r="A2120" s="60">
        <v>45919.568148148152</v>
      </c>
      <c r="B2120" s="61">
        <v>444545354</v>
      </c>
      <c r="C2120" s="37" t="s">
        <v>36</v>
      </c>
      <c r="D2120" s="37" t="s">
        <v>38</v>
      </c>
      <c r="E2120" s="37" t="s">
        <v>45</v>
      </c>
      <c r="F2120" s="37" t="s">
        <v>120</v>
      </c>
      <c r="G2120" s="36">
        <v>3656.11</v>
      </c>
      <c r="H2120" s="61">
        <v>443767181</v>
      </c>
      <c r="I2120" s="36">
        <v>0</v>
      </c>
      <c r="J2120" s="36">
        <v>0</v>
      </c>
      <c r="K2120" s="36">
        <v>0</v>
      </c>
      <c r="L2120" s="36">
        <v>0</v>
      </c>
      <c r="M2120" s="36">
        <v>9888.19</v>
      </c>
      <c r="N2120" s="37" t="s">
        <v>77</v>
      </c>
      <c r="O2120" s="14">
        <f t="shared" si="190"/>
        <v>45919.568148148152</v>
      </c>
      <c r="P2120" s="19">
        <f t="shared" si="191"/>
        <v>45919.776481481487</v>
      </c>
      <c r="Q2120" s="20" t="str">
        <f t="shared" si="192"/>
        <v>19/09/2025</v>
      </c>
      <c r="R2120" s="13" t="str">
        <f t="shared" si="193"/>
        <v>18</v>
      </c>
      <c r="S2120" s="13" t="str">
        <f t="shared" si="194"/>
        <v>Fri</v>
      </c>
    </row>
    <row r="2121" spans="1:19" x14ac:dyDescent="0.25">
      <c r="A2121" s="58">
        <v>45919.568148148152</v>
      </c>
      <c r="B2121" s="59">
        <v>444545355</v>
      </c>
      <c r="C2121" s="38" t="s">
        <v>36</v>
      </c>
      <c r="D2121" s="38" t="s">
        <v>38</v>
      </c>
      <c r="E2121" s="38" t="s">
        <v>45</v>
      </c>
      <c r="F2121" s="38" t="s">
        <v>120</v>
      </c>
      <c r="G2121" s="35">
        <v>3656.11</v>
      </c>
      <c r="H2121" s="59">
        <v>443767182</v>
      </c>
      <c r="I2121" s="35">
        <v>0</v>
      </c>
      <c r="J2121" s="35">
        <v>0</v>
      </c>
      <c r="K2121" s="35">
        <v>0</v>
      </c>
      <c r="L2121" s="35">
        <v>0</v>
      </c>
      <c r="M2121" s="35">
        <v>9888.19</v>
      </c>
      <c r="N2121" s="38" t="s">
        <v>52</v>
      </c>
      <c r="O2121" s="14">
        <f t="shared" si="190"/>
        <v>45919.568148148152</v>
      </c>
      <c r="P2121" s="19">
        <f t="shared" si="191"/>
        <v>45919.776481481487</v>
      </c>
      <c r="Q2121" s="20" t="str">
        <f t="shared" si="192"/>
        <v>19/09/2025</v>
      </c>
      <c r="R2121" s="13" t="str">
        <f t="shared" si="193"/>
        <v>18</v>
      </c>
      <c r="S2121" s="13" t="str">
        <f t="shared" si="194"/>
        <v>Fri</v>
      </c>
    </row>
    <row r="2122" spans="1:19" x14ac:dyDescent="0.25">
      <c r="A2122" s="60">
        <v>45919.568159722221</v>
      </c>
      <c r="B2122" s="61">
        <v>444545356</v>
      </c>
      <c r="C2122" s="37" t="s">
        <v>36</v>
      </c>
      <c r="D2122" s="37" t="s">
        <v>38</v>
      </c>
      <c r="E2122" s="37" t="s">
        <v>45</v>
      </c>
      <c r="F2122" s="37" t="s">
        <v>120</v>
      </c>
      <c r="G2122" s="36">
        <v>3656.11</v>
      </c>
      <c r="H2122" s="61">
        <v>443767183</v>
      </c>
      <c r="I2122" s="36">
        <v>0</v>
      </c>
      <c r="J2122" s="36">
        <v>0</v>
      </c>
      <c r="K2122" s="36">
        <v>0</v>
      </c>
      <c r="L2122" s="36">
        <v>0</v>
      </c>
      <c r="M2122" s="36">
        <v>9888.19</v>
      </c>
      <c r="N2122" s="37" t="s">
        <v>48</v>
      </c>
      <c r="O2122" s="14">
        <f t="shared" si="190"/>
        <v>45919.568159722221</v>
      </c>
      <c r="P2122" s="19">
        <f t="shared" si="191"/>
        <v>45919.776493055557</v>
      </c>
      <c r="Q2122" s="20" t="str">
        <f t="shared" si="192"/>
        <v>19/09/2025</v>
      </c>
      <c r="R2122" s="13" t="str">
        <f t="shared" si="193"/>
        <v>18</v>
      </c>
      <c r="S2122" s="13" t="str">
        <f t="shared" si="194"/>
        <v>Fri</v>
      </c>
    </row>
    <row r="2123" spans="1:19" x14ac:dyDescent="0.25">
      <c r="A2123" s="58">
        <v>45919.574583333335</v>
      </c>
      <c r="B2123" s="59">
        <v>444548409</v>
      </c>
      <c r="C2123" s="38" t="s">
        <v>36</v>
      </c>
      <c r="D2123" s="38" t="s">
        <v>37</v>
      </c>
      <c r="E2123" s="38" t="s">
        <v>46</v>
      </c>
      <c r="F2123" s="38" t="s">
        <v>120</v>
      </c>
      <c r="G2123" s="35">
        <v>3657.64</v>
      </c>
      <c r="H2123" s="59">
        <v>443770147</v>
      </c>
      <c r="I2123" s="35">
        <v>0</v>
      </c>
      <c r="J2123" s="35">
        <v>0</v>
      </c>
      <c r="K2123" s="35">
        <v>0</v>
      </c>
      <c r="L2123" s="35">
        <v>-1.52</v>
      </c>
      <c r="M2123" s="35">
        <v>9886.67</v>
      </c>
      <c r="N2123" s="38" t="s">
        <v>1493</v>
      </c>
      <c r="O2123" s="14">
        <f t="shared" si="190"/>
        <v>45919.574583333335</v>
      </c>
      <c r="P2123" s="19">
        <f t="shared" si="191"/>
        <v>45919.782916666671</v>
      </c>
      <c r="Q2123" s="20" t="str">
        <f t="shared" si="192"/>
        <v>19/09/2025</v>
      </c>
      <c r="R2123" s="13" t="str">
        <f t="shared" si="193"/>
        <v>18</v>
      </c>
      <c r="S2123" s="13" t="str">
        <f t="shared" si="194"/>
        <v>Fri</v>
      </c>
    </row>
    <row r="2124" spans="1:19" x14ac:dyDescent="0.25">
      <c r="A2124" s="60">
        <v>45919.582025462965</v>
      </c>
      <c r="B2124" s="61">
        <v>444550883</v>
      </c>
      <c r="C2124" s="37" t="s">
        <v>36</v>
      </c>
      <c r="D2124" s="37" t="s">
        <v>38</v>
      </c>
      <c r="E2124" s="37" t="s">
        <v>45</v>
      </c>
      <c r="F2124" s="37" t="s">
        <v>120</v>
      </c>
      <c r="G2124" s="36">
        <v>3655.79</v>
      </c>
      <c r="H2124" s="61">
        <v>443772563</v>
      </c>
      <c r="I2124" s="36">
        <v>0</v>
      </c>
      <c r="J2124" s="36">
        <v>0</v>
      </c>
      <c r="K2124" s="36">
        <v>0</v>
      </c>
      <c r="L2124" s="36">
        <v>0</v>
      </c>
      <c r="M2124" s="36">
        <v>9886.67</v>
      </c>
      <c r="N2124" s="37" t="s">
        <v>109</v>
      </c>
      <c r="O2124" s="14">
        <f t="shared" si="190"/>
        <v>45919.582025462965</v>
      </c>
      <c r="P2124" s="19">
        <f t="shared" si="191"/>
        <v>45919.790358796301</v>
      </c>
      <c r="Q2124" s="20" t="str">
        <f t="shared" si="192"/>
        <v>19/09/2025</v>
      </c>
      <c r="R2124" s="13" t="str">
        <f t="shared" si="193"/>
        <v>18</v>
      </c>
      <c r="S2124" s="13" t="str">
        <f t="shared" si="194"/>
        <v>Fri</v>
      </c>
    </row>
    <row r="2125" spans="1:19" x14ac:dyDescent="0.25">
      <c r="A2125" s="58">
        <v>45919.583692129629</v>
      </c>
      <c r="B2125" s="59">
        <v>444551489</v>
      </c>
      <c r="C2125" s="38" t="s">
        <v>36</v>
      </c>
      <c r="D2125" s="38" t="s">
        <v>38</v>
      </c>
      <c r="E2125" s="38" t="s">
        <v>46</v>
      </c>
      <c r="F2125" s="38" t="s">
        <v>120</v>
      </c>
      <c r="G2125" s="35">
        <v>3654.5</v>
      </c>
      <c r="H2125" s="59">
        <v>443773173</v>
      </c>
      <c r="I2125" s="35">
        <v>0</v>
      </c>
      <c r="J2125" s="35">
        <v>0</v>
      </c>
      <c r="K2125" s="35">
        <v>0</v>
      </c>
      <c r="L2125" s="35">
        <v>-3.05</v>
      </c>
      <c r="M2125" s="35">
        <v>9883.6200000000008</v>
      </c>
      <c r="N2125" s="38" t="s">
        <v>938</v>
      </c>
      <c r="O2125" s="14">
        <f t="shared" si="190"/>
        <v>45919.583692129629</v>
      </c>
      <c r="P2125" s="19">
        <f t="shared" si="191"/>
        <v>45919.792025462964</v>
      </c>
      <c r="Q2125" s="20" t="str">
        <f t="shared" si="192"/>
        <v>19/09/2025</v>
      </c>
      <c r="R2125" s="13" t="str">
        <f t="shared" si="193"/>
        <v>19</v>
      </c>
      <c r="S2125" s="13" t="str">
        <f t="shared" si="194"/>
        <v>Fri</v>
      </c>
    </row>
    <row r="2126" spans="1:19" x14ac:dyDescent="0.25">
      <c r="A2126" s="60">
        <v>45919.583692129629</v>
      </c>
      <c r="B2126" s="61">
        <v>444551492</v>
      </c>
      <c r="C2126" s="37" t="s">
        <v>36</v>
      </c>
      <c r="D2126" s="37" t="s">
        <v>38</v>
      </c>
      <c r="E2126" s="37" t="s">
        <v>46</v>
      </c>
      <c r="F2126" s="37" t="s">
        <v>120</v>
      </c>
      <c r="G2126" s="36">
        <v>3654.5</v>
      </c>
      <c r="H2126" s="61">
        <v>443773174</v>
      </c>
      <c r="I2126" s="36">
        <v>0</v>
      </c>
      <c r="J2126" s="36">
        <v>0</v>
      </c>
      <c r="K2126" s="36">
        <v>0</v>
      </c>
      <c r="L2126" s="36">
        <v>-3.05</v>
      </c>
      <c r="M2126" s="36">
        <v>9880.57</v>
      </c>
      <c r="N2126" s="37" t="s">
        <v>938</v>
      </c>
      <c r="O2126" s="14">
        <f t="shared" si="190"/>
        <v>45919.583692129629</v>
      </c>
      <c r="P2126" s="19">
        <f t="shared" si="191"/>
        <v>45919.792025462964</v>
      </c>
      <c r="Q2126" s="20" t="str">
        <f t="shared" si="192"/>
        <v>19/09/2025</v>
      </c>
      <c r="R2126" s="13" t="str">
        <f t="shared" si="193"/>
        <v>19</v>
      </c>
      <c r="S2126" s="13" t="str">
        <f t="shared" si="194"/>
        <v>Fri</v>
      </c>
    </row>
    <row r="2127" spans="1:19" x14ac:dyDescent="0.25">
      <c r="A2127" s="58">
        <v>45919.58488425926</v>
      </c>
      <c r="B2127" s="59">
        <v>444552242</v>
      </c>
      <c r="C2127" s="38" t="s">
        <v>36</v>
      </c>
      <c r="D2127" s="38" t="s">
        <v>37</v>
      </c>
      <c r="E2127" s="38" t="s">
        <v>46</v>
      </c>
      <c r="F2127" s="38" t="s">
        <v>120</v>
      </c>
      <c r="G2127" s="35">
        <v>3654.62</v>
      </c>
      <c r="H2127" s="59">
        <v>443773978</v>
      </c>
      <c r="I2127" s="35">
        <v>0</v>
      </c>
      <c r="J2127" s="35">
        <v>0</v>
      </c>
      <c r="K2127" s="35">
        <v>0</v>
      </c>
      <c r="L2127" s="35">
        <v>1.49</v>
      </c>
      <c r="M2127" s="35">
        <v>9882.06</v>
      </c>
      <c r="N2127" s="38" t="s">
        <v>1494</v>
      </c>
      <c r="O2127" s="14">
        <f t="shared" si="190"/>
        <v>45919.58488425926</v>
      </c>
      <c r="P2127" s="19">
        <f t="shared" si="191"/>
        <v>45919.793217592596</v>
      </c>
      <c r="Q2127" s="20" t="str">
        <f t="shared" si="192"/>
        <v>19/09/2025</v>
      </c>
      <c r="R2127" s="13" t="str">
        <f t="shared" si="193"/>
        <v>19</v>
      </c>
      <c r="S2127" s="13" t="str">
        <f t="shared" si="194"/>
        <v>Fri</v>
      </c>
    </row>
    <row r="2128" spans="1:19" x14ac:dyDescent="0.25">
      <c r="A2128" s="60">
        <v>45919.58488425926</v>
      </c>
      <c r="B2128" s="61">
        <v>444552243</v>
      </c>
      <c r="C2128" s="37" t="s">
        <v>36</v>
      </c>
      <c r="D2128" s="37" t="s">
        <v>37</v>
      </c>
      <c r="E2128" s="37" t="s">
        <v>46</v>
      </c>
      <c r="F2128" s="37" t="s">
        <v>120</v>
      </c>
      <c r="G2128" s="36">
        <v>3654.62</v>
      </c>
      <c r="H2128" s="61">
        <v>443773979</v>
      </c>
      <c r="I2128" s="36">
        <v>0</v>
      </c>
      <c r="J2128" s="36">
        <v>0</v>
      </c>
      <c r="K2128" s="36">
        <v>0</v>
      </c>
      <c r="L2128" s="36">
        <v>1.49</v>
      </c>
      <c r="M2128" s="36">
        <v>9883.5499999999993</v>
      </c>
      <c r="N2128" s="37" t="s">
        <v>1494</v>
      </c>
      <c r="O2128" s="14">
        <f t="shared" si="190"/>
        <v>45919.58488425926</v>
      </c>
      <c r="P2128" s="19">
        <f t="shared" si="191"/>
        <v>45919.793217592596</v>
      </c>
      <c r="Q2128" s="20" t="str">
        <f t="shared" si="192"/>
        <v>19/09/2025</v>
      </c>
      <c r="R2128" s="13" t="str">
        <f t="shared" si="193"/>
        <v>19</v>
      </c>
      <c r="S2128" s="13" t="str">
        <f t="shared" si="194"/>
        <v>Fri</v>
      </c>
    </row>
    <row r="2129" spans="1:19" x14ac:dyDescent="0.25">
      <c r="A2129" s="58">
        <v>45919.585497685184</v>
      </c>
      <c r="B2129" s="59">
        <v>444552602</v>
      </c>
      <c r="C2129" s="38" t="s">
        <v>36</v>
      </c>
      <c r="D2129" s="38" t="s">
        <v>38</v>
      </c>
      <c r="E2129" s="38" t="s">
        <v>45</v>
      </c>
      <c r="F2129" s="38" t="s">
        <v>120</v>
      </c>
      <c r="G2129" s="35">
        <v>3655.42</v>
      </c>
      <c r="H2129" s="59">
        <v>443774359</v>
      </c>
      <c r="I2129" s="35">
        <v>0</v>
      </c>
      <c r="J2129" s="35">
        <v>0</v>
      </c>
      <c r="K2129" s="35">
        <v>0</v>
      </c>
      <c r="L2129" s="35">
        <v>0</v>
      </c>
      <c r="M2129" s="35">
        <v>9883.5499999999993</v>
      </c>
      <c r="N2129" s="38" t="s">
        <v>77</v>
      </c>
      <c r="O2129" s="14">
        <f t="shared" si="190"/>
        <v>45919.585497685184</v>
      </c>
      <c r="P2129" s="19">
        <f t="shared" si="191"/>
        <v>45919.79383101852</v>
      </c>
      <c r="Q2129" s="20" t="str">
        <f t="shared" si="192"/>
        <v>19/09/2025</v>
      </c>
      <c r="R2129" s="13" t="str">
        <f t="shared" si="193"/>
        <v>19</v>
      </c>
      <c r="S2129" s="13" t="str">
        <f t="shared" si="194"/>
        <v>Fri</v>
      </c>
    </row>
    <row r="2130" spans="1:19" x14ac:dyDescent="0.25">
      <c r="A2130" s="60">
        <v>45919.588321759256</v>
      </c>
      <c r="B2130" s="61">
        <v>444553809</v>
      </c>
      <c r="C2130" s="37" t="s">
        <v>36</v>
      </c>
      <c r="D2130" s="37" t="s">
        <v>37</v>
      </c>
      <c r="E2130" s="37" t="s">
        <v>46</v>
      </c>
      <c r="F2130" s="37" t="s">
        <v>120</v>
      </c>
      <c r="G2130" s="36">
        <v>3655.53</v>
      </c>
      <c r="H2130" s="61">
        <v>443775729</v>
      </c>
      <c r="I2130" s="36">
        <v>0</v>
      </c>
      <c r="J2130" s="36">
        <v>0</v>
      </c>
      <c r="K2130" s="36">
        <v>0</v>
      </c>
      <c r="L2130" s="36">
        <v>0.57999999999999996</v>
      </c>
      <c r="M2130" s="36">
        <v>9884.1299999999992</v>
      </c>
      <c r="N2130" s="37" t="s">
        <v>1495</v>
      </c>
      <c r="O2130" s="14">
        <f t="shared" si="190"/>
        <v>45919.588321759256</v>
      </c>
      <c r="P2130" s="19">
        <f t="shared" si="191"/>
        <v>45919.796655092592</v>
      </c>
      <c r="Q2130" s="20" t="str">
        <f t="shared" si="192"/>
        <v>19/09/2025</v>
      </c>
      <c r="R2130" s="13" t="str">
        <f t="shared" si="193"/>
        <v>19</v>
      </c>
      <c r="S2130" s="13" t="str">
        <f t="shared" si="194"/>
        <v>Fri</v>
      </c>
    </row>
    <row r="2131" spans="1:19" x14ac:dyDescent="0.25">
      <c r="A2131" s="58">
        <v>45919.588321759256</v>
      </c>
      <c r="B2131" s="59">
        <v>444553810</v>
      </c>
      <c r="C2131" s="38" t="s">
        <v>36</v>
      </c>
      <c r="D2131" s="38" t="s">
        <v>37</v>
      </c>
      <c r="E2131" s="38" t="s">
        <v>46</v>
      </c>
      <c r="F2131" s="38" t="s">
        <v>120</v>
      </c>
      <c r="G2131" s="35">
        <v>3655.53</v>
      </c>
      <c r="H2131" s="59">
        <v>443775730</v>
      </c>
      <c r="I2131" s="35">
        <v>0</v>
      </c>
      <c r="J2131" s="35">
        <v>0</v>
      </c>
      <c r="K2131" s="35">
        <v>0</v>
      </c>
      <c r="L2131" s="35">
        <v>0.57999999999999996</v>
      </c>
      <c r="M2131" s="35">
        <v>9884.7099999999991</v>
      </c>
      <c r="N2131" s="38" t="s">
        <v>1495</v>
      </c>
      <c r="O2131" s="14">
        <f t="shared" si="190"/>
        <v>45919.588321759256</v>
      </c>
      <c r="P2131" s="19">
        <f t="shared" si="191"/>
        <v>45919.796655092592</v>
      </c>
      <c r="Q2131" s="20" t="str">
        <f t="shared" si="192"/>
        <v>19/09/2025</v>
      </c>
      <c r="R2131" s="13" t="str">
        <f t="shared" si="193"/>
        <v>19</v>
      </c>
      <c r="S2131" s="13" t="str">
        <f t="shared" si="194"/>
        <v>Fri</v>
      </c>
    </row>
    <row r="2132" spans="1:19" x14ac:dyDescent="0.25">
      <c r="A2132" s="60">
        <v>45919.588321759256</v>
      </c>
      <c r="B2132" s="61">
        <v>444553811</v>
      </c>
      <c r="C2132" s="37" t="s">
        <v>36</v>
      </c>
      <c r="D2132" s="37" t="s">
        <v>37</v>
      </c>
      <c r="E2132" s="37" t="s">
        <v>46</v>
      </c>
      <c r="F2132" s="37" t="s">
        <v>120</v>
      </c>
      <c r="G2132" s="36">
        <v>3655.53</v>
      </c>
      <c r="H2132" s="61">
        <v>443775731</v>
      </c>
      <c r="I2132" s="36">
        <v>0</v>
      </c>
      <c r="J2132" s="36">
        <v>0</v>
      </c>
      <c r="K2132" s="36">
        <v>0</v>
      </c>
      <c r="L2132" s="36">
        <v>0.57999999999999996</v>
      </c>
      <c r="M2132" s="36">
        <v>9885.2900000000009</v>
      </c>
      <c r="N2132" s="37" t="s">
        <v>1495</v>
      </c>
      <c r="O2132" s="14">
        <f t="shared" si="190"/>
        <v>45919.588321759256</v>
      </c>
      <c r="P2132" s="19">
        <f t="shared" si="191"/>
        <v>45919.796655092592</v>
      </c>
      <c r="Q2132" s="20" t="str">
        <f t="shared" si="192"/>
        <v>19/09/2025</v>
      </c>
      <c r="R2132" s="13" t="str">
        <f t="shared" si="193"/>
        <v>19</v>
      </c>
      <c r="S2132" s="13" t="str">
        <f t="shared" si="194"/>
        <v>Fri</v>
      </c>
    </row>
    <row r="2133" spans="1:19" x14ac:dyDescent="0.25">
      <c r="A2133" s="58">
        <v>45919.588391203702</v>
      </c>
      <c r="B2133" s="59">
        <v>444553831</v>
      </c>
      <c r="C2133" s="38" t="s">
        <v>36</v>
      </c>
      <c r="D2133" s="38" t="s">
        <v>38</v>
      </c>
      <c r="E2133" s="38" t="s">
        <v>45</v>
      </c>
      <c r="F2133" s="38" t="s">
        <v>120</v>
      </c>
      <c r="G2133" s="35">
        <v>3655.22</v>
      </c>
      <c r="H2133" s="59">
        <v>443775756</v>
      </c>
      <c r="I2133" s="35">
        <v>0</v>
      </c>
      <c r="J2133" s="35">
        <v>0</v>
      </c>
      <c r="K2133" s="35">
        <v>0</v>
      </c>
      <c r="L2133" s="35">
        <v>0</v>
      </c>
      <c r="M2133" s="35">
        <v>9885.2900000000009</v>
      </c>
      <c r="N2133" s="38" t="s">
        <v>47</v>
      </c>
      <c r="O2133" s="14">
        <f t="shared" si="190"/>
        <v>45919.588391203702</v>
      </c>
      <c r="P2133" s="19">
        <f t="shared" si="191"/>
        <v>45919.796724537038</v>
      </c>
      <c r="Q2133" s="20" t="str">
        <f t="shared" si="192"/>
        <v>19/09/2025</v>
      </c>
      <c r="R2133" s="13" t="str">
        <f t="shared" si="193"/>
        <v>19</v>
      </c>
      <c r="S2133" s="13" t="str">
        <f t="shared" si="194"/>
        <v>Fri</v>
      </c>
    </row>
    <row r="2134" spans="1:19" x14ac:dyDescent="0.25">
      <c r="A2134" s="60">
        <v>45919.588391203702</v>
      </c>
      <c r="B2134" s="61">
        <v>444553832</v>
      </c>
      <c r="C2134" s="37" t="s">
        <v>36</v>
      </c>
      <c r="D2134" s="37" t="s">
        <v>38</v>
      </c>
      <c r="E2134" s="37" t="s">
        <v>45</v>
      </c>
      <c r="F2134" s="37" t="s">
        <v>120</v>
      </c>
      <c r="G2134" s="36">
        <v>3655.25</v>
      </c>
      <c r="H2134" s="61">
        <v>443775758</v>
      </c>
      <c r="I2134" s="36">
        <v>0</v>
      </c>
      <c r="J2134" s="36">
        <v>0</v>
      </c>
      <c r="K2134" s="36">
        <v>0</v>
      </c>
      <c r="L2134" s="36">
        <v>0</v>
      </c>
      <c r="M2134" s="36">
        <v>9885.2900000000009</v>
      </c>
      <c r="N2134" s="37" t="s">
        <v>52</v>
      </c>
      <c r="O2134" s="14">
        <f t="shared" si="190"/>
        <v>45919.588391203702</v>
      </c>
      <c r="P2134" s="19">
        <f t="shared" si="191"/>
        <v>45919.796724537038</v>
      </c>
      <c r="Q2134" s="20" t="str">
        <f t="shared" si="192"/>
        <v>19/09/2025</v>
      </c>
      <c r="R2134" s="13" t="str">
        <f t="shared" si="193"/>
        <v>19</v>
      </c>
      <c r="S2134" s="13" t="str">
        <f t="shared" si="194"/>
        <v>Fri</v>
      </c>
    </row>
    <row r="2135" spans="1:19" x14ac:dyDescent="0.25">
      <c r="A2135" s="58">
        <v>45919.588402777779</v>
      </c>
      <c r="B2135" s="59">
        <v>444553833</v>
      </c>
      <c r="C2135" s="38" t="s">
        <v>36</v>
      </c>
      <c r="D2135" s="38" t="s">
        <v>38</v>
      </c>
      <c r="E2135" s="38" t="s">
        <v>45</v>
      </c>
      <c r="F2135" s="38" t="s">
        <v>120</v>
      </c>
      <c r="G2135" s="35">
        <v>3655.25</v>
      </c>
      <c r="H2135" s="59">
        <v>443775759</v>
      </c>
      <c r="I2135" s="35">
        <v>0</v>
      </c>
      <c r="J2135" s="35">
        <v>0</v>
      </c>
      <c r="K2135" s="35">
        <v>0</v>
      </c>
      <c r="L2135" s="35">
        <v>0</v>
      </c>
      <c r="M2135" s="35">
        <v>9885.2900000000009</v>
      </c>
      <c r="N2135" s="38" t="s">
        <v>48</v>
      </c>
      <c r="O2135" s="14">
        <f t="shared" si="190"/>
        <v>45919.588402777779</v>
      </c>
      <c r="P2135" s="19">
        <f t="shared" si="191"/>
        <v>45919.796736111115</v>
      </c>
      <c r="Q2135" s="20" t="str">
        <f t="shared" si="192"/>
        <v>19/09/2025</v>
      </c>
      <c r="R2135" s="13" t="str">
        <f t="shared" si="193"/>
        <v>19</v>
      </c>
      <c r="S2135" s="13" t="str">
        <f t="shared" si="194"/>
        <v>Fri</v>
      </c>
    </row>
    <row r="2136" spans="1:19" x14ac:dyDescent="0.25">
      <c r="A2136" s="60">
        <v>45919.59097222222</v>
      </c>
      <c r="B2136" s="61">
        <v>444554830</v>
      </c>
      <c r="C2136" s="37" t="s">
        <v>36</v>
      </c>
      <c r="D2136" s="37" t="s">
        <v>37</v>
      </c>
      <c r="E2136" s="37" t="s">
        <v>46</v>
      </c>
      <c r="F2136" s="37" t="s">
        <v>120</v>
      </c>
      <c r="G2136" s="36">
        <v>3654.28</v>
      </c>
      <c r="H2136" s="61">
        <v>443776859</v>
      </c>
      <c r="I2136" s="36">
        <v>0</v>
      </c>
      <c r="J2136" s="36">
        <v>0</v>
      </c>
      <c r="K2136" s="36">
        <v>0</v>
      </c>
      <c r="L2136" s="36">
        <v>1.51</v>
      </c>
      <c r="M2136" s="36">
        <v>9886.7999999999993</v>
      </c>
      <c r="N2136" s="37" t="s">
        <v>1496</v>
      </c>
      <c r="O2136" s="14">
        <f t="shared" si="190"/>
        <v>45919.59097222222</v>
      </c>
      <c r="P2136" s="19">
        <f t="shared" si="191"/>
        <v>45919.799305555556</v>
      </c>
      <c r="Q2136" s="20" t="str">
        <f t="shared" si="192"/>
        <v>19/09/2025</v>
      </c>
      <c r="R2136" s="13" t="str">
        <f t="shared" si="193"/>
        <v>19</v>
      </c>
      <c r="S2136" s="13" t="str">
        <f t="shared" si="194"/>
        <v>Fri</v>
      </c>
    </row>
    <row r="2137" spans="1:19" x14ac:dyDescent="0.25">
      <c r="A2137" s="58">
        <v>45919.591145833336</v>
      </c>
      <c r="B2137" s="59">
        <v>444555051</v>
      </c>
      <c r="C2137" s="38" t="s">
        <v>36</v>
      </c>
      <c r="D2137" s="38" t="s">
        <v>37</v>
      </c>
      <c r="E2137" s="38" t="s">
        <v>46</v>
      </c>
      <c r="F2137" s="38" t="s">
        <v>120</v>
      </c>
      <c r="G2137" s="35">
        <v>3653.91</v>
      </c>
      <c r="H2137" s="59">
        <v>443777078</v>
      </c>
      <c r="I2137" s="35">
        <v>0</v>
      </c>
      <c r="J2137" s="35">
        <v>0</v>
      </c>
      <c r="K2137" s="35">
        <v>0</v>
      </c>
      <c r="L2137" s="35">
        <v>1.51</v>
      </c>
      <c r="M2137" s="35">
        <v>9888.31</v>
      </c>
      <c r="N2137" s="38" t="s">
        <v>1497</v>
      </c>
      <c r="O2137" s="14">
        <f t="shared" si="190"/>
        <v>45919.591145833336</v>
      </c>
      <c r="P2137" s="19">
        <f t="shared" si="191"/>
        <v>45919.799479166672</v>
      </c>
      <c r="Q2137" s="20" t="str">
        <f t="shared" si="192"/>
        <v>19/09/2025</v>
      </c>
      <c r="R2137" s="13" t="str">
        <f t="shared" si="193"/>
        <v>19</v>
      </c>
      <c r="S2137" s="13" t="str">
        <f t="shared" si="194"/>
        <v>Fri</v>
      </c>
    </row>
    <row r="2138" spans="1:19" x14ac:dyDescent="0.25">
      <c r="A2138" s="60">
        <v>45919.591365740744</v>
      </c>
      <c r="B2138" s="61">
        <v>444555353</v>
      </c>
      <c r="C2138" s="37" t="s">
        <v>36</v>
      </c>
      <c r="D2138" s="37" t="s">
        <v>37</v>
      </c>
      <c r="E2138" s="37" t="s">
        <v>46</v>
      </c>
      <c r="F2138" s="37" t="s">
        <v>120</v>
      </c>
      <c r="G2138" s="36">
        <v>3654.57</v>
      </c>
      <c r="H2138" s="61">
        <v>443777375</v>
      </c>
      <c r="I2138" s="36">
        <v>0</v>
      </c>
      <c r="J2138" s="36">
        <v>0</v>
      </c>
      <c r="K2138" s="36">
        <v>0</v>
      </c>
      <c r="L2138" s="36">
        <v>1.22</v>
      </c>
      <c r="M2138" s="36">
        <v>9889.5300000000007</v>
      </c>
      <c r="N2138" s="37" t="s">
        <v>1498</v>
      </c>
      <c r="O2138" s="14">
        <f t="shared" si="190"/>
        <v>45919.591365740744</v>
      </c>
      <c r="P2138" s="19">
        <f t="shared" si="191"/>
        <v>45919.799699074079</v>
      </c>
      <c r="Q2138" s="20" t="str">
        <f t="shared" si="192"/>
        <v>19/09/2025</v>
      </c>
      <c r="R2138" s="13" t="str">
        <f t="shared" si="193"/>
        <v>19</v>
      </c>
      <c r="S2138" s="13" t="str">
        <f t="shared" si="194"/>
        <v>Fri</v>
      </c>
    </row>
    <row r="2139" spans="1:19" x14ac:dyDescent="0.25">
      <c r="A2139" s="58">
        <v>45919.591365740744</v>
      </c>
      <c r="B2139" s="59">
        <v>444555354</v>
      </c>
      <c r="C2139" s="38" t="s">
        <v>36</v>
      </c>
      <c r="D2139" s="38" t="s">
        <v>37</v>
      </c>
      <c r="E2139" s="38" t="s">
        <v>46</v>
      </c>
      <c r="F2139" s="38" t="s">
        <v>120</v>
      </c>
      <c r="G2139" s="35">
        <v>3654.57</v>
      </c>
      <c r="H2139" s="59">
        <v>443777376</v>
      </c>
      <c r="I2139" s="35">
        <v>0</v>
      </c>
      <c r="J2139" s="35">
        <v>0</v>
      </c>
      <c r="K2139" s="35">
        <v>0</v>
      </c>
      <c r="L2139" s="35">
        <v>1.22</v>
      </c>
      <c r="M2139" s="35">
        <v>9890.75</v>
      </c>
      <c r="N2139" s="38" t="s">
        <v>1498</v>
      </c>
      <c r="O2139" s="14">
        <f t="shared" si="190"/>
        <v>45919.591365740744</v>
      </c>
      <c r="P2139" s="19">
        <f t="shared" si="191"/>
        <v>45919.799699074079</v>
      </c>
      <c r="Q2139" s="20" t="str">
        <f t="shared" si="192"/>
        <v>19/09/2025</v>
      </c>
      <c r="R2139" s="13" t="str">
        <f t="shared" si="193"/>
        <v>19</v>
      </c>
      <c r="S2139" s="13" t="str">
        <f t="shared" si="194"/>
        <v>Fri</v>
      </c>
    </row>
    <row r="2140" spans="1:19" x14ac:dyDescent="0.25">
      <c r="A2140" s="60">
        <v>45919.591400462959</v>
      </c>
      <c r="B2140" s="61">
        <v>444555367</v>
      </c>
      <c r="C2140" s="37" t="s">
        <v>36</v>
      </c>
      <c r="D2140" s="37" t="s">
        <v>38</v>
      </c>
      <c r="E2140" s="37" t="s">
        <v>45</v>
      </c>
      <c r="F2140" s="37" t="s">
        <v>120</v>
      </c>
      <c r="G2140" s="36">
        <v>3654.08</v>
      </c>
      <c r="H2140" s="61">
        <v>443777386</v>
      </c>
      <c r="I2140" s="36">
        <v>0</v>
      </c>
      <c r="J2140" s="36">
        <v>0</v>
      </c>
      <c r="K2140" s="36">
        <v>0</v>
      </c>
      <c r="L2140" s="36">
        <v>0</v>
      </c>
      <c r="M2140" s="36">
        <v>9890.75</v>
      </c>
      <c r="N2140" s="37" t="s">
        <v>1385</v>
      </c>
      <c r="O2140" s="14">
        <f t="shared" si="190"/>
        <v>45919.591400462959</v>
      </c>
      <c r="P2140" s="19">
        <f t="shared" si="191"/>
        <v>45919.799733796295</v>
      </c>
      <c r="Q2140" s="20" t="str">
        <f t="shared" si="192"/>
        <v>19/09/2025</v>
      </c>
      <c r="R2140" s="13" t="str">
        <f t="shared" si="193"/>
        <v>19</v>
      </c>
      <c r="S2140" s="13" t="str">
        <f t="shared" si="194"/>
        <v>Fri</v>
      </c>
    </row>
    <row r="2141" spans="1:19" x14ac:dyDescent="0.25">
      <c r="A2141" s="58">
        <v>45919.591400462959</v>
      </c>
      <c r="B2141" s="59">
        <v>444555371</v>
      </c>
      <c r="C2141" s="38" t="s">
        <v>36</v>
      </c>
      <c r="D2141" s="38" t="s">
        <v>38</v>
      </c>
      <c r="E2141" s="38" t="s">
        <v>45</v>
      </c>
      <c r="F2141" s="38" t="s">
        <v>120</v>
      </c>
      <c r="G2141" s="35">
        <v>3654.07</v>
      </c>
      <c r="H2141" s="59">
        <v>443777390</v>
      </c>
      <c r="I2141" s="35">
        <v>0</v>
      </c>
      <c r="J2141" s="35">
        <v>0</v>
      </c>
      <c r="K2141" s="35">
        <v>0</v>
      </c>
      <c r="L2141" s="35">
        <v>0</v>
      </c>
      <c r="M2141" s="35">
        <v>9890.75</v>
      </c>
      <c r="N2141" s="38" t="s">
        <v>116</v>
      </c>
      <c r="O2141" s="14">
        <f t="shared" si="190"/>
        <v>45919.591400462959</v>
      </c>
      <c r="P2141" s="19">
        <f t="shared" si="191"/>
        <v>45919.799733796295</v>
      </c>
      <c r="Q2141" s="20" t="str">
        <f t="shared" si="192"/>
        <v>19/09/2025</v>
      </c>
      <c r="R2141" s="13" t="str">
        <f t="shared" si="193"/>
        <v>19</v>
      </c>
      <c r="S2141" s="13" t="str">
        <f t="shared" si="194"/>
        <v>Fri</v>
      </c>
    </row>
    <row r="2142" spans="1:19" x14ac:dyDescent="0.25">
      <c r="A2142" s="60">
        <v>45919.591863425929</v>
      </c>
      <c r="B2142" s="61">
        <v>444555633</v>
      </c>
      <c r="C2142" s="37" t="s">
        <v>36</v>
      </c>
      <c r="D2142" s="37" t="s">
        <v>38</v>
      </c>
      <c r="E2142" s="37" t="s">
        <v>45</v>
      </c>
      <c r="F2142" s="37" t="s">
        <v>120</v>
      </c>
      <c r="G2142" s="36">
        <v>3654.35</v>
      </c>
      <c r="H2142" s="61">
        <v>443777652</v>
      </c>
      <c r="I2142" s="36">
        <v>0</v>
      </c>
      <c r="J2142" s="36">
        <v>0</v>
      </c>
      <c r="K2142" s="36">
        <v>0</v>
      </c>
      <c r="L2142" s="36">
        <v>0</v>
      </c>
      <c r="M2142" s="36">
        <v>9890.75</v>
      </c>
      <c r="N2142" s="37" t="s">
        <v>109</v>
      </c>
      <c r="O2142" s="14">
        <f t="shared" si="190"/>
        <v>45919.591863425929</v>
      </c>
      <c r="P2142" s="19">
        <f t="shared" si="191"/>
        <v>45919.800196759265</v>
      </c>
      <c r="Q2142" s="20" t="str">
        <f t="shared" si="192"/>
        <v>19/09/2025</v>
      </c>
      <c r="R2142" s="13" t="str">
        <f t="shared" si="193"/>
        <v>19</v>
      </c>
      <c r="S2142" s="13" t="str">
        <f t="shared" si="194"/>
        <v>Fri</v>
      </c>
    </row>
    <row r="2143" spans="1:19" x14ac:dyDescent="0.25">
      <c r="A2143" s="58">
        <v>45919.591863425929</v>
      </c>
      <c r="B2143" s="59">
        <v>444555634</v>
      </c>
      <c r="C2143" s="38" t="s">
        <v>36</v>
      </c>
      <c r="D2143" s="38" t="s">
        <v>38</v>
      </c>
      <c r="E2143" s="38" t="s">
        <v>45</v>
      </c>
      <c r="F2143" s="38" t="s">
        <v>120</v>
      </c>
      <c r="G2143" s="35">
        <v>3654.35</v>
      </c>
      <c r="H2143" s="59">
        <v>443777653</v>
      </c>
      <c r="I2143" s="35">
        <v>0</v>
      </c>
      <c r="J2143" s="35">
        <v>0</v>
      </c>
      <c r="K2143" s="35">
        <v>0</v>
      </c>
      <c r="L2143" s="35">
        <v>0</v>
      </c>
      <c r="M2143" s="35">
        <v>9890.75</v>
      </c>
      <c r="N2143" s="38" t="s">
        <v>77</v>
      </c>
      <c r="O2143" s="14">
        <f t="shared" si="190"/>
        <v>45919.591863425929</v>
      </c>
      <c r="P2143" s="19">
        <f t="shared" si="191"/>
        <v>45919.800196759265</v>
      </c>
      <c r="Q2143" s="20" t="str">
        <f t="shared" si="192"/>
        <v>19/09/2025</v>
      </c>
      <c r="R2143" s="13" t="str">
        <f t="shared" si="193"/>
        <v>19</v>
      </c>
      <c r="S2143" s="13" t="str">
        <f t="shared" si="194"/>
        <v>Fri</v>
      </c>
    </row>
    <row r="2144" spans="1:19" x14ac:dyDescent="0.25">
      <c r="A2144" s="60">
        <v>45919.591874999998</v>
      </c>
      <c r="B2144" s="61">
        <v>444555635</v>
      </c>
      <c r="C2144" s="37" t="s">
        <v>36</v>
      </c>
      <c r="D2144" s="37" t="s">
        <v>38</v>
      </c>
      <c r="E2144" s="37" t="s">
        <v>45</v>
      </c>
      <c r="F2144" s="37" t="s">
        <v>120</v>
      </c>
      <c r="G2144" s="36">
        <v>3654.35</v>
      </c>
      <c r="H2144" s="61">
        <v>443777654</v>
      </c>
      <c r="I2144" s="36">
        <v>0</v>
      </c>
      <c r="J2144" s="36">
        <v>0</v>
      </c>
      <c r="K2144" s="36">
        <v>0</v>
      </c>
      <c r="L2144" s="36">
        <v>0</v>
      </c>
      <c r="M2144" s="36">
        <v>9890.75</v>
      </c>
      <c r="N2144" s="37" t="s">
        <v>108</v>
      </c>
      <c r="O2144" s="14">
        <f t="shared" si="190"/>
        <v>45919.591874999998</v>
      </c>
      <c r="P2144" s="19">
        <f t="shared" si="191"/>
        <v>45919.800208333334</v>
      </c>
      <c r="Q2144" s="20" t="str">
        <f t="shared" si="192"/>
        <v>19/09/2025</v>
      </c>
      <c r="R2144" s="13" t="str">
        <f t="shared" si="193"/>
        <v>19</v>
      </c>
      <c r="S2144" s="13" t="str">
        <f t="shared" si="194"/>
        <v>Fri</v>
      </c>
    </row>
    <row r="2145" spans="1:19" x14ac:dyDescent="0.25">
      <c r="A2145" s="58">
        <v>45919.592858796299</v>
      </c>
      <c r="B2145" s="59">
        <v>444556383</v>
      </c>
      <c r="C2145" s="38" t="s">
        <v>36</v>
      </c>
      <c r="D2145" s="38" t="s">
        <v>37</v>
      </c>
      <c r="E2145" s="38" t="s">
        <v>46</v>
      </c>
      <c r="F2145" s="38" t="s">
        <v>120</v>
      </c>
      <c r="G2145" s="35">
        <v>3652.82</v>
      </c>
      <c r="H2145" s="59">
        <v>443778389</v>
      </c>
      <c r="I2145" s="35">
        <v>0</v>
      </c>
      <c r="J2145" s="35">
        <v>0</v>
      </c>
      <c r="K2145" s="35">
        <v>0</v>
      </c>
      <c r="L2145" s="35">
        <v>1.53</v>
      </c>
      <c r="M2145" s="35">
        <v>9892.2800000000007</v>
      </c>
      <c r="N2145" s="38" t="s">
        <v>1499</v>
      </c>
      <c r="O2145" s="14">
        <f t="shared" si="190"/>
        <v>45919.592858796299</v>
      </c>
      <c r="P2145" s="19">
        <f t="shared" si="191"/>
        <v>45919.801192129635</v>
      </c>
      <c r="Q2145" s="20" t="str">
        <f t="shared" si="192"/>
        <v>19/09/2025</v>
      </c>
      <c r="R2145" s="13" t="str">
        <f t="shared" si="193"/>
        <v>19</v>
      </c>
      <c r="S2145" s="13" t="str">
        <f t="shared" si="194"/>
        <v>Fri</v>
      </c>
    </row>
    <row r="2146" spans="1:19" x14ac:dyDescent="0.25">
      <c r="A2146" s="60">
        <v>45919.592858796299</v>
      </c>
      <c r="B2146" s="61">
        <v>444556384</v>
      </c>
      <c r="C2146" s="37" t="s">
        <v>36</v>
      </c>
      <c r="D2146" s="37" t="s">
        <v>37</v>
      </c>
      <c r="E2146" s="37" t="s">
        <v>46</v>
      </c>
      <c r="F2146" s="37" t="s">
        <v>120</v>
      </c>
      <c r="G2146" s="36">
        <v>3652.82</v>
      </c>
      <c r="H2146" s="61">
        <v>443778392</v>
      </c>
      <c r="I2146" s="36">
        <v>0</v>
      </c>
      <c r="J2146" s="36">
        <v>0</v>
      </c>
      <c r="K2146" s="36">
        <v>0</v>
      </c>
      <c r="L2146" s="36">
        <v>1.53</v>
      </c>
      <c r="M2146" s="36">
        <v>9893.81</v>
      </c>
      <c r="N2146" s="37" t="s">
        <v>1500</v>
      </c>
      <c r="O2146" s="14">
        <f t="shared" si="190"/>
        <v>45919.592858796299</v>
      </c>
      <c r="P2146" s="19">
        <f t="shared" si="191"/>
        <v>45919.801192129635</v>
      </c>
      <c r="Q2146" s="20" t="str">
        <f t="shared" si="192"/>
        <v>19/09/2025</v>
      </c>
      <c r="R2146" s="13" t="str">
        <f t="shared" si="193"/>
        <v>19</v>
      </c>
      <c r="S2146" s="13" t="str">
        <f t="shared" si="194"/>
        <v>Fri</v>
      </c>
    </row>
    <row r="2147" spans="1:19" x14ac:dyDescent="0.25">
      <c r="A2147" s="58">
        <v>45919.592858796299</v>
      </c>
      <c r="B2147" s="59">
        <v>444556385</v>
      </c>
      <c r="C2147" s="38" t="s">
        <v>36</v>
      </c>
      <c r="D2147" s="38" t="s">
        <v>37</v>
      </c>
      <c r="E2147" s="38" t="s">
        <v>46</v>
      </c>
      <c r="F2147" s="38" t="s">
        <v>120</v>
      </c>
      <c r="G2147" s="35">
        <v>3652.82</v>
      </c>
      <c r="H2147" s="59">
        <v>443778394</v>
      </c>
      <c r="I2147" s="35">
        <v>0</v>
      </c>
      <c r="J2147" s="35">
        <v>0</v>
      </c>
      <c r="K2147" s="35">
        <v>0</v>
      </c>
      <c r="L2147" s="35">
        <v>1.53</v>
      </c>
      <c r="M2147" s="35">
        <v>9895.34</v>
      </c>
      <c r="N2147" s="38" t="s">
        <v>1500</v>
      </c>
      <c r="O2147" s="14">
        <f t="shared" si="190"/>
        <v>45919.592858796299</v>
      </c>
      <c r="P2147" s="19">
        <f t="shared" si="191"/>
        <v>45919.801192129635</v>
      </c>
      <c r="Q2147" s="20" t="str">
        <f t="shared" si="192"/>
        <v>19/09/2025</v>
      </c>
      <c r="R2147" s="13" t="str">
        <f t="shared" si="193"/>
        <v>19</v>
      </c>
      <c r="S2147" s="13" t="str">
        <f t="shared" si="194"/>
        <v>Fri</v>
      </c>
    </row>
    <row r="2148" spans="1:19" x14ac:dyDescent="0.25">
      <c r="A2148" s="60">
        <v>45919.593124999999</v>
      </c>
      <c r="B2148" s="61">
        <v>444556694</v>
      </c>
      <c r="C2148" s="37" t="s">
        <v>36</v>
      </c>
      <c r="D2148" s="37" t="s">
        <v>37</v>
      </c>
      <c r="E2148" s="37" t="s">
        <v>46</v>
      </c>
      <c r="F2148" s="37" t="s">
        <v>120</v>
      </c>
      <c r="G2148" s="36">
        <v>3652.62</v>
      </c>
      <c r="H2148" s="61">
        <v>443778703</v>
      </c>
      <c r="I2148" s="36">
        <v>0</v>
      </c>
      <c r="J2148" s="36">
        <v>0</v>
      </c>
      <c r="K2148" s="36">
        <v>0</v>
      </c>
      <c r="L2148" s="36">
        <v>3.5</v>
      </c>
      <c r="M2148" s="36">
        <v>9898.84</v>
      </c>
      <c r="N2148" s="37" t="s">
        <v>1501</v>
      </c>
      <c r="O2148" s="14">
        <f t="shared" si="190"/>
        <v>45919.593124999999</v>
      </c>
      <c r="P2148" s="19">
        <f t="shared" si="191"/>
        <v>45919.801458333335</v>
      </c>
      <c r="Q2148" s="20" t="str">
        <f t="shared" si="192"/>
        <v>19/09/2025</v>
      </c>
      <c r="R2148" s="13" t="str">
        <f t="shared" si="193"/>
        <v>19</v>
      </c>
      <c r="S2148" s="13" t="str">
        <f t="shared" si="194"/>
        <v>Fri</v>
      </c>
    </row>
    <row r="2149" spans="1:19" x14ac:dyDescent="0.25">
      <c r="A2149" s="58">
        <v>45919.593819444446</v>
      </c>
      <c r="B2149" s="59">
        <v>444557263</v>
      </c>
      <c r="C2149" s="38" t="s">
        <v>36</v>
      </c>
      <c r="D2149" s="38" t="s">
        <v>37</v>
      </c>
      <c r="E2149" s="38" t="s">
        <v>46</v>
      </c>
      <c r="F2149" s="38" t="s">
        <v>120</v>
      </c>
      <c r="G2149" s="35">
        <v>3653.14</v>
      </c>
      <c r="H2149" s="59">
        <v>443779264</v>
      </c>
      <c r="I2149" s="35">
        <v>0</v>
      </c>
      <c r="J2149" s="35">
        <v>0</v>
      </c>
      <c r="K2149" s="35">
        <v>0</v>
      </c>
      <c r="L2149" s="35">
        <v>2.65</v>
      </c>
      <c r="M2149" s="35">
        <v>9901.49</v>
      </c>
      <c r="N2149" s="38" t="s">
        <v>828</v>
      </c>
      <c r="O2149" s="14">
        <f t="shared" si="190"/>
        <v>45919.593819444446</v>
      </c>
      <c r="P2149" s="19">
        <f t="shared" si="191"/>
        <v>45919.802152777782</v>
      </c>
      <c r="Q2149" s="20" t="str">
        <f t="shared" si="192"/>
        <v>19/09/2025</v>
      </c>
      <c r="R2149" s="13" t="str">
        <f t="shared" si="193"/>
        <v>19</v>
      </c>
      <c r="S2149" s="13" t="str">
        <f t="shared" si="194"/>
        <v>Fri</v>
      </c>
    </row>
    <row r="2150" spans="1:19" x14ac:dyDescent="0.25">
      <c r="A2150" s="60">
        <v>45919.593819444446</v>
      </c>
      <c r="B2150" s="61">
        <v>444557264</v>
      </c>
      <c r="C2150" s="37" t="s">
        <v>36</v>
      </c>
      <c r="D2150" s="37" t="s">
        <v>37</v>
      </c>
      <c r="E2150" s="37" t="s">
        <v>46</v>
      </c>
      <c r="F2150" s="37" t="s">
        <v>120</v>
      </c>
      <c r="G2150" s="36">
        <v>3653.14</v>
      </c>
      <c r="H2150" s="61">
        <v>443779265</v>
      </c>
      <c r="I2150" s="36">
        <v>0</v>
      </c>
      <c r="J2150" s="36">
        <v>0</v>
      </c>
      <c r="K2150" s="36">
        <v>0</v>
      </c>
      <c r="L2150" s="36">
        <v>2.65</v>
      </c>
      <c r="M2150" s="36">
        <v>9904.14</v>
      </c>
      <c r="N2150" s="37" t="s">
        <v>1502</v>
      </c>
      <c r="O2150" s="14">
        <f t="shared" si="190"/>
        <v>45919.593819444446</v>
      </c>
      <c r="P2150" s="19">
        <f t="shared" si="191"/>
        <v>45919.802152777782</v>
      </c>
      <c r="Q2150" s="20" t="str">
        <f t="shared" si="192"/>
        <v>19/09/2025</v>
      </c>
      <c r="R2150" s="13" t="str">
        <f t="shared" si="193"/>
        <v>19</v>
      </c>
      <c r="S2150" s="13" t="str">
        <f t="shared" si="194"/>
        <v>Fri</v>
      </c>
    </row>
    <row r="2151" spans="1:19" x14ac:dyDescent="0.25">
      <c r="A2151" s="58">
        <v>45919.593819444446</v>
      </c>
      <c r="B2151" s="59">
        <v>444557265</v>
      </c>
      <c r="C2151" s="38" t="s">
        <v>36</v>
      </c>
      <c r="D2151" s="38" t="s">
        <v>37</v>
      </c>
      <c r="E2151" s="38" t="s">
        <v>46</v>
      </c>
      <c r="F2151" s="38" t="s">
        <v>120</v>
      </c>
      <c r="G2151" s="35">
        <v>3653.14</v>
      </c>
      <c r="H2151" s="59">
        <v>443779266</v>
      </c>
      <c r="I2151" s="35">
        <v>0</v>
      </c>
      <c r="J2151" s="35">
        <v>0</v>
      </c>
      <c r="K2151" s="35">
        <v>0</v>
      </c>
      <c r="L2151" s="35">
        <v>0.94</v>
      </c>
      <c r="M2151" s="35">
        <v>9905.08</v>
      </c>
      <c r="N2151" s="38" t="s">
        <v>1502</v>
      </c>
      <c r="O2151" s="14">
        <f t="shared" ref="O2151:O2214" si="195">A2151</f>
        <v>45919.593819444446</v>
      </c>
      <c r="P2151" s="19">
        <f t="shared" ref="P2151:P2214" si="196">O2151+(5/24)</f>
        <v>45919.802152777782</v>
      </c>
      <c r="Q2151" s="20" t="str">
        <f t="shared" ref="Q2151:Q2214" si="197">TEXT(P2151,"dd/mm/yyyy")</f>
        <v>19/09/2025</v>
      </c>
      <c r="R2151" s="13" t="str">
        <f t="shared" ref="R2151:R2214" si="198">TEXT(P2151,"hh")</f>
        <v>19</v>
      </c>
      <c r="S2151" s="13" t="str">
        <f t="shared" ref="S2151:S2214" si="199">TEXT(P2151,"ddd")</f>
        <v>Fri</v>
      </c>
    </row>
    <row r="2152" spans="1:19" x14ac:dyDescent="0.25">
      <c r="A2152" s="60">
        <v>45919.593819444446</v>
      </c>
      <c r="B2152" s="61">
        <v>444557266</v>
      </c>
      <c r="C2152" s="37" t="s">
        <v>36</v>
      </c>
      <c r="D2152" s="37" t="s">
        <v>37</v>
      </c>
      <c r="E2152" s="37" t="s">
        <v>46</v>
      </c>
      <c r="F2152" s="37" t="s">
        <v>120</v>
      </c>
      <c r="G2152" s="36">
        <v>3653.14</v>
      </c>
      <c r="H2152" s="61">
        <v>443779267</v>
      </c>
      <c r="I2152" s="36">
        <v>0</v>
      </c>
      <c r="J2152" s="36">
        <v>0</v>
      </c>
      <c r="K2152" s="36">
        <v>0</v>
      </c>
      <c r="L2152" s="36">
        <v>0.93</v>
      </c>
      <c r="M2152" s="36">
        <v>9906.01</v>
      </c>
      <c r="N2152" s="37" t="s">
        <v>1502</v>
      </c>
      <c r="O2152" s="14">
        <f t="shared" si="195"/>
        <v>45919.593819444446</v>
      </c>
      <c r="P2152" s="19">
        <f t="shared" si="196"/>
        <v>45919.802152777782</v>
      </c>
      <c r="Q2152" s="20" t="str">
        <f t="shared" si="197"/>
        <v>19/09/2025</v>
      </c>
      <c r="R2152" s="13" t="str">
        <f t="shared" si="198"/>
        <v>19</v>
      </c>
      <c r="S2152" s="13" t="str">
        <f t="shared" si="199"/>
        <v>Fri</v>
      </c>
    </row>
    <row r="2153" spans="1:19" x14ac:dyDescent="0.25">
      <c r="A2153" s="58">
        <v>45919.593831018516</v>
      </c>
      <c r="B2153" s="59">
        <v>444557269</v>
      </c>
      <c r="C2153" s="38" t="s">
        <v>36</v>
      </c>
      <c r="D2153" s="38" t="s">
        <v>38</v>
      </c>
      <c r="E2153" s="38" t="s">
        <v>45</v>
      </c>
      <c r="F2153" s="38" t="s">
        <v>120</v>
      </c>
      <c r="G2153" s="35">
        <v>3652.83</v>
      </c>
      <c r="H2153" s="59">
        <v>443779271</v>
      </c>
      <c r="I2153" s="35">
        <v>0</v>
      </c>
      <c r="J2153" s="35">
        <v>0</v>
      </c>
      <c r="K2153" s="35">
        <v>0</v>
      </c>
      <c r="L2153" s="35">
        <v>0</v>
      </c>
      <c r="M2153" s="35">
        <v>9906.01</v>
      </c>
      <c r="N2153" s="38" t="s">
        <v>115</v>
      </c>
      <c r="O2153" s="14">
        <f t="shared" si="195"/>
        <v>45919.593831018516</v>
      </c>
      <c r="P2153" s="19">
        <f t="shared" si="196"/>
        <v>45919.802164351851</v>
      </c>
      <c r="Q2153" s="20" t="str">
        <f t="shared" si="197"/>
        <v>19/09/2025</v>
      </c>
      <c r="R2153" s="13" t="str">
        <f t="shared" si="198"/>
        <v>19</v>
      </c>
      <c r="S2153" s="13" t="str">
        <f t="shared" si="199"/>
        <v>Fri</v>
      </c>
    </row>
    <row r="2154" spans="1:19" x14ac:dyDescent="0.25">
      <c r="A2154" s="60">
        <v>45919.593831018516</v>
      </c>
      <c r="B2154" s="61">
        <v>444557271</v>
      </c>
      <c r="C2154" s="37" t="s">
        <v>36</v>
      </c>
      <c r="D2154" s="37" t="s">
        <v>38</v>
      </c>
      <c r="E2154" s="37" t="s">
        <v>45</v>
      </c>
      <c r="F2154" s="37" t="s">
        <v>120</v>
      </c>
      <c r="G2154" s="36">
        <v>3652.83</v>
      </c>
      <c r="H2154" s="61">
        <v>443779273</v>
      </c>
      <c r="I2154" s="36">
        <v>0</v>
      </c>
      <c r="J2154" s="36">
        <v>0</v>
      </c>
      <c r="K2154" s="36">
        <v>0</v>
      </c>
      <c r="L2154" s="36">
        <v>0</v>
      </c>
      <c r="M2154" s="36">
        <v>9906.01</v>
      </c>
      <c r="N2154" s="37" t="s">
        <v>116</v>
      </c>
      <c r="O2154" s="14">
        <f t="shared" si="195"/>
        <v>45919.593831018516</v>
      </c>
      <c r="P2154" s="19">
        <f t="shared" si="196"/>
        <v>45919.802164351851</v>
      </c>
      <c r="Q2154" s="20" t="str">
        <f t="shared" si="197"/>
        <v>19/09/2025</v>
      </c>
      <c r="R2154" s="13" t="str">
        <f t="shared" si="198"/>
        <v>19</v>
      </c>
      <c r="S2154" s="13" t="str">
        <f t="shared" si="199"/>
        <v>Fri</v>
      </c>
    </row>
    <row r="2155" spans="1:19" x14ac:dyDescent="0.25">
      <c r="A2155" s="58">
        <v>45919.593842592592</v>
      </c>
      <c r="B2155" s="59">
        <v>444557272</v>
      </c>
      <c r="C2155" s="38" t="s">
        <v>36</v>
      </c>
      <c r="D2155" s="38" t="s">
        <v>38</v>
      </c>
      <c r="E2155" s="38" t="s">
        <v>45</v>
      </c>
      <c r="F2155" s="38" t="s">
        <v>120</v>
      </c>
      <c r="G2155" s="35">
        <v>3652.83</v>
      </c>
      <c r="H2155" s="59">
        <v>443779274</v>
      </c>
      <c r="I2155" s="35">
        <v>0</v>
      </c>
      <c r="J2155" s="35">
        <v>0</v>
      </c>
      <c r="K2155" s="35">
        <v>0</v>
      </c>
      <c r="L2155" s="35">
        <v>0</v>
      </c>
      <c r="M2155" s="35">
        <v>9906.01</v>
      </c>
      <c r="N2155" s="38" t="s">
        <v>1385</v>
      </c>
      <c r="O2155" s="14">
        <f t="shared" si="195"/>
        <v>45919.593842592592</v>
      </c>
      <c r="P2155" s="19">
        <f t="shared" si="196"/>
        <v>45919.802175925928</v>
      </c>
      <c r="Q2155" s="20" t="str">
        <f t="shared" si="197"/>
        <v>19/09/2025</v>
      </c>
      <c r="R2155" s="13" t="str">
        <f t="shared" si="198"/>
        <v>19</v>
      </c>
      <c r="S2155" s="13" t="str">
        <f t="shared" si="199"/>
        <v>Fri</v>
      </c>
    </row>
    <row r="2156" spans="1:19" x14ac:dyDescent="0.25">
      <c r="A2156" s="60">
        <v>45919.593842592592</v>
      </c>
      <c r="B2156" s="61">
        <v>444557273</v>
      </c>
      <c r="C2156" s="37" t="s">
        <v>36</v>
      </c>
      <c r="D2156" s="37" t="s">
        <v>38</v>
      </c>
      <c r="E2156" s="37" t="s">
        <v>45</v>
      </c>
      <c r="F2156" s="37" t="s">
        <v>120</v>
      </c>
      <c r="G2156" s="36">
        <v>3652.8</v>
      </c>
      <c r="H2156" s="61">
        <v>443779275</v>
      </c>
      <c r="I2156" s="36">
        <v>0</v>
      </c>
      <c r="J2156" s="36">
        <v>0</v>
      </c>
      <c r="K2156" s="36">
        <v>0</v>
      </c>
      <c r="L2156" s="36">
        <v>0</v>
      </c>
      <c r="M2156" s="36">
        <v>9906.01</v>
      </c>
      <c r="N2156" s="37" t="s">
        <v>119</v>
      </c>
      <c r="O2156" s="14">
        <f t="shared" si="195"/>
        <v>45919.593842592592</v>
      </c>
      <c r="P2156" s="19">
        <f t="shared" si="196"/>
        <v>45919.802175925928</v>
      </c>
      <c r="Q2156" s="20" t="str">
        <f t="shared" si="197"/>
        <v>19/09/2025</v>
      </c>
      <c r="R2156" s="13" t="str">
        <f t="shared" si="198"/>
        <v>19</v>
      </c>
      <c r="S2156" s="13" t="str">
        <f t="shared" si="199"/>
        <v>Fri</v>
      </c>
    </row>
    <row r="2157" spans="1:19" x14ac:dyDescent="0.25">
      <c r="A2157" s="58">
        <v>45919.595219907409</v>
      </c>
      <c r="B2157" s="59">
        <v>444557795</v>
      </c>
      <c r="C2157" s="38" t="s">
        <v>36</v>
      </c>
      <c r="D2157" s="38" t="s">
        <v>38</v>
      </c>
      <c r="E2157" s="38" t="s">
        <v>45</v>
      </c>
      <c r="F2157" s="38" t="s">
        <v>120</v>
      </c>
      <c r="G2157" s="35">
        <v>3653.02</v>
      </c>
      <c r="H2157" s="59">
        <v>443779796</v>
      </c>
      <c r="I2157" s="35">
        <v>0</v>
      </c>
      <c r="J2157" s="35">
        <v>0</v>
      </c>
      <c r="K2157" s="35">
        <v>0</v>
      </c>
      <c r="L2157" s="35">
        <v>0</v>
      </c>
      <c r="M2157" s="35">
        <v>9906.01</v>
      </c>
      <c r="N2157" s="38" t="s">
        <v>108</v>
      </c>
      <c r="O2157" s="14">
        <f t="shared" si="195"/>
        <v>45919.595219907409</v>
      </c>
      <c r="P2157" s="19">
        <f t="shared" si="196"/>
        <v>45919.803553240745</v>
      </c>
      <c r="Q2157" s="20" t="str">
        <f t="shared" si="197"/>
        <v>19/09/2025</v>
      </c>
      <c r="R2157" s="13" t="str">
        <f t="shared" si="198"/>
        <v>19</v>
      </c>
      <c r="S2157" s="13" t="str">
        <f t="shared" si="199"/>
        <v>Fri</v>
      </c>
    </row>
    <row r="2158" spans="1:19" x14ac:dyDescent="0.25">
      <c r="A2158" s="60">
        <v>45919.595219907409</v>
      </c>
      <c r="B2158" s="61">
        <v>444557796</v>
      </c>
      <c r="C2158" s="37" t="s">
        <v>36</v>
      </c>
      <c r="D2158" s="37" t="s">
        <v>38</v>
      </c>
      <c r="E2158" s="37" t="s">
        <v>45</v>
      </c>
      <c r="F2158" s="37" t="s">
        <v>120</v>
      </c>
      <c r="G2158" s="36">
        <v>3653.02</v>
      </c>
      <c r="H2158" s="61">
        <v>443779797</v>
      </c>
      <c r="I2158" s="36">
        <v>0</v>
      </c>
      <c r="J2158" s="36">
        <v>0</v>
      </c>
      <c r="K2158" s="36">
        <v>0</v>
      </c>
      <c r="L2158" s="36">
        <v>0</v>
      </c>
      <c r="M2158" s="36">
        <v>9906.01</v>
      </c>
      <c r="N2158" s="37" t="s">
        <v>77</v>
      </c>
      <c r="O2158" s="14">
        <f t="shared" si="195"/>
        <v>45919.595219907409</v>
      </c>
      <c r="P2158" s="19">
        <f t="shared" si="196"/>
        <v>45919.803553240745</v>
      </c>
      <c r="Q2158" s="20" t="str">
        <f t="shared" si="197"/>
        <v>19/09/2025</v>
      </c>
      <c r="R2158" s="13" t="str">
        <f t="shared" si="198"/>
        <v>19</v>
      </c>
      <c r="S2158" s="13" t="str">
        <f t="shared" si="199"/>
        <v>Fri</v>
      </c>
    </row>
    <row r="2159" spans="1:19" x14ac:dyDescent="0.25">
      <c r="A2159" s="58">
        <v>45919.595231481479</v>
      </c>
      <c r="B2159" s="59">
        <v>444557799</v>
      </c>
      <c r="C2159" s="38" t="s">
        <v>36</v>
      </c>
      <c r="D2159" s="38" t="s">
        <v>38</v>
      </c>
      <c r="E2159" s="38" t="s">
        <v>45</v>
      </c>
      <c r="F2159" s="38" t="s">
        <v>120</v>
      </c>
      <c r="G2159" s="35">
        <v>3653.13</v>
      </c>
      <c r="H2159" s="59">
        <v>443779800</v>
      </c>
      <c r="I2159" s="35">
        <v>0</v>
      </c>
      <c r="J2159" s="35">
        <v>0</v>
      </c>
      <c r="K2159" s="35">
        <v>0</v>
      </c>
      <c r="L2159" s="35">
        <v>0</v>
      </c>
      <c r="M2159" s="35">
        <v>9906.01</v>
      </c>
      <c r="N2159" s="38" t="s">
        <v>109</v>
      </c>
      <c r="O2159" s="14">
        <f t="shared" si="195"/>
        <v>45919.595231481479</v>
      </c>
      <c r="P2159" s="19">
        <f t="shared" si="196"/>
        <v>45919.803564814814</v>
      </c>
      <c r="Q2159" s="20" t="str">
        <f t="shared" si="197"/>
        <v>19/09/2025</v>
      </c>
      <c r="R2159" s="13" t="str">
        <f t="shared" si="198"/>
        <v>19</v>
      </c>
      <c r="S2159" s="13" t="str">
        <f t="shared" si="199"/>
        <v>Fri</v>
      </c>
    </row>
    <row r="2160" spans="1:19" x14ac:dyDescent="0.25">
      <c r="A2160" s="60">
        <v>45919.595231481479</v>
      </c>
      <c r="B2160" s="61">
        <v>444557802</v>
      </c>
      <c r="C2160" s="37" t="s">
        <v>36</v>
      </c>
      <c r="D2160" s="37" t="s">
        <v>38</v>
      </c>
      <c r="E2160" s="37" t="s">
        <v>45</v>
      </c>
      <c r="F2160" s="37" t="s">
        <v>120</v>
      </c>
      <c r="G2160" s="36">
        <v>3653.16</v>
      </c>
      <c r="H2160" s="61">
        <v>443779803</v>
      </c>
      <c r="I2160" s="36">
        <v>0</v>
      </c>
      <c r="J2160" s="36">
        <v>0</v>
      </c>
      <c r="K2160" s="36">
        <v>0</v>
      </c>
      <c r="L2160" s="36">
        <v>0</v>
      </c>
      <c r="M2160" s="36">
        <v>9906.01</v>
      </c>
      <c r="N2160" s="37" t="s">
        <v>114</v>
      </c>
      <c r="O2160" s="14">
        <f t="shared" si="195"/>
        <v>45919.595231481479</v>
      </c>
      <c r="P2160" s="19">
        <f t="shared" si="196"/>
        <v>45919.803564814814</v>
      </c>
      <c r="Q2160" s="20" t="str">
        <f t="shared" si="197"/>
        <v>19/09/2025</v>
      </c>
      <c r="R2160" s="13" t="str">
        <f t="shared" si="198"/>
        <v>19</v>
      </c>
      <c r="S2160" s="13" t="str">
        <f t="shared" si="199"/>
        <v>Fri</v>
      </c>
    </row>
    <row r="2161" spans="1:19" x14ac:dyDescent="0.25">
      <c r="A2161" s="58">
        <v>45919.595717592594</v>
      </c>
      <c r="B2161" s="59">
        <v>444557988</v>
      </c>
      <c r="C2161" s="38" t="s">
        <v>36</v>
      </c>
      <c r="D2161" s="38" t="s">
        <v>37</v>
      </c>
      <c r="E2161" s="38" t="s">
        <v>46</v>
      </c>
      <c r="F2161" s="38" t="s">
        <v>120</v>
      </c>
      <c r="G2161" s="35">
        <v>3653.49</v>
      </c>
      <c r="H2161" s="59">
        <v>443779986</v>
      </c>
      <c r="I2161" s="35">
        <v>0</v>
      </c>
      <c r="J2161" s="35">
        <v>0</v>
      </c>
      <c r="K2161" s="35">
        <v>0</v>
      </c>
      <c r="L2161" s="35">
        <v>1.73</v>
      </c>
      <c r="M2161" s="35">
        <v>9907.74</v>
      </c>
      <c r="N2161" s="38" t="s">
        <v>1503</v>
      </c>
      <c r="O2161" s="14">
        <f t="shared" si="195"/>
        <v>45919.595717592594</v>
      </c>
      <c r="P2161" s="19">
        <f t="shared" si="196"/>
        <v>45919.80405092593</v>
      </c>
      <c r="Q2161" s="20" t="str">
        <f t="shared" si="197"/>
        <v>19/09/2025</v>
      </c>
      <c r="R2161" s="13" t="str">
        <f t="shared" si="198"/>
        <v>19</v>
      </c>
      <c r="S2161" s="13" t="str">
        <f t="shared" si="199"/>
        <v>Fri</v>
      </c>
    </row>
    <row r="2162" spans="1:19" x14ac:dyDescent="0.25">
      <c r="A2162" s="60">
        <v>45919.59579861111</v>
      </c>
      <c r="B2162" s="61">
        <v>444557997</v>
      </c>
      <c r="C2162" s="37" t="s">
        <v>36</v>
      </c>
      <c r="D2162" s="37" t="s">
        <v>38</v>
      </c>
      <c r="E2162" s="37" t="s">
        <v>45</v>
      </c>
      <c r="F2162" s="37" t="s">
        <v>120</v>
      </c>
      <c r="G2162" s="36">
        <v>3653.13</v>
      </c>
      <c r="H2162" s="61">
        <v>443779994</v>
      </c>
      <c r="I2162" s="36">
        <v>0</v>
      </c>
      <c r="J2162" s="36">
        <v>0</v>
      </c>
      <c r="K2162" s="36">
        <v>0</v>
      </c>
      <c r="L2162" s="36">
        <v>0</v>
      </c>
      <c r="M2162" s="36">
        <v>9907.74</v>
      </c>
      <c r="N2162" s="37" t="s">
        <v>47</v>
      </c>
      <c r="O2162" s="14">
        <f t="shared" si="195"/>
        <v>45919.59579861111</v>
      </c>
      <c r="P2162" s="19">
        <f t="shared" si="196"/>
        <v>45919.804131944446</v>
      </c>
      <c r="Q2162" s="20" t="str">
        <f t="shared" si="197"/>
        <v>19/09/2025</v>
      </c>
      <c r="R2162" s="13" t="str">
        <f t="shared" si="198"/>
        <v>19</v>
      </c>
      <c r="S2162" s="13" t="str">
        <f t="shared" si="199"/>
        <v>Fri</v>
      </c>
    </row>
    <row r="2163" spans="1:19" x14ac:dyDescent="0.25">
      <c r="A2163" s="58">
        <v>45919.596030092594</v>
      </c>
      <c r="B2163" s="59">
        <v>444558031</v>
      </c>
      <c r="C2163" s="38" t="s">
        <v>36</v>
      </c>
      <c r="D2163" s="38" t="s">
        <v>37</v>
      </c>
      <c r="E2163" s="38" t="s">
        <v>46</v>
      </c>
      <c r="F2163" s="38" t="s">
        <v>120</v>
      </c>
      <c r="G2163" s="35">
        <v>3653.56</v>
      </c>
      <c r="H2163" s="59">
        <v>443780026</v>
      </c>
      <c r="I2163" s="35">
        <v>0</v>
      </c>
      <c r="J2163" s="35">
        <v>0</v>
      </c>
      <c r="K2163" s="35">
        <v>0</v>
      </c>
      <c r="L2163" s="35">
        <v>1.69</v>
      </c>
      <c r="M2163" s="35">
        <v>9909.43</v>
      </c>
      <c r="N2163" s="38" t="s">
        <v>1504</v>
      </c>
      <c r="O2163" s="14">
        <f t="shared" si="195"/>
        <v>45919.596030092594</v>
      </c>
      <c r="P2163" s="19">
        <f t="shared" si="196"/>
        <v>45919.80436342593</v>
      </c>
      <c r="Q2163" s="20" t="str">
        <f t="shared" si="197"/>
        <v>19/09/2025</v>
      </c>
      <c r="R2163" s="13" t="str">
        <f t="shared" si="198"/>
        <v>19</v>
      </c>
      <c r="S2163" s="13" t="str">
        <f t="shared" si="199"/>
        <v>Fri</v>
      </c>
    </row>
    <row r="2164" spans="1:19" x14ac:dyDescent="0.25">
      <c r="A2164" s="60">
        <v>45919.596030092594</v>
      </c>
      <c r="B2164" s="61">
        <v>444558032</v>
      </c>
      <c r="C2164" s="37" t="s">
        <v>36</v>
      </c>
      <c r="D2164" s="37" t="s">
        <v>37</v>
      </c>
      <c r="E2164" s="37" t="s">
        <v>46</v>
      </c>
      <c r="F2164" s="37" t="s">
        <v>120</v>
      </c>
      <c r="G2164" s="36">
        <v>3653.56</v>
      </c>
      <c r="H2164" s="61">
        <v>443780027</v>
      </c>
      <c r="I2164" s="36">
        <v>0</v>
      </c>
      <c r="J2164" s="36">
        <v>0</v>
      </c>
      <c r="K2164" s="36">
        <v>0</v>
      </c>
      <c r="L2164" s="36">
        <v>1.69</v>
      </c>
      <c r="M2164" s="36">
        <v>9911.1200000000008</v>
      </c>
      <c r="N2164" s="37" t="s">
        <v>1504</v>
      </c>
      <c r="O2164" s="14">
        <f t="shared" si="195"/>
        <v>45919.596030092594</v>
      </c>
      <c r="P2164" s="19">
        <f t="shared" si="196"/>
        <v>45919.80436342593</v>
      </c>
      <c r="Q2164" s="20" t="str">
        <f t="shared" si="197"/>
        <v>19/09/2025</v>
      </c>
      <c r="R2164" s="13" t="str">
        <f t="shared" si="198"/>
        <v>19</v>
      </c>
      <c r="S2164" s="13" t="str">
        <f t="shared" si="199"/>
        <v>Fri</v>
      </c>
    </row>
    <row r="2165" spans="1:19" x14ac:dyDescent="0.25">
      <c r="A2165" s="58">
        <v>45919.596145833333</v>
      </c>
      <c r="B2165" s="59">
        <v>444558099</v>
      </c>
      <c r="C2165" s="38" t="s">
        <v>36</v>
      </c>
      <c r="D2165" s="38" t="s">
        <v>38</v>
      </c>
      <c r="E2165" s="38" t="s">
        <v>45</v>
      </c>
      <c r="F2165" s="38" t="s">
        <v>120</v>
      </c>
      <c r="G2165" s="35">
        <v>3653.45</v>
      </c>
      <c r="H2165" s="59">
        <v>443780094</v>
      </c>
      <c r="I2165" s="35">
        <v>0</v>
      </c>
      <c r="J2165" s="35">
        <v>0</v>
      </c>
      <c r="K2165" s="35">
        <v>0</v>
      </c>
      <c r="L2165" s="35">
        <v>0</v>
      </c>
      <c r="M2165" s="35">
        <v>9911.1200000000008</v>
      </c>
      <c r="N2165" s="38" t="s">
        <v>52</v>
      </c>
      <c r="O2165" s="14">
        <f t="shared" si="195"/>
        <v>45919.596145833333</v>
      </c>
      <c r="P2165" s="19">
        <f t="shared" si="196"/>
        <v>45919.804479166669</v>
      </c>
      <c r="Q2165" s="20" t="str">
        <f t="shared" si="197"/>
        <v>19/09/2025</v>
      </c>
      <c r="R2165" s="13" t="str">
        <f t="shared" si="198"/>
        <v>19</v>
      </c>
      <c r="S2165" s="13" t="str">
        <f t="shared" si="199"/>
        <v>Fri</v>
      </c>
    </row>
    <row r="2166" spans="1:19" x14ac:dyDescent="0.25">
      <c r="A2166" s="60">
        <v>45919.596145833333</v>
      </c>
      <c r="B2166" s="61">
        <v>444558103</v>
      </c>
      <c r="C2166" s="37" t="s">
        <v>36</v>
      </c>
      <c r="D2166" s="37" t="s">
        <v>38</v>
      </c>
      <c r="E2166" s="37" t="s">
        <v>45</v>
      </c>
      <c r="F2166" s="37" t="s">
        <v>120</v>
      </c>
      <c r="G2166" s="36">
        <v>3653.45</v>
      </c>
      <c r="H2166" s="61">
        <v>443780098</v>
      </c>
      <c r="I2166" s="36">
        <v>0</v>
      </c>
      <c r="J2166" s="36">
        <v>0</v>
      </c>
      <c r="K2166" s="36">
        <v>0</v>
      </c>
      <c r="L2166" s="36">
        <v>0</v>
      </c>
      <c r="M2166" s="36">
        <v>9911.1200000000008</v>
      </c>
      <c r="N2166" s="37" t="s">
        <v>48</v>
      </c>
      <c r="O2166" s="14">
        <f t="shared" si="195"/>
        <v>45919.596145833333</v>
      </c>
      <c r="P2166" s="19">
        <f t="shared" si="196"/>
        <v>45919.804479166669</v>
      </c>
      <c r="Q2166" s="20" t="str">
        <f t="shared" si="197"/>
        <v>19/09/2025</v>
      </c>
      <c r="R2166" s="13" t="str">
        <f t="shared" si="198"/>
        <v>19</v>
      </c>
      <c r="S2166" s="13" t="str">
        <f t="shared" si="199"/>
        <v>Fri</v>
      </c>
    </row>
    <row r="2167" spans="1:19" x14ac:dyDescent="0.25">
      <c r="A2167" s="58">
        <v>45919.597569444442</v>
      </c>
      <c r="B2167" s="59">
        <v>444559508</v>
      </c>
      <c r="C2167" s="38" t="s">
        <v>36</v>
      </c>
      <c r="D2167" s="38" t="s">
        <v>37</v>
      </c>
      <c r="E2167" s="38" t="s">
        <v>46</v>
      </c>
      <c r="F2167" s="38" t="s">
        <v>120</v>
      </c>
      <c r="G2167" s="35">
        <v>3653.28</v>
      </c>
      <c r="H2167" s="59">
        <v>443781486</v>
      </c>
      <c r="I2167" s="35">
        <v>0</v>
      </c>
      <c r="J2167" s="35">
        <v>0</v>
      </c>
      <c r="K2167" s="35">
        <v>0</v>
      </c>
      <c r="L2167" s="35">
        <v>0.17</v>
      </c>
      <c r="M2167" s="35">
        <v>9911.2900000000009</v>
      </c>
      <c r="N2167" s="38" t="s">
        <v>1505</v>
      </c>
      <c r="O2167" s="14">
        <f t="shared" si="195"/>
        <v>45919.597569444442</v>
      </c>
      <c r="P2167" s="19">
        <f t="shared" si="196"/>
        <v>45919.805902777778</v>
      </c>
      <c r="Q2167" s="20" t="str">
        <f t="shared" si="197"/>
        <v>19/09/2025</v>
      </c>
      <c r="R2167" s="13" t="str">
        <f t="shared" si="198"/>
        <v>19</v>
      </c>
      <c r="S2167" s="13" t="str">
        <f t="shared" si="199"/>
        <v>Fri</v>
      </c>
    </row>
    <row r="2168" spans="1:19" x14ac:dyDescent="0.25">
      <c r="A2168" s="60">
        <v>45919.597569444442</v>
      </c>
      <c r="B2168" s="61">
        <v>444559509</v>
      </c>
      <c r="C2168" s="37" t="s">
        <v>36</v>
      </c>
      <c r="D2168" s="37" t="s">
        <v>37</v>
      </c>
      <c r="E2168" s="37" t="s">
        <v>46</v>
      </c>
      <c r="F2168" s="37" t="s">
        <v>120</v>
      </c>
      <c r="G2168" s="36">
        <v>3653.28</v>
      </c>
      <c r="H2168" s="61">
        <v>443781487</v>
      </c>
      <c r="I2168" s="36">
        <v>0</v>
      </c>
      <c r="J2168" s="36">
        <v>0</v>
      </c>
      <c r="K2168" s="36">
        <v>0</v>
      </c>
      <c r="L2168" s="36">
        <v>0.17</v>
      </c>
      <c r="M2168" s="36">
        <v>9911.4599999999991</v>
      </c>
      <c r="N2168" s="37" t="s">
        <v>1505</v>
      </c>
      <c r="O2168" s="14">
        <f t="shared" si="195"/>
        <v>45919.597569444442</v>
      </c>
      <c r="P2168" s="19">
        <f t="shared" si="196"/>
        <v>45919.805902777778</v>
      </c>
      <c r="Q2168" s="20" t="str">
        <f t="shared" si="197"/>
        <v>19/09/2025</v>
      </c>
      <c r="R2168" s="13" t="str">
        <f t="shared" si="198"/>
        <v>19</v>
      </c>
      <c r="S2168" s="13" t="str">
        <f t="shared" si="199"/>
        <v>Fri</v>
      </c>
    </row>
    <row r="2169" spans="1:19" x14ac:dyDescent="0.25">
      <c r="A2169" s="58">
        <v>45919.597650462965</v>
      </c>
      <c r="B2169" s="59">
        <v>444559534</v>
      </c>
      <c r="C2169" s="38" t="s">
        <v>36</v>
      </c>
      <c r="D2169" s="38" t="s">
        <v>38</v>
      </c>
      <c r="E2169" s="38" t="s">
        <v>45</v>
      </c>
      <c r="F2169" s="38" t="s">
        <v>120</v>
      </c>
      <c r="G2169" s="35">
        <v>3652.97</v>
      </c>
      <c r="H2169" s="59">
        <v>443781512</v>
      </c>
      <c r="I2169" s="35">
        <v>0</v>
      </c>
      <c r="J2169" s="35">
        <v>0</v>
      </c>
      <c r="K2169" s="35">
        <v>0</v>
      </c>
      <c r="L2169" s="35">
        <v>0</v>
      </c>
      <c r="M2169" s="35">
        <v>9911.4599999999991</v>
      </c>
      <c r="N2169" s="38" t="s">
        <v>52</v>
      </c>
      <c r="O2169" s="14">
        <f t="shared" si="195"/>
        <v>45919.597650462965</v>
      </c>
      <c r="P2169" s="19">
        <f t="shared" si="196"/>
        <v>45919.805983796301</v>
      </c>
      <c r="Q2169" s="20" t="str">
        <f t="shared" si="197"/>
        <v>19/09/2025</v>
      </c>
      <c r="R2169" s="13" t="str">
        <f t="shared" si="198"/>
        <v>19</v>
      </c>
      <c r="S2169" s="13" t="str">
        <f t="shared" si="199"/>
        <v>Fri</v>
      </c>
    </row>
    <row r="2170" spans="1:19" x14ac:dyDescent="0.25">
      <c r="A2170" s="60">
        <v>45919.597650462965</v>
      </c>
      <c r="B2170" s="61">
        <v>444559535</v>
      </c>
      <c r="C2170" s="37" t="s">
        <v>36</v>
      </c>
      <c r="D2170" s="37" t="s">
        <v>38</v>
      </c>
      <c r="E2170" s="37" t="s">
        <v>45</v>
      </c>
      <c r="F2170" s="37" t="s">
        <v>120</v>
      </c>
      <c r="G2170" s="36">
        <v>3653.01</v>
      </c>
      <c r="H2170" s="61">
        <v>443781513</v>
      </c>
      <c r="I2170" s="36">
        <v>0</v>
      </c>
      <c r="J2170" s="36">
        <v>0</v>
      </c>
      <c r="K2170" s="36">
        <v>0</v>
      </c>
      <c r="L2170" s="36">
        <v>0</v>
      </c>
      <c r="M2170" s="36">
        <v>9911.4599999999991</v>
      </c>
      <c r="N2170" s="37" t="s">
        <v>48</v>
      </c>
      <c r="O2170" s="14">
        <f t="shared" si="195"/>
        <v>45919.597650462965</v>
      </c>
      <c r="P2170" s="19">
        <f t="shared" si="196"/>
        <v>45919.805983796301</v>
      </c>
      <c r="Q2170" s="20" t="str">
        <f t="shared" si="197"/>
        <v>19/09/2025</v>
      </c>
      <c r="R2170" s="13" t="str">
        <f t="shared" si="198"/>
        <v>19</v>
      </c>
      <c r="S2170" s="13" t="str">
        <f t="shared" si="199"/>
        <v>Fri</v>
      </c>
    </row>
    <row r="2171" spans="1:19" x14ac:dyDescent="0.25">
      <c r="A2171" s="58">
        <v>45919.600787037038</v>
      </c>
      <c r="B2171" s="59">
        <v>444560492</v>
      </c>
      <c r="C2171" s="38" t="s">
        <v>36</v>
      </c>
      <c r="D2171" s="38" t="s">
        <v>37</v>
      </c>
      <c r="E2171" s="38" t="s">
        <v>46</v>
      </c>
      <c r="F2171" s="38" t="s">
        <v>120</v>
      </c>
      <c r="G2171" s="35">
        <v>3651.3</v>
      </c>
      <c r="H2171" s="59">
        <v>443782452</v>
      </c>
      <c r="I2171" s="35">
        <v>0</v>
      </c>
      <c r="J2171" s="35">
        <v>0</v>
      </c>
      <c r="K2171" s="35">
        <v>0</v>
      </c>
      <c r="L2171" s="35">
        <v>1.72</v>
      </c>
      <c r="M2171" s="35">
        <v>9913.18</v>
      </c>
      <c r="N2171" s="38" t="s">
        <v>1506</v>
      </c>
      <c r="O2171" s="14">
        <f t="shared" si="195"/>
        <v>45919.600787037038</v>
      </c>
      <c r="P2171" s="19">
        <f t="shared" si="196"/>
        <v>45919.809120370373</v>
      </c>
      <c r="Q2171" s="20" t="str">
        <f t="shared" si="197"/>
        <v>19/09/2025</v>
      </c>
      <c r="R2171" s="13" t="str">
        <f t="shared" si="198"/>
        <v>19</v>
      </c>
      <c r="S2171" s="13" t="str">
        <f t="shared" si="199"/>
        <v>Fri</v>
      </c>
    </row>
    <row r="2172" spans="1:19" x14ac:dyDescent="0.25">
      <c r="A2172" s="60">
        <v>45919.600787037038</v>
      </c>
      <c r="B2172" s="61">
        <v>444560495</v>
      </c>
      <c r="C2172" s="37" t="s">
        <v>36</v>
      </c>
      <c r="D2172" s="37" t="s">
        <v>37</v>
      </c>
      <c r="E2172" s="37" t="s">
        <v>46</v>
      </c>
      <c r="F2172" s="37" t="s">
        <v>120</v>
      </c>
      <c r="G2172" s="36">
        <v>3651.3</v>
      </c>
      <c r="H2172" s="61">
        <v>443782455</v>
      </c>
      <c r="I2172" s="36">
        <v>0</v>
      </c>
      <c r="J2172" s="36">
        <v>0</v>
      </c>
      <c r="K2172" s="36">
        <v>0</v>
      </c>
      <c r="L2172" s="36">
        <v>1.72</v>
      </c>
      <c r="M2172" s="36">
        <v>9914.9</v>
      </c>
      <c r="N2172" s="37" t="s">
        <v>1507</v>
      </c>
      <c r="O2172" s="14">
        <f t="shared" si="195"/>
        <v>45919.600787037038</v>
      </c>
      <c r="P2172" s="19">
        <f t="shared" si="196"/>
        <v>45919.809120370373</v>
      </c>
      <c r="Q2172" s="20" t="str">
        <f t="shared" si="197"/>
        <v>19/09/2025</v>
      </c>
      <c r="R2172" s="13" t="str">
        <f t="shared" si="198"/>
        <v>19</v>
      </c>
      <c r="S2172" s="13" t="str">
        <f t="shared" si="199"/>
        <v>Fri</v>
      </c>
    </row>
    <row r="2173" spans="1:19" x14ac:dyDescent="0.25">
      <c r="A2173" s="58">
        <v>45919.600787037038</v>
      </c>
      <c r="B2173" s="59">
        <v>444560497</v>
      </c>
      <c r="C2173" s="38" t="s">
        <v>36</v>
      </c>
      <c r="D2173" s="38" t="s">
        <v>37</v>
      </c>
      <c r="E2173" s="38" t="s">
        <v>46</v>
      </c>
      <c r="F2173" s="38" t="s">
        <v>120</v>
      </c>
      <c r="G2173" s="35">
        <v>3651.3</v>
      </c>
      <c r="H2173" s="59">
        <v>443782457</v>
      </c>
      <c r="I2173" s="35">
        <v>0</v>
      </c>
      <c r="J2173" s="35">
        <v>0</v>
      </c>
      <c r="K2173" s="35">
        <v>0</v>
      </c>
      <c r="L2173" s="35">
        <v>1.83</v>
      </c>
      <c r="M2173" s="35">
        <v>9916.73</v>
      </c>
      <c r="N2173" s="38" t="s">
        <v>1507</v>
      </c>
      <c r="O2173" s="14">
        <f t="shared" si="195"/>
        <v>45919.600787037038</v>
      </c>
      <c r="P2173" s="19">
        <f t="shared" si="196"/>
        <v>45919.809120370373</v>
      </c>
      <c r="Q2173" s="20" t="str">
        <f t="shared" si="197"/>
        <v>19/09/2025</v>
      </c>
      <c r="R2173" s="13" t="str">
        <f t="shared" si="198"/>
        <v>19</v>
      </c>
      <c r="S2173" s="13" t="str">
        <f t="shared" si="199"/>
        <v>Fri</v>
      </c>
    </row>
    <row r="2174" spans="1:19" x14ac:dyDescent="0.25">
      <c r="A2174" s="60">
        <v>45919.602071759262</v>
      </c>
      <c r="B2174" s="61">
        <v>444561468</v>
      </c>
      <c r="C2174" s="37" t="s">
        <v>36</v>
      </c>
      <c r="D2174" s="37" t="s">
        <v>37</v>
      </c>
      <c r="E2174" s="37" t="s">
        <v>46</v>
      </c>
      <c r="F2174" s="37" t="s">
        <v>120</v>
      </c>
      <c r="G2174" s="36">
        <v>3651.7</v>
      </c>
      <c r="H2174" s="61">
        <v>443783420</v>
      </c>
      <c r="I2174" s="36">
        <v>0</v>
      </c>
      <c r="J2174" s="36">
        <v>0</v>
      </c>
      <c r="K2174" s="36">
        <v>0</v>
      </c>
      <c r="L2174" s="36">
        <v>1.1299999999999999</v>
      </c>
      <c r="M2174" s="36">
        <v>9917.86</v>
      </c>
      <c r="N2174" s="37" t="s">
        <v>1508</v>
      </c>
      <c r="O2174" s="14">
        <f t="shared" si="195"/>
        <v>45919.602071759262</v>
      </c>
      <c r="P2174" s="19">
        <f t="shared" si="196"/>
        <v>45919.810405092598</v>
      </c>
      <c r="Q2174" s="20" t="str">
        <f t="shared" si="197"/>
        <v>19/09/2025</v>
      </c>
      <c r="R2174" s="13" t="str">
        <f t="shared" si="198"/>
        <v>19</v>
      </c>
      <c r="S2174" s="13" t="str">
        <f t="shared" si="199"/>
        <v>Fri</v>
      </c>
    </row>
    <row r="2175" spans="1:19" x14ac:dyDescent="0.25">
      <c r="A2175" s="58">
        <v>45919.602071759262</v>
      </c>
      <c r="B2175" s="59">
        <v>444561469</v>
      </c>
      <c r="C2175" s="38" t="s">
        <v>36</v>
      </c>
      <c r="D2175" s="38" t="s">
        <v>37</v>
      </c>
      <c r="E2175" s="38" t="s">
        <v>46</v>
      </c>
      <c r="F2175" s="38" t="s">
        <v>120</v>
      </c>
      <c r="G2175" s="35">
        <v>3651.7</v>
      </c>
      <c r="H2175" s="59">
        <v>443783421</v>
      </c>
      <c r="I2175" s="35">
        <v>0</v>
      </c>
      <c r="J2175" s="35">
        <v>0</v>
      </c>
      <c r="K2175" s="35">
        <v>0</v>
      </c>
      <c r="L2175" s="35">
        <v>1.1299999999999999</v>
      </c>
      <c r="M2175" s="35">
        <v>9918.99</v>
      </c>
      <c r="N2175" s="38" t="s">
        <v>1508</v>
      </c>
      <c r="O2175" s="14">
        <f t="shared" si="195"/>
        <v>45919.602071759262</v>
      </c>
      <c r="P2175" s="19">
        <f t="shared" si="196"/>
        <v>45919.810405092598</v>
      </c>
      <c r="Q2175" s="20" t="str">
        <f t="shared" si="197"/>
        <v>19/09/2025</v>
      </c>
      <c r="R2175" s="13" t="str">
        <f t="shared" si="198"/>
        <v>19</v>
      </c>
      <c r="S2175" s="13" t="str">
        <f t="shared" si="199"/>
        <v>Fri</v>
      </c>
    </row>
    <row r="2176" spans="1:19" x14ac:dyDescent="0.25">
      <c r="A2176" s="60">
        <v>45919.602164351854</v>
      </c>
      <c r="B2176" s="61">
        <v>444561516</v>
      </c>
      <c r="C2176" s="37" t="s">
        <v>36</v>
      </c>
      <c r="D2176" s="37" t="s">
        <v>38</v>
      </c>
      <c r="E2176" s="37" t="s">
        <v>45</v>
      </c>
      <c r="F2176" s="37" t="s">
        <v>120</v>
      </c>
      <c r="G2176" s="36">
        <v>3651.23</v>
      </c>
      <c r="H2176" s="61">
        <v>443783469</v>
      </c>
      <c r="I2176" s="36">
        <v>0</v>
      </c>
      <c r="J2176" s="36">
        <v>0</v>
      </c>
      <c r="K2176" s="36">
        <v>0</v>
      </c>
      <c r="L2176" s="36">
        <v>0</v>
      </c>
      <c r="M2176" s="36">
        <v>9918.99</v>
      </c>
      <c r="N2176" s="37" t="s">
        <v>1385</v>
      </c>
      <c r="O2176" s="14">
        <f t="shared" si="195"/>
        <v>45919.602164351854</v>
      </c>
      <c r="P2176" s="19">
        <f t="shared" si="196"/>
        <v>45919.81049768519</v>
      </c>
      <c r="Q2176" s="20" t="str">
        <f t="shared" si="197"/>
        <v>19/09/2025</v>
      </c>
      <c r="R2176" s="13" t="str">
        <f t="shared" si="198"/>
        <v>19</v>
      </c>
      <c r="S2176" s="13" t="str">
        <f t="shared" si="199"/>
        <v>Fri</v>
      </c>
    </row>
    <row r="2177" spans="1:19" x14ac:dyDescent="0.25">
      <c r="A2177" s="58">
        <v>45919.602164351854</v>
      </c>
      <c r="B2177" s="59">
        <v>444561520</v>
      </c>
      <c r="C2177" s="38" t="s">
        <v>36</v>
      </c>
      <c r="D2177" s="38" t="s">
        <v>38</v>
      </c>
      <c r="E2177" s="38" t="s">
        <v>45</v>
      </c>
      <c r="F2177" s="38" t="s">
        <v>120</v>
      </c>
      <c r="G2177" s="35">
        <v>3651.23</v>
      </c>
      <c r="H2177" s="59">
        <v>443783474</v>
      </c>
      <c r="I2177" s="35">
        <v>0</v>
      </c>
      <c r="J2177" s="35">
        <v>0</v>
      </c>
      <c r="K2177" s="35">
        <v>0</v>
      </c>
      <c r="L2177" s="35">
        <v>0</v>
      </c>
      <c r="M2177" s="35">
        <v>9918.99</v>
      </c>
      <c r="N2177" s="38" t="s">
        <v>116</v>
      </c>
      <c r="O2177" s="14">
        <f t="shared" si="195"/>
        <v>45919.602164351854</v>
      </c>
      <c r="P2177" s="19">
        <f t="shared" si="196"/>
        <v>45919.81049768519</v>
      </c>
      <c r="Q2177" s="20" t="str">
        <f t="shared" si="197"/>
        <v>19/09/2025</v>
      </c>
      <c r="R2177" s="13" t="str">
        <f t="shared" si="198"/>
        <v>19</v>
      </c>
      <c r="S2177" s="13" t="str">
        <f t="shared" si="199"/>
        <v>Fri</v>
      </c>
    </row>
    <row r="2178" spans="1:19" x14ac:dyDescent="0.25">
      <c r="A2178" s="60">
        <v>45919.602858796294</v>
      </c>
      <c r="B2178" s="61">
        <v>444561839</v>
      </c>
      <c r="C2178" s="37" t="s">
        <v>36</v>
      </c>
      <c r="D2178" s="37" t="s">
        <v>38</v>
      </c>
      <c r="E2178" s="37" t="s">
        <v>45</v>
      </c>
      <c r="F2178" s="37" t="s">
        <v>120</v>
      </c>
      <c r="G2178" s="36">
        <v>3651.47</v>
      </c>
      <c r="H2178" s="61">
        <v>443783795</v>
      </c>
      <c r="I2178" s="36">
        <v>0</v>
      </c>
      <c r="J2178" s="36">
        <v>0</v>
      </c>
      <c r="K2178" s="36">
        <v>0</v>
      </c>
      <c r="L2178" s="36">
        <v>0</v>
      </c>
      <c r="M2178" s="36">
        <v>9918.99</v>
      </c>
      <c r="N2178" s="37" t="s">
        <v>77</v>
      </c>
      <c r="O2178" s="14">
        <f t="shared" si="195"/>
        <v>45919.602858796294</v>
      </c>
      <c r="P2178" s="19">
        <f t="shared" si="196"/>
        <v>45919.811192129629</v>
      </c>
      <c r="Q2178" s="20" t="str">
        <f t="shared" si="197"/>
        <v>19/09/2025</v>
      </c>
      <c r="R2178" s="13" t="str">
        <f t="shared" si="198"/>
        <v>19</v>
      </c>
      <c r="S2178" s="13" t="str">
        <f t="shared" si="199"/>
        <v>Fri</v>
      </c>
    </row>
    <row r="2179" spans="1:19" x14ac:dyDescent="0.25">
      <c r="A2179" s="58">
        <v>45919.602858796294</v>
      </c>
      <c r="B2179" s="59">
        <v>444561840</v>
      </c>
      <c r="C2179" s="38" t="s">
        <v>36</v>
      </c>
      <c r="D2179" s="38" t="s">
        <v>38</v>
      </c>
      <c r="E2179" s="38" t="s">
        <v>45</v>
      </c>
      <c r="F2179" s="38" t="s">
        <v>120</v>
      </c>
      <c r="G2179" s="35">
        <v>3651.47</v>
      </c>
      <c r="H2179" s="59">
        <v>443783796</v>
      </c>
      <c r="I2179" s="35">
        <v>0</v>
      </c>
      <c r="J2179" s="35">
        <v>0</v>
      </c>
      <c r="K2179" s="35">
        <v>0</v>
      </c>
      <c r="L2179" s="35">
        <v>0</v>
      </c>
      <c r="M2179" s="35">
        <v>9918.99</v>
      </c>
      <c r="N2179" s="38" t="s">
        <v>109</v>
      </c>
      <c r="O2179" s="14">
        <f t="shared" si="195"/>
        <v>45919.602858796294</v>
      </c>
      <c r="P2179" s="19">
        <f t="shared" si="196"/>
        <v>45919.811192129629</v>
      </c>
      <c r="Q2179" s="20" t="str">
        <f t="shared" si="197"/>
        <v>19/09/2025</v>
      </c>
      <c r="R2179" s="13" t="str">
        <f t="shared" si="198"/>
        <v>19</v>
      </c>
      <c r="S2179" s="13" t="str">
        <f t="shared" si="199"/>
        <v>Fri</v>
      </c>
    </row>
    <row r="2180" spans="1:19" x14ac:dyDescent="0.25">
      <c r="A2180" s="60">
        <v>45919.602858796294</v>
      </c>
      <c r="B2180" s="61">
        <v>444561842</v>
      </c>
      <c r="C2180" s="37" t="s">
        <v>36</v>
      </c>
      <c r="D2180" s="37" t="s">
        <v>38</v>
      </c>
      <c r="E2180" s="37" t="s">
        <v>45</v>
      </c>
      <c r="F2180" s="37" t="s">
        <v>120</v>
      </c>
      <c r="G2180" s="36">
        <v>3651.49</v>
      </c>
      <c r="H2180" s="61">
        <v>443783798</v>
      </c>
      <c r="I2180" s="36">
        <v>0</v>
      </c>
      <c r="J2180" s="36">
        <v>0</v>
      </c>
      <c r="K2180" s="36">
        <v>0</v>
      </c>
      <c r="L2180" s="36">
        <v>0</v>
      </c>
      <c r="M2180" s="36">
        <v>9918.99</v>
      </c>
      <c r="N2180" s="37" t="s">
        <v>108</v>
      </c>
      <c r="O2180" s="14">
        <f t="shared" si="195"/>
        <v>45919.602858796294</v>
      </c>
      <c r="P2180" s="19">
        <f t="shared" si="196"/>
        <v>45919.811192129629</v>
      </c>
      <c r="Q2180" s="20" t="str">
        <f t="shared" si="197"/>
        <v>19/09/2025</v>
      </c>
      <c r="R2180" s="13" t="str">
        <f t="shared" si="198"/>
        <v>19</v>
      </c>
      <c r="S2180" s="13" t="str">
        <f t="shared" si="199"/>
        <v>Fri</v>
      </c>
    </row>
    <row r="2181" spans="1:19" x14ac:dyDescent="0.25">
      <c r="A2181" s="58">
        <v>45919.602986111109</v>
      </c>
      <c r="B2181" s="59">
        <v>444561875</v>
      </c>
      <c r="C2181" s="38" t="s">
        <v>36</v>
      </c>
      <c r="D2181" s="38" t="s">
        <v>37</v>
      </c>
      <c r="E2181" s="38" t="s">
        <v>46</v>
      </c>
      <c r="F2181" s="38" t="s">
        <v>120</v>
      </c>
      <c r="G2181" s="35">
        <v>3652.02</v>
      </c>
      <c r="H2181" s="59">
        <v>443783826</v>
      </c>
      <c r="I2181" s="35">
        <v>0</v>
      </c>
      <c r="J2181" s="35">
        <v>0</v>
      </c>
      <c r="K2181" s="35">
        <v>0</v>
      </c>
      <c r="L2181" s="35">
        <v>1.1100000000000001</v>
      </c>
      <c r="M2181" s="35">
        <v>9920.1</v>
      </c>
      <c r="N2181" s="38" t="s">
        <v>1509</v>
      </c>
      <c r="O2181" s="14">
        <f t="shared" si="195"/>
        <v>45919.602986111109</v>
      </c>
      <c r="P2181" s="19">
        <f t="shared" si="196"/>
        <v>45919.811319444445</v>
      </c>
      <c r="Q2181" s="20" t="str">
        <f t="shared" si="197"/>
        <v>19/09/2025</v>
      </c>
      <c r="R2181" s="13" t="str">
        <f t="shared" si="198"/>
        <v>19</v>
      </c>
      <c r="S2181" s="13" t="str">
        <f t="shared" si="199"/>
        <v>Fri</v>
      </c>
    </row>
    <row r="2182" spans="1:19" x14ac:dyDescent="0.25">
      <c r="A2182" s="60">
        <v>45919.602986111109</v>
      </c>
      <c r="B2182" s="61">
        <v>444561876</v>
      </c>
      <c r="C2182" s="37" t="s">
        <v>36</v>
      </c>
      <c r="D2182" s="37" t="s">
        <v>37</v>
      </c>
      <c r="E2182" s="37" t="s">
        <v>46</v>
      </c>
      <c r="F2182" s="37" t="s">
        <v>120</v>
      </c>
      <c r="G2182" s="36">
        <v>3652.02</v>
      </c>
      <c r="H2182" s="61">
        <v>443783827</v>
      </c>
      <c r="I2182" s="36">
        <v>0</v>
      </c>
      <c r="J2182" s="36">
        <v>0</v>
      </c>
      <c r="K2182" s="36">
        <v>0</v>
      </c>
      <c r="L2182" s="36">
        <v>0.95</v>
      </c>
      <c r="M2182" s="36">
        <v>9921.0499999999993</v>
      </c>
      <c r="N2182" s="37" t="s">
        <v>1509</v>
      </c>
      <c r="O2182" s="14">
        <f t="shared" si="195"/>
        <v>45919.602986111109</v>
      </c>
      <c r="P2182" s="19">
        <f t="shared" si="196"/>
        <v>45919.811319444445</v>
      </c>
      <c r="Q2182" s="20" t="str">
        <f t="shared" si="197"/>
        <v>19/09/2025</v>
      </c>
      <c r="R2182" s="13" t="str">
        <f t="shared" si="198"/>
        <v>19</v>
      </c>
      <c r="S2182" s="13" t="str">
        <f t="shared" si="199"/>
        <v>Fri</v>
      </c>
    </row>
    <row r="2183" spans="1:19" x14ac:dyDescent="0.25">
      <c r="A2183" s="58">
        <v>45919.602986111109</v>
      </c>
      <c r="B2183" s="59">
        <v>444561877</v>
      </c>
      <c r="C2183" s="38" t="s">
        <v>36</v>
      </c>
      <c r="D2183" s="38" t="s">
        <v>37</v>
      </c>
      <c r="E2183" s="38" t="s">
        <v>46</v>
      </c>
      <c r="F2183" s="38" t="s">
        <v>120</v>
      </c>
      <c r="G2183" s="35">
        <v>3652.02</v>
      </c>
      <c r="H2183" s="59">
        <v>443783828</v>
      </c>
      <c r="I2183" s="35">
        <v>0</v>
      </c>
      <c r="J2183" s="35">
        <v>0</v>
      </c>
      <c r="K2183" s="35">
        <v>0</v>
      </c>
      <c r="L2183" s="35">
        <v>0.99</v>
      </c>
      <c r="M2183" s="35">
        <v>9922.0400000000009</v>
      </c>
      <c r="N2183" s="38" t="s">
        <v>1510</v>
      </c>
      <c r="O2183" s="14">
        <f t="shared" si="195"/>
        <v>45919.602986111109</v>
      </c>
      <c r="P2183" s="19">
        <f t="shared" si="196"/>
        <v>45919.811319444445</v>
      </c>
      <c r="Q2183" s="20" t="str">
        <f t="shared" si="197"/>
        <v>19/09/2025</v>
      </c>
      <c r="R2183" s="13" t="str">
        <f t="shared" si="198"/>
        <v>19</v>
      </c>
      <c r="S2183" s="13" t="str">
        <f t="shared" si="199"/>
        <v>Fri</v>
      </c>
    </row>
    <row r="2184" spans="1:19" x14ac:dyDescent="0.25">
      <c r="A2184" s="60">
        <v>45919.603090277778</v>
      </c>
      <c r="B2184" s="61">
        <v>444561945</v>
      </c>
      <c r="C2184" s="37" t="s">
        <v>36</v>
      </c>
      <c r="D2184" s="37" t="s">
        <v>38</v>
      </c>
      <c r="E2184" s="37" t="s">
        <v>45</v>
      </c>
      <c r="F2184" s="37" t="s">
        <v>120</v>
      </c>
      <c r="G2184" s="36">
        <v>3651.59</v>
      </c>
      <c r="H2184" s="61">
        <v>443783897</v>
      </c>
      <c r="I2184" s="36">
        <v>0</v>
      </c>
      <c r="J2184" s="36">
        <v>0</v>
      </c>
      <c r="K2184" s="36">
        <v>0</v>
      </c>
      <c r="L2184" s="36">
        <v>0</v>
      </c>
      <c r="M2184" s="36">
        <v>9922.0400000000009</v>
      </c>
      <c r="N2184" s="37" t="s">
        <v>52</v>
      </c>
      <c r="O2184" s="14">
        <f t="shared" si="195"/>
        <v>45919.603090277778</v>
      </c>
      <c r="P2184" s="19">
        <f t="shared" si="196"/>
        <v>45919.811423611114</v>
      </c>
      <c r="Q2184" s="20" t="str">
        <f t="shared" si="197"/>
        <v>19/09/2025</v>
      </c>
      <c r="R2184" s="13" t="str">
        <f t="shared" si="198"/>
        <v>19</v>
      </c>
      <c r="S2184" s="13" t="str">
        <f t="shared" si="199"/>
        <v>Fri</v>
      </c>
    </row>
    <row r="2185" spans="1:19" x14ac:dyDescent="0.25">
      <c r="A2185" s="58">
        <v>45919.603090277778</v>
      </c>
      <c r="B2185" s="59">
        <v>444561947</v>
      </c>
      <c r="C2185" s="38" t="s">
        <v>36</v>
      </c>
      <c r="D2185" s="38" t="s">
        <v>38</v>
      </c>
      <c r="E2185" s="38" t="s">
        <v>45</v>
      </c>
      <c r="F2185" s="38" t="s">
        <v>120</v>
      </c>
      <c r="G2185" s="35">
        <v>3651.59</v>
      </c>
      <c r="H2185" s="59">
        <v>443783899</v>
      </c>
      <c r="I2185" s="35">
        <v>0</v>
      </c>
      <c r="J2185" s="35">
        <v>0</v>
      </c>
      <c r="K2185" s="35">
        <v>0</v>
      </c>
      <c r="L2185" s="35">
        <v>0</v>
      </c>
      <c r="M2185" s="35">
        <v>9922.0400000000009</v>
      </c>
      <c r="N2185" s="38" t="s">
        <v>47</v>
      </c>
      <c r="O2185" s="14">
        <f t="shared" si="195"/>
        <v>45919.603090277778</v>
      </c>
      <c r="P2185" s="19">
        <f t="shared" si="196"/>
        <v>45919.811423611114</v>
      </c>
      <c r="Q2185" s="20" t="str">
        <f t="shared" si="197"/>
        <v>19/09/2025</v>
      </c>
      <c r="R2185" s="13" t="str">
        <f t="shared" si="198"/>
        <v>19</v>
      </c>
      <c r="S2185" s="13" t="str">
        <f t="shared" si="199"/>
        <v>Fri</v>
      </c>
    </row>
    <row r="2186" spans="1:19" x14ac:dyDescent="0.25">
      <c r="A2186" s="60">
        <v>45919.603090277778</v>
      </c>
      <c r="B2186" s="61">
        <v>444561948</v>
      </c>
      <c r="C2186" s="37" t="s">
        <v>36</v>
      </c>
      <c r="D2186" s="37" t="s">
        <v>38</v>
      </c>
      <c r="E2186" s="37" t="s">
        <v>45</v>
      </c>
      <c r="F2186" s="37" t="s">
        <v>120</v>
      </c>
      <c r="G2186" s="36">
        <v>3651.44</v>
      </c>
      <c r="H2186" s="61">
        <v>443783900</v>
      </c>
      <c r="I2186" s="36">
        <v>0</v>
      </c>
      <c r="J2186" s="36">
        <v>0</v>
      </c>
      <c r="K2186" s="36">
        <v>0</v>
      </c>
      <c r="L2186" s="36">
        <v>0</v>
      </c>
      <c r="M2186" s="36">
        <v>9922.0400000000009</v>
      </c>
      <c r="N2186" s="37" t="s">
        <v>48</v>
      </c>
      <c r="O2186" s="14">
        <f t="shared" si="195"/>
        <v>45919.603090277778</v>
      </c>
      <c r="P2186" s="19">
        <f t="shared" si="196"/>
        <v>45919.811423611114</v>
      </c>
      <c r="Q2186" s="20" t="str">
        <f t="shared" si="197"/>
        <v>19/09/2025</v>
      </c>
      <c r="R2186" s="13" t="str">
        <f t="shared" si="198"/>
        <v>19</v>
      </c>
      <c r="S2186" s="13" t="str">
        <f t="shared" si="199"/>
        <v>Fri</v>
      </c>
    </row>
    <row r="2187" spans="1:19" x14ac:dyDescent="0.25">
      <c r="A2187" s="58">
        <v>45919.604907407411</v>
      </c>
      <c r="B2187" s="59">
        <v>444563108</v>
      </c>
      <c r="C2187" s="38" t="s">
        <v>36</v>
      </c>
      <c r="D2187" s="38" t="s">
        <v>37</v>
      </c>
      <c r="E2187" s="38" t="s">
        <v>46</v>
      </c>
      <c r="F2187" s="38" t="s">
        <v>120</v>
      </c>
      <c r="G2187" s="35">
        <v>3649.86</v>
      </c>
      <c r="H2187" s="59">
        <v>443785064</v>
      </c>
      <c r="I2187" s="35">
        <v>0</v>
      </c>
      <c r="J2187" s="35">
        <v>0</v>
      </c>
      <c r="K2187" s="35">
        <v>0</v>
      </c>
      <c r="L2187" s="35">
        <v>1.61</v>
      </c>
      <c r="M2187" s="35">
        <v>9923.65</v>
      </c>
      <c r="N2187" s="38" t="s">
        <v>1511</v>
      </c>
      <c r="O2187" s="14">
        <f t="shared" si="195"/>
        <v>45919.604907407411</v>
      </c>
      <c r="P2187" s="19">
        <f t="shared" si="196"/>
        <v>45919.813240740747</v>
      </c>
      <c r="Q2187" s="20" t="str">
        <f t="shared" si="197"/>
        <v>19/09/2025</v>
      </c>
      <c r="R2187" s="13" t="str">
        <f t="shared" si="198"/>
        <v>19</v>
      </c>
      <c r="S2187" s="13" t="str">
        <f t="shared" si="199"/>
        <v>Fri</v>
      </c>
    </row>
    <row r="2188" spans="1:19" x14ac:dyDescent="0.25">
      <c r="A2188" s="60">
        <v>45919.604907407411</v>
      </c>
      <c r="B2188" s="61">
        <v>444563109</v>
      </c>
      <c r="C2188" s="37" t="s">
        <v>36</v>
      </c>
      <c r="D2188" s="37" t="s">
        <v>37</v>
      </c>
      <c r="E2188" s="37" t="s">
        <v>46</v>
      </c>
      <c r="F2188" s="37" t="s">
        <v>120</v>
      </c>
      <c r="G2188" s="36">
        <v>3649.86</v>
      </c>
      <c r="H2188" s="61">
        <v>443785065</v>
      </c>
      <c r="I2188" s="36">
        <v>0</v>
      </c>
      <c r="J2188" s="36">
        <v>0</v>
      </c>
      <c r="K2188" s="36">
        <v>0</v>
      </c>
      <c r="L2188" s="36">
        <v>1.61</v>
      </c>
      <c r="M2188" s="36">
        <v>9925.26</v>
      </c>
      <c r="N2188" s="37" t="s">
        <v>1512</v>
      </c>
      <c r="O2188" s="14">
        <f t="shared" si="195"/>
        <v>45919.604907407411</v>
      </c>
      <c r="P2188" s="19">
        <f t="shared" si="196"/>
        <v>45919.813240740747</v>
      </c>
      <c r="Q2188" s="20" t="str">
        <f t="shared" si="197"/>
        <v>19/09/2025</v>
      </c>
      <c r="R2188" s="13" t="str">
        <f t="shared" si="198"/>
        <v>19</v>
      </c>
      <c r="S2188" s="13" t="str">
        <f t="shared" si="199"/>
        <v>Fri</v>
      </c>
    </row>
    <row r="2189" spans="1:19" x14ac:dyDescent="0.25">
      <c r="A2189" s="58">
        <v>45919.604907407411</v>
      </c>
      <c r="B2189" s="59">
        <v>444563110</v>
      </c>
      <c r="C2189" s="38" t="s">
        <v>36</v>
      </c>
      <c r="D2189" s="38" t="s">
        <v>37</v>
      </c>
      <c r="E2189" s="38" t="s">
        <v>46</v>
      </c>
      <c r="F2189" s="38" t="s">
        <v>120</v>
      </c>
      <c r="G2189" s="35">
        <v>3649.86</v>
      </c>
      <c r="H2189" s="59">
        <v>443785066</v>
      </c>
      <c r="I2189" s="35">
        <v>0</v>
      </c>
      <c r="J2189" s="35">
        <v>0</v>
      </c>
      <c r="K2189" s="35">
        <v>0</v>
      </c>
      <c r="L2189" s="35">
        <v>1.63</v>
      </c>
      <c r="M2189" s="35">
        <v>9926.89</v>
      </c>
      <c r="N2189" s="38" t="s">
        <v>1512</v>
      </c>
      <c r="O2189" s="14">
        <f t="shared" si="195"/>
        <v>45919.604907407411</v>
      </c>
      <c r="P2189" s="19">
        <f t="shared" si="196"/>
        <v>45919.813240740747</v>
      </c>
      <c r="Q2189" s="20" t="str">
        <f t="shared" si="197"/>
        <v>19/09/2025</v>
      </c>
      <c r="R2189" s="13" t="str">
        <f t="shared" si="198"/>
        <v>19</v>
      </c>
      <c r="S2189" s="13" t="str">
        <f t="shared" si="199"/>
        <v>Fri</v>
      </c>
    </row>
    <row r="2190" spans="1:19" x14ac:dyDescent="0.25">
      <c r="A2190" s="60">
        <v>45919.605451388888</v>
      </c>
      <c r="B2190" s="61">
        <v>444563773</v>
      </c>
      <c r="C2190" s="37" t="s">
        <v>36</v>
      </c>
      <c r="D2190" s="37" t="s">
        <v>37</v>
      </c>
      <c r="E2190" s="37" t="s">
        <v>46</v>
      </c>
      <c r="F2190" s="37" t="s">
        <v>120</v>
      </c>
      <c r="G2190" s="36">
        <v>3650.52</v>
      </c>
      <c r="H2190" s="61">
        <v>443785730</v>
      </c>
      <c r="I2190" s="36">
        <v>0</v>
      </c>
      <c r="J2190" s="36">
        <v>0</v>
      </c>
      <c r="K2190" s="36">
        <v>0</v>
      </c>
      <c r="L2190" s="36">
        <v>2.31</v>
      </c>
      <c r="M2190" s="36">
        <v>9929.2000000000007</v>
      </c>
      <c r="N2190" s="37" t="s">
        <v>1513</v>
      </c>
      <c r="O2190" s="14">
        <f t="shared" si="195"/>
        <v>45919.605451388888</v>
      </c>
      <c r="P2190" s="19">
        <f t="shared" si="196"/>
        <v>45919.813784722224</v>
      </c>
      <c r="Q2190" s="20" t="str">
        <f t="shared" si="197"/>
        <v>19/09/2025</v>
      </c>
      <c r="R2190" s="13" t="str">
        <f t="shared" si="198"/>
        <v>19</v>
      </c>
      <c r="S2190" s="13" t="str">
        <f t="shared" si="199"/>
        <v>Fri</v>
      </c>
    </row>
    <row r="2191" spans="1:19" x14ac:dyDescent="0.25">
      <c r="A2191" s="58">
        <v>45919.605451388888</v>
      </c>
      <c r="B2191" s="59">
        <v>444563774</v>
      </c>
      <c r="C2191" s="38" t="s">
        <v>36</v>
      </c>
      <c r="D2191" s="38" t="s">
        <v>37</v>
      </c>
      <c r="E2191" s="38" t="s">
        <v>46</v>
      </c>
      <c r="F2191" s="38" t="s">
        <v>120</v>
      </c>
      <c r="G2191" s="35">
        <v>3650.52</v>
      </c>
      <c r="H2191" s="59">
        <v>443785731</v>
      </c>
      <c r="I2191" s="35">
        <v>0</v>
      </c>
      <c r="J2191" s="35">
        <v>0</v>
      </c>
      <c r="K2191" s="35">
        <v>0</v>
      </c>
      <c r="L2191" s="35">
        <v>2.2799999999999998</v>
      </c>
      <c r="M2191" s="35">
        <v>9931.48</v>
      </c>
      <c r="N2191" s="38" t="s">
        <v>1514</v>
      </c>
      <c r="O2191" s="14">
        <f t="shared" si="195"/>
        <v>45919.605451388888</v>
      </c>
      <c r="P2191" s="19">
        <f t="shared" si="196"/>
        <v>45919.813784722224</v>
      </c>
      <c r="Q2191" s="20" t="str">
        <f t="shared" si="197"/>
        <v>19/09/2025</v>
      </c>
      <c r="R2191" s="13" t="str">
        <f t="shared" si="198"/>
        <v>19</v>
      </c>
      <c r="S2191" s="13" t="str">
        <f t="shared" si="199"/>
        <v>Fri</v>
      </c>
    </row>
    <row r="2192" spans="1:19" x14ac:dyDescent="0.25">
      <c r="A2192" s="60">
        <v>45919.605451388888</v>
      </c>
      <c r="B2192" s="61">
        <v>444563775</v>
      </c>
      <c r="C2192" s="37" t="s">
        <v>36</v>
      </c>
      <c r="D2192" s="37" t="s">
        <v>37</v>
      </c>
      <c r="E2192" s="37" t="s">
        <v>46</v>
      </c>
      <c r="F2192" s="37" t="s">
        <v>120</v>
      </c>
      <c r="G2192" s="36">
        <v>3650.52</v>
      </c>
      <c r="H2192" s="61">
        <v>443785732</v>
      </c>
      <c r="I2192" s="36">
        <v>0</v>
      </c>
      <c r="J2192" s="36">
        <v>0</v>
      </c>
      <c r="K2192" s="36">
        <v>0</v>
      </c>
      <c r="L2192" s="36">
        <v>0.71</v>
      </c>
      <c r="M2192" s="36">
        <v>9932.19</v>
      </c>
      <c r="N2192" s="37" t="s">
        <v>1515</v>
      </c>
      <c r="O2192" s="14">
        <f t="shared" si="195"/>
        <v>45919.605451388888</v>
      </c>
      <c r="P2192" s="19">
        <f t="shared" si="196"/>
        <v>45919.813784722224</v>
      </c>
      <c r="Q2192" s="20" t="str">
        <f t="shared" si="197"/>
        <v>19/09/2025</v>
      </c>
      <c r="R2192" s="13" t="str">
        <f t="shared" si="198"/>
        <v>19</v>
      </c>
      <c r="S2192" s="13" t="str">
        <f t="shared" si="199"/>
        <v>Fri</v>
      </c>
    </row>
    <row r="2193" spans="1:19" x14ac:dyDescent="0.25">
      <c r="A2193" s="58">
        <v>45919.605451388888</v>
      </c>
      <c r="B2193" s="59">
        <v>444563776</v>
      </c>
      <c r="C2193" s="38" t="s">
        <v>36</v>
      </c>
      <c r="D2193" s="38" t="s">
        <v>37</v>
      </c>
      <c r="E2193" s="38" t="s">
        <v>46</v>
      </c>
      <c r="F2193" s="38" t="s">
        <v>120</v>
      </c>
      <c r="G2193" s="35">
        <v>3650.52</v>
      </c>
      <c r="H2193" s="59">
        <v>443785733</v>
      </c>
      <c r="I2193" s="35">
        <v>0</v>
      </c>
      <c r="J2193" s="35">
        <v>0</v>
      </c>
      <c r="K2193" s="35">
        <v>0</v>
      </c>
      <c r="L2193" s="35">
        <v>0.71</v>
      </c>
      <c r="M2193" s="35">
        <v>9932.9</v>
      </c>
      <c r="N2193" s="38" t="s">
        <v>1515</v>
      </c>
      <c r="O2193" s="14">
        <f t="shared" si="195"/>
        <v>45919.605451388888</v>
      </c>
      <c r="P2193" s="19">
        <f t="shared" si="196"/>
        <v>45919.813784722224</v>
      </c>
      <c r="Q2193" s="20" t="str">
        <f t="shared" si="197"/>
        <v>19/09/2025</v>
      </c>
      <c r="R2193" s="13" t="str">
        <f t="shared" si="198"/>
        <v>19</v>
      </c>
      <c r="S2193" s="13" t="str">
        <f t="shared" si="199"/>
        <v>Fri</v>
      </c>
    </row>
    <row r="2194" spans="1:19" x14ac:dyDescent="0.25">
      <c r="A2194" s="60">
        <v>45919.606724537036</v>
      </c>
      <c r="B2194" s="61">
        <v>444564548</v>
      </c>
      <c r="C2194" s="37" t="s">
        <v>36</v>
      </c>
      <c r="D2194" s="37" t="s">
        <v>37</v>
      </c>
      <c r="E2194" s="37" t="s">
        <v>46</v>
      </c>
      <c r="F2194" s="37" t="s">
        <v>120</v>
      </c>
      <c r="G2194" s="36">
        <v>3649.52</v>
      </c>
      <c r="H2194" s="61">
        <v>443786494</v>
      </c>
      <c r="I2194" s="36">
        <v>0</v>
      </c>
      <c r="J2194" s="36">
        <v>0</v>
      </c>
      <c r="K2194" s="36">
        <v>0</v>
      </c>
      <c r="L2194" s="36">
        <v>3.64</v>
      </c>
      <c r="M2194" s="36">
        <v>9936.5400000000009</v>
      </c>
      <c r="N2194" s="37" t="s">
        <v>1516</v>
      </c>
      <c r="O2194" s="14">
        <f t="shared" si="195"/>
        <v>45919.606724537036</v>
      </c>
      <c r="P2194" s="19">
        <f t="shared" si="196"/>
        <v>45919.815057870372</v>
      </c>
      <c r="Q2194" s="20" t="str">
        <f t="shared" si="197"/>
        <v>19/09/2025</v>
      </c>
      <c r="R2194" s="13" t="str">
        <f t="shared" si="198"/>
        <v>19</v>
      </c>
      <c r="S2194" s="13" t="str">
        <f t="shared" si="199"/>
        <v>Fri</v>
      </c>
    </row>
    <row r="2195" spans="1:19" x14ac:dyDescent="0.25">
      <c r="A2195" s="58">
        <v>45919.607048611113</v>
      </c>
      <c r="B2195" s="59">
        <v>444564688</v>
      </c>
      <c r="C2195" s="38" t="s">
        <v>36</v>
      </c>
      <c r="D2195" s="38" t="s">
        <v>37</v>
      </c>
      <c r="E2195" s="38" t="s">
        <v>46</v>
      </c>
      <c r="F2195" s="38" t="s">
        <v>120</v>
      </c>
      <c r="G2195" s="35">
        <v>3650.48</v>
      </c>
      <c r="H2195" s="59">
        <v>443786636</v>
      </c>
      <c r="I2195" s="35">
        <v>0</v>
      </c>
      <c r="J2195" s="35">
        <v>0</v>
      </c>
      <c r="K2195" s="35">
        <v>0</v>
      </c>
      <c r="L2195" s="35">
        <v>1.1100000000000001</v>
      </c>
      <c r="M2195" s="35">
        <v>9937.65</v>
      </c>
      <c r="N2195" s="38" t="s">
        <v>1517</v>
      </c>
      <c r="O2195" s="14">
        <f t="shared" si="195"/>
        <v>45919.607048611113</v>
      </c>
      <c r="P2195" s="19">
        <f t="shared" si="196"/>
        <v>45919.815381944449</v>
      </c>
      <c r="Q2195" s="20" t="str">
        <f t="shared" si="197"/>
        <v>19/09/2025</v>
      </c>
      <c r="R2195" s="13" t="str">
        <f t="shared" si="198"/>
        <v>19</v>
      </c>
      <c r="S2195" s="13" t="str">
        <f t="shared" si="199"/>
        <v>Fri</v>
      </c>
    </row>
    <row r="2196" spans="1:19" x14ac:dyDescent="0.25">
      <c r="A2196" s="60">
        <v>45919.607048611113</v>
      </c>
      <c r="B2196" s="61">
        <v>444564689</v>
      </c>
      <c r="C2196" s="37" t="s">
        <v>36</v>
      </c>
      <c r="D2196" s="37" t="s">
        <v>37</v>
      </c>
      <c r="E2196" s="37" t="s">
        <v>46</v>
      </c>
      <c r="F2196" s="37" t="s">
        <v>120</v>
      </c>
      <c r="G2196" s="36">
        <v>3650.48</v>
      </c>
      <c r="H2196" s="61">
        <v>443786637</v>
      </c>
      <c r="I2196" s="36">
        <v>0</v>
      </c>
      <c r="J2196" s="36">
        <v>0</v>
      </c>
      <c r="K2196" s="36">
        <v>0</v>
      </c>
      <c r="L2196" s="36">
        <v>1.1100000000000001</v>
      </c>
      <c r="M2196" s="36">
        <v>9938.76</v>
      </c>
      <c r="N2196" s="37" t="s">
        <v>1515</v>
      </c>
      <c r="O2196" s="14">
        <f t="shared" si="195"/>
        <v>45919.607048611113</v>
      </c>
      <c r="P2196" s="19">
        <f t="shared" si="196"/>
        <v>45919.815381944449</v>
      </c>
      <c r="Q2196" s="20" t="str">
        <f t="shared" si="197"/>
        <v>19/09/2025</v>
      </c>
      <c r="R2196" s="13" t="str">
        <f t="shared" si="198"/>
        <v>19</v>
      </c>
      <c r="S2196" s="13" t="str">
        <f t="shared" si="199"/>
        <v>Fri</v>
      </c>
    </row>
    <row r="2197" spans="1:19" x14ac:dyDescent="0.25">
      <c r="A2197" s="58">
        <v>45919.607141203705</v>
      </c>
      <c r="B2197" s="59">
        <v>444564727</v>
      </c>
      <c r="C2197" s="38" t="s">
        <v>36</v>
      </c>
      <c r="D2197" s="38" t="s">
        <v>38</v>
      </c>
      <c r="E2197" s="38" t="s">
        <v>45</v>
      </c>
      <c r="F2197" s="38" t="s">
        <v>120</v>
      </c>
      <c r="G2197" s="35">
        <v>3650.31</v>
      </c>
      <c r="H2197" s="59">
        <v>443786674</v>
      </c>
      <c r="I2197" s="35">
        <v>0</v>
      </c>
      <c r="J2197" s="35">
        <v>0</v>
      </c>
      <c r="K2197" s="35">
        <v>0</v>
      </c>
      <c r="L2197" s="35">
        <v>0</v>
      </c>
      <c r="M2197" s="35">
        <v>9938.76</v>
      </c>
      <c r="N2197" s="38" t="s">
        <v>109</v>
      </c>
      <c r="O2197" s="14">
        <f t="shared" si="195"/>
        <v>45919.607141203705</v>
      </c>
      <c r="P2197" s="19">
        <f t="shared" si="196"/>
        <v>45919.815474537041</v>
      </c>
      <c r="Q2197" s="20" t="str">
        <f t="shared" si="197"/>
        <v>19/09/2025</v>
      </c>
      <c r="R2197" s="13" t="str">
        <f t="shared" si="198"/>
        <v>19</v>
      </c>
      <c r="S2197" s="13" t="str">
        <f t="shared" si="199"/>
        <v>Fri</v>
      </c>
    </row>
    <row r="2198" spans="1:19" x14ac:dyDescent="0.25">
      <c r="A2198" s="60">
        <v>45919.607141203705</v>
      </c>
      <c r="B2198" s="61">
        <v>444564728</v>
      </c>
      <c r="C2198" s="37" t="s">
        <v>36</v>
      </c>
      <c r="D2198" s="37" t="s">
        <v>38</v>
      </c>
      <c r="E2198" s="37" t="s">
        <v>45</v>
      </c>
      <c r="F2198" s="37" t="s">
        <v>120</v>
      </c>
      <c r="G2198" s="36">
        <v>3650.26</v>
      </c>
      <c r="H2198" s="61">
        <v>443786675</v>
      </c>
      <c r="I2198" s="36">
        <v>0</v>
      </c>
      <c r="J2198" s="36">
        <v>0</v>
      </c>
      <c r="K2198" s="36">
        <v>0</v>
      </c>
      <c r="L2198" s="36">
        <v>0</v>
      </c>
      <c r="M2198" s="36">
        <v>9938.76</v>
      </c>
      <c r="N2198" s="37" t="s">
        <v>77</v>
      </c>
      <c r="O2198" s="14">
        <f t="shared" si="195"/>
        <v>45919.607141203705</v>
      </c>
      <c r="P2198" s="19">
        <f t="shared" si="196"/>
        <v>45919.815474537041</v>
      </c>
      <c r="Q2198" s="20" t="str">
        <f t="shared" si="197"/>
        <v>19/09/2025</v>
      </c>
      <c r="R2198" s="13" t="str">
        <f t="shared" si="198"/>
        <v>19</v>
      </c>
      <c r="S2198" s="13" t="str">
        <f t="shared" si="199"/>
        <v>Fri</v>
      </c>
    </row>
    <row r="2199" spans="1:19" x14ac:dyDescent="0.25">
      <c r="A2199" s="58">
        <v>45919.607141203705</v>
      </c>
      <c r="B2199" s="59">
        <v>444564731</v>
      </c>
      <c r="C2199" s="38" t="s">
        <v>36</v>
      </c>
      <c r="D2199" s="38" t="s">
        <v>38</v>
      </c>
      <c r="E2199" s="38" t="s">
        <v>45</v>
      </c>
      <c r="F2199" s="38" t="s">
        <v>120</v>
      </c>
      <c r="G2199" s="35">
        <v>3650.36</v>
      </c>
      <c r="H2199" s="59">
        <v>443786678</v>
      </c>
      <c r="I2199" s="35">
        <v>0</v>
      </c>
      <c r="J2199" s="35">
        <v>0</v>
      </c>
      <c r="K2199" s="35">
        <v>0</v>
      </c>
      <c r="L2199" s="35">
        <v>0</v>
      </c>
      <c r="M2199" s="35">
        <v>9938.76</v>
      </c>
      <c r="N2199" s="38" t="s">
        <v>114</v>
      </c>
      <c r="O2199" s="14">
        <f t="shared" si="195"/>
        <v>45919.607141203705</v>
      </c>
      <c r="P2199" s="19">
        <f t="shared" si="196"/>
        <v>45919.815474537041</v>
      </c>
      <c r="Q2199" s="20" t="str">
        <f t="shared" si="197"/>
        <v>19/09/2025</v>
      </c>
      <c r="R2199" s="13" t="str">
        <f t="shared" si="198"/>
        <v>19</v>
      </c>
      <c r="S2199" s="13" t="str">
        <f t="shared" si="199"/>
        <v>Fri</v>
      </c>
    </row>
    <row r="2200" spans="1:19" x14ac:dyDescent="0.25">
      <c r="A2200" s="60">
        <v>45919.607152777775</v>
      </c>
      <c r="B2200" s="61">
        <v>444564732</v>
      </c>
      <c r="C2200" s="37" t="s">
        <v>36</v>
      </c>
      <c r="D2200" s="37" t="s">
        <v>38</v>
      </c>
      <c r="E2200" s="37" t="s">
        <v>45</v>
      </c>
      <c r="F2200" s="37" t="s">
        <v>120</v>
      </c>
      <c r="G2200" s="36">
        <v>3650.37</v>
      </c>
      <c r="H2200" s="61">
        <v>443786679</v>
      </c>
      <c r="I2200" s="36">
        <v>0</v>
      </c>
      <c r="J2200" s="36">
        <v>0</v>
      </c>
      <c r="K2200" s="36">
        <v>0</v>
      </c>
      <c r="L2200" s="36">
        <v>0</v>
      </c>
      <c r="M2200" s="36">
        <v>9938.76</v>
      </c>
      <c r="N2200" s="37" t="s">
        <v>108</v>
      </c>
      <c r="O2200" s="14">
        <f t="shared" si="195"/>
        <v>45919.607152777775</v>
      </c>
      <c r="P2200" s="19">
        <f t="shared" si="196"/>
        <v>45919.815486111111</v>
      </c>
      <c r="Q2200" s="20" t="str">
        <f t="shared" si="197"/>
        <v>19/09/2025</v>
      </c>
      <c r="R2200" s="13" t="str">
        <f t="shared" si="198"/>
        <v>19</v>
      </c>
      <c r="S2200" s="13" t="str">
        <f t="shared" si="199"/>
        <v>Fri</v>
      </c>
    </row>
    <row r="2201" spans="1:19" x14ac:dyDescent="0.25">
      <c r="A2201" s="58">
        <v>45919.607152777775</v>
      </c>
      <c r="B2201" s="59">
        <v>444564733</v>
      </c>
      <c r="C2201" s="38" t="s">
        <v>36</v>
      </c>
      <c r="D2201" s="38" t="s">
        <v>38</v>
      </c>
      <c r="E2201" s="38" t="s">
        <v>45</v>
      </c>
      <c r="F2201" s="38" t="s">
        <v>120</v>
      </c>
      <c r="G2201" s="35">
        <v>3650.37</v>
      </c>
      <c r="H2201" s="59">
        <v>443786680</v>
      </c>
      <c r="I2201" s="35">
        <v>0</v>
      </c>
      <c r="J2201" s="35">
        <v>0</v>
      </c>
      <c r="K2201" s="35">
        <v>0</v>
      </c>
      <c r="L2201" s="35">
        <v>0</v>
      </c>
      <c r="M2201" s="35">
        <v>9938.76</v>
      </c>
      <c r="N2201" s="38" t="s">
        <v>52</v>
      </c>
      <c r="O2201" s="14">
        <f t="shared" si="195"/>
        <v>45919.607152777775</v>
      </c>
      <c r="P2201" s="19">
        <f t="shared" si="196"/>
        <v>45919.815486111111</v>
      </c>
      <c r="Q2201" s="20" t="str">
        <f t="shared" si="197"/>
        <v>19/09/2025</v>
      </c>
      <c r="R2201" s="13" t="str">
        <f t="shared" si="198"/>
        <v>19</v>
      </c>
      <c r="S2201" s="13" t="str">
        <f t="shared" si="199"/>
        <v>Fri</v>
      </c>
    </row>
    <row r="2202" spans="1:19" x14ac:dyDescent="0.25">
      <c r="A2202" s="60">
        <v>45919.607152777775</v>
      </c>
      <c r="B2202" s="61">
        <v>444564734</v>
      </c>
      <c r="C2202" s="37" t="s">
        <v>36</v>
      </c>
      <c r="D2202" s="37" t="s">
        <v>38</v>
      </c>
      <c r="E2202" s="37" t="s">
        <v>45</v>
      </c>
      <c r="F2202" s="37" t="s">
        <v>120</v>
      </c>
      <c r="G2202" s="36">
        <v>3650.38</v>
      </c>
      <c r="H2202" s="61">
        <v>443786681</v>
      </c>
      <c r="I2202" s="36">
        <v>0</v>
      </c>
      <c r="J2202" s="36">
        <v>0</v>
      </c>
      <c r="K2202" s="36">
        <v>0</v>
      </c>
      <c r="L2202" s="36">
        <v>0</v>
      </c>
      <c r="M2202" s="36">
        <v>9938.76</v>
      </c>
      <c r="N2202" s="37" t="s">
        <v>47</v>
      </c>
      <c r="O2202" s="14">
        <f t="shared" si="195"/>
        <v>45919.607152777775</v>
      </c>
      <c r="P2202" s="19">
        <f t="shared" si="196"/>
        <v>45919.815486111111</v>
      </c>
      <c r="Q2202" s="20" t="str">
        <f t="shared" si="197"/>
        <v>19/09/2025</v>
      </c>
      <c r="R2202" s="13" t="str">
        <f t="shared" si="198"/>
        <v>19</v>
      </c>
      <c r="S2202" s="13" t="str">
        <f t="shared" si="199"/>
        <v>Fri</v>
      </c>
    </row>
    <row r="2203" spans="1:19" x14ac:dyDescent="0.25">
      <c r="A2203" s="58">
        <v>45919.607175925928</v>
      </c>
      <c r="B2203" s="59">
        <v>444564741</v>
      </c>
      <c r="C2203" s="38" t="s">
        <v>36</v>
      </c>
      <c r="D2203" s="38" t="s">
        <v>37</v>
      </c>
      <c r="E2203" s="38" t="s">
        <v>46</v>
      </c>
      <c r="F2203" s="38" t="s">
        <v>120</v>
      </c>
      <c r="G2203" s="35">
        <v>3650.78</v>
      </c>
      <c r="H2203" s="59">
        <v>443786688</v>
      </c>
      <c r="I2203" s="35">
        <v>0</v>
      </c>
      <c r="J2203" s="35">
        <v>0</v>
      </c>
      <c r="K2203" s="35">
        <v>0</v>
      </c>
      <c r="L2203" s="35">
        <v>0.66</v>
      </c>
      <c r="M2203" s="35">
        <v>9939.42</v>
      </c>
      <c r="N2203" s="38" t="s">
        <v>1518</v>
      </c>
      <c r="O2203" s="14">
        <f t="shared" si="195"/>
        <v>45919.607175925928</v>
      </c>
      <c r="P2203" s="19">
        <f t="shared" si="196"/>
        <v>45919.815509259264</v>
      </c>
      <c r="Q2203" s="20" t="str">
        <f t="shared" si="197"/>
        <v>19/09/2025</v>
      </c>
      <c r="R2203" s="13" t="str">
        <f t="shared" si="198"/>
        <v>19</v>
      </c>
      <c r="S2203" s="13" t="str">
        <f t="shared" si="199"/>
        <v>Fri</v>
      </c>
    </row>
    <row r="2204" spans="1:19" x14ac:dyDescent="0.25">
      <c r="A2204" s="60">
        <v>45919.607256944444</v>
      </c>
      <c r="B2204" s="61">
        <v>444564805</v>
      </c>
      <c r="C2204" s="37" t="s">
        <v>36</v>
      </c>
      <c r="D2204" s="37" t="s">
        <v>38</v>
      </c>
      <c r="E2204" s="37" t="s">
        <v>45</v>
      </c>
      <c r="F2204" s="37" t="s">
        <v>120</v>
      </c>
      <c r="G2204" s="36">
        <v>3650.73</v>
      </c>
      <c r="H2204" s="61">
        <v>443786767</v>
      </c>
      <c r="I2204" s="36">
        <v>0</v>
      </c>
      <c r="J2204" s="36">
        <v>0</v>
      </c>
      <c r="K2204" s="36">
        <v>0</v>
      </c>
      <c r="L2204" s="36">
        <v>0</v>
      </c>
      <c r="M2204" s="36">
        <v>9939.42</v>
      </c>
      <c r="N2204" s="37" t="s">
        <v>81</v>
      </c>
      <c r="O2204" s="14">
        <f t="shared" si="195"/>
        <v>45919.607256944444</v>
      </c>
      <c r="P2204" s="19">
        <f t="shared" si="196"/>
        <v>45919.81559027778</v>
      </c>
      <c r="Q2204" s="20" t="str">
        <f t="shared" si="197"/>
        <v>19/09/2025</v>
      </c>
      <c r="R2204" s="13" t="str">
        <f t="shared" si="198"/>
        <v>19</v>
      </c>
      <c r="S2204" s="13" t="str">
        <f t="shared" si="199"/>
        <v>Fri</v>
      </c>
    </row>
    <row r="2205" spans="1:19" x14ac:dyDescent="0.25">
      <c r="A2205" s="58">
        <v>45919.607256944444</v>
      </c>
      <c r="B2205" s="59">
        <v>444564809</v>
      </c>
      <c r="C2205" s="38" t="s">
        <v>36</v>
      </c>
      <c r="D2205" s="38" t="s">
        <v>38</v>
      </c>
      <c r="E2205" s="38" t="s">
        <v>45</v>
      </c>
      <c r="F2205" s="38" t="s">
        <v>120</v>
      </c>
      <c r="G2205" s="35">
        <v>3650.73</v>
      </c>
      <c r="H2205" s="59">
        <v>443786771</v>
      </c>
      <c r="I2205" s="35">
        <v>0</v>
      </c>
      <c r="J2205" s="35">
        <v>0</v>
      </c>
      <c r="K2205" s="35">
        <v>0</v>
      </c>
      <c r="L2205" s="35">
        <v>0</v>
      </c>
      <c r="M2205" s="35">
        <v>9939.42</v>
      </c>
      <c r="N2205" s="38" t="s">
        <v>93</v>
      </c>
      <c r="O2205" s="14">
        <f t="shared" si="195"/>
        <v>45919.607256944444</v>
      </c>
      <c r="P2205" s="19">
        <f t="shared" si="196"/>
        <v>45919.81559027778</v>
      </c>
      <c r="Q2205" s="20" t="str">
        <f t="shared" si="197"/>
        <v>19/09/2025</v>
      </c>
      <c r="R2205" s="13" t="str">
        <f t="shared" si="198"/>
        <v>19</v>
      </c>
      <c r="S2205" s="13" t="str">
        <f t="shared" si="199"/>
        <v>Fri</v>
      </c>
    </row>
    <row r="2206" spans="1:19" x14ac:dyDescent="0.25">
      <c r="A2206" s="60">
        <v>45919.607951388891</v>
      </c>
      <c r="B2206" s="61">
        <v>444565347</v>
      </c>
      <c r="C2206" s="37" t="s">
        <v>36</v>
      </c>
      <c r="D2206" s="37" t="s">
        <v>38</v>
      </c>
      <c r="E2206" s="37" t="s">
        <v>45</v>
      </c>
      <c r="F2206" s="37" t="s">
        <v>120</v>
      </c>
      <c r="G2206" s="36">
        <v>3650.75</v>
      </c>
      <c r="H2206" s="61">
        <v>443787298</v>
      </c>
      <c r="I2206" s="36">
        <v>0</v>
      </c>
      <c r="J2206" s="36">
        <v>0</v>
      </c>
      <c r="K2206" s="36">
        <v>0</v>
      </c>
      <c r="L2206" s="36">
        <v>0</v>
      </c>
      <c r="M2206" s="36">
        <v>9939.42</v>
      </c>
      <c r="N2206" s="37" t="s">
        <v>48</v>
      </c>
      <c r="O2206" s="14">
        <f t="shared" si="195"/>
        <v>45919.607951388891</v>
      </c>
      <c r="P2206" s="19">
        <f t="shared" si="196"/>
        <v>45919.816284722227</v>
      </c>
      <c r="Q2206" s="20" t="str">
        <f t="shared" si="197"/>
        <v>19/09/2025</v>
      </c>
      <c r="R2206" s="13" t="str">
        <f t="shared" si="198"/>
        <v>19</v>
      </c>
      <c r="S2206" s="13" t="str">
        <f t="shared" si="199"/>
        <v>Fri</v>
      </c>
    </row>
    <row r="2207" spans="1:19" x14ac:dyDescent="0.25">
      <c r="A2207" s="58">
        <v>45919.611307870371</v>
      </c>
      <c r="B2207" s="59">
        <v>444566786</v>
      </c>
      <c r="C2207" s="38" t="s">
        <v>36</v>
      </c>
      <c r="D2207" s="38" t="s">
        <v>38</v>
      </c>
      <c r="E2207" s="38" t="s">
        <v>45</v>
      </c>
      <c r="F2207" s="38" t="s">
        <v>120</v>
      </c>
      <c r="G2207" s="35">
        <v>3650.24</v>
      </c>
      <c r="H2207" s="59">
        <v>443788714</v>
      </c>
      <c r="I2207" s="35">
        <v>0</v>
      </c>
      <c r="J2207" s="35">
        <v>0</v>
      </c>
      <c r="K2207" s="35">
        <v>0</v>
      </c>
      <c r="L2207" s="35">
        <v>0</v>
      </c>
      <c r="M2207" s="35">
        <v>9939.42</v>
      </c>
      <c r="N2207" s="38" t="s">
        <v>119</v>
      </c>
      <c r="O2207" s="14">
        <f t="shared" si="195"/>
        <v>45919.611307870371</v>
      </c>
      <c r="P2207" s="19">
        <f t="shared" si="196"/>
        <v>45919.819641203707</v>
      </c>
      <c r="Q2207" s="20" t="str">
        <f t="shared" si="197"/>
        <v>19/09/2025</v>
      </c>
      <c r="R2207" s="13" t="str">
        <f t="shared" si="198"/>
        <v>19</v>
      </c>
      <c r="S2207" s="13" t="str">
        <f t="shared" si="199"/>
        <v>Fri</v>
      </c>
    </row>
    <row r="2208" spans="1:19" x14ac:dyDescent="0.25">
      <c r="A2208" s="60">
        <v>45919.611307870371</v>
      </c>
      <c r="B2208" s="61">
        <v>444566789</v>
      </c>
      <c r="C2208" s="37" t="s">
        <v>36</v>
      </c>
      <c r="D2208" s="37" t="s">
        <v>38</v>
      </c>
      <c r="E2208" s="37" t="s">
        <v>45</v>
      </c>
      <c r="F2208" s="37" t="s">
        <v>120</v>
      </c>
      <c r="G2208" s="36">
        <v>3650.26</v>
      </c>
      <c r="H2208" s="61">
        <v>443788717</v>
      </c>
      <c r="I2208" s="36">
        <v>0</v>
      </c>
      <c r="J2208" s="36">
        <v>0</v>
      </c>
      <c r="K2208" s="36">
        <v>0</v>
      </c>
      <c r="L2208" s="36">
        <v>0</v>
      </c>
      <c r="M2208" s="36">
        <v>9939.42</v>
      </c>
      <c r="N2208" s="37" t="s">
        <v>1385</v>
      </c>
      <c r="O2208" s="14">
        <f t="shared" si="195"/>
        <v>45919.611307870371</v>
      </c>
      <c r="P2208" s="19">
        <f t="shared" si="196"/>
        <v>45919.819641203707</v>
      </c>
      <c r="Q2208" s="20" t="str">
        <f t="shared" si="197"/>
        <v>19/09/2025</v>
      </c>
      <c r="R2208" s="13" t="str">
        <f t="shared" si="198"/>
        <v>19</v>
      </c>
      <c r="S2208" s="13" t="str">
        <f t="shared" si="199"/>
        <v>Fri</v>
      </c>
    </row>
    <row r="2209" spans="1:19" x14ac:dyDescent="0.25">
      <c r="A2209" s="58">
        <v>45919.611319444448</v>
      </c>
      <c r="B2209" s="59">
        <v>444566791</v>
      </c>
      <c r="C2209" s="38" t="s">
        <v>36</v>
      </c>
      <c r="D2209" s="38" t="s">
        <v>38</v>
      </c>
      <c r="E2209" s="38" t="s">
        <v>45</v>
      </c>
      <c r="F2209" s="38" t="s">
        <v>120</v>
      </c>
      <c r="G2209" s="35">
        <v>3650.26</v>
      </c>
      <c r="H2209" s="59">
        <v>443788718</v>
      </c>
      <c r="I2209" s="35">
        <v>0</v>
      </c>
      <c r="J2209" s="35">
        <v>0</v>
      </c>
      <c r="K2209" s="35">
        <v>0</v>
      </c>
      <c r="L2209" s="35">
        <v>0</v>
      </c>
      <c r="M2209" s="35">
        <v>9939.42</v>
      </c>
      <c r="N2209" s="38" t="s">
        <v>116</v>
      </c>
      <c r="O2209" s="14">
        <f t="shared" si="195"/>
        <v>45919.611319444448</v>
      </c>
      <c r="P2209" s="19">
        <f t="shared" si="196"/>
        <v>45919.819652777784</v>
      </c>
      <c r="Q2209" s="20" t="str">
        <f t="shared" si="197"/>
        <v>19/09/2025</v>
      </c>
      <c r="R2209" s="13" t="str">
        <f t="shared" si="198"/>
        <v>19</v>
      </c>
      <c r="S2209" s="13" t="str">
        <f t="shared" si="199"/>
        <v>Fri</v>
      </c>
    </row>
    <row r="2210" spans="1:19" x14ac:dyDescent="0.25">
      <c r="A2210" s="60">
        <v>45919.611319444448</v>
      </c>
      <c r="B2210" s="61">
        <v>444566792</v>
      </c>
      <c r="C2210" s="37" t="s">
        <v>36</v>
      </c>
      <c r="D2210" s="37" t="s">
        <v>38</v>
      </c>
      <c r="E2210" s="37" t="s">
        <v>45</v>
      </c>
      <c r="F2210" s="37" t="s">
        <v>120</v>
      </c>
      <c r="G2210" s="36">
        <v>3650.26</v>
      </c>
      <c r="H2210" s="61">
        <v>443788719</v>
      </c>
      <c r="I2210" s="36">
        <v>0</v>
      </c>
      <c r="J2210" s="36">
        <v>0</v>
      </c>
      <c r="K2210" s="36">
        <v>0</v>
      </c>
      <c r="L2210" s="36">
        <v>0</v>
      </c>
      <c r="M2210" s="36">
        <v>9939.42</v>
      </c>
      <c r="N2210" s="37" t="s">
        <v>115</v>
      </c>
      <c r="O2210" s="14">
        <f t="shared" si="195"/>
        <v>45919.611319444448</v>
      </c>
      <c r="P2210" s="19">
        <f t="shared" si="196"/>
        <v>45919.819652777784</v>
      </c>
      <c r="Q2210" s="20" t="str">
        <f t="shared" si="197"/>
        <v>19/09/2025</v>
      </c>
      <c r="R2210" s="13" t="str">
        <f t="shared" si="198"/>
        <v>19</v>
      </c>
      <c r="S2210" s="13" t="str">
        <f t="shared" si="199"/>
        <v>Fri</v>
      </c>
    </row>
    <row r="2211" spans="1:19" x14ac:dyDescent="0.25">
      <c r="A2211" s="58">
        <v>45919.61215277778</v>
      </c>
      <c r="B2211" s="59">
        <v>444567476</v>
      </c>
      <c r="C2211" s="38" t="s">
        <v>36</v>
      </c>
      <c r="D2211" s="38" t="s">
        <v>37</v>
      </c>
      <c r="E2211" s="38" t="s">
        <v>46</v>
      </c>
      <c r="F2211" s="38" t="s">
        <v>120</v>
      </c>
      <c r="G2211" s="35">
        <v>3648.86</v>
      </c>
      <c r="H2211" s="59">
        <v>443789412</v>
      </c>
      <c r="I2211" s="35">
        <v>0</v>
      </c>
      <c r="J2211" s="35">
        <v>0</v>
      </c>
      <c r="K2211" s="35">
        <v>0</v>
      </c>
      <c r="L2211" s="35">
        <v>1.45</v>
      </c>
      <c r="M2211" s="35">
        <v>9940.8700000000008</v>
      </c>
      <c r="N2211" s="38" t="s">
        <v>1519</v>
      </c>
      <c r="O2211" s="14">
        <f t="shared" si="195"/>
        <v>45919.61215277778</v>
      </c>
      <c r="P2211" s="19">
        <f t="shared" si="196"/>
        <v>45919.820486111115</v>
      </c>
      <c r="Q2211" s="20" t="str">
        <f t="shared" si="197"/>
        <v>19/09/2025</v>
      </c>
      <c r="R2211" s="13" t="str">
        <f t="shared" si="198"/>
        <v>19</v>
      </c>
      <c r="S2211" s="13" t="str">
        <f t="shared" si="199"/>
        <v>Fri</v>
      </c>
    </row>
    <row r="2212" spans="1:19" x14ac:dyDescent="0.25">
      <c r="A2212" s="60">
        <v>45919.612245370372</v>
      </c>
      <c r="B2212" s="61">
        <v>444567599</v>
      </c>
      <c r="C2212" s="37" t="s">
        <v>36</v>
      </c>
      <c r="D2212" s="37" t="s">
        <v>37</v>
      </c>
      <c r="E2212" s="37" t="s">
        <v>46</v>
      </c>
      <c r="F2212" s="37" t="s">
        <v>120</v>
      </c>
      <c r="G2212" s="36">
        <v>3648.79</v>
      </c>
      <c r="H2212" s="61">
        <v>443789534</v>
      </c>
      <c r="I2212" s="36">
        <v>0</v>
      </c>
      <c r="J2212" s="36">
        <v>0</v>
      </c>
      <c r="K2212" s="36">
        <v>0</v>
      </c>
      <c r="L2212" s="36">
        <v>1.47</v>
      </c>
      <c r="M2212" s="36">
        <v>9942.34</v>
      </c>
      <c r="N2212" s="37" t="s">
        <v>1520</v>
      </c>
      <c r="O2212" s="14">
        <f t="shared" si="195"/>
        <v>45919.612245370372</v>
      </c>
      <c r="P2212" s="19">
        <f t="shared" si="196"/>
        <v>45919.820578703708</v>
      </c>
      <c r="Q2212" s="20" t="str">
        <f t="shared" si="197"/>
        <v>19/09/2025</v>
      </c>
      <c r="R2212" s="13" t="str">
        <f t="shared" si="198"/>
        <v>19</v>
      </c>
      <c r="S2212" s="13" t="str">
        <f t="shared" si="199"/>
        <v>Fri</v>
      </c>
    </row>
    <row r="2213" spans="1:19" x14ac:dyDescent="0.25">
      <c r="A2213" s="58">
        <v>45919.612245370372</v>
      </c>
      <c r="B2213" s="59">
        <v>444567600</v>
      </c>
      <c r="C2213" s="38" t="s">
        <v>36</v>
      </c>
      <c r="D2213" s="38" t="s">
        <v>37</v>
      </c>
      <c r="E2213" s="38" t="s">
        <v>46</v>
      </c>
      <c r="F2213" s="38" t="s">
        <v>120</v>
      </c>
      <c r="G2213" s="35">
        <v>3648.79</v>
      </c>
      <c r="H2213" s="59">
        <v>443789535</v>
      </c>
      <c r="I2213" s="35">
        <v>0</v>
      </c>
      <c r="J2213" s="35">
        <v>0</v>
      </c>
      <c r="K2213" s="35">
        <v>0</v>
      </c>
      <c r="L2213" s="35">
        <v>1.58</v>
      </c>
      <c r="M2213" s="35">
        <v>9943.92</v>
      </c>
      <c r="N2213" s="38" t="s">
        <v>1520</v>
      </c>
      <c r="O2213" s="14">
        <f t="shared" si="195"/>
        <v>45919.612245370372</v>
      </c>
      <c r="P2213" s="19">
        <f t="shared" si="196"/>
        <v>45919.820578703708</v>
      </c>
      <c r="Q2213" s="20" t="str">
        <f t="shared" si="197"/>
        <v>19/09/2025</v>
      </c>
      <c r="R2213" s="13" t="str">
        <f t="shared" si="198"/>
        <v>19</v>
      </c>
      <c r="S2213" s="13" t="str">
        <f t="shared" si="199"/>
        <v>Fri</v>
      </c>
    </row>
    <row r="2214" spans="1:19" x14ac:dyDescent="0.25">
      <c r="A2214" s="60">
        <v>45919.614398148151</v>
      </c>
      <c r="B2214" s="61">
        <v>444568602</v>
      </c>
      <c r="C2214" s="37" t="s">
        <v>36</v>
      </c>
      <c r="D2214" s="37" t="s">
        <v>37</v>
      </c>
      <c r="E2214" s="37" t="s">
        <v>46</v>
      </c>
      <c r="F2214" s="37" t="s">
        <v>120</v>
      </c>
      <c r="G2214" s="36">
        <v>3647.57</v>
      </c>
      <c r="H2214" s="61">
        <v>443790530</v>
      </c>
      <c r="I2214" s="36">
        <v>0</v>
      </c>
      <c r="J2214" s="36">
        <v>0</v>
      </c>
      <c r="K2214" s="36">
        <v>0</v>
      </c>
      <c r="L2214" s="36">
        <v>3.18</v>
      </c>
      <c r="M2214" s="36">
        <v>9947.1</v>
      </c>
      <c r="N2214" s="37" t="s">
        <v>1521</v>
      </c>
      <c r="O2214" s="14">
        <f t="shared" si="195"/>
        <v>45919.614398148151</v>
      </c>
      <c r="P2214" s="19">
        <f t="shared" si="196"/>
        <v>45919.822731481487</v>
      </c>
      <c r="Q2214" s="20" t="str">
        <f t="shared" si="197"/>
        <v>19/09/2025</v>
      </c>
      <c r="R2214" s="13" t="str">
        <f t="shared" si="198"/>
        <v>19</v>
      </c>
      <c r="S2214" s="13" t="str">
        <f t="shared" si="199"/>
        <v>Fri</v>
      </c>
    </row>
    <row r="2215" spans="1:19" x14ac:dyDescent="0.25">
      <c r="A2215" s="58">
        <v>45919.61478009259</v>
      </c>
      <c r="B2215" s="59">
        <v>444568864</v>
      </c>
      <c r="C2215" s="38" t="s">
        <v>36</v>
      </c>
      <c r="D2215" s="38" t="s">
        <v>37</v>
      </c>
      <c r="E2215" s="38" t="s">
        <v>46</v>
      </c>
      <c r="F2215" s="38" t="s">
        <v>120</v>
      </c>
      <c r="G2215" s="35">
        <v>3648.34</v>
      </c>
      <c r="H2215" s="59">
        <v>443790805</v>
      </c>
      <c r="I2215" s="35">
        <v>0</v>
      </c>
      <c r="J2215" s="35">
        <v>0</v>
      </c>
      <c r="K2215" s="35">
        <v>0</v>
      </c>
      <c r="L2215" s="35">
        <v>1.92</v>
      </c>
      <c r="M2215" s="35">
        <v>9949.02</v>
      </c>
      <c r="N2215" s="38" t="s">
        <v>1522</v>
      </c>
      <c r="O2215" s="14">
        <f t="shared" ref="O2215:O2231" si="200">A2215</f>
        <v>45919.61478009259</v>
      </c>
      <c r="P2215" s="19">
        <f t="shared" ref="P2215:P2231" si="201">O2215+(5/24)</f>
        <v>45919.823113425926</v>
      </c>
      <c r="Q2215" s="20" t="str">
        <f t="shared" ref="Q2215:Q2231" si="202">TEXT(P2215,"dd/mm/yyyy")</f>
        <v>19/09/2025</v>
      </c>
      <c r="R2215" s="13" t="str">
        <f t="shared" ref="R2215:R2231" si="203">TEXT(P2215,"hh")</f>
        <v>19</v>
      </c>
      <c r="S2215" s="13" t="str">
        <f t="shared" ref="S2215:S2231" si="204">TEXT(P2215,"ddd")</f>
        <v>Fri</v>
      </c>
    </row>
    <row r="2216" spans="1:19" x14ac:dyDescent="0.25">
      <c r="A2216" s="60">
        <v>45919.61478009259</v>
      </c>
      <c r="B2216" s="61">
        <v>444568867</v>
      </c>
      <c r="C2216" s="37" t="s">
        <v>36</v>
      </c>
      <c r="D2216" s="37" t="s">
        <v>37</v>
      </c>
      <c r="E2216" s="37" t="s">
        <v>46</v>
      </c>
      <c r="F2216" s="37" t="s">
        <v>120</v>
      </c>
      <c r="G2216" s="36">
        <v>3648.43</v>
      </c>
      <c r="H2216" s="61">
        <v>443790808</v>
      </c>
      <c r="I2216" s="36">
        <v>0</v>
      </c>
      <c r="J2216" s="36">
        <v>0</v>
      </c>
      <c r="K2216" s="36">
        <v>0</v>
      </c>
      <c r="L2216" s="36">
        <v>1.83</v>
      </c>
      <c r="M2216" s="36">
        <v>9950.85</v>
      </c>
      <c r="N2216" s="37" t="s">
        <v>1291</v>
      </c>
      <c r="O2216" s="14">
        <f t="shared" si="200"/>
        <v>45919.61478009259</v>
      </c>
      <c r="P2216" s="19">
        <f t="shared" si="201"/>
        <v>45919.823113425926</v>
      </c>
      <c r="Q2216" s="20" t="str">
        <f t="shared" si="202"/>
        <v>19/09/2025</v>
      </c>
      <c r="R2216" s="13" t="str">
        <f t="shared" si="203"/>
        <v>19</v>
      </c>
      <c r="S2216" s="13" t="str">
        <f t="shared" si="204"/>
        <v>Fri</v>
      </c>
    </row>
    <row r="2217" spans="1:19" x14ac:dyDescent="0.25">
      <c r="A2217" s="58">
        <v>45919.614895833336</v>
      </c>
      <c r="B2217" s="59">
        <v>444568917</v>
      </c>
      <c r="C2217" s="38" t="s">
        <v>36</v>
      </c>
      <c r="D2217" s="38" t="s">
        <v>38</v>
      </c>
      <c r="E2217" s="38" t="s">
        <v>45</v>
      </c>
      <c r="F2217" s="38" t="s">
        <v>120</v>
      </c>
      <c r="G2217" s="35">
        <v>3648.52</v>
      </c>
      <c r="H2217" s="59">
        <v>443790861</v>
      </c>
      <c r="I2217" s="35">
        <v>0</v>
      </c>
      <c r="J2217" s="35">
        <v>0</v>
      </c>
      <c r="K2217" s="35">
        <v>0</v>
      </c>
      <c r="L2217" s="35">
        <v>0</v>
      </c>
      <c r="M2217" s="35">
        <v>9950.85</v>
      </c>
      <c r="N2217" s="38" t="s">
        <v>116</v>
      </c>
      <c r="O2217" s="14">
        <f t="shared" si="200"/>
        <v>45919.614895833336</v>
      </c>
      <c r="P2217" s="19">
        <f t="shared" si="201"/>
        <v>45919.823229166672</v>
      </c>
      <c r="Q2217" s="20" t="str">
        <f t="shared" si="202"/>
        <v>19/09/2025</v>
      </c>
      <c r="R2217" s="13" t="str">
        <f t="shared" si="203"/>
        <v>19</v>
      </c>
      <c r="S2217" s="13" t="str">
        <f t="shared" si="204"/>
        <v>Fri</v>
      </c>
    </row>
    <row r="2218" spans="1:19" x14ac:dyDescent="0.25">
      <c r="A2218" s="60">
        <v>45919.614895833336</v>
      </c>
      <c r="B2218" s="61">
        <v>444568919</v>
      </c>
      <c r="C2218" s="37" t="s">
        <v>36</v>
      </c>
      <c r="D2218" s="37" t="s">
        <v>38</v>
      </c>
      <c r="E2218" s="37" t="s">
        <v>45</v>
      </c>
      <c r="F2218" s="37" t="s">
        <v>120</v>
      </c>
      <c r="G2218" s="36">
        <v>3648.49</v>
      </c>
      <c r="H2218" s="61">
        <v>443790863</v>
      </c>
      <c r="I2218" s="36">
        <v>0</v>
      </c>
      <c r="J2218" s="36">
        <v>0</v>
      </c>
      <c r="K2218" s="36">
        <v>0</v>
      </c>
      <c r="L2218" s="36">
        <v>0</v>
      </c>
      <c r="M2218" s="36">
        <v>9950.85</v>
      </c>
      <c r="N2218" s="37" t="s">
        <v>1385</v>
      </c>
      <c r="O2218" s="14">
        <f t="shared" si="200"/>
        <v>45919.614895833336</v>
      </c>
      <c r="P2218" s="19">
        <f t="shared" si="201"/>
        <v>45919.823229166672</v>
      </c>
      <c r="Q2218" s="20" t="str">
        <f t="shared" si="202"/>
        <v>19/09/2025</v>
      </c>
      <c r="R2218" s="13" t="str">
        <f t="shared" si="203"/>
        <v>19</v>
      </c>
      <c r="S2218" s="13" t="str">
        <f t="shared" si="204"/>
        <v>Fri</v>
      </c>
    </row>
    <row r="2219" spans="1:19" x14ac:dyDescent="0.25">
      <c r="A2219" s="58">
        <v>45919.615358796298</v>
      </c>
      <c r="B2219" s="59">
        <v>444569259</v>
      </c>
      <c r="C2219" s="38" t="s">
        <v>36</v>
      </c>
      <c r="D2219" s="38" t="s">
        <v>38</v>
      </c>
      <c r="E2219" s="38" t="s">
        <v>45</v>
      </c>
      <c r="F2219" s="38" t="s">
        <v>120</v>
      </c>
      <c r="G2219" s="35">
        <v>3648.42</v>
      </c>
      <c r="H2219" s="59">
        <v>443791234</v>
      </c>
      <c r="I2219" s="35">
        <v>0</v>
      </c>
      <c r="J2219" s="35">
        <v>0</v>
      </c>
      <c r="K2219" s="35">
        <v>0</v>
      </c>
      <c r="L2219" s="35">
        <v>0</v>
      </c>
      <c r="M2219" s="35">
        <v>9950.85</v>
      </c>
      <c r="N2219" s="38" t="s">
        <v>77</v>
      </c>
      <c r="O2219" s="14">
        <f t="shared" si="200"/>
        <v>45919.615358796298</v>
      </c>
      <c r="P2219" s="19">
        <f t="shared" si="201"/>
        <v>45919.823692129634</v>
      </c>
      <c r="Q2219" s="20" t="str">
        <f t="shared" si="202"/>
        <v>19/09/2025</v>
      </c>
      <c r="R2219" s="13" t="str">
        <f t="shared" si="203"/>
        <v>19</v>
      </c>
      <c r="S2219" s="13" t="str">
        <f t="shared" si="204"/>
        <v>Fri</v>
      </c>
    </row>
    <row r="2220" spans="1:19" x14ac:dyDescent="0.25">
      <c r="A2220" s="60">
        <v>45919.615358796298</v>
      </c>
      <c r="B2220" s="61">
        <v>444569262</v>
      </c>
      <c r="C2220" s="37" t="s">
        <v>36</v>
      </c>
      <c r="D2220" s="37" t="s">
        <v>38</v>
      </c>
      <c r="E2220" s="37" t="s">
        <v>45</v>
      </c>
      <c r="F2220" s="37" t="s">
        <v>120</v>
      </c>
      <c r="G2220" s="36">
        <v>3648.43</v>
      </c>
      <c r="H2220" s="61">
        <v>443791237</v>
      </c>
      <c r="I2220" s="36">
        <v>0</v>
      </c>
      <c r="J2220" s="36">
        <v>0</v>
      </c>
      <c r="K2220" s="36">
        <v>0</v>
      </c>
      <c r="L2220" s="36">
        <v>0</v>
      </c>
      <c r="M2220" s="36">
        <v>9950.85</v>
      </c>
      <c r="N2220" s="37" t="s">
        <v>108</v>
      </c>
      <c r="O2220" s="14">
        <f t="shared" si="200"/>
        <v>45919.615358796298</v>
      </c>
      <c r="P2220" s="19">
        <f t="shared" si="201"/>
        <v>45919.823692129634</v>
      </c>
      <c r="Q2220" s="20" t="str">
        <f t="shared" si="202"/>
        <v>19/09/2025</v>
      </c>
      <c r="R2220" s="13" t="str">
        <f t="shared" si="203"/>
        <v>19</v>
      </c>
      <c r="S2220" s="13" t="str">
        <f t="shared" si="204"/>
        <v>Fri</v>
      </c>
    </row>
    <row r="2221" spans="1:19" x14ac:dyDescent="0.25">
      <c r="A2221" s="58">
        <v>45919.615358796298</v>
      </c>
      <c r="B2221" s="59">
        <v>444569264</v>
      </c>
      <c r="C2221" s="38" t="s">
        <v>36</v>
      </c>
      <c r="D2221" s="38" t="s">
        <v>38</v>
      </c>
      <c r="E2221" s="38" t="s">
        <v>45</v>
      </c>
      <c r="F2221" s="38" t="s">
        <v>120</v>
      </c>
      <c r="G2221" s="35">
        <v>3648.45</v>
      </c>
      <c r="H2221" s="59">
        <v>443791239</v>
      </c>
      <c r="I2221" s="35">
        <v>0</v>
      </c>
      <c r="J2221" s="35">
        <v>0</v>
      </c>
      <c r="K2221" s="35">
        <v>0</v>
      </c>
      <c r="L2221" s="35">
        <v>0</v>
      </c>
      <c r="M2221" s="35">
        <v>9950.85</v>
      </c>
      <c r="N2221" s="38" t="s">
        <v>109</v>
      </c>
      <c r="O2221" s="14">
        <f t="shared" si="200"/>
        <v>45919.615358796298</v>
      </c>
      <c r="P2221" s="19">
        <f t="shared" si="201"/>
        <v>45919.823692129634</v>
      </c>
      <c r="Q2221" s="20" t="str">
        <f t="shared" si="202"/>
        <v>19/09/2025</v>
      </c>
      <c r="R2221" s="13" t="str">
        <f t="shared" si="203"/>
        <v>19</v>
      </c>
      <c r="S2221" s="13" t="str">
        <f t="shared" si="204"/>
        <v>Fri</v>
      </c>
    </row>
    <row r="2222" spans="1:19" x14ac:dyDescent="0.25">
      <c r="A2222" s="60">
        <v>45919.615370370368</v>
      </c>
      <c r="B2222" s="61">
        <v>444569266</v>
      </c>
      <c r="C2222" s="37" t="s">
        <v>36</v>
      </c>
      <c r="D2222" s="37" t="s">
        <v>38</v>
      </c>
      <c r="E2222" s="37" t="s">
        <v>45</v>
      </c>
      <c r="F2222" s="37" t="s">
        <v>120</v>
      </c>
      <c r="G2222" s="36">
        <v>3648.47</v>
      </c>
      <c r="H2222" s="61">
        <v>443791241</v>
      </c>
      <c r="I2222" s="36">
        <v>0</v>
      </c>
      <c r="J2222" s="36">
        <v>0</v>
      </c>
      <c r="K2222" s="36">
        <v>0</v>
      </c>
      <c r="L2222" s="36">
        <v>0</v>
      </c>
      <c r="M2222" s="36">
        <v>9950.85</v>
      </c>
      <c r="N2222" s="37" t="s">
        <v>48</v>
      </c>
      <c r="O2222" s="14">
        <f t="shared" si="200"/>
        <v>45919.615370370368</v>
      </c>
      <c r="P2222" s="19">
        <f t="shared" si="201"/>
        <v>45919.823703703703</v>
      </c>
      <c r="Q2222" s="20" t="str">
        <f t="shared" si="202"/>
        <v>19/09/2025</v>
      </c>
      <c r="R2222" s="13" t="str">
        <f t="shared" si="203"/>
        <v>19</v>
      </c>
      <c r="S2222" s="13" t="str">
        <f t="shared" si="204"/>
        <v>Fri</v>
      </c>
    </row>
    <row r="2223" spans="1:19" x14ac:dyDescent="0.25">
      <c r="A2223" s="58">
        <v>45919.616886574076</v>
      </c>
      <c r="B2223" s="59">
        <v>444569729</v>
      </c>
      <c r="C2223" s="38" t="s">
        <v>36</v>
      </c>
      <c r="D2223" s="38" t="s">
        <v>37</v>
      </c>
      <c r="E2223" s="38" t="s">
        <v>46</v>
      </c>
      <c r="F2223" s="38" t="s">
        <v>120</v>
      </c>
      <c r="G2223" s="35">
        <v>3648.66</v>
      </c>
      <c r="H2223" s="59">
        <v>443791763</v>
      </c>
      <c r="I2223" s="35">
        <v>0</v>
      </c>
      <c r="J2223" s="35">
        <v>0</v>
      </c>
      <c r="K2223" s="35">
        <v>0</v>
      </c>
      <c r="L2223" s="35">
        <v>1.71</v>
      </c>
      <c r="M2223" s="35">
        <v>9952.56</v>
      </c>
      <c r="N2223" s="38" t="s">
        <v>1523</v>
      </c>
      <c r="O2223" s="14">
        <f t="shared" si="200"/>
        <v>45919.616886574076</v>
      </c>
      <c r="P2223" s="19">
        <f t="shared" si="201"/>
        <v>45919.825219907412</v>
      </c>
      <c r="Q2223" s="20" t="str">
        <f t="shared" si="202"/>
        <v>19/09/2025</v>
      </c>
      <c r="R2223" s="13" t="str">
        <f t="shared" si="203"/>
        <v>19</v>
      </c>
      <c r="S2223" s="13" t="str">
        <f t="shared" si="204"/>
        <v>Fri</v>
      </c>
    </row>
    <row r="2224" spans="1:19" x14ac:dyDescent="0.25">
      <c r="A2224" s="60">
        <v>45919.616886574076</v>
      </c>
      <c r="B2224" s="61">
        <v>444569730</v>
      </c>
      <c r="C2224" s="37" t="s">
        <v>36</v>
      </c>
      <c r="D2224" s="37" t="s">
        <v>37</v>
      </c>
      <c r="E2224" s="37" t="s">
        <v>46</v>
      </c>
      <c r="F2224" s="37" t="s">
        <v>120</v>
      </c>
      <c r="G2224" s="36">
        <v>3648.66</v>
      </c>
      <c r="H2224" s="61">
        <v>443791764</v>
      </c>
      <c r="I2224" s="36">
        <v>0</v>
      </c>
      <c r="J2224" s="36">
        <v>0</v>
      </c>
      <c r="K2224" s="36">
        <v>0</v>
      </c>
      <c r="L2224" s="36">
        <v>1.72</v>
      </c>
      <c r="M2224" s="36">
        <v>9954.2800000000007</v>
      </c>
      <c r="N2224" s="37" t="s">
        <v>1523</v>
      </c>
      <c r="O2224" s="14">
        <f t="shared" si="200"/>
        <v>45919.616886574076</v>
      </c>
      <c r="P2224" s="19">
        <f t="shared" si="201"/>
        <v>45919.825219907412</v>
      </c>
      <c r="Q2224" s="20" t="str">
        <f t="shared" si="202"/>
        <v>19/09/2025</v>
      </c>
      <c r="R2224" s="13" t="str">
        <f t="shared" si="203"/>
        <v>19</v>
      </c>
      <c r="S2224" s="13" t="str">
        <f t="shared" si="204"/>
        <v>Fri</v>
      </c>
    </row>
    <row r="2225" spans="1:19" x14ac:dyDescent="0.25">
      <c r="A2225" s="58">
        <v>45919.616979166669</v>
      </c>
      <c r="B2225" s="59">
        <v>444569837</v>
      </c>
      <c r="C2225" s="38" t="s">
        <v>36</v>
      </c>
      <c r="D2225" s="38" t="s">
        <v>38</v>
      </c>
      <c r="E2225" s="38" t="s">
        <v>45</v>
      </c>
      <c r="F2225" s="38" t="s">
        <v>120</v>
      </c>
      <c r="G2225" s="35">
        <v>3648.57</v>
      </c>
      <c r="H2225" s="59">
        <v>443791877</v>
      </c>
      <c r="I2225" s="35">
        <v>0</v>
      </c>
      <c r="J2225" s="35">
        <v>0</v>
      </c>
      <c r="K2225" s="35">
        <v>0</v>
      </c>
      <c r="L2225" s="35">
        <v>0</v>
      </c>
      <c r="M2225" s="35">
        <v>9954.2800000000007</v>
      </c>
      <c r="N2225" s="38" t="s">
        <v>52</v>
      </c>
      <c r="O2225" s="14">
        <f t="shared" si="200"/>
        <v>45919.616979166669</v>
      </c>
      <c r="P2225" s="19">
        <f t="shared" si="201"/>
        <v>45919.825312500005</v>
      </c>
      <c r="Q2225" s="20" t="str">
        <f t="shared" si="202"/>
        <v>19/09/2025</v>
      </c>
      <c r="R2225" s="13" t="str">
        <f t="shared" si="203"/>
        <v>19</v>
      </c>
      <c r="S2225" s="13" t="str">
        <f t="shared" si="204"/>
        <v>Fri</v>
      </c>
    </row>
    <row r="2226" spans="1:19" x14ac:dyDescent="0.25">
      <c r="A2226" s="60">
        <v>45919.616979166669</v>
      </c>
      <c r="B2226" s="61">
        <v>444569846</v>
      </c>
      <c r="C2226" s="37" t="s">
        <v>36</v>
      </c>
      <c r="D2226" s="37" t="s">
        <v>38</v>
      </c>
      <c r="E2226" s="37" t="s">
        <v>45</v>
      </c>
      <c r="F2226" s="37" t="s">
        <v>120</v>
      </c>
      <c r="G2226" s="36">
        <v>3648.56</v>
      </c>
      <c r="H2226" s="61">
        <v>443791886</v>
      </c>
      <c r="I2226" s="36">
        <v>0</v>
      </c>
      <c r="J2226" s="36">
        <v>0</v>
      </c>
      <c r="K2226" s="36">
        <v>0</v>
      </c>
      <c r="L2226" s="36">
        <v>0</v>
      </c>
      <c r="M2226" s="36">
        <v>9954.2800000000007</v>
      </c>
      <c r="N2226" s="37" t="s">
        <v>47</v>
      </c>
      <c r="O2226" s="14">
        <f t="shared" si="200"/>
        <v>45919.616979166669</v>
      </c>
      <c r="P2226" s="19">
        <f t="shared" si="201"/>
        <v>45919.825312500005</v>
      </c>
      <c r="Q2226" s="20" t="str">
        <f t="shared" si="202"/>
        <v>19/09/2025</v>
      </c>
      <c r="R2226" s="13" t="str">
        <f t="shared" si="203"/>
        <v>19</v>
      </c>
      <c r="S2226" s="13" t="str">
        <f t="shared" si="204"/>
        <v>Fri</v>
      </c>
    </row>
    <row r="2227" spans="1:19" x14ac:dyDescent="0.25">
      <c r="A2227" s="58">
        <v>45919.617013888892</v>
      </c>
      <c r="B2227" s="59">
        <v>444569875</v>
      </c>
      <c r="C2227" s="38" t="s">
        <v>36</v>
      </c>
      <c r="D2227" s="38" t="s">
        <v>37</v>
      </c>
      <c r="E2227" s="38" t="s">
        <v>46</v>
      </c>
      <c r="F2227" s="38" t="s">
        <v>120</v>
      </c>
      <c r="G2227" s="35">
        <v>3649.1</v>
      </c>
      <c r="H2227" s="59">
        <v>443791915</v>
      </c>
      <c r="I2227" s="35">
        <v>0</v>
      </c>
      <c r="J2227" s="35">
        <v>0</v>
      </c>
      <c r="K2227" s="35">
        <v>0</v>
      </c>
      <c r="L2227" s="35">
        <v>1.63</v>
      </c>
      <c r="M2227" s="35">
        <v>9955.91</v>
      </c>
      <c r="N2227" s="38" t="s">
        <v>1524</v>
      </c>
      <c r="O2227" s="14">
        <f t="shared" si="200"/>
        <v>45919.617013888892</v>
      </c>
      <c r="P2227" s="19">
        <f t="shared" si="201"/>
        <v>45919.825347222228</v>
      </c>
      <c r="Q2227" s="20" t="str">
        <f t="shared" si="202"/>
        <v>19/09/2025</v>
      </c>
      <c r="R2227" s="13" t="str">
        <f t="shared" si="203"/>
        <v>19</v>
      </c>
      <c r="S2227" s="13" t="str">
        <f t="shared" si="204"/>
        <v>Fri</v>
      </c>
    </row>
    <row r="2228" spans="1:19" x14ac:dyDescent="0.25">
      <c r="A2228" s="60">
        <v>45919.617013888892</v>
      </c>
      <c r="B2228" s="61">
        <v>444569878</v>
      </c>
      <c r="C2228" s="37" t="s">
        <v>36</v>
      </c>
      <c r="D2228" s="37" t="s">
        <v>37</v>
      </c>
      <c r="E2228" s="37" t="s">
        <v>46</v>
      </c>
      <c r="F2228" s="37" t="s">
        <v>120</v>
      </c>
      <c r="G2228" s="36">
        <v>3649.1</v>
      </c>
      <c r="H2228" s="61">
        <v>443791916</v>
      </c>
      <c r="I2228" s="36">
        <v>0</v>
      </c>
      <c r="J2228" s="36">
        <v>0</v>
      </c>
      <c r="K2228" s="36">
        <v>0</v>
      </c>
      <c r="L2228" s="36">
        <v>1.63</v>
      </c>
      <c r="M2228" s="36">
        <v>9957.5400000000009</v>
      </c>
      <c r="N2228" s="37" t="s">
        <v>1524</v>
      </c>
      <c r="O2228" s="14">
        <f t="shared" si="200"/>
        <v>45919.617013888892</v>
      </c>
      <c r="P2228" s="19">
        <f t="shared" si="201"/>
        <v>45919.825347222228</v>
      </c>
      <c r="Q2228" s="20" t="str">
        <f t="shared" si="202"/>
        <v>19/09/2025</v>
      </c>
      <c r="R2228" s="13" t="str">
        <f t="shared" si="203"/>
        <v>19</v>
      </c>
      <c r="S2228" s="13" t="str">
        <f t="shared" si="204"/>
        <v>Fri</v>
      </c>
    </row>
    <row r="2229" spans="1:19" x14ac:dyDescent="0.25">
      <c r="A2229" s="58">
        <v>45919.617094907408</v>
      </c>
      <c r="B2229" s="59">
        <v>444569937</v>
      </c>
      <c r="C2229" s="38" t="s">
        <v>36</v>
      </c>
      <c r="D2229" s="38" t="s">
        <v>38</v>
      </c>
      <c r="E2229" s="38" t="s">
        <v>45</v>
      </c>
      <c r="F2229" s="38" t="s">
        <v>120</v>
      </c>
      <c r="G2229" s="35">
        <v>3648.77</v>
      </c>
      <c r="H2229" s="59">
        <v>443791982</v>
      </c>
      <c r="I2229" s="35">
        <v>0</v>
      </c>
      <c r="J2229" s="35">
        <v>0</v>
      </c>
      <c r="K2229" s="35">
        <v>0</v>
      </c>
      <c r="L2229" s="35">
        <v>0</v>
      </c>
      <c r="M2229" s="35">
        <v>9957.5400000000009</v>
      </c>
      <c r="N2229" s="38" t="s">
        <v>93</v>
      </c>
      <c r="O2229" s="14">
        <f t="shared" si="200"/>
        <v>45919.617094907408</v>
      </c>
      <c r="P2229" s="19">
        <f t="shared" si="201"/>
        <v>45919.825428240743</v>
      </c>
      <c r="Q2229" s="20" t="str">
        <f t="shared" si="202"/>
        <v>19/09/2025</v>
      </c>
      <c r="R2229" s="13" t="str">
        <f t="shared" si="203"/>
        <v>19</v>
      </c>
      <c r="S2229" s="13" t="str">
        <f t="shared" si="204"/>
        <v>Fri</v>
      </c>
    </row>
    <row r="2230" spans="1:19" x14ac:dyDescent="0.25">
      <c r="A2230" s="60">
        <v>45919.617094907408</v>
      </c>
      <c r="B2230" s="61">
        <v>444569939</v>
      </c>
      <c r="C2230" s="37" t="s">
        <v>36</v>
      </c>
      <c r="D2230" s="37" t="s">
        <v>38</v>
      </c>
      <c r="E2230" s="37" t="s">
        <v>45</v>
      </c>
      <c r="F2230" s="37" t="s">
        <v>120</v>
      </c>
      <c r="G2230" s="36">
        <v>3648.77</v>
      </c>
      <c r="H2230" s="61">
        <v>443791984</v>
      </c>
      <c r="I2230" s="36">
        <v>0</v>
      </c>
      <c r="J2230" s="36">
        <v>0</v>
      </c>
      <c r="K2230" s="36">
        <v>0</v>
      </c>
      <c r="L2230" s="36">
        <v>0</v>
      </c>
      <c r="M2230" s="36">
        <v>9957.5400000000009</v>
      </c>
      <c r="N2230" s="37" t="s">
        <v>81</v>
      </c>
      <c r="O2230" s="14">
        <f t="shared" si="200"/>
        <v>45919.617094907408</v>
      </c>
      <c r="P2230" s="19">
        <f t="shared" si="201"/>
        <v>45919.825428240743</v>
      </c>
      <c r="Q2230" s="20" t="str">
        <f t="shared" si="202"/>
        <v>19/09/2025</v>
      </c>
      <c r="R2230" s="13" t="str">
        <f t="shared" si="203"/>
        <v>19</v>
      </c>
      <c r="S2230" s="13" t="str">
        <f t="shared" si="204"/>
        <v>Fri</v>
      </c>
    </row>
    <row r="2231" spans="1:19" x14ac:dyDescent="0.25">
      <c r="A2231" s="58">
        <v>45919.617094907408</v>
      </c>
      <c r="B2231" s="59">
        <v>444569942</v>
      </c>
      <c r="C2231" s="38" t="s">
        <v>36</v>
      </c>
      <c r="D2231" s="38" t="s">
        <v>38</v>
      </c>
      <c r="E2231" s="38" t="s">
        <v>45</v>
      </c>
      <c r="F2231" s="38" t="s">
        <v>120</v>
      </c>
      <c r="G2231" s="35">
        <v>3648.83</v>
      </c>
      <c r="H2231" s="59">
        <v>443791987</v>
      </c>
      <c r="I2231" s="35">
        <v>0</v>
      </c>
      <c r="J2231" s="35">
        <v>0</v>
      </c>
      <c r="K2231" s="35">
        <v>0</v>
      </c>
      <c r="L2231" s="35">
        <v>0</v>
      </c>
      <c r="M2231" s="35">
        <v>9957.5400000000009</v>
      </c>
      <c r="N2231" s="38" t="s">
        <v>107</v>
      </c>
      <c r="O2231" s="14">
        <f t="shared" si="200"/>
        <v>45919.617094907408</v>
      </c>
      <c r="P2231" s="19">
        <f t="shared" si="201"/>
        <v>45919.825428240743</v>
      </c>
      <c r="Q2231" s="20" t="str">
        <f t="shared" si="202"/>
        <v>19/09/2025</v>
      </c>
      <c r="R2231" s="13" t="str">
        <f t="shared" si="203"/>
        <v>19</v>
      </c>
      <c r="S2231" s="13" t="str">
        <f t="shared" si="204"/>
        <v>Fri</v>
      </c>
    </row>
    <row r="2232" spans="1:19" x14ac:dyDescent="0.25">
      <c r="A2232" s="60">
        <v>45919.621689814812</v>
      </c>
      <c r="B2232" s="61">
        <v>444572966</v>
      </c>
      <c r="C2232" s="37" t="s">
        <v>36</v>
      </c>
      <c r="D2232" s="37" t="s">
        <v>37</v>
      </c>
      <c r="E2232" s="37" t="s">
        <v>46</v>
      </c>
      <c r="F2232" s="37" t="s">
        <v>120</v>
      </c>
      <c r="G2232" s="36">
        <v>3648.51</v>
      </c>
      <c r="H2232" s="61">
        <v>443795175</v>
      </c>
      <c r="I2232" s="36">
        <v>0</v>
      </c>
      <c r="J2232" s="36">
        <v>0</v>
      </c>
      <c r="K2232" s="36">
        <v>0</v>
      </c>
      <c r="L2232" s="36">
        <v>1.85</v>
      </c>
      <c r="M2232" s="36">
        <v>9959.39</v>
      </c>
      <c r="N2232" s="37" t="s">
        <v>1533</v>
      </c>
      <c r="O2232" s="14">
        <f t="shared" ref="O2232:O2259" si="205">A2232</f>
        <v>45919.621689814812</v>
      </c>
      <c r="P2232" s="19">
        <f t="shared" ref="P2232:P2259" si="206">O2232+(5/24)</f>
        <v>45919.830023148148</v>
      </c>
      <c r="Q2232" s="20" t="str">
        <f t="shared" ref="Q2232:Q2259" si="207">TEXT(P2232,"dd/mm/yyyy")</f>
        <v>19/09/2025</v>
      </c>
      <c r="R2232" s="13" t="str">
        <f t="shared" ref="R2232:R2259" si="208">TEXT(P2232,"hh")</f>
        <v>19</v>
      </c>
      <c r="S2232" s="13" t="str">
        <f t="shared" ref="S2232:S2259" si="209">TEXT(P2232,"ddd")</f>
        <v>Fri</v>
      </c>
    </row>
    <row r="2233" spans="1:19" x14ac:dyDescent="0.25">
      <c r="A2233" s="58">
        <v>45919.621979166666</v>
      </c>
      <c r="B2233" s="59">
        <v>444573443</v>
      </c>
      <c r="C2233" s="38" t="s">
        <v>36</v>
      </c>
      <c r="D2233" s="38" t="s">
        <v>37</v>
      </c>
      <c r="E2233" s="38" t="s">
        <v>46</v>
      </c>
      <c r="F2233" s="38" t="s">
        <v>120</v>
      </c>
      <c r="G2233" s="35">
        <v>3646.87</v>
      </c>
      <c r="H2233" s="59">
        <v>443795653</v>
      </c>
      <c r="I2233" s="35">
        <v>0</v>
      </c>
      <c r="J2233" s="35">
        <v>0</v>
      </c>
      <c r="K2233" s="35">
        <v>0</v>
      </c>
      <c r="L2233" s="35">
        <v>1.55</v>
      </c>
      <c r="M2233" s="35">
        <v>9960.94</v>
      </c>
      <c r="N2233" s="38" t="s">
        <v>1534</v>
      </c>
      <c r="O2233" s="14">
        <f t="shared" si="205"/>
        <v>45919.621979166666</v>
      </c>
      <c r="P2233" s="19">
        <f t="shared" si="206"/>
        <v>45919.830312500002</v>
      </c>
      <c r="Q2233" s="20" t="str">
        <f t="shared" si="207"/>
        <v>19/09/2025</v>
      </c>
      <c r="R2233" s="13" t="str">
        <f t="shared" si="208"/>
        <v>19</v>
      </c>
      <c r="S2233" s="13" t="str">
        <f t="shared" si="209"/>
        <v>Fri</v>
      </c>
    </row>
    <row r="2234" spans="1:19" x14ac:dyDescent="0.25">
      <c r="A2234" s="60">
        <v>45919.621979166666</v>
      </c>
      <c r="B2234" s="61">
        <v>444573445</v>
      </c>
      <c r="C2234" s="37" t="s">
        <v>36</v>
      </c>
      <c r="D2234" s="37" t="s">
        <v>37</v>
      </c>
      <c r="E2234" s="37" t="s">
        <v>46</v>
      </c>
      <c r="F2234" s="37" t="s">
        <v>120</v>
      </c>
      <c r="G2234" s="36">
        <v>3646.87</v>
      </c>
      <c r="H2234" s="61">
        <v>443795655</v>
      </c>
      <c r="I2234" s="36">
        <v>0</v>
      </c>
      <c r="J2234" s="36">
        <v>0</v>
      </c>
      <c r="K2234" s="36">
        <v>0</v>
      </c>
      <c r="L2234" s="36">
        <v>1.56</v>
      </c>
      <c r="M2234" s="36">
        <v>9962.5</v>
      </c>
      <c r="N2234" s="37" t="s">
        <v>1534</v>
      </c>
      <c r="O2234" s="14">
        <f t="shared" si="205"/>
        <v>45919.621979166666</v>
      </c>
      <c r="P2234" s="19">
        <f t="shared" si="206"/>
        <v>45919.830312500002</v>
      </c>
      <c r="Q2234" s="20" t="str">
        <f t="shared" si="207"/>
        <v>19/09/2025</v>
      </c>
      <c r="R2234" s="13" t="str">
        <f t="shared" si="208"/>
        <v>19</v>
      </c>
      <c r="S2234" s="13" t="str">
        <f t="shared" si="209"/>
        <v>Fri</v>
      </c>
    </row>
    <row r="2235" spans="1:19" x14ac:dyDescent="0.25">
      <c r="A2235" s="58">
        <v>45919.621979166666</v>
      </c>
      <c r="B2235" s="59">
        <v>444573447</v>
      </c>
      <c r="C2235" s="38" t="s">
        <v>36</v>
      </c>
      <c r="D2235" s="38" t="s">
        <v>37</v>
      </c>
      <c r="E2235" s="38" t="s">
        <v>46</v>
      </c>
      <c r="F2235" s="38" t="s">
        <v>120</v>
      </c>
      <c r="G2235" s="35">
        <v>3646.87</v>
      </c>
      <c r="H2235" s="59">
        <v>443795657</v>
      </c>
      <c r="I2235" s="35">
        <v>0</v>
      </c>
      <c r="J2235" s="35">
        <v>0</v>
      </c>
      <c r="K2235" s="35">
        <v>0</v>
      </c>
      <c r="L2235" s="35">
        <v>1.58</v>
      </c>
      <c r="M2235" s="35">
        <v>9964.08</v>
      </c>
      <c r="N2235" s="38" t="s">
        <v>1534</v>
      </c>
      <c r="O2235" s="14">
        <f t="shared" si="205"/>
        <v>45919.621979166666</v>
      </c>
      <c r="P2235" s="19">
        <f t="shared" si="206"/>
        <v>45919.830312500002</v>
      </c>
      <c r="Q2235" s="20" t="str">
        <f t="shared" si="207"/>
        <v>19/09/2025</v>
      </c>
      <c r="R2235" s="13" t="str">
        <f t="shared" si="208"/>
        <v>19</v>
      </c>
      <c r="S2235" s="13" t="str">
        <f t="shared" si="209"/>
        <v>Fri</v>
      </c>
    </row>
    <row r="2236" spans="1:19" x14ac:dyDescent="0.25">
      <c r="A2236" s="60">
        <v>45919.622199074074</v>
      </c>
      <c r="B2236" s="61">
        <v>444573751</v>
      </c>
      <c r="C2236" s="37" t="s">
        <v>36</v>
      </c>
      <c r="D2236" s="37" t="s">
        <v>37</v>
      </c>
      <c r="E2236" s="37" t="s">
        <v>46</v>
      </c>
      <c r="F2236" s="37" t="s">
        <v>120</v>
      </c>
      <c r="G2236" s="36">
        <v>3646.74</v>
      </c>
      <c r="H2236" s="61">
        <v>443795957</v>
      </c>
      <c r="I2236" s="36">
        <v>0</v>
      </c>
      <c r="J2236" s="36">
        <v>0</v>
      </c>
      <c r="K2236" s="36">
        <v>0</v>
      </c>
      <c r="L2236" s="36">
        <v>3.52</v>
      </c>
      <c r="M2236" s="36">
        <v>9967.6</v>
      </c>
      <c r="N2236" s="37" t="s">
        <v>1535</v>
      </c>
      <c r="O2236" s="14">
        <f t="shared" si="205"/>
        <v>45919.622199074074</v>
      </c>
      <c r="P2236" s="19">
        <f t="shared" si="206"/>
        <v>45919.83053240741</v>
      </c>
      <c r="Q2236" s="20" t="str">
        <f t="shared" si="207"/>
        <v>19/09/2025</v>
      </c>
      <c r="R2236" s="13" t="str">
        <f t="shared" si="208"/>
        <v>19</v>
      </c>
      <c r="S2236" s="13" t="str">
        <f t="shared" si="209"/>
        <v>Fri</v>
      </c>
    </row>
    <row r="2237" spans="1:19" x14ac:dyDescent="0.25">
      <c r="A2237" s="58">
        <v>45919.622384259259</v>
      </c>
      <c r="B2237" s="59">
        <v>444574158</v>
      </c>
      <c r="C2237" s="38" t="s">
        <v>36</v>
      </c>
      <c r="D2237" s="38" t="s">
        <v>37</v>
      </c>
      <c r="E2237" s="38" t="s">
        <v>46</v>
      </c>
      <c r="F2237" s="38" t="s">
        <v>120</v>
      </c>
      <c r="G2237" s="35">
        <v>3646.89</v>
      </c>
      <c r="H2237" s="59">
        <v>443796360</v>
      </c>
      <c r="I2237" s="35">
        <v>0</v>
      </c>
      <c r="J2237" s="35">
        <v>0</v>
      </c>
      <c r="K2237" s="35">
        <v>0</v>
      </c>
      <c r="L2237" s="35">
        <v>1.63</v>
      </c>
      <c r="M2237" s="35">
        <v>9969.23</v>
      </c>
      <c r="N2237" s="38" t="s">
        <v>1536</v>
      </c>
      <c r="O2237" s="14">
        <f t="shared" si="205"/>
        <v>45919.622384259259</v>
      </c>
      <c r="P2237" s="19">
        <f t="shared" si="206"/>
        <v>45919.830717592595</v>
      </c>
      <c r="Q2237" s="20" t="str">
        <f t="shared" si="207"/>
        <v>19/09/2025</v>
      </c>
      <c r="R2237" s="13" t="str">
        <f t="shared" si="208"/>
        <v>19</v>
      </c>
      <c r="S2237" s="13" t="str">
        <f t="shared" si="209"/>
        <v>Fri</v>
      </c>
    </row>
    <row r="2238" spans="1:19" x14ac:dyDescent="0.25">
      <c r="A2238" s="60">
        <v>45919.622384259259</v>
      </c>
      <c r="B2238" s="61">
        <v>444574159</v>
      </c>
      <c r="C2238" s="37" t="s">
        <v>36</v>
      </c>
      <c r="D2238" s="37" t="s">
        <v>37</v>
      </c>
      <c r="E2238" s="37" t="s">
        <v>46</v>
      </c>
      <c r="F2238" s="37" t="s">
        <v>120</v>
      </c>
      <c r="G2238" s="36">
        <v>3646.89</v>
      </c>
      <c r="H2238" s="61">
        <v>443796361</v>
      </c>
      <c r="I2238" s="36">
        <v>0</v>
      </c>
      <c r="J2238" s="36">
        <v>0</v>
      </c>
      <c r="K2238" s="36">
        <v>0</v>
      </c>
      <c r="L2238" s="36">
        <v>1.6</v>
      </c>
      <c r="M2238" s="36">
        <v>9970.83</v>
      </c>
      <c r="N2238" s="37" t="s">
        <v>1537</v>
      </c>
      <c r="O2238" s="14">
        <f t="shared" si="205"/>
        <v>45919.622384259259</v>
      </c>
      <c r="P2238" s="19">
        <f t="shared" si="206"/>
        <v>45919.830717592595</v>
      </c>
      <c r="Q2238" s="20" t="str">
        <f t="shared" si="207"/>
        <v>19/09/2025</v>
      </c>
      <c r="R2238" s="13" t="str">
        <f t="shared" si="208"/>
        <v>19</v>
      </c>
      <c r="S2238" s="13" t="str">
        <f t="shared" si="209"/>
        <v>Fri</v>
      </c>
    </row>
    <row r="2239" spans="1:19" x14ac:dyDescent="0.25">
      <c r="A2239" s="58">
        <v>45919.622418981482</v>
      </c>
      <c r="B2239" s="59">
        <v>444574187</v>
      </c>
      <c r="C2239" s="38" t="s">
        <v>36</v>
      </c>
      <c r="D2239" s="38" t="s">
        <v>38</v>
      </c>
      <c r="E2239" s="38" t="s">
        <v>45</v>
      </c>
      <c r="F2239" s="38" t="s">
        <v>120</v>
      </c>
      <c r="G2239" s="35">
        <v>3646.35</v>
      </c>
      <c r="H2239" s="59">
        <v>443796391</v>
      </c>
      <c r="I2239" s="35">
        <v>0</v>
      </c>
      <c r="J2239" s="35">
        <v>0</v>
      </c>
      <c r="K2239" s="35">
        <v>0</v>
      </c>
      <c r="L2239" s="35">
        <v>0</v>
      </c>
      <c r="M2239" s="35">
        <v>9970.83</v>
      </c>
      <c r="N2239" s="38" t="s">
        <v>115</v>
      </c>
      <c r="O2239" s="14">
        <f t="shared" si="205"/>
        <v>45919.622418981482</v>
      </c>
      <c r="P2239" s="19">
        <f t="shared" si="206"/>
        <v>45919.830752314818</v>
      </c>
      <c r="Q2239" s="20" t="str">
        <f t="shared" si="207"/>
        <v>19/09/2025</v>
      </c>
      <c r="R2239" s="13" t="str">
        <f t="shared" si="208"/>
        <v>19</v>
      </c>
      <c r="S2239" s="13" t="str">
        <f t="shared" si="209"/>
        <v>Fri</v>
      </c>
    </row>
    <row r="2240" spans="1:19" x14ac:dyDescent="0.25">
      <c r="A2240" s="60">
        <v>45919.622418981482</v>
      </c>
      <c r="B2240" s="61">
        <v>444574190</v>
      </c>
      <c r="C2240" s="37" t="s">
        <v>36</v>
      </c>
      <c r="D2240" s="37" t="s">
        <v>38</v>
      </c>
      <c r="E2240" s="37" t="s">
        <v>45</v>
      </c>
      <c r="F2240" s="37" t="s">
        <v>120</v>
      </c>
      <c r="G2240" s="36">
        <v>3646.39</v>
      </c>
      <c r="H2240" s="61">
        <v>443796395</v>
      </c>
      <c r="I2240" s="36">
        <v>0</v>
      </c>
      <c r="J2240" s="36">
        <v>0</v>
      </c>
      <c r="K2240" s="36">
        <v>0</v>
      </c>
      <c r="L2240" s="36">
        <v>0</v>
      </c>
      <c r="M2240" s="36">
        <v>9970.83</v>
      </c>
      <c r="N2240" s="37" t="s">
        <v>116</v>
      </c>
      <c r="O2240" s="14">
        <f t="shared" si="205"/>
        <v>45919.622418981482</v>
      </c>
      <c r="P2240" s="19">
        <f t="shared" si="206"/>
        <v>45919.830752314818</v>
      </c>
      <c r="Q2240" s="20" t="str">
        <f t="shared" si="207"/>
        <v>19/09/2025</v>
      </c>
      <c r="R2240" s="13" t="str">
        <f t="shared" si="208"/>
        <v>19</v>
      </c>
      <c r="S2240" s="13" t="str">
        <f t="shared" si="209"/>
        <v>Fri</v>
      </c>
    </row>
    <row r="2241" spans="1:19" x14ac:dyDescent="0.25">
      <c r="A2241" s="58">
        <v>45919.62296296296</v>
      </c>
      <c r="B2241" s="59">
        <v>444574669</v>
      </c>
      <c r="C2241" s="38" t="s">
        <v>36</v>
      </c>
      <c r="D2241" s="38" t="s">
        <v>37</v>
      </c>
      <c r="E2241" s="38" t="s">
        <v>46</v>
      </c>
      <c r="F2241" s="38" t="s">
        <v>120</v>
      </c>
      <c r="G2241" s="35">
        <v>3646.7</v>
      </c>
      <c r="H2241" s="59">
        <v>443796864</v>
      </c>
      <c r="I2241" s="35">
        <v>0</v>
      </c>
      <c r="J2241" s="35">
        <v>0</v>
      </c>
      <c r="K2241" s="35">
        <v>0</v>
      </c>
      <c r="L2241" s="35">
        <v>3.54</v>
      </c>
      <c r="M2241" s="35">
        <v>9974.3700000000008</v>
      </c>
      <c r="N2241" s="38" t="s">
        <v>1538</v>
      </c>
      <c r="O2241" s="14">
        <f t="shared" si="205"/>
        <v>45919.62296296296</v>
      </c>
      <c r="P2241" s="19">
        <f t="shared" si="206"/>
        <v>45919.831296296295</v>
      </c>
      <c r="Q2241" s="20" t="str">
        <f t="shared" si="207"/>
        <v>19/09/2025</v>
      </c>
      <c r="R2241" s="13" t="str">
        <f t="shared" si="208"/>
        <v>19</v>
      </c>
      <c r="S2241" s="13" t="str">
        <f t="shared" si="209"/>
        <v>Fri</v>
      </c>
    </row>
    <row r="2242" spans="1:19" x14ac:dyDescent="0.25">
      <c r="A2242" s="60">
        <v>45919.622997685183</v>
      </c>
      <c r="B2242" s="61">
        <v>444574719</v>
      </c>
      <c r="C2242" s="37" t="s">
        <v>36</v>
      </c>
      <c r="D2242" s="37" t="s">
        <v>38</v>
      </c>
      <c r="E2242" s="37" t="s">
        <v>45</v>
      </c>
      <c r="F2242" s="37" t="s">
        <v>120</v>
      </c>
      <c r="G2242" s="36">
        <v>3646.57</v>
      </c>
      <c r="H2242" s="61">
        <v>443796918</v>
      </c>
      <c r="I2242" s="36">
        <v>0</v>
      </c>
      <c r="J2242" s="36">
        <v>0</v>
      </c>
      <c r="K2242" s="36">
        <v>0</v>
      </c>
      <c r="L2242" s="36">
        <v>0</v>
      </c>
      <c r="M2242" s="36">
        <v>9974.3700000000008</v>
      </c>
      <c r="N2242" s="37" t="s">
        <v>1385</v>
      </c>
      <c r="O2242" s="14">
        <f t="shared" si="205"/>
        <v>45919.622997685183</v>
      </c>
      <c r="P2242" s="19">
        <f t="shared" si="206"/>
        <v>45919.831331018519</v>
      </c>
      <c r="Q2242" s="20" t="str">
        <f t="shared" si="207"/>
        <v>19/09/2025</v>
      </c>
      <c r="R2242" s="13" t="str">
        <f t="shared" si="208"/>
        <v>19</v>
      </c>
      <c r="S2242" s="13" t="str">
        <f t="shared" si="209"/>
        <v>Fri</v>
      </c>
    </row>
    <row r="2243" spans="1:19" x14ac:dyDescent="0.25">
      <c r="A2243" s="58">
        <v>45919.622997685183</v>
      </c>
      <c r="B2243" s="59">
        <v>444574819</v>
      </c>
      <c r="C2243" s="38" t="s">
        <v>36</v>
      </c>
      <c r="D2243" s="38" t="s">
        <v>38</v>
      </c>
      <c r="E2243" s="38" t="s">
        <v>45</v>
      </c>
      <c r="F2243" s="38" t="s">
        <v>120</v>
      </c>
      <c r="G2243" s="35">
        <v>3646.57</v>
      </c>
      <c r="H2243" s="59">
        <v>443797018</v>
      </c>
      <c r="I2243" s="35">
        <v>0</v>
      </c>
      <c r="J2243" s="35">
        <v>0</v>
      </c>
      <c r="K2243" s="35">
        <v>0</v>
      </c>
      <c r="L2243" s="35">
        <v>0</v>
      </c>
      <c r="M2243" s="35">
        <v>9974.3700000000008</v>
      </c>
      <c r="N2243" s="38" t="s">
        <v>119</v>
      </c>
      <c r="O2243" s="14">
        <f t="shared" si="205"/>
        <v>45919.622997685183</v>
      </c>
      <c r="P2243" s="19">
        <f t="shared" si="206"/>
        <v>45919.831331018519</v>
      </c>
      <c r="Q2243" s="20" t="str">
        <f t="shared" si="207"/>
        <v>19/09/2025</v>
      </c>
      <c r="R2243" s="13" t="str">
        <f t="shared" si="208"/>
        <v>19</v>
      </c>
      <c r="S2243" s="13" t="str">
        <f t="shared" si="209"/>
        <v>Fri</v>
      </c>
    </row>
    <row r="2244" spans="1:19" x14ac:dyDescent="0.25">
      <c r="A2244" s="60">
        <v>45919.623460648145</v>
      </c>
      <c r="B2244" s="61">
        <v>444575308</v>
      </c>
      <c r="C2244" s="37" t="s">
        <v>36</v>
      </c>
      <c r="D2244" s="37" t="s">
        <v>38</v>
      </c>
      <c r="E2244" s="37" t="s">
        <v>45</v>
      </c>
      <c r="F2244" s="37" t="s">
        <v>120</v>
      </c>
      <c r="G2244" s="36">
        <v>3646.83</v>
      </c>
      <c r="H2244" s="61">
        <v>443797549</v>
      </c>
      <c r="I2244" s="36">
        <v>0</v>
      </c>
      <c r="J2244" s="36">
        <v>0</v>
      </c>
      <c r="K2244" s="36">
        <v>0</v>
      </c>
      <c r="L2244" s="36">
        <v>0</v>
      </c>
      <c r="M2244" s="36">
        <v>9974.3700000000008</v>
      </c>
      <c r="N2244" s="37" t="s">
        <v>77</v>
      </c>
      <c r="O2244" s="14">
        <f t="shared" si="205"/>
        <v>45919.623460648145</v>
      </c>
      <c r="P2244" s="19">
        <f t="shared" si="206"/>
        <v>45919.831793981481</v>
      </c>
      <c r="Q2244" s="20" t="str">
        <f t="shared" si="207"/>
        <v>19/09/2025</v>
      </c>
      <c r="R2244" s="13" t="str">
        <f t="shared" si="208"/>
        <v>19</v>
      </c>
      <c r="S2244" s="13" t="str">
        <f t="shared" si="209"/>
        <v>Fri</v>
      </c>
    </row>
    <row r="2245" spans="1:19" x14ac:dyDescent="0.25">
      <c r="A2245" s="58">
        <v>45919.62363425926</v>
      </c>
      <c r="B2245" s="59">
        <v>444575444</v>
      </c>
      <c r="C2245" s="38" t="s">
        <v>36</v>
      </c>
      <c r="D2245" s="38" t="s">
        <v>37</v>
      </c>
      <c r="E2245" s="38" t="s">
        <v>46</v>
      </c>
      <c r="F2245" s="38" t="s">
        <v>120</v>
      </c>
      <c r="G2245" s="35">
        <v>3647.38</v>
      </c>
      <c r="H2245" s="59">
        <v>443797695</v>
      </c>
      <c r="I2245" s="35">
        <v>0</v>
      </c>
      <c r="J2245" s="35">
        <v>0</v>
      </c>
      <c r="K2245" s="35">
        <v>0</v>
      </c>
      <c r="L2245" s="35">
        <v>1.0900000000000001</v>
      </c>
      <c r="M2245" s="35">
        <v>9975.4599999999991</v>
      </c>
      <c r="N2245" s="38" t="s">
        <v>1539</v>
      </c>
      <c r="O2245" s="14">
        <f t="shared" si="205"/>
        <v>45919.62363425926</v>
      </c>
      <c r="P2245" s="19">
        <f t="shared" si="206"/>
        <v>45919.831967592596</v>
      </c>
      <c r="Q2245" s="20" t="str">
        <f t="shared" si="207"/>
        <v>19/09/2025</v>
      </c>
      <c r="R2245" s="13" t="str">
        <f t="shared" si="208"/>
        <v>19</v>
      </c>
      <c r="S2245" s="13" t="str">
        <f t="shared" si="209"/>
        <v>Fri</v>
      </c>
    </row>
    <row r="2246" spans="1:19" x14ac:dyDescent="0.25">
      <c r="A2246" s="60">
        <v>45919.62363425926</v>
      </c>
      <c r="B2246" s="61">
        <v>444575445</v>
      </c>
      <c r="C2246" s="37" t="s">
        <v>36</v>
      </c>
      <c r="D2246" s="37" t="s">
        <v>37</v>
      </c>
      <c r="E2246" s="37" t="s">
        <v>46</v>
      </c>
      <c r="F2246" s="37" t="s">
        <v>120</v>
      </c>
      <c r="G2246" s="36">
        <v>3647.38</v>
      </c>
      <c r="H2246" s="61">
        <v>443797696</v>
      </c>
      <c r="I2246" s="36">
        <v>0</v>
      </c>
      <c r="J2246" s="36">
        <v>0</v>
      </c>
      <c r="K2246" s="36">
        <v>0</v>
      </c>
      <c r="L2246" s="36">
        <v>1.19</v>
      </c>
      <c r="M2246" s="36">
        <v>9976.65</v>
      </c>
      <c r="N2246" s="37" t="s">
        <v>1539</v>
      </c>
      <c r="O2246" s="14">
        <f t="shared" si="205"/>
        <v>45919.62363425926</v>
      </c>
      <c r="P2246" s="19">
        <f t="shared" si="206"/>
        <v>45919.831967592596</v>
      </c>
      <c r="Q2246" s="20" t="str">
        <f t="shared" si="207"/>
        <v>19/09/2025</v>
      </c>
      <c r="R2246" s="13" t="str">
        <f t="shared" si="208"/>
        <v>19</v>
      </c>
      <c r="S2246" s="13" t="str">
        <f t="shared" si="209"/>
        <v>Fri</v>
      </c>
    </row>
    <row r="2247" spans="1:19" x14ac:dyDescent="0.25">
      <c r="A2247" s="58">
        <v>45919.62363425926</v>
      </c>
      <c r="B2247" s="59">
        <v>444575446</v>
      </c>
      <c r="C2247" s="38" t="s">
        <v>36</v>
      </c>
      <c r="D2247" s="38" t="s">
        <v>37</v>
      </c>
      <c r="E2247" s="38" t="s">
        <v>46</v>
      </c>
      <c r="F2247" s="38" t="s">
        <v>120</v>
      </c>
      <c r="G2247" s="35">
        <v>3647.38</v>
      </c>
      <c r="H2247" s="59">
        <v>443797697</v>
      </c>
      <c r="I2247" s="35">
        <v>0</v>
      </c>
      <c r="J2247" s="35">
        <v>0</v>
      </c>
      <c r="K2247" s="35">
        <v>0</v>
      </c>
      <c r="L2247" s="35">
        <v>1.18</v>
      </c>
      <c r="M2247" s="35">
        <v>9977.83</v>
      </c>
      <c r="N2247" s="38" t="s">
        <v>1539</v>
      </c>
      <c r="O2247" s="14">
        <f t="shared" si="205"/>
        <v>45919.62363425926</v>
      </c>
      <c r="P2247" s="19">
        <f t="shared" si="206"/>
        <v>45919.831967592596</v>
      </c>
      <c r="Q2247" s="20" t="str">
        <f t="shared" si="207"/>
        <v>19/09/2025</v>
      </c>
      <c r="R2247" s="13" t="str">
        <f t="shared" si="208"/>
        <v>19</v>
      </c>
      <c r="S2247" s="13" t="str">
        <f t="shared" si="209"/>
        <v>Fri</v>
      </c>
    </row>
    <row r="2248" spans="1:19" x14ac:dyDescent="0.25">
      <c r="A2248" s="60">
        <v>45919.623692129629</v>
      </c>
      <c r="B2248" s="61">
        <v>444575500</v>
      </c>
      <c r="C2248" s="37" t="s">
        <v>36</v>
      </c>
      <c r="D2248" s="37" t="s">
        <v>38</v>
      </c>
      <c r="E2248" s="37" t="s">
        <v>45</v>
      </c>
      <c r="F2248" s="37" t="s">
        <v>120</v>
      </c>
      <c r="G2248" s="36">
        <v>3647.3</v>
      </c>
      <c r="H2248" s="61">
        <v>443797752</v>
      </c>
      <c r="I2248" s="36">
        <v>0</v>
      </c>
      <c r="J2248" s="36">
        <v>0</v>
      </c>
      <c r="K2248" s="36">
        <v>0</v>
      </c>
      <c r="L2248" s="36">
        <v>0</v>
      </c>
      <c r="M2248" s="36">
        <v>9977.83</v>
      </c>
      <c r="N2248" s="37" t="s">
        <v>114</v>
      </c>
      <c r="O2248" s="14">
        <f t="shared" si="205"/>
        <v>45919.623692129629</v>
      </c>
      <c r="P2248" s="19">
        <f t="shared" si="206"/>
        <v>45919.832025462965</v>
      </c>
      <c r="Q2248" s="20" t="str">
        <f t="shared" si="207"/>
        <v>19/09/2025</v>
      </c>
      <c r="R2248" s="13" t="str">
        <f t="shared" si="208"/>
        <v>19</v>
      </c>
      <c r="S2248" s="13" t="str">
        <f t="shared" si="209"/>
        <v>Fri</v>
      </c>
    </row>
    <row r="2249" spans="1:19" x14ac:dyDescent="0.25">
      <c r="A2249" s="58">
        <v>45919.623692129629</v>
      </c>
      <c r="B2249" s="59">
        <v>444575501</v>
      </c>
      <c r="C2249" s="38" t="s">
        <v>36</v>
      </c>
      <c r="D2249" s="38" t="s">
        <v>38</v>
      </c>
      <c r="E2249" s="38" t="s">
        <v>45</v>
      </c>
      <c r="F2249" s="38" t="s">
        <v>120</v>
      </c>
      <c r="G2249" s="35">
        <v>3647.3</v>
      </c>
      <c r="H2249" s="59">
        <v>443797753</v>
      </c>
      <c r="I2249" s="35">
        <v>0</v>
      </c>
      <c r="J2249" s="35">
        <v>0</v>
      </c>
      <c r="K2249" s="35">
        <v>0</v>
      </c>
      <c r="L2249" s="35">
        <v>0</v>
      </c>
      <c r="M2249" s="35">
        <v>9977.83</v>
      </c>
      <c r="N2249" s="38" t="s">
        <v>109</v>
      </c>
      <c r="O2249" s="14">
        <f t="shared" si="205"/>
        <v>45919.623692129629</v>
      </c>
      <c r="P2249" s="19">
        <f t="shared" si="206"/>
        <v>45919.832025462965</v>
      </c>
      <c r="Q2249" s="20" t="str">
        <f t="shared" si="207"/>
        <v>19/09/2025</v>
      </c>
      <c r="R2249" s="13" t="str">
        <f t="shared" si="208"/>
        <v>19</v>
      </c>
      <c r="S2249" s="13" t="str">
        <f t="shared" si="209"/>
        <v>Fri</v>
      </c>
    </row>
    <row r="2250" spans="1:19" x14ac:dyDescent="0.25">
      <c r="A2250" s="60">
        <v>45919.623692129629</v>
      </c>
      <c r="B2250" s="61">
        <v>444575503</v>
      </c>
      <c r="C2250" s="37" t="s">
        <v>36</v>
      </c>
      <c r="D2250" s="37" t="s">
        <v>38</v>
      </c>
      <c r="E2250" s="37" t="s">
        <v>45</v>
      </c>
      <c r="F2250" s="37" t="s">
        <v>120</v>
      </c>
      <c r="G2250" s="36">
        <v>3647.3</v>
      </c>
      <c r="H2250" s="61">
        <v>443797755</v>
      </c>
      <c r="I2250" s="36">
        <v>0</v>
      </c>
      <c r="J2250" s="36">
        <v>0</v>
      </c>
      <c r="K2250" s="36">
        <v>0</v>
      </c>
      <c r="L2250" s="36">
        <v>0</v>
      </c>
      <c r="M2250" s="36">
        <v>9977.83</v>
      </c>
      <c r="N2250" s="37" t="s">
        <v>108</v>
      </c>
      <c r="O2250" s="14">
        <f t="shared" si="205"/>
        <v>45919.623692129629</v>
      </c>
      <c r="P2250" s="19">
        <f t="shared" si="206"/>
        <v>45919.832025462965</v>
      </c>
      <c r="Q2250" s="20" t="str">
        <f t="shared" si="207"/>
        <v>19/09/2025</v>
      </c>
      <c r="R2250" s="13" t="str">
        <f t="shared" si="208"/>
        <v>19</v>
      </c>
      <c r="S2250" s="13" t="str">
        <f t="shared" si="209"/>
        <v>Fri</v>
      </c>
    </row>
    <row r="2251" spans="1:19" x14ac:dyDescent="0.25">
      <c r="A2251" s="58">
        <v>45919.623703703706</v>
      </c>
      <c r="B2251" s="59">
        <v>444575504</v>
      </c>
      <c r="C2251" s="38" t="s">
        <v>36</v>
      </c>
      <c r="D2251" s="38" t="s">
        <v>38</v>
      </c>
      <c r="E2251" s="38" t="s">
        <v>45</v>
      </c>
      <c r="F2251" s="38" t="s">
        <v>120</v>
      </c>
      <c r="G2251" s="35">
        <v>3647.3</v>
      </c>
      <c r="H2251" s="59">
        <v>443797756</v>
      </c>
      <c r="I2251" s="35">
        <v>0</v>
      </c>
      <c r="J2251" s="35">
        <v>0</v>
      </c>
      <c r="K2251" s="35">
        <v>0</v>
      </c>
      <c r="L2251" s="35">
        <v>0</v>
      </c>
      <c r="M2251" s="35">
        <v>9977.83</v>
      </c>
      <c r="N2251" s="38" t="s">
        <v>48</v>
      </c>
      <c r="O2251" s="14">
        <f t="shared" si="205"/>
        <v>45919.623703703706</v>
      </c>
      <c r="P2251" s="19">
        <f t="shared" si="206"/>
        <v>45919.832037037042</v>
      </c>
      <c r="Q2251" s="20" t="str">
        <f t="shared" si="207"/>
        <v>19/09/2025</v>
      </c>
      <c r="R2251" s="13" t="str">
        <f t="shared" si="208"/>
        <v>19</v>
      </c>
      <c r="S2251" s="13" t="str">
        <f t="shared" si="209"/>
        <v>Fri</v>
      </c>
    </row>
    <row r="2252" spans="1:19" x14ac:dyDescent="0.25">
      <c r="A2252" s="60">
        <v>45919.623703703706</v>
      </c>
      <c r="B2252" s="61">
        <v>444575505</v>
      </c>
      <c r="C2252" s="37" t="s">
        <v>36</v>
      </c>
      <c r="D2252" s="37" t="s">
        <v>38</v>
      </c>
      <c r="E2252" s="37" t="s">
        <v>45</v>
      </c>
      <c r="F2252" s="37" t="s">
        <v>120</v>
      </c>
      <c r="G2252" s="36">
        <v>3647.3</v>
      </c>
      <c r="H2252" s="61">
        <v>443797758</v>
      </c>
      <c r="I2252" s="36">
        <v>0</v>
      </c>
      <c r="J2252" s="36">
        <v>0</v>
      </c>
      <c r="K2252" s="36">
        <v>0</v>
      </c>
      <c r="L2252" s="36">
        <v>0</v>
      </c>
      <c r="M2252" s="36">
        <v>9977.83</v>
      </c>
      <c r="N2252" s="37" t="s">
        <v>52</v>
      </c>
      <c r="O2252" s="14">
        <f t="shared" si="205"/>
        <v>45919.623703703706</v>
      </c>
      <c r="P2252" s="19">
        <f t="shared" si="206"/>
        <v>45919.832037037042</v>
      </c>
      <c r="Q2252" s="20" t="str">
        <f t="shared" si="207"/>
        <v>19/09/2025</v>
      </c>
      <c r="R2252" s="13" t="str">
        <f t="shared" si="208"/>
        <v>19</v>
      </c>
      <c r="S2252" s="13" t="str">
        <f t="shared" si="209"/>
        <v>Fri</v>
      </c>
    </row>
    <row r="2253" spans="1:19" x14ac:dyDescent="0.25">
      <c r="A2253" s="58">
        <v>45919.623703703706</v>
      </c>
      <c r="B2253" s="59">
        <v>444575506</v>
      </c>
      <c r="C2253" s="38" t="s">
        <v>36</v>
      </c>
      <c r="D2253" s="38" t="s">
        <v>38</v>
      </c>
      <c r="E2253" s="38" t="s">
        <v>45</v>
      </c>
      <c r="F2253" s="38" t="s">
        <v>120</v>
      </c>
      <c r="G2253" s="35">
        <v>3647.25</v>
      </c>
      <c r="H2253" s="59">
        <v>443797759</v>
      </c>
      <c r="I2253" s="35">
        <v>0</v>
      </c>
      <c r="J2253" s="35">
        <v>0</v>
      </c>
      <c r="K2253" s="35">
        <v>0</v>
      </c>
      <c r="L2253" s="35">
        <v>0</v>
      </c>
      <c r="M2253" s="35">
        <v>9977.83</v>
      </c>
      <c r="N2253" s="38" t="s">
        <v>47</v>
      </c>
      <c r="O2253" s="14">
        <f t="shared" si="205"/>
        <v>45919.623703703706</v>
      </c>
      <c r="P2253" s="19">
        <f t="shared" si="206"/>
        <v>45919.832037037042</v>
      </c>
      <c r="Q2253" s="20" t="str">
        <f t="shared" si="207"/>
        <v>19/09/2025</v>
      </c>
      <c r="R2253" s="13" t="str">
        <f t="shared" si="208"/>
        <v>19</v>
      </c>
      <c r="S2253" s="13" t="str">
        <f t="shared" si="209"/>
        <v>Fri</v>
      </c>
    </row>
    <row r="2254" spans="1:19" x14ac:dyDescent="0.25">
      <c r="A2254" s="60">
        <v>45919.624421296299</v>
      </c>
      <c r="B2254" s="61">
        <v>444576657</v>
      </c>
      <c r="C2254" s="37" t="s">
        <v>36</v>
      </c>
      <c r="D2254" s="37" t="s">
        <v>37</v>
      </c>
      <c r="E2254" s="37" t="s">
        <v>46</v>
      </c>
      <c r="F2254" s="37" t="s">
        <v>120</v>
      </c>
      <c r="G2254" s="36">
        <v>3647.86</v>
      </c>
      <c r="H2254" s="61">
        <v>443798962</v>
      </c>
      <c r="I2254" s="36">
        <v>0</v>
      </c>
      <c r="J2254" s="36">
        <v>0</v>
      </c>
      <c r="K2254" s="36">
        <v>0</v>
      </c>
      <c r="L2254" s="36">
        <v>0.97</v>
      </c>
      <c r="M2254" s="36">
        <v>9978.7999999999993</v>
      </c>
      <c r="N2254" s="37" t="s">
        <v>1540</v>
      </c>
      <c r="O2254" s="14">
        <f t="shared" si="205"/>
        <v>45919.624421296299</v>
      </c>
      <c r="P2254" s="19">
        <f t="shared" si="206"/>
        <v>45919.832754629635</v>
      </c>
      <c r="Q2254" s="20" t="str">
        <f t="shared" si="207"/>
        <v>19/09/2025</v>
      </c>
      <c r="R2254" s="13" t="str">
        <f t="shared" si="208"/>
        <v>19</v>
      </c>
      <c r="S2254" s="13" t="str">
        <f t="shared" si="209"/>
        <v>Fri</v>
      </c>
    </row>
    <row r="2255" spans="1:19" x14ac:dyDescent="0.25">
      <c r="A2255" s="58">
        <v>45919.624502314815</v>
      </c>
      <c r="B2255" s="59">
        <v>444576836</v>
      </c>
      <c r="C2255" s="38" t="s">
        <v>36</v>
      </c>
      <c r="D2255" s="38" t="s">
        <v>38</v>
      </c>
      <c r="E2255" s="38" t="s">
        <v>45</v>
      </c>
      <c r="F2255" s="38" t="s">
        <v>120</v>
      </c>
      <c r="G2255" s="35">
        <v>3647.81</v>
      </c>
      <c r="H2255" s="59">
        <v>443799154</v>
      </c>
      <c r="I2255" s="35">
        <v>0</v>
      </c>
      <c r="J2255" s="35">
        <v>0</v>
      </c>
      <c r="K2255" s="35">
        <v>0</v>
      </c>
      <c r="L2255" s="35">
        <v>0</v>
      </c>
      <c r="M2255" s="35">
        <v>9978.7999999999993</v>
      </c>
      <c r="N2255" s="38" t="s">
        <v>107</v>
      </c>
      <c r="O2255" s="14">
        <f t="shared" si="205"/>
        <v>45919.624502314815</v>
      </c>
      <c r="P2255" s="19">
        <f t="shared" si="206"/>
        <v>45919.832835648151</v>
      </c>
      <c r="Q2255" s="20" t="str">
        <f t="shared" si="207"/>
        <v>19/09/2025</v>
      </c>
      <c r="R2255" s="13" t="str">
        <f t="shared" si="208"/>
        <v>19</v>
      </c>
      <c r="S2255" s="13" t="str">
        <f t="shared" si="209"/>
        <v>Fri</v>
      </c>
    </row>
    <row r="2256" spans="1:19" x14ac:dyDescent="0.25">
      <c r="A2256" s="60">
        <v>45919.625011574077</v>
      </c>
      <c r="B2256" s="61">
        <v>444577764</v>
      </c>
      <c r="C2256" s="37" t="s">
        <v>36</v>
      </c>
      <c r="D2256" s="37" t="s">
        <v>38</v>
      </c>
      <c r="E2256" s="37" t="s">
        <v>45</v>
      </c>
      <c r="F2256" s="37" t="s">
        <v>120</v>
      </c>
      <c r="G2256" s="36">
        <v>3648.5</v>
      </c>
      <c r="H2256" s="61">
        <v>443800144</v>
      </c>
      <c r="I2256" s="36">
        <v>0</v>
      </c>
      <c r="J2256" s="36">
        <v>0</v>
      </c>
      <c r="K2256" s="36">
        <v>0</v>
      </c>
      <c r="L2256" s="36">
        <v>0</v>
      </c>
      <c r="M2256" s="36">
        <v>9978.7999999999993</v>
      </c>
      <c r="N2256" s="37" t="s">
        <v>76</v>
      </c>
      <c r="O2256" s="14">
        <f t="shared" si="205"/>
        <v>45919.625011574077</v>
      </c>
      <c r="P2256" s="19">
        <f t="shared" si="206"/>
        <v>45919.833344907413</v>
      </c>
      <c r="Q2256" s="20" t="str">
        <f t="shared" si="207"/>
        <v>19/09/2025</v>
      </c>
      <c r="R2256" s="13" t="str">
        <f t="shared" si="208"/>
        <v>20</v>
      </c>
      <c r="S2256" s="13" t="str">
        <f t="shared" si="209"/>
        <v>Fri</v>
      </c>
    </row>
    <row r="2257" spans="1:19" x14ac:dyDescent="0.25">
      <c r="A2257" s="58">
        <v>45919.625011574077</v>
      </c>
      <c r="B2257" s="59">
        <v>444577768</v>
      </c>
      <c r="C2257" s="38" t="s">
        <v>36</v>
      </c>
      <c r="D2257" s="38" t="s">
        <v>38</v>
      </c>
      <c r="E2257" s="38" t="s">
        <v>45</v>
      </c>
      <c r="F2257" s="38" t="s">
        <v>120</v>
      </c>
      <c r="G2257" s="35">
        <v>3648.51</v>
      </c>
      <c r="H2257" s="59">
        <v>443800148</v>
      </c>
      <c r="I2257" s="35">
        <v>0</v>
      </c>
      <c r="J2257" s="35">
        <v>0</v>
      </c>
      <c r="K2257" s="35">
        <v>0</v>
      </c>
      <c r="L2257" s="35">
        <v>0</v>
      </c>
      <c r="M2257" s="35">
        <v>9978.7999999999993</v>
      </c>
      <c r="N2257" s="38" t="s">
        <v>75</v>
      </c>
      <c r="O2257" s="14">
        <f t="shared" si="205"/>
        <v>45919.625011574077</v>
      </c>
      <c r="P2257" s="19">
        <f t="shared" si="206"/>
        <v>45919.833344907413</v>
      </c>
      <c r="Q2257" s="20" t="str">
        <f t="shared" si="207"/>
        <v>19/09/2025</v>
      </c>
      <c r="R2257" s="13" t="str">
        <f t="shared" si="208"/>
        <v>20</v>
      </c>
      <c r="S2257" s="13" t="str">
        <f t="shared" si="209"/>
        <v>Fri</v>
      </c>
    </row>
    <row r="2258" spans="1:19" x14ac:dyDescent="0.25">
      <c r="A2258" s="60">
        <v>45919.625023148146</v>
      </c>
      <c r="B2258" s="61">
        <v>444577773</v>
      </c>
      <c r="C2258" s="37" t="s">
        <v>36</v>
      </c>
      <c r="D2258" s="37" t="s">
        <v>37</v>
      </c>
      <c r="E2258" s="37" t="s">
        <v>46</v>
      </c>
      <c r="F2258" s="37" t="s">
        <v>120</v>
      </c>
      <c r="G2258" s="36">
        <v>3648.82</v>
      </c>
      <c r="H2258" s="61">
        <v>443800154</v>
      </c>
      <c r="I2258" s="36">
        <v>0</v>
      </c>
      <c r="J2258" s="36">
        <v>0</v>
      </c>
      <c r="K2258" s="36">
        <v>0</v>
      </c>
      <c r="L2258" s="36">
        <v>-1.52</v>
      </c>
      <c r="M2258" s="36">
        <v>9977.2800000000007</v>
      </c>
      <c r="N2258" s="37" t="s">
        <v>1541</v>
      </c>
      <c r="O2258" s="14">
        <f t="shared" si="205"/>
        <v>45919.625023148146</v>
      </c>
      <c r="P2258" s="19">
        <f t="shared" si="206"/>
        <v>45919.833356481482</v>
      </c>
      <c r="Q2258" s="20" t="str">
        <f t="shared" si="207"/>
        <v>19/09/2025</v>
      </c>
      <c r="R2258" s="13" t="str">
        <f t="shared" si="208"/>
        <v>20</v>
      </c>
      <c r="S2258" s="13" t="str">
        <f t="shared" si="209"/>
        <v>Fri</v>
      </c>
    </row>
    <row r="2259" spans="1:19" x14ac:dyDescent="0.25">
      <c r="A2259" s="58">
        <v>45919.625162037039</v>
      </c>
      <c r="B2259" s="59">
        <v>444577922</v>
      </c>
      <c r="C2259" s="38" t="s">
        <v>36</v>
      </c>
      <c r="D2259" s="38" t="s">
        <v>38</v>
      </c>
      <c r="E2259" s="38" t="s">
        <v>45</v>
      </c>
      <c r="F2259" s="38" t="s">
        <v>120</v>
      </c>
      <c r="G2259" s="35">
        <v>3648.4</v>
      </c>
      <c r="H2259" s="59">
        <v>443800311</v>
      </c>
      <c r="I2259" s="35">
        <v>0</v>
      </c>
      <c r="J2259" s="35">
        <v>0</v>
      </c>
      <c r="K2259" s="35">
        <v>0</v>
      </c>
      <c r="L2259" s="35">
        <v>0</v>
      </c>
      <c r="M2259" s="35">
        <v>9977.2800000000007</v>
      </c>
      <c r="N2259" s="38" t="s">
        <v>74</v>
      </c>
      <c r="O2259" s="14">
        <f t="shared" si="205"/>
        <v>45919.625162037039</v>
      </c>
      <c r="P2259" s="19">
        <f t="shared" si="206"/>
        <v>45919.833495370374</v>
      </c>
      <c r="Q2259" s="20" t="str">
        <f t="shared" si="207"/>
        <v>19/09/2025</v>
      </c>
      <c r="R2259" s="13" t="str">
        <f t="shared" si="208"/>
        <v>20</v>
      </c>
      <c r="S2259" s="13" t="str">
        <f t="shared" si="209"/>
        <v>Fri</v>
      </c>
    </row>
    <row r="2260" spans="1:19" x14ac:dyDescent="0.25">
      <c r="A2260" s="60">
        <v>45919.626458333332</v>
      </c>
      <c r="B2260" s="61">
        <v>444578630</v>
      </c>
      <c r="C2260" s="37" t="s">
        <v>36</v>
      </c>
      <c r="D2260" s="37" t="s">
        <v>37</v>
      </c>
      <c r="E2260" s="37" t="s">
        <v>46</v>
      </c>
      <c r="F2260" s="37" t="s">
        <v>120</v>
      </c>
      <c r="G2260" s="36">
        <v>3649.39</v>
      </c>
      <c r="H2260" s="61">
        <v>443801077</v>
      </c>
      <c r="I2260" s="36">
        <v>0</v>
      </c>
      <c r="J2260" s="36">
        <v>0</v>
      </c>
      <c r="K2260" s="36">
        <v>0</v>
      </c>
      <c r="L2260" s="36">
        <v>-3.04</v>
      </c>
      <c r="M2260" s="36">
        <v>9974.24</v>
      </c>
      <c r="N2260" s="37" t="s">
        <v>1550</v>
      </c>
      <c r="O2260" s="14">
        <f t="shared" ref="O2260:O2277" si="210">A2260</f>
        <v>45919.626458333332</v>
      </c>
      <c r="P2260" s="19">
        <f t="shared" ref="P2260:P2277" si="211">O2260+(5/24)</f>
        <v>45919.834791666668</v>
      </c>
      <c r="Q2260" s="20" t="str">
        <f t="shared" ref="Q2260:Q2277" si="212">TEXT(P2260,"dd/mm/yyyy")</f>
        <v>19/09/2025</v>
      </c>
      <c r="R2260" s="13" t="str">
        <f t="shared" ref="R2260:R2277" si="213">TEXT(P2260,"hh")</f>
        <v>20</v>
      </c>
      <c r="S2260" s="13" t="str">
        <f t="shared" ref="S2260:S2277" si="214">TEXT(P2260,"ddd")</f>
        <v>Fri</v>
      </c>
    </row>
    <row r="2261" spans="1:19" x14ac:dyDescent="0.25">
      <c r="A2261" s="58">
        <v>45919.626458333332</v>
      </c>
      <c r="B2261" s="59">
        <v>444578631</v>
      </c>
      <c r="C2261" s="38" t="s">
        <v>36</v>
      </c>
      <c r="D2261" s="38" t="s">
        <v>37</v>
      </c>
      <c r="E2261" s="38" t="s">
        <v>46</v>
      </c>
      <c r="F2261" s="38" t="s">
        <v>120</v>
      </c>
      <c r="G2261" s="35">
        <v>3649.39</v>
      </c>
      <c r="H2261" s="59">
        <v>443801078</v>
      </c>
      <c r="I2261" s="35">
        <v>0</v>
      </c>
      <c r="J2261" s="35">
        <v>0</v>
      </c>
      <c r="K2261" s="35">
        <v>0</v>
      </c>
      <c r="L2261" s="35">
        <v>-3</v>
      </c>
      <c r="M2261" s="35">
        <v>9971.24</v>
      </c>
      <c r="N2261" s="38" t="s">
        <v>1551</v>
      </c>
      <c r="O2261" s="14">
        <f t="shared" si="210"/>
        <v>45919.626458333332</v>
      </c>
      <c r="P2261" s="19">
        <f t="shared" si="211"/>
        <v>45919.834791666668</v>
      </c>
      <c r="Q2261" s="20" t="str">
        <f t="shared" si="212"/>
        <v>19/09/2025</v>
      </c>
      <c r="R2261" s="13" t="str">
        <f t="shared" si="213"/>
        <v>20</v>
      </c>
      <c r="S2261" s="13" t="str">
        <f t="shared" si="214"/>
        <v>Fri</v>
      </c>
    </row>
    <row r="2262" spans="1:19" x14ac:dyDescent="0.25">
      <c r="A2262" s="60">
        <v>45919.626539351855</v>
      </c>
      <c r="B2262" s="61">
        <v>444578680</v>
      </c>
      <c r="C2262" s="37" t="s">
        <v>36</v>
      </c>
      <c r="D2262" s="37" t="s">
        <v>37</v>
      </c>
      <c r="E2262" s="37" t="s">
        <v>46</v>
      </c>
      <c r="F2262" s="37" t="s">
        <v>120</v>
      </c>
      <c r="G2262" s="36">
        <v>3649.57</v>
      </c>
      <c r="H2262" s="61">
        <v>443801132</v>
      </c>
      <c r="I2262" s="36">
        <v>0</v>
      </c>
      <c r="J2262" s="36">
        <v>0</v>
      </c>
      <c r="K2262" s="36">
        <v>0</v>
      </c>
      <c r="L2262" s="36">
        <v>-3</v>
      </c>
      <c r="M2262" s="36">
        <v>9968.24</v>
      </c>
      <c r="N2262" s="37" t="s">
        <v>1552</v>
      </c>
      <c r="O2262" s="14">
        <f t="shared" si="210"/>
        <v>45919.626539351855</v>
      </c>
      <c r="P2262" s="19">
        <f t="shared" si="211"/>
        <v>45919.834872685191</v>
      </c>
      <c r="Q2262" s="20" t="str">
        <f t="shared" si="212"/>
        <v>19/09/2025</v>
      </c>
      <c r="R2262" s="13" t="str">
        <f t="shared" si="213"/>
        <v>20</v>
      </c>
      <c r="S2262" s="13" t="str">
        <f t="shared" si="214"/>
        <v>Fri</v>
      </c>
    </row>
    <row r="2263" spans="1:19" x14ac:dyDescent="0.25">
      <c r="A2263" s="58">
        <v>45919.626550925925</v>
      </c>
      <c r="B2263" s="59">
        <v>444578878</v>
      </c>
      <c r="C2263" s="38" t="s">
        <v>36</v>
      </c>
      <c r="D2263" s="38" t="s">
        <v>37</v>
      </c>
      <c r="E2263" s="38" t="s">
        <v>46</v>
      </c>
      <c r="F2263" s="38" t="s">
        <v>120</v>
      </c>
      <c r="G2263" s="35">
        <v>3649.7</v>
      </c>
      <c r="H2263" s="59">
        <v>443801331</v>
      </c>
      <c r="I2263" s="35">
        <v>0</v>
      </c>
      <c r="J2263" s="35">
        <v>0</v>
      </c>
      <c r="K2263" s="35">
        <v>0</v>
      </c>
      <c r="L2263" s="35">
        <v>-3.13</v>
      </c>
      <c r="M2263" s="35">
        <v>9965.11</v>
      </c>
      <c r="N2263" s="38" t="s">
        <v>1553</v>
      </c>
      <c r="O2263" s="14">
        <f t="shared" si="210"/>
        <v>45919.626550925925</v>
      </c>
      <c r="P2263" s="19">
        <f t="shared" si="211"/>
        <v>45919.83488425926</v>
      </c>
      <c r="Q2263" s="20" t="str">
        <f t="shared" si="212"/>
        <v>19/09/2025</v>
      </c>
      <c r="R2263" s="13" t="str">
        <f t="shared" si="213"/>
        <v>20</v>
      </c>
      <c r="S2263" s="13" t="str">
        <f t="shared" si="214"/>
        <v>Fri</v>
      </c>
    </row>
    <row r="2264" spans="1:19" x14ac:dyDescent="0.25">
      <c r="A2264" s="60">
        <v>45919.626631944448</v>
      </c>
      <c r="B2264" s="61">
        <v>444578962</v>
      </c>
      <c r="C2264" s="37" t="s">
        <v>36</v>
      </c>
      <c r="D2264" s="37" t="s">
        <v>37</v>
      </c>
      <c r="E2264" s="37" t="s">
        <v>46</v>
      </c>
      <c r="F2264" s="37" t="s">
        <v>120</v>
      </c>
      <c r="G2264" s="36">
        <v>3649.88</v>
      </c>
      <c r="H2264" s="61">
        <v>443801418</v>
      </c>
      <c r="I2264" s="36">
        <v>0</v>
      </c>
      <c r="J2264" s="36">
        <v>0</v>
      </c>
      <c r="K2264" s="36">
        <v>0</v>
      </c>
      <c r="L2264" s="36">
        <v>-2.58</v>
      </c>
      <c r="M2264" s="36">
        <v>9962.5300000000007</v>
      </c>
      <c r="N2264" s="37" t="s">
        <v>1554</v>
      </c>
      <c r="O2264" s="14">
        <f t="shared" si="210"/>
        <v>45919.626631944448</v>
      </c>
      <c r="P2264" s="19">
        <f t="shared" si="211"/>
        <v>45919.834965277783</v>
      </c>
      <c r="Q2264" s="20" t="str">
        <f t="shared" si="212"/>
        <v>19/09/2025</v>
      </c>
      <c r="R2264" s="13" t="str">
        <f t="shared" si="213"/>
        <v>20</v>
      </c>
      <c r="S2264" s="13" t="str">
        <f t="shared" si="214"/>
        <v>Fri</v>
      </c>
    </row>
    <row r="2265" spans="1:19" x14ac:dyDescent="0.25">
      <c r="A2265" s="58">
        <v>45919.626666666663</v>
      </c>
      <c r="B2265" s="59">
        <v>444578992</v>
      </c>
      <c r="C2265" s="38" t="s">
        <v>36</v>
      </c>
      <c r="D2265" s="38" t="s">
        <v>37</v>
      </c>
      <c r="E2265" s="38" t="s">
        <v>46</v>
      </c>
      <c r="F2265" s="38" t="s">
        <v>120</v>
      </c>
      <c r="G2265" s="35">
        <v>3650.01</v>
      </c>
      <c r="H2265" s="59">
        <v>443801448</v>
      </c>
      <c r="I2265" s="35">
        <v>0</v>
      </c>
      <c r="J2265" s="35">
        <v>0</v>
      </c>
      <c r="K2265" s="35">
        <v>0</v>
      </c>
      <c r="L2265" s="35">
        <v>-3.18</v>
      </c>
      <c r="M2265" s="35">
        <v>9959.35</v>
      </c>
      <c r="N2265" s="38" t="s">
        <v>1555</v>
      </c>
      <c r="O2265" s="14">
        <f t="shared" si="210"/>
        <v>45919.626666666663</v>
      </c>
      <c r="P2265" s="19">
        <f t="shared" si="211"/>
        <v>45919.834999999999</v>
      </c>
      <c r="Q2265" s="20" t="str">
        <f t="shared" si="212"/>
        <v>19/09/2025</v>
      </c>
      <c r="R2265" s="13" t="str">
        <f t="shared" si="213"/>
        <v>20</v>
      </c>
      <c r="S2265" s="13" t="str">
        <f t="shared" si="214"/>
        <v>Fri</v>
      </c>
    </row>
    <row r="2266" spans="1:19" x14ac:dyDescent="0.25">
      <c r="A2266" s="60">
        <v>45919.626747685186</v>
      </c>
      <c r="B2266" s="61">
        <v>444579037</v>
      </c>
      <c r="C2266" s="37" t="s">
        <v>36</v>
      </c>
      <c r="D2266" s="37" t="s">
        <v>37</v>
      </c>
      <c r="E2266" s="37" t="s">
        <v>46</v>
      </c>
      <c r="F2266" s="37" t="s">
        <v>120</v>
      </c>
      <c r="G2266" s="36">
        <v>3650.3</v>
      </c>
      <c r="H2266" s="61">
        <v>443801492</v>
      </c>
      <c r="I2266" s="36">
        <v>0</v>
      </c>
      <c r="J2266" s="36">
        <v>0</v>
      </c>
      <c r="K2266" s="36">
        <v>0</v>
      </c>
      <c r="L2266" s="36">
        <v>-3</v>
      </c>
      <c r="M2266" s="36">
        <v>9956.35</v>
      </c>
      <c r="N2266" s="37" t="s">
        <v>1556</v>
      </c>
      <c r="O2266" s="14">
        <f t="shared" si="210"/>
        <v>45919.626747685186</v>
      </c>
      <c r="P2266" s="19">
        <f t="shared" si="211"/>
        <v>45919.835081018522</v>
      </c>
      <c r="Q2266" s="20" t="str">
        <f t="shared" si="212"/>
        <v>19/09/2025</v>
      </c>
      <c r="R2266" s="13" t="str">
        <f t="shared" si="213"/>
        <v>20</v>
      </c>
      <c r="S2266" s="13" t="str">
        <f t="shared" si="214"/>
        <v>Fri</v>
      </c>
    </row>
    <row r="2267" spans="1:19" x14ac:dyDescent="0.25">
      <c r="A2267" s="58">
        <v>45919.626747685186</v>
      </c>
      <c r="B2267" s="59">
        <v>444579038</v>
      </c>
      <c r="C2267" s="38" t="s">
        <v>36</v>
      </c>
      <c r="D2267" s="38" t="s">
        <v>37</v>
      </c>
      <c r="E2267" s="38" t="s">
        <v>46</v>
      </c>
      <c r="F2267" s="38" t="s">
        <v>120</v>
      </c>
      <c r="G2267" s="35">
        <v>3650.3</v>
      </c>
      <c r="H2267" s="59">
        <v>443801493</v>
      </c>
      <c r="I2267" s="35">
        <v>0</v>
      </c>
      <c r="J2267" s="35">
        <v>0</v>
      </c>
      <c r="K2267" s="35">
        <v>0</v>
      </c>
      <c r="L2267" s="35">
        <v>-3</v>
      </c>
      <c r="M2267" s="35">
        <v>9953.35</v>
      </c>
      <c r="N2267" s="38" t="s">
        <v>1556</v>
      </c>
      <c r="O2267" s="14">
        <f t="shared" si="210"/>
        <v>45919.626747685186</v>
      </c>
      <c r="P2267" s="19">
        <f t="shared" si="211"/>
        <v>45919.835081018522</v>
      </c>
      <c r="Q2267" s="20" t="str">
        <f t="shared" si="212"/>
        <v>19/09/2025</v>
      </c>
      <c r="R2267" s="13" t="str">
        <f t="shared" si="213"/>
        <v>20</v>
      </c>
      <c r="S2267" s="13" t="str">
        <f t="shared" si="214"/>
        <v>Fri</v>
      </c>
    </row>
    <row r="2268" spans="1:19" x14ac:dyDescent="0.25">
      <c r="A2268" s="60">
        <v>45919.626747685186</v>
      </c>
      <c r="B2268" s="61">
        <v>444579039</v>
      </c>
      <c r="C2268" s="37" t="s">
        <v>36</v>
      </c>
      <c r="D2268" s="37" t="s">
        <v>37</v>
      </c>
      <c r="E2268" s="37" t="s">
        <v>46</v>
      </c>
      <c r="F2268" s="37" t="s">
        <v>120</v>
      </c>
      <c r="G2268" s="36">
        <v>3650.3</v>
      </c>
      <c r="H2268" s="61">
        <v>443801494</v>
      </c>
      <c r="I2268" s="36">
        <v>0</v>
      </c>
      <c r="J2268" s="36">
        <v>0</v>
      </c>
      <c r="K2268" s="36">
        <v>0</v>
      </c>
      <c r="L2268" s="36">
        <v>-3</v>
      </c>
      <c r="M2268" s="36">
        <v>9950.35</v>
      </c>
      <c r="N2268" s="37" t="s">
        <v>1556</v>
      </c>
      <c r="O2268" s="14">
        <f t="shared" si="210"/>
        <v>45919.626747685186</v>
      </c>
      <c r="P2268" s="19">
        <f t="shared" si="211"/>
        <v>45919.835081018522</v>
      </c>
      <c r="Q2268" s="20" t="str">
        <f t="shared" si="212"/>
        <v>19/09/2025</v>
      </c>
      <c r="R2268" s="13" t="str">
        <f t="shared" si="213"/>
        <v>20</v>
      </c>
      <c r="S2268" s="13" t="str">
        <f t="shared" si="214"/>
        <v>Fri</v>
      </c>
    </row>
    <row r="2269" spans="1:19" x14ac:dyDescent="0.25">
      <c r="A2269" s="58">
        <v>45919.626747685186</v>
      </c>
      <c r="B2269" s="59">
        <v>444579040</v>
      </c>
      <c r="C2269" s="38" t="s">
        <v>36</v>
      </c>
      <c r="D2269" s="38" t="s">
        <v>37</v>
      </c>
      <c r="E2269" s="38" t="s">
        <v>46</v>
      </c>
      <c r="F2269" s="38" t="s">
        <v>120</v>
      </c>
      <c r="G2269" s="35">
        <v>3650.3</v>
      </c>
      <c r="H2269" s="59">
        <v>443801495</v>
      </c>
      <c r="I2269" s="35">
        <v>0</v>
      </c>
      <c r="J2269" s="35">
        <v>0</v>
      </c>
      <c r="K2269" s="35">
        <v>0</v>
      </c>
      <c r="L2269" s="35">
        <v>-3.05</v>
      </c>
      <c r="M2269" s="35">
        <v>9947.2999999999993</v>
      </c>
      <c r="N2269" s="38" t="s">
        <v>1556</v>
      </c>
      <c r="O2269" s="14">
        <f t="shared" si="210"/>
        <v>45919.626747685186</v>
      </c>
      <c r="P2269" s="19">
        <f t="shared" si="211"/>
        <v>45919.835081018522</v>
      </c>
      <c r="Q2269" s="20" t="str">
        <f t="shared" si="212"/>
        <v>19/09/2025</v>
      </c>
      <c r="R2269" s="13" t="str">
        <f t="shared" si="213"/>
        <v>20</v>
      </c>
      <c r="S2269" s="13" t="str">
        <f t="shared" si="214"/>
        <v>Fri</v>
      </c>
    </row>
    <row r="2270" spans="1:19" x14ac:dyDescent="0.25">
      <c r="A2270" s="60">
        <v>45919.626898148148</v>
      </c>
      <c r="B2270" s="61">
        <v>444579246</v>
      </c>
      <c r="C2270" s="37" t="s">
        <v>36</v>
      </c>
      <c r="D2270" s="37" t="s">
        <v>37</v>
      </c>
      <c r="E2270" s="37" t="s">
        <v>46</v>
      </c>
      <c r="F2270" s="37" t="s">
        <v>120</v>
      </c>
      <c r="G2270" s="36">
        <v>3650.82</v>
      </c>
      <c r="H2270" s="61">
        <v>443801719</v>
      </c>
      <c r="I2270" s="36">
        <v>0</v>
      </c>
      <c r="J2270" s="36">
        <v>0</v>
      </c>
      <c r="K2270" s="36">
        <v>0</v>
      </c>
      <c r="L2270" s="36">
        <v>-3.01</v>
      </c>
      <c r="M2270" s="36">
        <v>9944.2900000000009</v>
      </c>
      <c r="N2270" s="37" t="s">
        <v>1557</v>
      </c>
      <c r="O2270" s="14">
        <f t="shared" si="210"/>
        <v>45919.626898148148</v>
      </c>
      <c r="P2270" s="19">
        <f t="shared" si="211"/>
        <v>45919.835231481484</v>
      </c>
      <c r="Q2270" s="20" t="str">
        <f t="shared" si="212"/>
        <v>19/09/2025</v>
      </c>
      <c r="R2270" s="13" t="str">
        <f t="shared" si="213"/>
        <v>20</v>
      </c>
      <c r="S2270" s="13" t="str">
        <f t="shared" si="214"/>
        <v>Fri</v>
      </c>
    </row>
    <row r="2271" spans="1:19" x14ac:dyDescent="0.25">
      <c r="A2271" s="58">
        <v>45919.62809027778</v>
      </c>
      <c r="B2271" s="59">
        <v>444580578</v>
      </c>
      <c r="C2271" s="38" t="s">
        <v>36</v>
      </c>
      <c r="D2271" s="38" t="s">
        <v>37</v>
      </c>
      <c r="E2271" s="38" t="s">
        <v>45</v>
      </c>
      <c r="F2271" s="38" t="s">
        <v>120</v>
      </c>
      <c r="G2271" s="35">
        <v>3650.34</v>
      </c>
      <c r="H2271" s="59">
        <v>443803156</v>
      </c>
      <c r="I2271" s="35">
        <v>0</v>
      </c>
      <c r="J2271" s="35">
        <v>0</v>
      </c>
      <c r="K2271" s="35">
        <v>0</v>
      </c>
      <c r="L2271" s="35">
        <v>0</v>
      </c>
      <c r="M2271" s="35">
        <v>9944.2900000000009</v>
      </c>
      <c r="N2271" s="38" t="s">
        <v>116</v>
      </c>
      <c r="O2271" s="14">
        <f t="shared" si="210"/>
        <v>45919.62809027778</v>
      </c>
      <c r="P2271" s="19">
        <f t="shared" si="211"/>
        <v>45919.836423611116</v>
      </c>
      <c r="Q2271" s="20" t="str">
        <f t="shared" si="212"/>
        <v>19/09/2025</v>
      </c>
      <c r="R2271" s="13" t="str">
        <f t="shared" si="213"/>
        <v>20</v>
      </c>
      <c r="S2271" s="13" t="str">
        <f t="shared" si="214"/>
        <v>Fri</v>
      </c>
    </row>
    <row r="2272" spans="1:19" x14ac:dyDescent="0.25">
      <c r="A2272" s="60">
        <v>45919.62809027778</v>
      </c>
      <c r="B2272" s="61">
        <v>444580580</v>
      </c>
      <c r="C2272" s="37" t="s">
        <v>36</v>
      </c>
      <c r="D2272" s="37" t="s">
        <v>37</v>
      </c>
      <c r="E2272" s="37" t="s">
        <v>45</v>
      </c>
      <c r="F2272" s="37" t="s">
        <v>120</v>
      </c>
      <c r="G2272" s="36">
        <v>3650.34</v>
      </c>
      <c r="H2272" s="61">
        <v>443803158</v>
      </c>
      <c r="I2272" s="36">
        <v>0</v>
      </c>
      <c r="J2272" s="36">
        <v>0</v>
      </c>
      <c r="K2272" s="36">
        <v>0</v>
      </c>
      <c r="L2272" s="36">
        <v>0</v>
      </c>
      <c r="M2272" s="36">
        <v>9944.2900000000009</v>
      </c>
      <c r="N2272" s="37" t="s">
        <v>115</v>
      </c>
      <c r="O2272" s="14">
        <f t="shared" si="210"/>
        <v>45919.62809027778</v>
      </c>
      <c r="P2272" s="19">
        <f t="shared" si="211"/>
        <v>45919.836423611116</v>
      </c>
      <c r="Q2272" s="20" t="str">
        <f t="shared" si="212"/>
        <v>19/09/2025</v>
      </c>
      <c r="R2272" s="13" t="str">
        <f t="shared" si="213"/>
        <v>20</v>
      </c>
      <c r="S2272" s="13" t="str">
        <f t="shared" si="214"/>
        <v>Fri</v>
      </c>
    </row>
    <row r="2273" spans="1:19" x14ac:dyDescent="0.25">
      <c r="A2273" s="58">
        <v>45919.62809027778</v>
      </c>
      <c r="B2273" s="59">
        <v>444580581</v>
      </c>
      <c r="C2273" s="38" t="s">
        <v>36</v>
      </c>
      <c r="D2273" s="38" t="s">
        <v>37</v>
      </c>
      <c r="E2273" s="38" t="s">
        <v>45</v>
      </c>
      <c r="F2273" s="38" t="s">
        <v>120</v>
      </c>
      <c r="G2273" s="35">
        <v>3650.23</v>
      </c>
      <c r="H2273" s="59">
        <v>443803159</v>
      </c>
      <c r="I2273" s="35">
        <v>0</v>
      </c>
      <c r="J2273" s="35">
        <v>0</v>
      </c>
      <c r="K2273" s="35">
        <v>0</v>
      </c>
      <c r="L2273" s="35">
        <v>0</v>
      </c>
      <c r="M2273" s="35">
        <v>9944.2900000000009</v>
      </c>
      <c r="N2273" s="38" t="s">
        <v>119</v>
      </c>
      <c r="O2273" s="14">
        <f t="shared" si="210"/>
        <v>45919.62809027778</v>
      </c>
      <c r="P2273" s="19">
        <f t="shared" si="211"/>
        <v>45919.836423611116</v>
      </c>
      <c r="Q2273" s="20" t="str">
        <f t="shared" si="212"/>
        <v>19/09/2025</v>
      </c>
      <c r="R2273" s="13" t="str">
        <f t="shared" si="213"/>
        <v>20</v>
      </c>
      <c r="S2273" s="13" t="str">
        <f t="shared" si="214"/>
        <v>Fri</v>
      </c>
    </row>
    <row r="2274" spans="1:19" x14ac:dyDescent="0.25">
      <c r="A2274" s="60">
        <v>45919.629131944443</v>
      </c>
      <c r="B2274" s="61">
        <v>444581713</v>
      </c>
      <c r="C2274" s="37" t="s">
        <v>36</v>
      </c>
      <c r="D2274" s="37" t="s">
        <v>38</v>
      </c>
      <c r="E2274" s="37" t="s">
        <v>45</v>
      </c>
      <c r="F2274" s="37" t="s">
        <v>120</v>
      </c>
      <c r="G2274" s="36">
        <v>3648.76</v>
      </c>
      <c r="H2274" s="61">
        <v>443804341</v>
      </c>
      <c r="I2274" s="36">
        <v>0</v>
      </c>
      <c r="J2274" s="36">
        <v>0</v>
      </c>
      <c r="K2274" s="36">
        <v>0</v>
      </c>
      <c r="L2274" s="36">
        <v>0</v>
      </c>
      <c r="M2274" s="36">
        <v>9944.2900000000009</v>
      </c>
      <c r="N2274" s="37" t="s">
        <v>107</v>
      </c>
      <c r="O2274" s="14">
        <f t="shared" si="210"/>
        <v>45919.629131944443</v>
      </c>
      <c r="P2274" s="19">
        <f t="shared" si="211"/>
        <v>45919.837465277778</v>
      </c>
      <c r="Q2274" s="20" t="str">
        <f t="shared" si="212"/>
        <v>19/09/2025</v>
      </c>
      <c r="R2274" s="13" t="str">
        <f t="shared" si="213"/>
        <v>20</v>
      </c>
      <c r="S2274" s="13" t="str">
        <f t="shared" si="214"/>
        <v>Fri</v>
      </c>
    </row>
    <row r="2275" spans="1:19" x14ac:dyDescent="0.25">
      <c r="A2275" s="58">
        <v>45919.629895833335</v>
      </c>
      <c r="B2275" s="59">
        <v>444582377</v>
      </c>
      <c r="C2275" s="38" t="s">
        <v>36</v>
      </c>
      <c r="D2275" s="38" t="s">
        <v>38</v>
      </c>
      <c r="E2275" s="38" t="s">
        <v>46</v>
      </c>
      <c r="F2275" s="38" t="s">
        <v>120</v>
      </c>
      <c r="G2275" s="35">
        <v>3647.4</v>
      </c>
      <c r="H2275" s="59">
        <v>443805024</v>
      </c>
      <c r="I2275" s="35">
        <v>0</v>
      </c>
      <c r="J2275" s="35">
        <v>0</v>
      </c>
      <c r="K2275" s="35">
        <v>0</v>
      </c>
      <c r="L2275" s="35">
        <v>-2.94</v>
      </c>
      <c r="M2275" s="35">
        <v>9941.35</v>
      </c>
      <c r="N2275" s="38" t="s">
        <v>1558</v>
      </c>
      <c r="O2275" s="14">
        <f t="shared" si="210"/>
        <v>45919.629895833335</v>
      </c>
      <c r="P2275" s="19">
        <f t="shared" si="211"/>
        <v>45919.838229166671</v>
      </c>
      <c r="Q2275" s="20" t="str">
        <f t="shared" si="212"/>
        <v>19/09/2025</v>
      </c>
      <c r="R2275" s="13" t="str">
        <f t="shared" si="213"/>
        <v>20</v>
      </c>
      <c r="S2275" s="13" t="str">
        <f t="shared" si="214"/>
        <v>Fri</v>
      </c>
    </row>
    <row r="2276" spans="1:19" x14ac:dyDescent="0.25">
      <c r="A2276" s="60">
        <v>45919.629895833335</v>
      </c>
      <c r="B2276" s="61">
        <v>444582422</v>
      </c>
      <c r="C2276" s="37" t="s">
        <v>36</v>
      </c>
      <c r="D2276" s="37" t="s">
        <v>38</v>
      </c>
      <c r="E2276" s="37" t="s">
        <v>46</v>
      </c>
      <c r="F2276" s="37" t="s">
        <v>120</v>
      </c>
      <c r="G2276" s="36">
        <v>3647.19</v>
      </c>
      <c r="H2276" s="61">
        <v>443805067</v>
      </c>
      <c r="I2276" s="36">
        <v>0</v>
      </c>
      <c r="J2276" s="36">
        <v>0</v>
      </c>
      <c r="K2276" s="36">
        <v>0</v>
      </c>
      <c r="L2276" s="36">
        <v>-3.15</v>
      </c>
      <c r="M2276" s="36">
        <v>9938.2000000000007</v>
      </c>
      <c r="N2276" s="37" t="s">
        <v>1559</v>
      </c>
      <c r="O2276" s="14">
        <f t="shared" si="210"/>
        <v>45919.629895833335</v>
      </c>
      <c r="P2276" s="19">
        <f t="shared" si="211"/>
        <v>45919.838229166671</v>
      </c>
      <c r="Q2276" s="20" t="str">
        <f t="shared" si="212"/>
        <v>19/09/2025</v>
      </c>
      <c r="R2276" s="13" t="str">
        <f t="shared" si="213"/>
        <v>20</v>
      </c>
      <c r="S2276" s="13" t="str">
        <f t="shared" si="214"/>
        <v>Fri</v>
      </c>
    </row>
    <row r="2277" spans="1:19" x14ac:dyDescent="0.25">
      <c r="A2277" s="58">
        <v>45919.629895833335</v>
      </c>
      <c r="B2277" s="59">
        <v>444582423</v>
      </c>
      <c r="C2277" s="38" t="s">
        <v>36</v>
      </c>
      <c r="D2277" s="38" t="s">
        <v>38</v>
      </c>
      <c r="E2277" s="38" t="s">
        <v>46</v>
      </c>
      <c r="F2277" s="38" t="s">
        <v>120</v>
      </c>
      <c r="G2277" s="35">
        <v>3647.19</v>
      </c>
      <c r="H2277" s="59">
        <v>443805068</v>
      </c>
      <c r="I2277" s="35">
        <v>0</v>
      </c>
      <c r="J2277" s="35">
        <v>0</v>
      </c>
      <c r="K2277" s="35">
        <v>0</v>
      </c>
      <c r="L2277" s="35">
        <v>-3.04</v>
      </c>
      <c r="M2277" s="35">
        <v>9935.16</v>
      </c>
      <c r="N2277" s="38" t="s">
        <v>1559</v>
      </c>
      <c r="O2277" s="14">
        <f t="shared" si="210"/>
        <v>45919.629895833335</v>
      </c>
      <c r="P2277" s="19">
        <f t="shared" si="211"/>
        <v>45919.838229166671</v>
      </c>
      <c r="Q2277" s="20" t="str">
        <f t="shared" si="212"/>
        <v>19/09/2025</v>
      </c>
      <c r="R2277" s="13" t="str">
        <f t="shared" si="213"/>
        <v>20</v>
      </c>
      <c r="S2277" s="13" t="str">
        <f t="shared" si="214"/>
        <v>Fri</v>
      </c>
    </row>
    <row r="2278" spans="1:19" x14ac:dyDescent="0.25">
      <c r="A2278" s="60">
        <v>45919.63422453704</v>
      </c>
      <c r="B2278" s="61">
        <v>444584651</v>
      </c>
      <c r="C2278" s="37" t="s">
        <v>36</v>
      </c>
      <c r="D2278" s="37" t="s">
        <v>37</v>
      </c>
      <c r="E2278" s="37" t="s">
        <v>45</v>
      </c>
      <c r="F2278" s="37" t="s">
        <v>120</v>
      </c>
      <c r="G2278" s="36">
        <v>3650.6</v>
      </c>
      <c r="H2278" s="61">
        <v>443807476</v>
      </c>
      <c r="I2278" s="36">
        <v>0</v>
      </c>
      <c r="J2278" s="36">
        <v>0</v>
      </c>
      <c r="K2278" s="36">
        <v>0</v>
      </c>
      <c r="L2278" s="36">
        <v>0</v>
      </c>
      <c r="M2278" s="36">
        <v>9935.16</v>
      </c>
      <c r="N2278" s="37" t="s">
        <v>116</v>
      </c>
      <c r="O2278" s="14">
        <f t="shared" ref="O2278:O2341" si="215">A2278</f>
        <v>45919.63422453704</v>
      </c>
      <c r="P2278" s="19">
        <f t="shared" ref="P2278:P2341" si="216">O2278+(5/24)</f>
        <v>45919.842557870375</v>
      </c>
      <c r="Q2278" s="20" t="str">
        <f t="shared" ref="Q2278:Q2341" si="217">TEXT(P2278,"dd/mm/yyyy")</f>
        <v>19/09/2025</v>
      </c>
      <c r="R2278" s="13" t="str">
        <f t="shared" ref="R2278:R2341" si="218">TEXT(P2278,"hh")</f>
        <v>20</v>
      </c>
      <c r="S2278" s="13" t="str">
        <f t="shared" ref="S2278:S2341" si="219">TEXT(P2278,"ddd")</f>
        <v>Fri</v>
      </c>
    </row>
    <row r="2279" spans="1:19" x14ac:dyDescent="0.25">
      <c r="A2279" s="58">
        <v>45919.63422453704</v>
      </c>
      <c r="B2279" s="59">
        <v>444584652</v>
      </c>
      <c r="C2279" s="38" t="s">
        <v>36</v>
      </c>
      <c r="D2279" s="38" t="s">
        <v>37</v>
      </c>
      <c r="E2279" s="38" t="s">
        <v>45</v>
      </c>
      <c r="F2279" s="38" t="s">
        <v>120</v>
      </c>
      <c r="G2279" s="35">
        <v>3650.6</v>
      </c>
      <c r="H2279" s="59">
        <v>443807477</v>
      </c>
      <c r="I2279" s="35">
        <v>0</v>
      </c>
      <c r="J2279" s="35">
        <v>0</v>
      </c>
      <c r="K2279" s="35">
        <v>0</v>
      </c>
      <c r="L2279" s="35">
        <v>0</v>
      </c>
      <c r="M2279" s="35">
        <v>9935.16</v>
      </c>
      <c r="N2279" s="38" t="s">
        <v>119</v>
      </c>
      <c r="O2279" s="14">
        <f t="shared" si="215"/>
        <v>45919.63422453704</v>
      </c>
      <c r="P2279" s="19">
        <f t="shared" si="216"/>
        <v>45919.842557870375</v>
      </c>
      <c r="Q2279" s="20" t="str">
        <f t="shared" si="217"/>
        <v>19/09/2025</v>
      </c>
      <c r="R2279" s="13" t="str">
        <f t="shared" si="218"/>
        <v>20</v>
      </c>
      <c r="S2279" s="13" t="str">
        <f t="shared" si="219"/>
        <v>Fri</v>
      </c>
    </row>
    <row r="2280" spans="1:19" x14ac:dyDescent="0.25">
      <c r="A2280" s="60">
        <v>45919.63422453704</v>
      </c>
      <c r="B2280" s="61">
        <v>444584653</v>
      </c>
      <c r="C2280" s="37" t="s">
        <v>36</v>
      </c>
      <c r="D2280" s="37" t="s">
        <v>37</v>
      </c>
      <c r="E2280" s="37" t="s">
        <v>45</v>
      </c>
      <c r="F2280" s="37" t="s">
        <v>120</v>
      </c>
      <c r="G2280" s="36">
        <v>3650.6</v>
      </c>
      <c r="H2280" s="61">
        <v>443807478</v>
      </c>
      <c r="I2280" s="36">
        <v>0</v>
      </c>
      <c r="J2280" s="36">
        <v>0</v>
      </c>
      <c r="K2280" s="36">
        <v>0</v>
      </c>
      <c r="L2280" s="36">
        <v>0</v>
      </c>
      <c r="M2280" s="36">
        <v>9935.16</v>
      </c>
      <c r="N2280" s="37" t="s">
        <v>115</v>
      </c>
      <c r="O2280" s="14">
        <f t="shared" si="215"/>
        <v>45919.63422453704</v>
      </c>
      <c r="P2280" s="19">
        <f t="shared" si="216"/>
        <v>45919.842557870375</v>
      </c>
      <c r="Q2280" s="20" t="str">
        <f t="shared" si="217"/>
        <v>19/09/2025</v>
      </c>
      <c r="R2280" s="13" t="str">
        <f t="shared" si="218"/>
        <v>20</v>
      </c>
      <c r="S2280" s="13" t="str">
        <f t="shared" si="219"/>
        <v>Fri</v>
      </c>
    </row>
    <row r="2281" spans="1:19" x14ac:dyDescent="0.25">
      <c r="A2281" s="58">
        <v>45919.636099537034</v>
      </c>
      <c r="B2281" s="59">
        <v>444585404</v>
      </c>
      <c r="C2281" s="38" t="s">
        <v>36</v>
      </c>
      <c r="D2281" s="38" t="s">
        <v>37</v>
      </c>
      <c r="E2281" s="38" t="s">
        <v>46</v>
      </c>
      <c r="F2281" s="38" t="s">
        <v>120</v>
      </c>
      <c r="G2281" s="35">
        <v>3651.45</v>
      </c>
      <c r="H2281" s="59">
        <v>443808264</v>
      </c>
      <c r="I2281" s="35">
        <v>0</v>
      </c>
      <c r="J2281" s="35">
        <v>0</v>
      </c>
      <c r="K2281" s="35">
        <v>0</v>
      </c>
      <c r="L2281" s="35">
        <v>-3.05</v>
      </c>
      <c r="M2281" s="35">
        <v>9932.11</v>
      </c>
      <c r="N2281" s="38" t="s">
        <v>1416</v>
      </c>
      <c r="O2281" s="14">
        <f t="shared" si="215"/>
        <v>45919.636099537034</v>
      </c>
      <c r="P2281" s="19">
        <f t="shared" si="216"/>
        <v>45919.84443287037</v>
      </c>
      <c r="Q2281" s="20" t="str">
        <f t="shared" si="217"/>
        <v>19/09/2025</v>
      </c>
      <c r="R2281" s="13" t="str">
        <f t="shared" si="218"/>
        <v>20</v>
      </c>
      <c r="S2281" s="13" t="str">
        <f t="shared" si="219"/>
        <v>Fri</v>
      </c>
    </row>
    <row r="2282" spans="1:19" x14ac:dyDescent="0.25">
      <c r="A2282" s="60">
        <v>45919.636099537034</v>
      </c>
      <c r="B2282" s="61">
        <v>444585416</v>
      </c>
      <c r="C2282" s="37" t="s">
        <v>36</v>
      </c>
      <c r="D2282" s="37" t="s">
        <v>37</v>
      </c>
      <c r="E2282" s="37" t="s">
        <v>46</v>
      </c>
      <c r="F2282" s="37" t="s">
        <v>120</v>
      </c>
      <c r="G2282" s="36">
        <v>3651.51</v>
      </c>
      <c r="H2282" s="61">
        <v>443808276</v>
      </c>
      <c r="I2282" s="36">
        <v>0</v>
      </c>
      <c r="J2282" s="36">
        <v>0</v>
      </c>
      <c r="K2282" s="36">
        <v>0</v>
      </c>
      <c r="L2282" s="36">
        <v>-3.01</v>
      </c>
      <c r="M2282" s="36">
        <v>9929.1</v>
      </c>
      <c r="N2282" s="37" t="s">
        <v>1680</v>
      </c>
      <c r="O2282" s="14">
        <f t="shared" si="215"/>
        <v>45919.636099537034</v>
      </c>
      <c r="P2282" s="19">
        <f t="shared" si="216"/>
        <v>45919.84443287037</v>
      </c>
      <c r="Q2282" s="20" t="str">
        <f t="shared" si="217"/>
        <v>19/09/2025</v>
      </c>
      <c r="R2282" s="13" t="str">
        <f t="shared" si="218"/>
        <v>20</v>
      </c>
      <c r="S2282" s="13" t="str">
        <f t="shared" si="219"/>
        <v>Fri</v>
      </c>
    </row>
    <row r="2283" spans="1:19" x14ac:dyDescent="0.25">
      <c r="A2283" s="58">
        <v>45919.636099537034</v>
      </c>
      <c r="B2283" s="59">
        <v>444585417</v>
      </c>
      <c r="C2283" s="38" t="s">
        <v>36</v>
      </c>
      <c r="D2283" s="38" t="s">
        <v>37</v>
      </c>
      <c r="E2283" s="38" t="s">
        <v>46</v>
      </c>
      <c r="F2283" s="38" t="s">
        <v>120</v>
      </c>
      <c r="G2283" s="35">
        <v>3651.51</v>
      </c>
      <c r="H2283" s="59">
        <v>443808277</v>
      </c>
      <c r="I2283" s="35">
        <v>0</v>
      </c>
      <c r="J2283" s="35">
        <v>0</v>
      </c>
      <c r="K2283" s="35">
        <v>0</v>
      </c>
      <c r="L2283" s="35">
        <v>-3</v>
      </c>
      <c r="M2283" s="35">
        <v>9926.1</v>
      </c>
      <c r="N2283" s="38" t="s">
        <v>1681</v>
      </c>
      <c r="O2283" s="14">
        <f t="shared" si="215"/>
        <v>45919.636099537034</v>
      </c>
      <c r="P2283" s="19">
        <f t="shared" si="216"/>
        <v>45919.84443287037</v>
      </c>
      <c r="Q2283" s="20" t="str">
        <f t="shared" si="217"/>
        <v>19/09/2025</v>
      </c>
      <c r="R2283" s="13" t="str">
        <f t="shared" si="218"/>
        <v>20</v>
      </c>
      <c r="S2283" s="13" t="str">
        <f t="shared" si="219"/>
        <v>Fri</v>
      </c>
    </row>
    <row r="2284" spans="1:19" x14ac:dyDescent="0.25">
      <c r="A2284" s="60">
        <v>45919.636157407411</v>
      </c>
      <c r="B2284" s="61">
        <v>444585471</v>
      </c>
      <c r="C2284" s="37" t="s">
        <v>36</v>
      </c>
      <c r="D2284" s="37" t="s">
        <v>37</v>
      </c>
      <c r="E2284" s="37" t="s">
        <v>46</v>
      </c>
      <c r="F2284" s="37" t="s">
        <v>120</v>
      </c>
      <c r="G2284" s="36">
        <v>3651.73</v>
      </c>
      <c r="H2284" s="61">
        <v>443808331</v>
      </c>
      <c r="I2284" s="36">
        <v>0</v>
      </c>
      <c r="J2284" s="36">
        <v>0</v>
      </c>
      <c r="K2284" s="36">
        <v>0</v>
      </c>
      <c r="L2284" s="36">
        <v>-2.96</v>
      </c>
      <c r="M2284" s="36">
        <v>9923.14</v>
      </c>
      <c r="N2284" s="37" t="s">
        <v>1401</v>
      </c>
      <c r="O2284" s="14">
        <f t="shared" si="215"/>
        <v>45919.636157407411</v>
      </c>
      <c r="P2284" s="19">
        <f t="shared" si="216"/>
        <v>45919.844490740747</v>
      </c>
      <c r="Q2284" s="20" t="str">
        <f t="shared" si="217"/>
        <v>19/09/2025</v>
      </c>
      <c r="R2284" s="13" t="str">
        <f t="shared" si="218"/>
        <v>20</v>
      </c>
      <c r="S2284" s="13" t="str">
        <f t="shared" si="219"/>
        <v>Fri</v>
      </c>
    </row>
    <row r="2285" spans="1:19" x14ac:dyDescent="0.25">
      <c r="A2285" s="58">
        <v>45919.636180555557</v>
      </c>
      <c r="B2285" s="59">
        <v>444585497</v>
      </c>
      <c r="C2285" s="38" t="s">
        <v>36</v>
      </c>
      <c r="D2285" s="38" t="s">
        <v>37</v>
      </c>
      <c r="E2285" s="38" t="s">
        <v>46</v>
      </c>
      <c r="F2285" s="38" t="s">
        <v>120</v>
      </c>
      <c r="G2285" s="35">
        <v>3651.77</v>
      </c>
      <c r="H2285" s="59">
        <v>443808358</v>
      </c>
      <c r="I2285" s="35">
        <v>0</v>
      </c>
      <c r="J2285" s="35">
        <v>0</v>
      </c>
      <c r="K2285" s="35">
        <v>0</v>
      </c>
      <c r="L2285" s="35">
        <v>-3</v>
      </c>
      <c r="M2285" s="35">
        <v>9920.14</v>
      </c>
      <c r="N2285" s="38" t="s">
        <v>1682</v>
      </c>
      <c r="O2285" s="14">
        <f t="shared" si="215"/>
        <v>45919.636180555557</v>
      </c>
      <c r="P2285" s="19">
        <f t="shared" si="216"/>
        <v>45919.844513888893</v>
      </c>
      <c r="Q2285" s="20" t="str">
        <f t="shared" si="217"/>
        <v>19/09/2025</v>
      </c>
      <c r="R2285" s="13" t="str">
        <f t="shared" si="218"/>
        <v>20</v>
      </c>
      <c r="S2285" s="13" t="str">
        <f t="shared" si="219"/>
        <v>Fri</v>
      </c>
    </row>
    <row r="2286" spans="1:19" x14ac:dyDescent="0.25">
      <c r="A2286" s="60">
        <v>45919.636180555557</v>
      </c>
      <c r="B2286" s="61">
        <v>444585498</v>
      </c>
      <c r="C2286" s="37" t="s">
        <v>36</v>
      </c>
      <c r="D2286" s="37" t="s">
        <v>37</v>
      </c>
      <c r="E2286" s="37" t="s">
        <v>46</v>
      </c>
      <c r="F2286" s="37" t="s">
        <v>120</v>
      </c>
      <c r="G2286" s="36">
        <v>3651.77</v>
      </c>
      <c r="H2286" s="61">
        <v>443808359</v>
      </c>
      <c r="I2286" s="36">
        <v>0</v>
      </c>
      <c r="J2286" s="36">
        <v>0</v>
      </c>
      <c r="K2286" s="36">
        <v>0</v>
      </c>
      <c r="L2286" s="36">
        <v>-3.01</v>
      </c>
      <c r="M2286" s="36">
        <v>9917.1299999999992</v>
      </c>
      <c r="N2286" s="37" t="s">
        <v>1683</v>
      </c>
      <c r="O2286" s="14">
        <f t="shared" si="215"/>
        <v>45919.636180555557</v>
      </c>
      <c r="P2286" s="19">
        <f t="shared" si="216"/>
        <v>45919.844513888893</v>
      </c>
      <c r="Q2286" s="20" t="str">
        <f t="shared" si="217"/>
        <v>19/09/2025</v>
      </c>
      <c r="R2286" s="13" t="str">
        <f t="shared" si="218"/>
        <v>20</v>
      </c>
      <c r="S2286" s="13" t="str">
        <f t="shared" si="219"/>
        <v>Fri</v>
      </c>
    </row>
    <row r="2287" spans="1:19" x14ac:dyDescent="0.25">
      <c r="A2287" s="58">
        <v>45919.636886574073</v>
      </c>
      <c r="B2287" s="59">
        <v>444586782</v>
      </c>
      <c r="C2287" s="38" t="s">
        <v>36</v>
      </c>
      <c r="D2287" s="38" t="s">
        <v>37</v>
      </c>
      <c r="E2287" s="38" t="s">
        <v>45</v>
      </c>
      <c r="F2287" s="38" t="s">
        <v>120</v>
      </c>
      <c r="G2287" s="35">
        <v>3651.4</v>
      </c>
      <c r="H2287" s="59">
        <v>443809581</v>
      </c>
      <c r="I2287" s="35">
        <v>0</v>
      </c>
      <c r="J2287" s="35">
        <v>0</v>
      </c>
      <c r="K2287" s="35">
        <v>0</v>
      </c>
      <c r="L2287" s="35">
        <v>0</v>
      </c>
      <c r="M2287" s="35">
        <v>9917.1299999999992</v>
      </c>
      <c r="N2287" s="38" t="s">
        <v>1385</v>
      </c>
      <c r="O2287" s="14">
        <f t="shared" si="215"/>
        <v>45919.636886574073</v>
      </c>
      <c r="P2287" s="19">
        <f t="shared" si="216"/>
        <v>45919.845219907409</v>
      </c>
      <c r="Q2287" s="20" t="str">
        <f t="shared" si="217"/>
        <v>19/09/2025</v>
      </c>
      <c r="R2287" s="13" t="str">
        <f t="shared" si="218"/>
        <v>20</v>
      </c>
      <c r="S2287" s="13" t="str">
        <f t="shared" si="219"/>
        <v>Fri</v>
      </c>
    </row>
    <row r="2288" spans="1:19" x14ac:dyDescent="0.25">
      <c r="A2288" s="60">
        <v>45919.637465277781</v>
      </c>
      <c r="B2288" s="61">
        <v>444587083</v>
      </c>
      <c r="C2288" s="37" t="s">
        <v>36</v>
      </c>
      <c r="D2288" s="37" t="s">
        <v>37</v>
      </c>
      <c r="E2288" s="37" t="s">
        <v>45</v>
      </c>
      <c r="F2288" s="37" t="s">
        <v>120</v>
      </c>
      <c r="G2288" s="36">
        <v>3650.88</v>
      </c>
      <c r="H2288" s="61">
        <v>443809883</v>
      </c>
      <c r="I2288" s="36">
        <v>0</v>
      </c>
      <c r="J2288" s="36">
        <v>0</v>
      </c>
      <c r="K2288" s="36">
        <v>0</v>
      </c>
      <c r="L2288" s="36">
        <v>0</v>
      </c>
      <c r="M2288" s="36">
        <v>9917.1299999999992</v>
      </c>
      <c r="N2288" s="37" t="s">
        <v>48</v>
      </c>
      <c r="O2288" s="14">
        <f t="shared" si="215"/>
        <v>45919.637465277781</v>
      </c>
      <c r="P2288" s="19">
        <f t="shared" si="216"/>
        <v>45919.845798611117</v>
      </c>
      <c r="Q2288" s="20" t="str">
        <f t="shared" si="217"/>
        <v>19/09/2025</v>
      </c>
      <c r="R2288" s="13" t="str">
        <f t="shared" si="218"/>
        <v>20</v>
      </c>
      <c r="S2288" s="13" t="str">
        <f t="shared" si="219"/>
        <v>Fri</v>
      </c>
    </row>
    <row r="2289" spans="1:19" x14ac:dyDescent="0.25">
      <c r="A2289" s="58">
        <v>45919.637465277781</v>
      </c>
      <c r="B2289" s="59">
        <v>444587085</v>
      </c>
      <c r="C2289" s="38" t="s">
        <v>36</v>
      </c>
      <c r="D2289" s="38" t="s">
        <v>37</v>
      </c>
      <c r="E2289" s="38" t="s">
        <v>45</v>
      </c>
      <c r="F2289" s="38" t="s">
        <v>120</v>
      </c>
      <c r="G2289" s="35">
        <v>3650.85</v>
      </c>
      <c r="H2289" s="59">
        <v>443809885</v>
      </c>
      <c r="I2289" s="35">
        <v>0</v>
      </c>
      <c r="J2289" s="35">
        <v>0</v>
      </c>
      <c r="K2289" s="35">
        <v>0</v>
      </c>
      <c r="L2289" s="35">
        <v>0</v>
      </c>
      <c r="M2289" s="35">
        <v>9917.1299999999992</v>
      </c>
      <c r="N2289" s="38" t="s">
        <v>52</v>
      </c>
      <c r="O2289" s="14">
        <f t="shared" si="215"/>
        <v>45919.637465277781</v>
      </c>
      <c r="P2289" s="19">
        <f t="shared" si="216"/>
        <v>45919.845798611117</v>
      </c>
      <c r="Q2289" s="20" t="str">
        <f t="shared" si="217"/>
        <v>19/09/2025</v>
      </c>
      <c r="R2289" s="13" t="str">
        <f t="shared" si="218"/>
        <v>20</v>
      </c>
      <c r="S2289" s="13" t="str">
        <f t="shared" si="219"/>
        <v>Fri</v>
      </c>
    </row>
    <row r="2290" spans="1:19" x14ac:dyDescent="0.25">
      <c r="A2290" s="60">
        <v>45919.637465277781</v>
      </c>
      <c r="B2290" s="61">
        <v>444587087</v>
      </c>
      <c r="C2290" s="37" t="s">
        <v>36</v>
      </c>
      <c r="D2290" s="37" t="s">
        <v>37</v>
      </c>
      <c r="E2290" s="37" t="s">
        <v>45</v>
      </c>
      <c r="F2290" s="37" t="s">
        <v>120</v>
      </c>
      <c r="G2290" s="36">
        <v>3650.92</v>
      </c>
      <c r="H2290" s="61">
        <v>443809888</v>
      </c>
      <c r="I2290" s="36">
        <v>0</v>
      </c>
      <c r="J2290" s="36">
        <v>0</v>
      </c>
      <c r="K2290" s="36">
        <v>0</v>
      </c>
      <c r="L2290" s="36">
        <v>0</v>
      </c>
      <c r="M2290" s="36">
        <v>9917.1299999999992</v>
      </c>
      <c r="N2290" s="37" t="s">
        <v>77</v>
      </c>
      <c r="O2290" s="14">
        <f t="shared" si="215"/>
        <v>45919.637465277781</v>
      </c>
      <c r="P2290" s="19">
        <f t="shared" si="216"/>
        <v>45919.845798611117</v>
      </c>
      <c r="Q2290" s="20" t="str">
        <f t="shared" si="217"/>
        <v>19/09/2025</v>
      </c>
      <c r="R2290" s="13" t="str">
        <f t="shared" si="218"/>
        <v>20</v>
      </c>
      <c r="S2290" s="13" t="str">
        <f t="shared" si="219"/>
        <v>Fri</v>
      </c>
    </row>
    <row r="2291" spans="1:19" x14ac:dyDescent="0.25">
      <c r="A2291" s="58">
        <v>45919.637476851851</v>
      </c>
      <c r="B2291" s="59">
        <v>444587088</v>
      </c>
      <c r="C2291" s="38" t="s">
        <v>36</v>
      </c>
      <c r="D2291" s="38" t="s">
        <v>37</v>
      </c>
      <c r="E2291" s="38" t="s">
        <v>45</v>
      </c>
      <c r="F2291" s="38" t="s">
        <v>120</v>
      </c>
      <c r="G2291" s="35">
        <v>3651.03</v>
      </c>
      <c r="H2291" s="59">
        <v>443809889</v>
      </c>
      <c r="I2291" s="35">
        <v>0</v>
      </c>
      <c r="J2291" s="35">
        <v>0</v>
      </c>
      <c r="K2291" s="35">
        <v>0</v>
      </c>
      <c r="L2291" s="35">
        <v>0</v>
      </c>
      <c r="M2291" s="35">
        <v>9917.1299999999992</v>
      </c>
      <c r="N2291" s="38" t="s">
        <v>47</v>
      </c>
      <c r="O2291" s="14">
        <f t="shared" si="215"/>
        <v>45919.637476851851</v>
      </c>
      <c r="P2291" s="19">
        <f t="shared" si="216"/>
        <v>45919.845810185187</v>
      </c>
      <c r="Q2291" s="20" t="str">
        <f t="shared" si="217"/>
        <v>19/09/2025</v>
      </c>
      <c r="R2291" s="13" t="str">
        <f t="shared" si="218"/>
        <v>20</v>
      </c>
      <c r="S2291" s="13" t="str">
        <f t="shared" si="219"/>
        <v>Fri</v>
      </c>
    </row>
    <row r="2292" spans="1:19" x14ac:dyDescent="0.25">
      <c r="A2292" s="60">
        <v>45919.637476851851</v>
      </c>
      <c r="B2292" s="61">
        <v>444587095</v>
      </c>
      <c r="C2292" s="37" t="s">
        <v>36</v>
      </c>
      <c r="D2292" s="37" t="s">
        <v>37</v>
      </c>
      <c r="E2292" s="37" t="s">
        <v>45</v>
      </c>
      <c r="F2292" s="37" t="s">
        <v>120</v>
      </c>
      <c r="G2292" s="36">
        <v>3651.03</v>
      </c>
      <c r="H2292" s="61">
        <v>443809896</v>
      </c>
      <c r="I2292" s="36">
        <v>0</v>
      </c>
      <c r="J2292" s="36">
        <v>0</v>
      </c>
      <c r="K2292" s="36">
        <v>0</v>
      </c>
      <c r="L2292" s="36">
        <v>0</v>
      </c>
      <c r="M2292" s="36">
        <v>9917.1299999999992</v>
      </c>
      <c r="N2292" s="37" t="s">
        <v>108</v>
      </c>
      <c r="O2292" s="14">
        <f t="shared" si="215"/>
        <v>45919.637476851851</v>
      </c>
      <c r="P2292" s="19">
        <f t="shared" si="216"/>
        <v>45919.845810185187</v>
      </c>
      <c r="Q2292" s="20" t="str">
        <f t="shared" si="217"/>
        <v>19/09/2025</v>
      </c>
      <c r="R2292" s="13" t="str">
        <f t="shared" si="218"/>
        <v>20</v>
      </c>
      <c r="S2292" s="13" t="str">
        <f t="shared" si="219"/>
        <v>Fri</v>
      </c>
    </row>
    <row r="2293" spans="1:19" x14ac:dyDescent="0.25">
      <c r="A2293" s="58">
        <v>45919.637476851851</v>
      </c>
      <c r="B2293" s="59">
        <v>444587097</v>
      </c>
      <c r="C2293" s="38" t="s">
        <v>36</v>
      </c>
      <c r="D2293" s="38" t="s">
        <v>37</v>
      </c>
      <c r="E2293" s="38" t="s">
        <v>45</v>
      </c>
      <c r="F2293" s="38" t="s">
        <v>120</v>
      </c>
      <c r="G2293" s="35">
        <v>3651.03</v>
      </c>
      <c r="H2293" s="59">
        <v>443809898</v>
      </c>
      <c r="I2293" s="35">
        <v>0</v>
      </c>
      <c r="J2293" s="35">
        <v>0</v>
      </c>
      <c r="K2293" s="35">
        <v>0</v>
      </c>
      <c r="L2293" s="35">
        <v>0</v>
      </c>
      <c r="M2293" s="35">
        <v>9917.1299999999992</v>
      </c>
      <c r="N2293" s="38" t="s">
        <v>114</v>
      </c>
      <c r="O2293" s="14">
        <f t="shared" si="215"/>
        <v>45919.637476851851</v>
      </c>
      <c r="P2293" s="19">
        <f t="shared" si="216"/>
        <v>45919.845810185187</v>
      </c>
      <c r="Q2293" s="20" t="str">
        <f t="shared" si="217"/>
        <v>19/09/2025</v>
      </c>
      <c r="R2293" s="13" t="str">
        <f t="shared" si="218"/>
        <v>20</v>
      </c>
      <c r="S2293" s="13" t="str">
        <f t="shared" si="219"/>
        <v>Fri</v>
      </c>
    </row>
    <row r="2294" spans="1:19" x14ac:dyDescent="0.25">
      <c r="A2294" s="60">
        <v>45919.637476851851</v>
      </c>
      <c r="B2294" s="61">
        <v>444587101</v>
      </c>
      <c r="C2294" s="37" t="s">
        <v>36</v>
      </c>
      <c r="D2294" s="37" t="s">
        <v>37</v>
      </c>
      <c r="E2294" s="37" t="s">
        <v>45</v>
      </c>
      <c r="F2294" s="37" t="s">
        <v>120</v>
      </c>
      <c r="G2294" s="36">
        <v>3651.03</v>
      </c>
      <c r="H2294" s="61">
        <v>443809902</v>
      </c>
      <c r="I2294" s="36">
        <v>0</v>
      </c>
      <c r="J2294" s="36">
        <v>0</v>
      </c>
      <c r="K2294" s="36">
        <v>0</v>
      </c>
      <c r="L2294" s="36">
        <v>0</v>
      </c>
      <c r="M2294" s="36">
        <v>9917.1299999999992</v>
      </c>
      <c r="N2294" s="37" t="s">
        <v>109</v>
      </c>
      <c r="O2294" s="14">
        <f t="shared" si="215"/>
        <v>45919.637476851851</v>
      </c>
      <c r="P2294" s="19">
        <f t="shared" si="216"/>
        <v>45919.845810185187</v>
      </c>
      <c r="Q2294" s="20" t="str">
        <f t="shared" si="217"/>
        <v>19/09/2025</v>
      </c>
      <c r="R2294" s="13" t="str">
        <f t="shared" si="218"/>
        <v>20</v>
      </c>
      <c r="S2294" s="13" t="str">
        <f t="shared" si="219"/>
        <v>Fri</v>
      </c>
    </row>
    <row r="2295" spans="1:19" x14ac:dyDescent="0.25">
      <c r="A2295" s="58">
        <v>45919.637696759259</v>
      </c>
      <c r="B2295" s="59">
        <v>444587158</v>
      </c>
      <c r="C2295" s="38" t="s">
        <v>36</v>
      </c>
      <c r="D2295" s="38" t="s">
        <v>38</v>
      </c>
      <c r="E2295" s="38" t="s">
        <v>45</v>
      </c>
      <c r="F2295" s="38" t="s">
        <v>120</v>
      </c>
      <c r="G2295" s="35">
        <v>3650.27</v>
      </c>
      <c r="H2295" s="59">
        <v>443809954</v>
      </c>
      <c r="I2295" s="35">
        <v>0</v>
      </c>
      <c r="J2295" s="35">
        <v>0</v>
      </c>
      <c r="K2295" s="35">
        <v>0</v>
      </c>
      <c r="L2295" s="35">
        <v>0</v>
      </c>
      <c r="M2295" s="35">
        <v>9917.1299999999992</v>
      </c>
      <c r="N2295" s="38" t="s">
        <v>93</v>
      </c>
      <c r="O2295" s="14">
        <f t="shared" si="215"/>
        <v>45919.637696759259</v>
      </c>
      <c r="P2295" s="19">
        <f t="shared" si="216"/>
        <v>45919.846030092594</v>
      </c>
      <c r="Q2295" s="20" t="str">
        <f t="shared" si="217"/>
        <v>19/09/2025</v>
      </c>
      <c r="R2295" s="13" t="str">
        <f t="shared" si="218"/>
        <v>20</v>
      </c>
      <c r="S2295" s="13" t="str">
        <f t="shared" si="219"/>
        <v>Fri</v>
      </c>
    </row>
    <row r="2296" spans="1:19" x14ac:dyDescent="0.25">
      <c r="A2296" s="60">
        <v>45919.637696759259</v>
      </c>
      <c r="B2296" s="61">
        <v>444587160</v>
      </c>
      <c r="C2296" s="37" t="s">
        <v>36</v>
      </c>
      <c r="D2296" s="37" t="s">
        <v>38</v>
      </c>
      <c r="E2296" s="37" t="s">
        <v>45</v>
      </c>
      <c r="F2296" s="37" t="s">
        <v>120</v>
      </c>
      <c r="G2296" s="36">
        <v>3650.27</v>
      </c>
      <c r="H2296" s="61">
        <v>443809956</v>
      </c>
      <c r="I2296" s="36">
        <v>0</v>
      </c>
      <c r="J2296" s="36">
        <v>0</v>
      </c>
      <c r="K2296" s="36">
        <v>0</v>
      </c>
      <c r="L2296" s="36">
        <v>0</v>
      </c>
      <c r="M2296" s="36">
        <v>9917.1299999999992</v>
      </c>
      <c r="N2296" s="37" t="s">
        <v>107</v>
      </c>
      <c r="O2296" s="14">
        <f t="shared" si="215"/>
        <v>45919.637696759259</v>
      </c>
      <c r="P2296" s="19">
        <f t="shared" si="216"/>
        <v>45919.846030092594</v>
      </c>
      <c r="Q2296" s="20" t="str">
        <f t="shared" si="217"/>
        <v>19/09/2025</v>
      </c>
      <c r="R2296" s="13" t="str">
        <f t="shared" si="218"/>
        <v>20</v>
      </c>
      <c r="S2296" s="13" t="str">
        <f t="shared" si="219"/>
        <v>Fri</v>
      </c>
    </row>
    <row r="2297" spans="1:19" x14ac:dyDescent="0.25">
      <c r="A2297" s="58">
        <v>45919.637696759259</v>
      </c>
      <c r="B2297" s="59">
        <v>444587166</v>
      </c>
      <c r="C2297" s="38" t="s">
        <v>36</v>
      </c>
      <c r="D2297" s="38" t="s">
        <v>38</v>
      </c>
      <c r="E2297" s="38" t="s">
        <v>45</v>
      </c>
      <c r="F2297" s="38" t="s">
        <v>120</v>
      </c>
      <c r="G2297" s="35">
        <v>3650.27</v>
      </c>
      <c r="H2297" s="59">
        <v>443809962</v>
      </c>
      <c r="I2297" s="35">
        <v>0</v>
      </c>
      <c r="J2297" s="35">
        <v>0</v>
      </c>
      <c r="K2297" s="35">
        <v>0</v>
      </c>
      <c r="L2297" s="35">
        <v>0</v>
      </c>
      <c r="M2297" s="35">
        <v>9917.1299999999992</v>
      </c>
      <c r="N2297" s="38" t="s">
        <v>81</v>
      </c>
      <c r="O2297" s="14">
        <f t="shared" si="215"/>
        <v>45919.637696759259</v>
      </c>
      <c r="P2297" s="19">
        <f t="shared" si="216"/>
        <v>45919.846030092594</v>
      </c>
      <c r="Q2297" s="20" t="str">
        <f t="shared" si="217"/>
        <v>19/09/2025</v>
      </c>
      <c r="R2297" s="13" t="str">
        <f t="shared" si="218"/>
        <v>20</v>
      </c>
      <c r="S2297" s="13" t="str">
        <f t="shared" si="219"/>
        <v>Fri</v>
      </c>
    </row>
    <row r="2298" spans="1:19" x14ac:dyDescent="0.25">
      <c r="A2298" s="60">
        <v>45919.639826388891</v>
      </c>
      <c r="B2298" s="61">
        <v>444588370</v>
      </c>
      <c r="C2298" s="37" t="s">
        <v>36</v>
      </c>
      <c r="D2298" s="37" t="s">
        <v>38</v>
      </c>
      <c r="E2298" s="37" t="s">
        <v>46</v>
      </c>
      <c r="F2298" s="37" t="s">
        <v>120</v>
      </c>
      <c r="G2298" s="36">
        <v>3649.29</v>
      </c>
      <c r="H2298" s="61">
        <v>443811205</v>
      </c>
      <c r="I2298" s="36">
        <v>0</v>
      </c>
      <c r="J2298" s="36">
        <v>0</v>
      </c>
      <c r="K2298" s="36">
        <v>0</v>
      </c>
      <c r="L2298" s="36">
        <v>-1.74</v>
      </c>
      <c r="M2298" s="36">
        <v>9915.39</v>
      </c>
      <c r="N2298" s="37" t="s">
        <v>1250</v>
      </c>
      <c r="O2298" s="14">
        <f t="shared" si="215"/>
        <v>45919.639826388891</v>
      </c>
      <c r="P2298" s="19">
        <f t="shared" si="216"/>
        <v>45919.848159722227</v>
      </c>
      <c r="Q2298" s="20" t="str">
        <f t="shared" si="217"/>
        <v>19/09/2025</v>
      </c>
      <c r="R2298" s="13" t="str">
        <f t="shared" si="218"/>
        <v>20</v>
      </c>
      <c r="S2298" s="13" t="str">
        <f t="shared" si="219"/>
        <v>Fri</v>
      </c>
    </row>
    <row r="2299" spans="1:19" x14ac:dyDescent="0.25">
      <c r="A2299" s="58">
        <v>45919.640243055554</v>
      </c>
      <c r="B2299" s="59">
        <v>444588525</v>
      </c>
      <c r="C2299" s="38" t="s">
        <v>36</v>
      </c>
      <c r="D2299" s="38" t="s">
        <v>38</v>
      </c>
      <c r="E2299" s="38" t="s">
        <v>45</v>
      </c>
      <c r="F2299" s="38" t="s">
        <v>120</v>
      </c>
      <c r="G2299" s="35">
        <v>3649.15</v>
      </c>
      <c r="H2299" s="59">
        <v>443811373</v>
      </c>
      <c r="I2299" s="35">
        <v>0</v>
      </c>
      <c r="J2299" s="35">
        <v>0</v>
      </c>
      <c r="K2299" s="35">
        <v>0</v>
      </c>
      <c r="L2299" s="35">
        <v>0</v>
      </c>
      <c r="M2299" s="35">
        <v>9915.39</v>
      </c>
      <c r="N2299" s="38" t="s">
        <v>75</v>
      </c>
      <c r="O2299" s="14">
        <f t="shared" si="215"/>
        <v>45919.640243055554</v>
      </c>
      <c r="P2299" s="19">
        <f t="shared" si="216"/>
        <v>45919.848576388889</v>
      </c>
      <c r="Q2299" s="20" t="str">
        <f t="shared" si="217"/>
        <v>19/09/2025</v>
      </c>
      <c r="R2299" s="13" t="str">
        <f t="shared" si="218"/>
        <v>20</v>
      </c>
      <c r="S2299" s="13" t="str">
        <f t="shared" si="219"/>
        <v>Fri</v>
      </c>
    </row>
    <row r="2300" spans="1:19" x14ac:dyDescent="0.25">
      <c r="A2300" s="60">
        <v>45919.640243055554</v>
      </c>
      <c r="B2300" s="61">
        <v>444588526</v>
      </c>
      <c r="C2300" s="37" t="s">
        <v>36</v>
      </c>
      <c r="D2300" s="37" t="s">
        <v>38</v>
      </c>
      <c r="E2300" s="37" t="s">
        <v>45</v>
      </c>
      <c r="F2300" s="37" t="s">
        <v>120</v>
      </c>
      <c r="G2300" s="36">
        <v>3649.16</v>
      </c>
      <c r="H2300" s="61">
        <v>443811374</v>
      </c>
      <c r="I2300" s="36">
        <v>0</v>
      </c>
      <c r="J2300" s="36">
        <v>0</v>
      </c>
      <c r="K2300" s="36">
        <v>0</v>
      </c>
      <c r="L2300" s="36">
        <v>0</v>
      </c>
      <c r="M2300" s="36">
        <v>9915.39</v>
      </c>
      <c r="N2300" s="37" t="s">
        <v>76</v>
      </c>
      <c r="O2300" s="14">
        <f t="shared" si="215"/>
        <v>45919.640243055554</v>
      </c>
      <c r="P2300" s="19">
        <f t="shared" si="216"/>
        <v>45919.848576388889</v>
      </c>
      <c r="Q2300" s="20" t="str">
        <f t="shared" si="217"/>
        <v>19/09/2025</v>
      </c>
      <c r="R2300" s="13" t="str">
        <f t="shared" si="218"/>
        <v>20</v>
      </c>
      <c r="S2300" s="13" t="str">
        <f t="shared" si="219"/>
        <v>Fri</v>
      </c>
    </row>
    <row r="2301" spans="1:19" x14ac:dyDescent="0.25">
      <c r="A2301" s="58">
        <v>45919.640393518515</v>
      </c>
      <c r="B2301" s="59">
        <v>444588603</v>
      </c>
      <c r="C2301" s="38" t="s">
        <v>36</v>
      </c>
      <c r="D2301" s="38" t="s">
        <v>38</v>
      </c>
      <c r="E2301" s="38" t="s">
        <v>46</v>
      </c>
      <c r="F2301" s="38" t="s">
        <v>120</v>
      </c>
      <c r="G2301" s="35">
        <v>3648.4</v>
      </c>
      <c r="H2301" s="59">
        <v>443811455</v>
      </c>
      <c r="I2301" s="35">
        <v>0</v>
      </c>
      <c r="J2301" s="35">
        <v>0</v>
      </c>
      <c r="K2301" s="35">
        <v>0</v>
      </c>
      <c r="L2301" s="35">
        <v>-2.48</v>
      </c>
      <c r="M2301" s="35">
        <v>9912.91</v>
      </c>
      <c r="N2301" s="38" t="s">
        <v>1684</v>
      </c>
      <c r="O2301" s="14">
        <f t="shared" si="215"/>
        <v>45919.640393518515</v>
      </c>
      <c r="P2301" s="19">
        <f t="shared" si="216"/>
        <v>45919.848726851851</v>
      </c>
      <c r="Q2301" s="20" t="str">
        <f t="shared" si="217"/>
        <v>19/09/2025</v>
      </c>
      <c r="R2301" s="13" t="str">
        <f t="shared" si="218"/>
        <v>20</v>
      </c>
      <c r="S2301" s="13" t="str">
        <f t="shared" si="219"/>
        <v>Fri</v>
      </c>
    </row>
    <row r="2302" spans="1:19" x14ac:dyDescent="0.25">
      <c r="A2302" s="60">
        <v>45919.640416666669</v>
      </c>
      <c r="B2302" s="61">
        <v>444588638</v>
      </c>
      <c r="C2302" s="37" t="s">
        <v>36</v>
      </c>
      <c r="D2302" s="37" t="s">
        <v>38</v>
      </c>
      <c r="E2302" s="37" t="s">
        <v>46</v>
      </c>
      <c r="F2302" s="37" t="s">
        <v>120</v>
      </c>
      <c r="G2302" s="36">
        <v>3648.38</v>
      </c>
      <c r="H2302" s="61">
        <v>443811490</v>
      </c>
      <c r="I2302" s="36">
        <v>0</v>
      </c>
      <c r="J2302" s="36">
        <v>0</v>
      </c>
      <c r="K2302" s="36">
        <v>0</v>
      </c>
      <c r="L2302" s="36">
        <v>-3.02</v>
      </c>
      <c r="M2302" s="36">
        <v>9909.89</v>
      </c>
      <c r="N2302" s="37" t="s">
        <v>1685</v>
      </c>
      <c r="O2302" s="14">
        <f t="shared" si="215"/>
        <v>45919.640416666669</v>
      </c>
      <c r="P2302" s="19">
        <f t="shared" si="216"/>
        <v>45919.848750000005</v>
      </c>
      <c r="Q2302" s="20" t="str">
        <f t="shared" si="217"/>
        <v>19/09/2025</v>
      </c>
      <c r="R2302" s="13" t="str">
        <f t="shared" si="218"/>
        <v>20</v>
      </c>
      <c r="S2302" s="13" t="str">
        <f t="shared" si="219"/>
        <v>Fri</v>
      </c>
    </row>
    <row r="2303" spans="1:19" x14ac:dyDescent="0.25">
      <c r="A2303" s="58">
        <v>45919.641238425924</v>
      </c>
      <c r="B2303" s="59">
        <v>444589181</v>
      </c>
      <c r="C2303" s="38" t="s">
        <v>36</v>
      </c>
      <c r="D2303" s="38" t="s">
        <v>38</v>
      </c>
      <c r="E2303" s="38" t="s">
        <v>46</v>
      </c>
      <c r="F2303" s="38" t="s">
        <v>120</v>
      </c>
      <c r="G2303" s="35">
        <v>3647.87</v>
      </c>
      <c r="H2303" s="59">
        <v>443812042</v>
      </c>
      <c r="I2303" s="35">
        <v>0</v>
      </c>
      <c r="J2303" s="35">
        <v>0</v>
      </c>
      <c r="K2303" s="35">
        <v>0</v>
      </c>
      <c r="L2303" s="35">
        <v>-2.98</v>
      </c>
      <c r="M2303" s="35">
        <v>9906.91</v>
      </c>
      <c r="N2303" s="38" t="s">
        <v>1373</v>
      </c>
      <c r="O2303" s="14">
        <f t="shared" si="215"/>
        <v>45919.641238425924</v>
      </c>
      <c r="P2303" s="19">
        <f t="shared" si="216"/>
        <v>45919.84957175926</v>
      </c>
      <c r="Q2303" s="20" t="str">
        <f t="shared" si="217"/>
        <v>19/09/2025</v>
      </c>
      <c r="R2303" s="13" t="str">
        <f t="shared" si="218"/>
        <v>20</v>
      </c>
      <c r="S2303" s="13" t="str">
        <f t="shared" si="219"/>
        <v>Fri</v>
      </c>
    </row>
    <row r="2304" spans="1:19" x14ac:dyDescent="0.25">
      <c r="A2304" s="60">
        <v>45919.641238425924</v>
      </c>
      <c r="B2304" s="61">
        <v>444589182</v>
      </c>
      <c r="C2304" s="37" t="s">
        <v>36</v>
      </c>
      <c r="D2304" s="37" t="s">
        <v>38</v>
      </c>
      <c r="E2304" s="37" t="s">
        <v>46</v>
      </c>
      <c r="F2304" s="37" t="s">
        <v>120</v>
      </c>
      <c r="G2304" s="36">
        <v>3647.87</v>
      </c>
      <c r="H2304" s="61">
        <v>443812043</v>
      </c>
      <c r="I2304" s="36">
        <v>0</v>
      </c>
      <c r="J2304" s="36">
        <v>0</v>
      </c>
      <c r="K2304" s="36">
        <v>0</v>
      </c>
      <c r="L2304" s="36">
        <v>-3.05</v>
      </c>
      <c r="M2304" s="36">
        <v>9903.86</v>
      </c>
      <c r="N2304" s="37" t="s">
        <v>1373</v>
      </c>
      <c r="O2304" s="14">
        <f t="shared" si="215"/>
        <v>45919.641238425924</v>
      </c>
      <c r="P2304" s="19">
        <f t="shared" si="216"/>
        <v>45919.84957175926</v>
      </c>
      <c r="Q2304" s="20" t="str">
        <f t="shared" si="217"/>
        <v>19/09/2025</v>
      </c>
      <c r="R2304" s="13" t="str">
        <f t="shared" si="218"/>
        <v>20</v>
      </c>
      <c r="S2304" s="13" t="str">
        <f t="shared" si="219"/>
        <v>Fri</v>
      </c>
    </row>
    <row r="2305" spans="1:19" x14ac:dyDescent="0.25">
      <c r="A2305" s="58">
        <v>45919.641238425924</v>
      </c>
      <c r="B2305" s="59">
        <v>444589183</v>
      </c>
      <c r="C2305" s="38" t="s">
        <v>36</v>
      </c>
      <c r="D2305" s="38" t="s">
        <v>38</v>
      </c>
      <c r="E2305" s="38" t="s">
        <v>46</v>
      </c>
      <c r="F2305" s="38" t="s">
        <v>120</v>
      </c>
      <c r="G2305" s="35">
        <v>3647.87</v>
      </c>
      <c r="H2305" s="59">
        <v>443812044</v>
      </c>
      <c r="I2305" s="35">
        <v>0</v>
      </c>
      <c r="J2305" s="35">
        <v>0</v>
      </c>
      <c r="K2305" s="35">
        <v>0</v>
      </c>
      <c r="L2305" s="35">
        <v>-3.16</v>
      </c>
      <c r="M2305" s="35">
        <v>9900.7000000000007</v>
      </c>
      <c r="N2305" s="38" t="s">
        <v>1373</v>
      </c>
      <c r="O2305" s="14">
        <f t="shared" si="215"/>
        <v>45919.641238425924</v>
      </c>
      <c r="P2305" s="19">
        <f t="shared" si="216"/>
        <v>45919.84957175926</v>
      </c>
      <c r="Q2305" s="20" t="str">
        <f t="shared" si="217"/>
        <v>19/09/2025</v>
      </c>
      <c r="R2305" s="13" t="str">
        <f t="shared" si="218"/>
        <v>20</v>
      </c>
      <c r="S2305" s="13" t="str">
        <f t="shared" si="219"/>
        <v>Fri</v>
      </c>
    </row>
    <row r="2306" spans="1:19" x14ac:dyDescent="0.25">
      <c r="A2306" s="60">
        <v>45919.641238425924</v>
      </c>
      <c r="B2306" s="61">
        <v>444589184</v>
      </c>
      <c r="C2306" s="37" t="s">
        <v>36</v>
      </c>
      <c r="D2306" s="37" t="s">
        <v>38</v>
      </c>
      <c r="E2306" s="37" t="s">
        <v>46</v>
      </c>
      <c r="F2306" s="37" t="s">
        <v>120</v>
      </c>
      <c r="G2306" s="36">
        <v>3647.87</v>
      </c>
      <c r="H2306" s="61">
        <v>443812045</v>
      </c>
      <c r="I2306" s="36">
        <v>0</v>
      </c>
      <c r="J2306" s="36">
        <v>0</v>
      </c>
      <c r="K2306" s="36">
        <v>0</v>
      </c>
      <c r="L2306" s="36">
        <v>-3.16</v>
      </c>
      <c r="M2306" s="36">
        <v>9897.5400000000009</v>
      </c>
      <c r="N2306" s="37" t="s">
        <v>1373</v>
      </c>
      <c r="O2306" s="14">
        <f t="shared" si="215"/>
        <v>45919.641238425924</v>
      </c>
      <c r="P2306" s="19">
        <f t="shared" si="216"/>
        <v>45919.84957175926</v>
      </c>
      <c r="Q2306" s="20" t="str">
        <f t="shared" si="217"/>
        <v>19/09/2025</v>
      </c>
      <c r="R2306" s="13" t="str">
        <f t="shared" si="218"/>
        <v>20</v>
      </c>
      <c r="S2306" s="13" t="str">
        <f t="shared" si="219"/>
        <v>Fri</v>
      </c>
    </row>
    <row r="2307" spans="1:19" x14ac:dyDescent="0.25">
      <c r="A2307" s="58">
        <v>45919.641238425924</v>
      </c>
      <c r="B2307" s="59">
        <v>444589185</v>
      </c>
      <c r="C2307" s="38" t="s">
        <v>36</v>
      </c>
      <c r="D2307" s="38" t="s">
        <v>38</v>
      </c>
      <c r="E2307" s="38" t="s">
        <v>46</v>
      </c>
      <c r="F2307" s="38" t="s">
        <v>120</v>
      </c>
      <c r="G2307" s="35">
        <v>3647.87</v>
      </c>
      <c r="H2307" s="59">
        <v>443812046</v>
      </c>
      <c r="I2307" s="35">
        <v>0</v>
      </c>
      <c r="J2307" s="35">
        <v>0</v>
      </c>
      <c r="K2307" s="35">
        <v>0</v>
      </c>
      <c r="L2307" s="35">
        <v>-3.16</v>
      </c>
      <c r="M2307" s="35">
        <v>9894.3799999999992</v>
      </c>
      <c r="N2307" s="38" t="s">
        <v>1373</v>
      </c>
      <c r="O2307" s="14">
        <f t="shared" si="215"/>
        <v>45919.641238425924</v>
      </c>
      <c r="P2307" s="19">
        <f t="shared" si="216"/>
        <v>45919.84957175926</v>
      </c>
      <c r="Q2307" s="20" t="str">
        <f t="shared" si="217"/>
        <v>19/09/2025</v>
      </c>
      <c r="R2307" s="13" t="str">
        <f t="shared" si="218"/>
        <v>20</v>
      </c>
      <c r="S2307" s="13" t="str">
        <f t="shared" si="219"/>
        <v>Fri</v>
      </c>
    </row>
    <row r="2308" spans="1:19" x14ac:dyDescent="0.25">
      <c r="A2308" s="60">
        <v>45919.641631944447</v>
      </c>
      <c r="B2308" s="61">
        <v>444589376</v>
      </c>
      <c r="C2308" s="37" t="s">
        <v>36</v>
      </c>
      <c r="D2308" s="37" t="s">
        <v>38</v>
      </c>
      <c r="E2308" s="37" t="s">
        <v>45</v>
      </c>
      <c r="F2308" s="37" t="s">
        <v>120</v>
      </c>
      <c r="G2308" s="36">
        <v>3647.81</v>
      </c>
      <c r="H2308" s="61">
        <v>443812249</v>
      </c>
      <c r="I2308" s="36">
        <v>0</v>
      </c>
      <c r="J2308" s="36">
        <v>0</v>
      </c>
      <c r="K2308" s="36">
        <v>0</v>
      </c>
      <c r="L2308" s="36">
        <v>0</v>
      </c>
      <c r="M2308" s="36">
        <v>9894.3799999999992</v>
      </c>
      <c r="N2308" s="37" t="s">
        <v>74</v>
      </c>
      <c r="O2308" s="14">
        <f t="shared" si="215"/>
        <v>45919.641631944447</v>
      </c>
      <c r="P2308" s="19">
        <f t="shared" si="216"/>
        <v>45919.849965277783</v>
      </c>
      <c r="Q2308" s="20" t="str">
        <f t="shared" si="217"/>
        <v>19/09/2025</v>
      </c>
      <c r="R2308" s="13" t="str">
        <f t="shared" si="218"/>
        <v>20</v>
      </c>
      <c r="S2308" s="13" t="str">
        <f t="shared" si="219"/>
        <v>Fri</v>
      </c>
    </row>
    <row r="2309" spans="1:19" x14ac:dyDescent="0.25">
      <c r="A2309" s="58">
        <v>45919.641863425924</v>
      </c>
      <c r="B2309" s="59">
        <v>444589465</v>
      </c>
      <c r="C2309" s="38" t="s">
        <v>36</v>
      </c>
      <c r="D2309" s="38" t="s">
        <v>38</v>
      </c>
      <c r="E2309" s="38" t="s">
        <v>45</v>
      </c>
      <c r="F2309" s="38" t="s">
        <v>120</v>
      </c>
      <c r="G2309" s="35">
        <v>3648.3</v>
      </c>
      <c r="H2309" s="59">
        <v>443812344</v>
      </c>
      <c r="I2309" s="35">
        <v>0</v>
      </c>
      <c r="J2309" s="35">
        <v>0</v>
      </c>
      <c r="K2309" s="35">
        <v>0</v>
      </c>
      <c r="L2309" s="35">
        <v>0</v>
      </c>
      <c r="M2309" s="35">
        <v>9894.3799999999992</v>
      </c>
      <c r="N2309" s="38" t="s">
        <v>1385</v>
      </c>
      <c r="O2309" s="14">
        <f t="shared" si="215"/>
        <v>45919.641863425924</v>
      </c>
      <c r="P2309" s="19">
        <f t="shared" si="216"/>
        <v>45919.85019675926</v>
      </c>
      <c r="Q2309" s="20" t="str">
        <f t="shared" si="217"/>
        <v>19/09/2025</v>
      </c>
      <c r="R2309" s="13" t="str">
        <f t="shared" si="218"/>
        <v>20</v>
      </c>
      <c r="S2309" s="13" t="str">
        <f t="shared" si="219"/>
        <v>Fri</v>
      </c>
    </row>
    <row r="2310" spans="1:19" x14ac:dyDescent="0.25">
      <c r="A2310" s="60">
        <v>45919.642789351848</v>
      </c>
      <c r="B2310" s="61">
        <v>444589865</v>
      </c>
      <c r="C2310" s="37" t="s">
        <v>36</v>
      </c>
      <c r="D2310" s="37" t="s">
        <v>38</v>
      </c>
      <c r="E2310" s="37" t="s">
        <v>46</v>
      </c>
      <c r="F2310" s="37" t="s">
        <v>120</v>
      </c>
      <c r="G2310" s="36">
        <v>3647.14</v>
      </c>
      <c r="H2310" s="61">
        <v>443812777</v>
      </c>
      <c r="I2310" s="36">
        <v>0</v>
      </c>
      <c r="J2310" s="36">
        <v>0</v>
      </c>
      <c r="K2310" s="36">
        <v>0</v>
      </c>
      <c r="L2310" s="36">
        <v>-3.46</v>
      </c>
      <c r="M2310" s="36">
        <v>9890.92</v>
      </c>
      <c r="N2310" s="37" t="s">
        <v>1686</v>
      </c>
      <c r="O2310" s="14">
        <f t="shared" si="215"/>
        <v>45919.642789351848</v>
      </c>
      <c r="P2310" s="19">
        <f t="shared" si="216"/>
        <v>45919.851122685184</v>
      </c>
      <c r="Q2310" s="20" t="str">
        <f t="shared" si="217"/>
        <v>19/09/2025</v>
      </c>
      <c r="R2310" s="13" t="str">
        <f t="shared" si="218"/>
        <v>20</v>
      </c>
      <c r="S2310" s="13" t="str">
        <f t="shared" si="219"/>
        <v>Fri</v>
      </c>
    </row>
    <row r="2311" spans="1:19" x14ac:dyDescent="0.25">
      <c r="A2311" s="58">
        <v>45919.642789351848</v>
      </c>
      <c r="B2311" s="59">
        <v>444589866</v>
      </c>
      <c r="C2311" s="38" t="s">
        <v>36</v>
      </c>
      <c r="D2311" s="38" t="s">
        <v>38</v>
      </c>
      <c r="E2311" s="38" t="s">
        <v>46</v>
      </c>
      <c r="F2311" s="38" t="s">
        <v>120</v>
      </c>
      <c r="G2311" s="35">
        <v>3647.14</v>
      </c>
      <c r="H2311" s="59">
        <v>443812778</v>
      </c>
      <c r="I2311" s="35">
        <v>0</v>
      </c>
      <c r="J2311" s="35">
        <v>0</v>
      </c>
      <c r="K2311" s="35">
        <v>0</v>
      </c>
      <c r="L2311" s="35">
        <v>-3.46</v>
      </c>
      <c r="M2311" s="35">
        <v>9887.4599999999991</v>
      </c>
      <c r="N2311" s="38" t="s">
        <v>1686</v>
      </c>
      <c r="O2311" s="14">
        <f t="shared" si="215"/>
        <v>45919.642789351848</v>
      </c>
      <c r="P2311" s="19">
        <f t="shared" si="216"/>
        <v>45919.851122685184</v>
      </c>
      <c r="Q2311" s="20" t="str">
        <f t="shared" si="217"/>
        <v>19/09/2025</v>
      </c>
      <c r="R2311" s="13" t="str">
        <f t="shared" si="218"/>
        <v>20</v>
      </c>
      <c r="S2311" s="13" t="str">
        <f t="shared" si="219"/>
        <v>Fri</v>
      </c>
    </row>
    <row r="2312" spans="1:19" x14ac:dyDescent="0.25">
      <c r="A2312" s="60">
        <v>45919.642789351848</v>
      </c>
      <c r="B2312" s="61">
        <v>444589867</v>
      </c>
      <c r="C2312" s="37" t="s">
        <v>36</v>
      </c>
      <c r="D2312" s="37" t="s">
        <v>38</v>
      </c>
      <c r="E2312" s="37" t="s">
        <v>46</v>
      </c>
      <c r="F2312" s="37" t="s">
        <v>120</v>
      </c>
      <c r="G2312" s="36">
        <v>3647.14</v>
      </c>
      <c r="H2312" s="61">
        <v>443812779</v>
      </c>
      <c r="I2312" s="36">
        <v>0</v>
      </c>
      <c r="J2312" s="36">
        <v>0</v>
      </c>
      <c r="K2312" s="36">
        <v>0</v>
      </c>
      <c r="L2312" s="36">
        <v>-3.46</v>
      </c>
      <c r="M2312" s="36">
        <v>9884</v>
      </c>
      <c r="N2312" s="37" t="s">
        <v>1686</v>
      </c>
      <c r="O2312" s="14">
        <f t="shared" si="215"/>
        <v>45919.642789351848</v>
      </c>
      <c r="P2312" s="19">
        <f t="shared" si="216"/>
        <v>45919.851122685184</v>
      </c>
      <c r="Q2312" s="20" t="str">
        <f t="shared" si="217"/>
        <v>19/09/2025</v>
      </c>
      <c r="R2312" s="13" t="str">
        <f t="shared" si="218"/>
        <v>20</v>
      </c>
      <c r="S2312" s="13" t="str">
        <f t="shared" si="219"/>
        <v>Fri</v>
      </c>
    </row>
    <row r="2313" spans="1:19" x14ac:dyDescent="0.25">
      <c r="A2313" s="58">
        <v>45919.643136574072</v>
      </c>
      <c r="B2313" s="59">
        <v>444590173</v>
      </c>
      <c r="C2313" s="38" t="s">
        <v>36</v>
      </c>
      <c r="D2313" s="38" t="s">
        <v>38</v>
      </c>
      <c r="E2313" s="38" t="s">
        <v>45</v>
      </c>
      <c r="F2313" s="38" t="s">
        <v>120</v>
      </c>
      <c r="G2313" s="35">
        <v>3648.48</v>
      </c>
      <c r="H2313" s="59">
        <v>443813091</v>
      </c>
      <c r="I2313" s="35">
        <v>0</v>
      </c>
      <c r="J2313" s="35">
        <v>0</v>
      </c>
      <c r="K2313" s="35">
        <v>0</v>
      </c>
      <c r="L2313" s="35">
        <v>0</v>
      </c>
      <c r="M2313" s="35">
        <v>9884</v>
      </c>
      <c r="N2313" s="38" t="s">
        <v>115</v>
      </c>
      <c r="O2313" s="14">
        <f t="shared" si="215"/>
        <v>45919.643136574072</v>
      </c>
      <c r="P2313" s="19">
        <f t="shared" si="216"/>
        <v>45919.851469907408</v>
      </c>
      <c r="Q2313" s="20" t="str">
        <f t="shared" si="217"/>
        <v>19/09/2025</v>
      </c>
      <c r="R2313" s="13" t="str">
        <f t="shared" si="218"/>
        <v>20</v>
      </c>
      <c r="S2313" s="13" t="str">
        <f t="shared" si="219"/>
        <v>Fri</v>
      </c>
    </row>
    <row r="2314" spans="1:19" x14ac:dyDescent="0.25">
      <c r="A2314" s="60">
        <v>45919.643136574072</v>
      </c>
      <c r="B2314" s="61">
        <v>444590177</v>
      </c>
      <c r="C2314" s="37" t="s">
        <v>36</v>
      </c>
      <c r="D2314" s="37" t="s">
        <v>38</v>
      </c>
      <c r="E2314" s="37" t="s">
        <v>45</v>
      </c>
      <c r="F2314" s="37" t="s">
        <v>120</v>
      </c>
      <c r="G2314" s="36">
        <v>3648.26</v>
      </c>
      <c r="H2314" s="61">
        <v>443813096</v>
      </c>
      <c r="I2314" s="36">
        <v>0</v>
      </c>
      <c r="J2314" s="36">
        <v>0</v>
      </c>
      <c r="K2314" s="36">
        <v>0</v>
      </c>
      <c r="L2314" s="36">
        <v>0</v>
      </c>
      <c r="M2314" s="36">
        <v>9884</v>
      </c>
      <c r="N2314" s="37" t="s">
        <v>119</v>
      </c>
      <c r="O2314" s="14">
        <f t="shared" si="215"/>
        <v>45919.643136574072</v>
      </c>
      <c r="P2314" s="19">
        <f t="shared" si="216"/>
        <v>45919.851469907408</v>
      </c>
      <c r="Q2314" s="20" t="str">
        <f t="shared" si="217"/>
        <v>19/09/2025</v>
      </c>
      <c r="R2314" s="13" t="str">
        <f t="shared" si="218"/>
        <v>20</v>
      </c>
      <c r="S2314" s="13" t="str">
        <f t="shared" si="219"/>
        <v>Fri</v>
      </c>
    </row>
    <row r="2315" spans="1:19" x14ac:dyDescent="0.25">
      <c r="A2315" s="58">
        <v>45919.643136574072</v>
      </c>
      <c r="B2315" s="59">
        <v>444590182</v>
      </c>
      <c r="C2315" s="38" t="s">
        <v>36</v>
      </c>
      <c r="D2315" s="38" t="s">
        <v>38</v>
      </c>
      <c r="E2315" s="38" t="s">
        <v>45</v>
      </c>
      <c r="F2315" s="38" t="s">
        <v>120</v>
      </c>
      <c r="G2315" s="35">
        <v>3648.31</v>
      </c>
      <c r="H2315" s="59">
        <v>443813100</v>
      </c>
      <c r="I2315" s="35">
        <v>0</v>
      </c>
      <c r="J2315" s="35">
        <v>0</v>
      </c>
      <c r="K2315" s="35">
        <v>0</v>
      </c>
      <c r="L2315" s="35">
        <v>0</v>
      </c>
      <c r="M2315" s="35">
        <v>9884</v>
      </c>
      <c r="N2315" s="38" t="s">
        <v>116</v>
      </c>
      <c r="O2315" s="14">
        <f t="shared" si="215"/>
        <v>45919.643136574072</v>
      </c>
      <c r="P2315" s="19">
        <f t="shared" si="216"/>
        <v>45919.851469907408</v>
      </c>
      <c r="Q2315" s="20" t="str">
        <f t="shared" si="217"/>
        <v>19/09/2025</v>
      </c>
      <c r="R2315" s="13" t="str">
        <f t="shared" si="218"/>
        <v>20</v>
      </c>
      <c r="S2315" s="13" t="str">
        <f t="shared" si="219"/>
        <v>Fri</v>
      </c>
    </row>
    <row r="2316" spans="1:19" x14ac:dyDescent="0.25">
      <c r="A2316" s="60">
        <v>45919.644803240742</v>
      </c>
      <c r="B2316" s="61">
        <v>444590945</v>
      </c>
      <c r="C2316" s="37" t="s">
        <v>36</v>
      </c>
      <c r="D2316" s="37" t="s">
        <v>37</v>
      </c>
      <c r="E2316" s="37" t="s">
        <v>46</v>
      </c>
      <c r="F2316" s="37" t="s">
        <v>120</v>
      </c>
      <c r="G2316" s="36">
        <v>3649.25</v>
      </c>
      <c r="H2316" s="61">
        <v>443813881</v>
      </c>
      <c r="I2316" s="36">
        <v>0</v>
      </c>
      <c r="J2316" s="36">
        <v>0</v>
      </c>
      <c r="K2316" s="36">
        <v>0</v>
      </c>
      <c r="L2316" s="36">
        <v>1.02</v>
      </c>
      <c r="M2316" s="36">
        <v>9885.02</v>
      </c>
      <c r="N2316" s="37" t="s">
        <v>1687</v>
      </c>
      <c r="O2316" s="14">
        <f t="shared" si="215"/>
        <v>45919.644803240742</v>
      </c>
      <c r="P2316" s="19">
        <f t="shared" si="216"/>
        <v>45919.853136574078</v>
      </c>
      <c r="Q2316" s="20" t="str">
        <f t="shared" si="217"/>
        <v>19/09/2025</v>
      </c>
      <c r="R2316" s="13" t="str">
        <f t="shared" si="218"/>
        <v>20</v>
      </c>
      <c r="S2316" s="13" t="str">
        <f t="shared" si="219"/>
        <v>Fri</v>
      </c>
    </row>
    <row r="2317" spans="1:19" x14ac:dyDescent="0.25">
      <c r="A2317" s="58">
        <v>45919.644803240742</v>
      </c>
      <c r="B2317" s="59">
        <v>444590946</v>
      </c>
      <c r="C2317" s="38" t="s">
        <v>36</v>
      </c>
      <c r="D2317" s="38" t="s">
        <v>37</v>
      </c>
      <c r="E2317" s="38" t="s">
        <v>46</v>
      </c>
      <c r="F2317" s="38" t="s">
        <v>120</v>
      </c>
      <c r="G2317" s="35">
        <v>3649.25</v>
      </c>
      <c r="H2317" s="59">
        <v>443813882</v>
      </c>
      <c r="I2317" s="35">
        <v>0</v>
      </c>
      <c r="J2317" s="35">
        <v>0</v>
      </c>
      <c r="K2317" s="35">
        <v>0</v>
      </c>
      <c r="L2317" s="35">
        <v>1.02</v>
      </c>
      <c r="M2317" s="35">
        <v>9886.0400000000009</v>
      </c>
      <c r="N2317" s="38" t="s">
        <v>1687</v>
      </c>
      <c r="O2317" s="14">
        <f t="shared" si="215"/>
        <v>45919.644803240742</v>
      </c>
      <c r="P2317" s="19">
        <f t="shared" si="216"/>
        <v>45919.853136574078</v>
      </c>
      <c r="Q2317" s="20" t="str">
        <f t="shared" si="217"/>
        <v>19/09/2025</v>
      </c>
      <c r="R2317" s="13" t="str">
        <f t="shared" si="218"/>
        <v>20</v>
      </c>
      <c r="S2317" s="13" t="str">
        <f t="shared" si="219"/>
        <v>Fri</v>
      </c>
    </row>
    <row r="2318" spans="1:19" x14ac:dyDescent="0.25">
      <c r="A2318" s="60">
        <v>45919.644803240742</v>
      </c>
      <c r="B2318" s="61">
        <v>444590947</v>
      </c>
      <c r="C2318" s="37" t="s">
        <v>36</v>
      </c>
      <c r="D2318" s="37" t="s">
        <v>37</v>
      </c>
      <c r="E2318" s="37" t="s">
        <v>46</v>
      </c>
      <c r="F2318" s="37" t="s">
        <v>120</v>
      </c>
      <c r="G2318" s="36">
        <v>3649.25</v>
      </c>
      <c r="H2318" s="61">
        <v>443813883</v>
      </c>
      <c r="I2318" s="36">
        <v>0</v>
      </c>
      <c r="J2318" s="36">
        <v>0</v>
      </c>
      <c r="K2318" s="36">
        <v>0</v>
      </c>
      <c r="L2318" s="36">
        <v>1.02</v>
      </c>
      <c r="M2318" s="36">
        <v>9887.06</v>
      </c>
      <c r="N2318" s="37" t="s">
        <v>1687</v>
      </c>
      <c r="O2318" s="14">
        <f t="shared" si="215"/>
        <v>45919.644803240742</v>
      </c>
      <c r="P2318" s="19">
        <f t="shared" si="216"/>
        <v>45919.853136574078</v>
      </c>
      <c r="Q2318" s="20" t="str">
        <f t="shared" si="217"/>
        <v>19/09/2025</v>
      </c>
      <c r="R2318" s="13" t="str">
        <f t="shared" si="218"/>
        <v>20</v>
      </c>
      <c r="S2318" s="13" t="str">
        <f t="shared" si="219"/>
        <v>Fri</v>
      </c>
    </row>
    <row r="2319" spans="1:19" x14ac:dyDescent="0.25">
      <c r="A2319" s="58">
        <v>45919.644872685189</v>
      </c>
      <c r="B2319" s="59">
        <v>444590982</v>
      </c>
      <c r="C2319" s="38" t="s">
        <v>36</v>
      </c>
      <c r="D2319" s="38" t="s">
        <v>38</v>
      </c>
      <c r="E2319" s="38" t="s">
        <v>45</v>
      </c>
      <c r="F2319" s="38" t="s">
        <v>120</v>
      </c>
      <c r="G2319" s="35">
        <v>3648.93</v>
      </c>
      <c r="H2319" s="59">
        <v>443813922</v>
      </c>
      <c r="I2319" s="35">
        <v>0</v>
      </c>
      <c r="J2319" s="35">
        <v>0</v>
      </c>
      <c r="K2319" s="35">
        <v>0</v>
      </c>
      <c r="L2319" s="35">
        <v>0</v>
      </c>
      <c r="M2319" s="35">
        <v>9887.06</v>
      </c>
      <c r="N2319" s="38" t="s">
        <v>93</v>
      </c>
      <c r="O2319" s="14">
        <f t="shared" si="215"/>
        <v>45919.644872685189</v>
      </c>
      <c r="P2319" s="19">
        <f t="shared" si="216"/>
        <v>45919.853206018524</v>
      </c>
      <c r="Q2319" s="20" t="str">
        <f t="shared" si="217"/>
        <v>19/09/2025</v>
      </c>
      <c r="R2319" s="13" t="str">
        <f t="shared" si="218"/>
        <v>20</v>
      </c>
      <c r="S2319" s="13" t="str">
        <f t="shared" si="219"/>
        <v>Fri</v>
      </c>
    </row>
    <row r="2320" spans="1:19" x14ac:dyDescent="0.25">
      <c r="A2320" s="60">
        <v>45919.644872685189</v>
      </c>
      <c r="B2320" s="61">
        <v>444590984</v>
      </c>
      <c r="C2320" s="37" t="s">
        <v>36</v>
      </c>
      <c r="D2320" s="37" t="s">
        <v>38</v>
      </c>
      <c r="E2320" s="37" t="s">
        <v>45</v>
      </c>
      <c r="F2320" s="37" t="s">
        <v>120</v>
      </c>
      <c r="G2320" s="36">
        <v>3648.93</v>
      </c>
      <c r="H2320" s="61">
        <v>443813924</v>
      </c>
      <c r="I2320" s="36">
        <v>0</v>
      </c>
      <c r="J2320" s="36">
        <v>0</v>
      </c>
      <c r="K2320" s="36">
        <v>0</v>
      </c>
      <c r="L2320" s="36">
        <v>0</v>
      </c>
      <c r="M2320" s="36">
        <v>9887.06</v>
      </c>
      <c r="N2320" s="37" t="s">
        <v>81</v>
      </c>
      <c r="O2320" s="14">
        <f t="shared" si="215"/>
        <v>45919.644872685189</v>
      </c>
      <c r="P2320" s="19">
        <f t="shared" si="216"/>
        <v>45919.853206018524</v>
      </c>
      <c r="Q2320" s="20" t="str">
        <f t="shared" si="217"/>
        <v>19/09/2025</v>
      </c>
      <c r="R2320" s="13" t="str">
        <f t="shared" si="218"/>
        <v>20</v>
      </c>
      <c r="S2320" s="13" t="str">
        <f t="shared" si="219"/>
        <v>Fri</v>
      </c>
    </row>
    <row r="2321" spans="1:19" x14ac:dyDescent="0.25">
      <c r="A2321" s="58">
        <v>45919.655416666668</v>
      </c>
      <c r="B2321" s="59">
        <v>444595593</v>
      </c>
      <c r="C2321" s="38" t="s">
        <v>36</v>
      </c>
      <c r="D2321" s="38" t="s">
        <v>37</v>
      </c>
      <c r="E2321" s="38" t="s">
        <v>46</v>
      </c>
      <c r="F2321" s="38" t="s">
        <v>120</v>
      </c>
      <c r="G2321" s="35">
        <v>3647.52</v>
      </c>
      <c r="H2321" s="59">
        <v>443818854</v>
      </c>
      <c r="I2321" s="35">
        <v>0</v>
      </c>
      <c r="J2321" s="35">
        <v>0</v>
      </c>
      <c r="K2321" s="35">
        <v>0</v>
      </c>
      <c r="L2321" s="35">
        <v>0.78</v>
      </c>
      <c r="M2321" s="35">
        <v>9887.84</v>
      </c>
      <c r="N2321" s="38" t="s">
        <v>1688</v>
      </c>
      <c r="O2321" s="14">
        <f t="shared" si="215"/>
        <v>45919.655416666668</v>
      </c>
      <c r="P2321" s="19">
        <f t="shared" si="216"/>
        <v>45919.863750000004</v>
      </c>
      <c r="Q2321" s="20" t="str">
        <f t="shared" si="217"/>
        <v>19/09/2025</v>
      </c>
      <c r="R2321" s="13" t="str">
        <f t="shared" si="218"/>
        <v>20</v>
      </c>
      <c r="S2321" s="13" t="str">
        <f t="shared" si="219"/>
        <v>Fri</v>
      </c>
    </row>
    <row r="2322" spans="1:19" x14ac:dyDescent="0.25">
      <c r="A2322" s="60">
        <v>45919.655416666668</v>
      </c>
      <c r="B2322" s="61">
        <v>444595594</v>
      </c>
      <c r="C2322" s="37" t="s">
        <v>36</v>
      </c>
      <c r="D2322" s="37" t="s">
        <v>37</v>
      </c>
      <c r="E2322" s="37" t="s">
        <v>46</v>
      </c>
      <c r="F2322" s="37" t="s">
        <v>120</v>
      </c>
      <c r="G2322" s="36">
        <v>3647.52</v>
      </c>
      <c r="H2322" s="61">
        <v>443818855</v>
      </c>
      <c r="I2322" s="36">
        <v>0</v>
      </c>
      <c r="J2322" s="36">
        <v>0</v>
      </c>
      <c r="K2322" s="36">
        <v>0</v>
      </c>
      <c r="L2322" s="36">
        <v>0.79</v>
      </c>
      <c r="M2322" s="36">
        <v>9888.6299999999992</v>
      </c>
      <c r="N2322" s="37" t="s">
        <v>1689</v>
      </c>
      <c r="O2322" s="14">
        <f t="shared" si="215"/>
        <v>45919.655416666668</v>
      </c>
      <c r="P2322" s="19">
        <f t="shared" si="216"/>
        <v>45919.863750000004</v>
      </c>
      <c r="Q2322" s="20" t="str">
        <f t="shared" si="217"/>
        <v>19/09/2025</v>
      </c>
      <c r="R2322" s="13" t="str">
        <f t="shared" si="218"/>
        <v>20</v>
      </c>
      <c r="S2322" s="13" t="str">
        <f t="shared" si="219"/>
        <v>Fri</v>
      </c>
    </row>
    <row r="2323" spans="1:19" x14ac:dyDescent="0.25">
      <c r="A2323" s="58">
        <v>45919.65552083333</v>
      </c>
      <c r="B2323" s="59">
        <v>444595618</v>
      </c>
      <c r="C2323" s="38" t="s">
        <v>36</v>
      </c>
      <c r="D2323" s="38" t="s">
        <v>38</v>
      </c>
      <c r="E2323" s="38" t="s">
        <v>45</v>
      </c>
      <c r="F2323" s="38" t="s">
        <v>120</v>
      </c>
      <c r="G2323" s="35">
        <v>3647.29</v>
      </c>
      <c r="H2323" s="59">
        <v>443818879</v>
      </c>
      <c r="I2323" s="35">
        <v>0</v>
      </c>
      <c r="J2323" s="35">
        <v>0</v>
      </c>
      <c r="K2323" s="35">
        <v>0</v>
      </c>
      <c r="L2323" s="35">
        <v>0</v>
      </c>
      <c r="M2323" s="35">
        <v>9888.6299999999992</v>
      </c>
      <c r="N2323" s="38" t="s">
        <v>116</v>
      </c>
      <c r="O2323" s="14">
        <f t="shared" si="215"/>
        <v>45919.65552083333</v>
      </c>
      <c r="P2323" s="19">
        <f t="shared" si="216"/>
        <v>45919.863854166666</v>
      </c>
      <c r="Q2323" s="20" t="str">
        <f t="shared" si="217"/>
        <v>19/09/2025</v>
      </c>
      <c r="R2323" s="13" t="str">
        <f t="shared" si="218"/>
        <v>20</v>
      </c>
      <c r="S2323" s="13" t="str">
        <f t="shared" si="219"/>
        <v>Fri</v>
      </c>
    </row>
    <row r="2324" spans="1:19" x14ac:dyDescent="0.25">
      <c r="A2324" s="60">
        <v>45919.65552083333</v>
      </c>
      <c r="B2324" s="61">
        <v>444595619</v>
      </c>
      <c r="C2324" s="37" t="s">
        <v>36</v>
      </c>
      <c r="D2324" s="37" t="s">
        <v>38</v>
      </c>
      <c r="E2324" s="37" t="s">
        <v>45</v>
      </c>
      <c r="F2324" s="37" t="s">
        <v>120</v>
      </c>
      <c r="G2324" s="36">
        <v>3647.29</v>
      </c>
      <c r="H2324" s="61">
        <v>443818880</v>
      </c>
      <c r="I2324" s="36">
        <v>0</v>
      </c>
      <c r="J2324" s="36">
        <v>0</v>
      </c>
      <c r="K2324" s="36">
        <v>0</v>
      </c>
      <c r="L2324" s="36">
        <v>0</v>
      </c>
      <c r="M2324" s="36">
        <v>9888.6299999999992</v>
      </c>
      <c r="N2324" s="37" t="s">
        <v>1385</v>
      </c>
      <c r="O2324" s="14">
        <f t="shared" si="215"/>
        <v>45919.65552083333</v>
      </c>
      <c r="P2324" s="19">
        <f t="shared" si="216"/>
        <v>45919.863854166666</v>
      </c>
      <c r="Q2324" s="20" t="str">
        <f t="shared" si="217"/>
        <v>19/09/2025</v>
      </c>
      <c r="R2324" s="13" t="str">
        <f t="shared" si="218"/>
        <v>20</v>
      </c>
      <c r="S2324" s="13" t="str">
        <f t="shared" si="219"/>
        <v>Fri</v>
      </c>
    </row>
    <row r="2325" spans="1:19" x14ac:dyDescent="0.25">
      <c r="A2325" s="58">
        <v>45919.655636574076</v>
      </c>
      <c r="B2325" s="59">
        <v>444595652</v>
      </c>
      <c r="C2325" s="38" t="s">
        <v>36</v>
      </c>
      <c r="D2325" s="38" t="s">
        <v>38</v>
      </c>
      <c r="E2325" s="38" t="s">
        <v>45</v>
      </c>
      <c r="F2325" s="38" t="s">
        <v>120</v>
      </c>
      <c r="G2325" s="35">
        <v>3647.62</v>
      </c>
      <c r="H2325" s="59">
        <v>443818915</v>
      </c>
      <c r="I2325" s="35">
        <v>0</v>
      </c>
      <c r="J2325" s="35">
        <v>0</v>
      </c>
      <c r="K2325" s="35">
        <v>0</v>
      </c>
      <c r="L2325" s="35">
        <v>0</v>
      </c>
      <c r="M2325" s="35">
        <v>9888.6299999999992</v>
      </c>
      <c r="N2325" s="38" t="s">
        <v>77</v>
      </c>
      <c r="O2325" s="14">
        <f t="shared" si="215"/>
        <v>45919.655636574076</v>
      </c>
      <c r="P2325" s="19">
        <f t="shared" si="216"/>
        <v>45919.863969907412</v>
      </c>
      <c r="Q2325" s="20" t="str">
        <f t="shared" si="217"/>
        <v>19/09/2025</v>
      </c>
      <c r="R2325" s="13" t="str">
        <f t="shared" si="218"/>
        <v>20</v>
      </c>
      <c r="S2325" s="13" t="str">
        <f t="shared" si="219"/>
        <v>Fri</v>
      </c>
    </row>
    <row r="2326" spans="1:19" x14ac:dyDescent="0.25">
      <c r="A2326" s="60">
        <v>45919.655636574076</v>
      </c>
      <c r="B2326" s="61">
        <v>444595653</v>
      </c>
      <c r="C2326" s="37" t="s">
        <v>36</v>
      </c>
      <c r="D2326" s="37" t="s">
        <v>38</v>
      </c>
      <c r="E2326" s="37" t="s">
        <v>45</v>
      </c>
      <c r="F2326" s="37" t="s">
        <v>120</v>
      </c>
      <c r="G2326" s="36">
        <v>3647.62</v>
      </c>
      <c r="H2326" s="61">
        <v>443818916</v>
      </c>
      <c r="I2326" s="36">
        <v>0</v>
      </c>
      <c r="J2326" s="36">
        <v>0</v>
      </c>
      <c r="K2326" s="36">
        <v>0</v>
      </c>
      <c r="L2326" s="36">
        <v>0</v>
      </c>
      <c r="M2326" s="36">
        <v>9888.6299999999992</v>
      </c>
      <c r="N2326" s="37" t="s">
        <v>47</v>
      </c>
      <c r="O2326" s="14">
        <f t="shared" si="215"/>
        <v>45919.655636574076</v>
      </c>
      <c r="P2326" s="19">
        <f t="shared" si="216"/>
        <v>45919.863969907412</v>
      </c>
      <c r="Q2326" s="20" t="str">
        <f t="shared" si="217"/>
        <v>19/09/2025</v>
      </c>
      <c r="R2326" s="13" t="str">
        <f t="shared" si="218"/>
        <v>20</v>
      </c>
      <c r="S2326" s="13" t="str">
        <f t="shared" si="219"/>
        <v>Fri</v>
      </c>
    </row>
    <row r="2327" spans="1:19" x14ac:dyDescent="0.25">
      <c r="A2327" s="58">
        <v>45919.655636574076</v>
      </c>
      <c r="B2327" s="59">
        <v>444595655</v>
      </c>
      <c r="C2327" s="38" t="s">
        <v>36</v>
      </c>
      <c r="D2327" s="38" t="s">
        <v>38</v>
      </c>
      <c r="E2327" s="38" t="s">
        <v>45</v>
      </c>
      <c r="F2327" s="38" t="s">
        <v>120</v>
      </c>
      <c r="G2327" s="35">
        <v>3647.65</v>
      </c>
      <c r="H2327" s="59">
        <v>443818918</v>
      </c>
      <c r="I2327" s="35">
        <v>0</v>
      </c>
      <c r="J2327" s="35">
        <v>0</v>
      </c>
      <c r="K2327" s="35">
        <v>0</v>
      </c>
      <c r="L2327" s="35">
        <v>0</v>
      </c>
      <c r="M2327" s="35">
        <v>9888.6299999999992</v>
      </c>
      <c r="N2327" s="38" t="s">
        <v>48</v>
      </c>
      <c r="O2327" s="14">
        <f t="shared" si="215"/>
        <v>45919.655636574076</v>
      </c>
      <c r="P2327" s="19">
        <f t="shared" si="216"/>
        <v>45919.863969907412</v>
      </c>
      <c r="Q2327" s="20" t="str">
        <f t="shared" si="217"/>
        <v>19/09/2025</v>
      </c>
      <c r="R2327" s="13" t="str">
        <f t="shared" si="218"/>
        <v>20</v>
      </c>
      <c r="S2327" s="13" t="str">
        <f t="shared" si="219"/>
        <v>Fri</v>
      </c>
    </row>
    <row r="2328" spans="1:19" x14ac:dyDescent="0.25">
      <c r="A2328" s="60">
        <v>45919.655648148146</v>
      </c>
      <c r="B2328" s="61">
        <v>444595656</v>
      </c>
      <c r="C2328" s="37" t="s">
        <v>36</v>
      </c>
      <c r="D2328" s="37" t="s">
        <v>38</v>
      </c>
      <c r="E2328" s="37" t="s">
        <v>45</v>
      </c>
      <c r="F2328" s="37" t="s">
        <v>120</v>
      </c>
      <c r="G2328" s="36">
        <v>3647.61</v>
      </c>
      <c r="H2328" s="61">
        <v>443818919</v>
      </c>
      <c r="I2328" s="36">
        <v>0</v>
      </c>
      <c r="J2328" s="36">
        <v>0</v>
      </c>
      <c r="K2328" s="36">
        <v>0</v>
      </c>
      <c r="L2328" s="36">
        <v>0</v>
      </c>
      <c r="M2328" s="36">
        <v>9888.6299999999992</v>
      </c>
      <c r="N2328" s="37" t="s">
        <v>52</v>
      </c>
      <c r="O2328" s="14">
        <f t="shared" si="215"/>
        <v>45919.655648148146</v>
      </c>
      <c r="P2328" s="19">
        <f t="shared" si="216"/>
        <v>45919.863981481481</v>
      </c>
      <c r="Q2328" s="20" t="str">
        <f t="shared" si="217"/>
        <v>19/09/2025</v>
      </c>
      <c r="R2328" s="13" t="str">
        <f t="shared" si="218"/>
        <v>20</v>
      </c>
      <c r="S2328" s="13" t="str">
        <f t="shared" si="219"/>
        <v>Fri</v>
      </c>
    </row>
    <row r="2329" spans="1:19" x14ac:dyDescent="0.25">
      <c r="A2329" s="58">
        <v>45919.660243055558</v>
      </c>
      <c r="B2329" s="59">
        <v>444597229</v>
      </c>
      <c r="C2329" s="38" t="s">
        <v>36</v>
      </c>
      <c r="D2329" s="38" t="s">
        <v>37</v>
      </c>
      <c r="E2329" s="38" t="s">
        <v>46</v>
      </c>
      <c r="F2329" s="38" t="s">
        <v>120</v>
      </c>
      <c r="G2329" s="35">
        <v>3645.94</v>
      </c>
      <c r="H2329" s="59">
        <v>443820575</v>
      </c>
      <c r="I2329" s="35">
        <v>0</v>
      </c>
      <c r="J2329" s="35">
        <v>0</v>
      </c>
      <c r="K2329" s="35">
        <v>0</v>
      </c>
      <c r="L2329" s="35">
        <v>1.68</v>
      </c>
      <c r="M2329" s="35">
        <v>9890.31</v>
      </c>
      <c r="N2329" s="38" t="s">
        <v>1690</v>
      </c>
      <c r="O2329" s="14">
        <f t="shared" si="215"/>
        <v>45919.660243055558</v>
      </c>
      <c r="P2329" s="19">
        <f t="shared" si="216"/>
        <v>45919.868576388893</v>
      </c>
      <c r="Q2329" s="20" t="str">
        <f t="shared" si="217"/>
        <v>19/09/2025</v>
      </c>
      <c r="R2329" s="13" t="str">
        <f t="shared" si="218"/>
        <v>20</v>
      </c>
      <c r="S2329" s="13" t="str">
        <f t="shared" si="219"/>
        <v>Fri</v>
      </c>
    </row>
    <row r="2330" spans="1:19" x14ac:dyDescent="0.25">
      <c r="A2330" s="60">
        <v>45919.660381944443</v>
      </c>
      <c r="B2330" s="61">
        <v>444597529</v>
      </c>
      <c r="C2330" s="37" t="s">
        <v>36</v>
      </c>
      <c r="D2330" s="37" t="s">
        <v>37</v>
      </c>
      <c r="E2330" s="37" t="s">
        <v>46</v>
      </c>
      <c r="F2330" s="37" t="s">
        <v>120</v>
      </c>
      <c r="G2330" s="36">
        <v>3645.28</v>
      </c>
      <c r="H2330" s="61">
        <v>443820868</v>
      </c>
      <c r="I2330" s="36">
        <v>0</v>
      </c>
      <c r="J2330" s="36">
        <v>0</v>
      </c>
      <c r="K2330" s="36">
        <v>0</v>
      </c>
      <c r="L2330" s="36">
        <v>3.65</v>
      </c>
      <c r="M2330" s="36">
        <v>9893.9599999999991</v>
      </c>
      <c r="N2330" s="37" t="s">
        <v>1110</v>
      </c>
      <c r="O2330" s="14">
        <f t="shared" si="215"/>
        <v>45919.660381944443</v>
      </c>
      <c r="P2330" s="19">
        <f t="shared" si="216"/>
        <v>45919.868715277778</v>
      </c>
      <c r="Q2330" s="20" t="str">
        <f t="shared" si="217"/>
        <v>19/09/2025</v>
      </c>
      <c r="R2330" s="13" t="str">
        <f t="shared" si="218"/>
        <v>20</v>
      </c>
      <c r="S2330" s="13" t="str">
        <f t="shared" si="219"/>
        <v>Fri</v>
      </c>
    </row>
    <row r="2331" spans="1:19" x14ac:dyDescent="0.25">
      <c r="A2331" s="58">
        <v>45919.660381944443</v>
      </c>
      <c r="B2331" s="59">
        <v>444597531</v>
      </c>
      <c r="C2331" s="38" t="s">
        <v>36</v>
      </c>
      <c r="D2331" s="38" t="s">
        <v>37</v>
      </c>
      <c r="E2331" s="38" t="s">
        <v>46</v>
      </c>
      <c r="F2331" s="38" t="s">
        <v>120</v>
      </c>
      <c r="G2331" s="35">
        <v>3645.28</v>
      </c>
      <c r="H2331" s="59">
        <v>443820869</v>
      </c>
      <c r="I2331" s="35">
        <v>0</v>
      </c>
      <c r="J2331" s="35">
        <v>0</v>
      </c>
      <c r="K2331" s="35">
        <v>0</v>
      </c>
      <c r="L2331" s="35">
        <v>3.65</v>
      </c>
      <c r="M2331" s="35">
        <v>9897.61</v>
      </c>
      <c r="N2331" s="38" t="s">
        <v>1110</v>
      </c>
      <c r="O2331" s="14">
        <f t="shared" si="215"/>
        <v>45919.660381944443</v>
      </c>
      <c r="P2331" s="19">
        <f t="shared" si="216"/>
        <v>45919.868715277778</v>
      </c>
      <c r="Q2331" s="20" t="str">
        <f t="shared" si="217"/>
        <v>19/09/2025</v>
      </c>
      <c r="R2331" s="13" t="str">
        <f t="shared" si="218"/>
        <v>20</v>
      </c>
      <c r="S2331" s="13" t="str">
        <f t="shared" si="219"/>
        <v>Fri</v>
      </c>
    </row>
    <row r="2332" spans="1:19" x14ac:dyDescent="0.25">
      <c r="A2332" s="60">
        <v>45919.660752314812</v>
      </c>
      <c r="B2332" s="61">
        <v>444598448</v>
      </c>
      <c r="C2332" s="37" t="s">
        <v>36</v>
      </c>
      <c r="D2332" s="37" t="s">
        <v>37</v>
      </c>
      <c r="E2332" s="37" t="s">
        <v>46</v>
      </c>
      <c r="F2332" s="37" t="s">
        <v>120</v>
      </c>
      <c r="G2332" s="36">
        <v>3645.75</v>
      </c>
      <c r="H2332" s="61">
        <v>443821788</v>
      </c>
      <c r="I2332" s="36">
        <v>0</v>
      </c>
      <c r="J2332" s="36">
        <v>0</v>
      </c>
      <c r="K2332" s="36">
        <v>0</v>
      </c>
      <c r="L2332" s="36">
        <v>1.54</v>
      </c>
      <c r="M2332" s="36">
        <v>9899.15</v>
      </c>
      <c r="N2332" s="37" t="s">
        <v>1691</v>
      </c>
      <c r="O2332" s="14">
        <f t="shared" si="215"/>
        <v>45919.660752314812</v>
      </c>
      <c r="P2332" s="19">
        <f t="shared" si="216"/>
        <v>45919.869085648148</v>
      </c>
      <c r="Q2332" s="20" t="str">
        <f t="shared" si="217"/>
        <v>19/09/2025</v>
      </c>
      <c r="R2332" s="13" t="str">
        <f t="shared" si="218"/>
        <v>20</v>
      </c>
      <c r="S2332" s="13" t="str">
        <f t="shared" si="219"/>
        <v>Fri</v>
      </c>
    </row>
    <row r="2333" spans="1:19" x14ac:dyDescent="0.25">
      <c r="A2333" s="58">
        <v>45919.660752314812</v>
      </c>
      <c r="B2333" s="59">
        <v>444598449</v>
      </c>
      <c r="C2333" s="38" t="s">
        <v>36</v>
      </c>
      <c r="D2333" s="38" t="s">
        <v>37</v>
      </c>
      <c r="E2333" s="38" t="s">
        <v>46</v>
      </c>
      <c r="F2333" s="38" t="s">
        <v>120</v>
      </c>
      <c r="G2333" s="35">
        <v>3645.75</v>
      </c>
      <c r="H2333" s="59">
        <v>443821789</v>
      </c>
      <c r="I2333" s="35">
        <v>0</v>
      </c>
      <c r="J2333" s="35">
        <v>0</v>
      </c>
      <c r="K2333" s="35">
        <v>0</v>
      </c>
      <c r="L2333" s="35">
        <v>1.54</v>
      </c>
      <c r="M2333" s="35">
        <v>9900.69</v>
      </c>
      <c r="N2333" s="38" t="s">
        <v>1691</v>
      </c>
      <c r="O2333" s="14">
        <f t="shared" si="215"/>
        <v>45919.660752314812</v>
      </c>
      <c r="P2333" s="19">
        <f t="shared" si="216"/>
        <v>45919.869085648148</v>
      </c>
      <c r="Q2333" s="20" t="str">
        <f t="shared" si="217"/>
        <v>19/09/2025</v>
      </c>
      <c r="R2333" s="13" t="str">
        <f t="shared" si="218"/>
        <v>20</v>
      </c>
      <c r="S2333" s="13" t="str">
        <f t="shared" si="219"/>
        <v>Fri</v>
      </c>
    </row>
    <row r="2334" spans="1:19" x14ac:dyDescent="0.25">
      <c r="A2334" s="60">
        <v>45919.660752314812</v>
      </c>
      <c r="B2334" s="61">
        <v>444598455</v>
      </c>
      <c r="C2334" s="37" t="s">
        <v>36</v>
      </c>
      <c r="D2334" s="37" t="s">
        <v>37</v>
      </c>
      <c r="E2334" s="37" t="s">
        <v>46</v>
      </c>
      <c r="F2334" s="37" t="s">
        <v>120</v>
      </c>
      <c r="G2334" s="36">
        <v>3645.85</v>
      </c>
      <c r="H2334" s="61">
        <v>443821795</v>
      </c>
      <c r="I2334" s="36">
        <v>0</v>
      </c>
      <c r="J2334" s="36">
        <v>0</v>
      </c>
      <c r="K2334" s="36">
        <v>0</v>
      </c>
      <c r="L2334" s="36">
        <v>2.41</v>
      </c>
      <c r="M2334" s="36">
        <v>9903.1</v>
      </c>
      <c r="N2334" s="37" t="s">
        <v>1692</v>
      </c>
      <c r="O2334" s="14">
        <f t="shared" si="215"/>
        <v>45919.660752314812</v>
      </c>
      <c r="P2334" s="19">
        <f t="shared" si="216"/>
        <v>45919.869085648148</v>
      </c>
      <c r="Q2334" s="20" t="str">
        <f t="shared" si="217"/>
        <v>19/09/2025</v>
      </c>
      <c r="R2334" s="13" t="str">
        <f t="shared" si="218"/>
        <v>20</v>
      </c>
      <c r="S2334" s="13" t="str">
        <f t="shared" si="219"/>
        <v>Fri</v>
      </c>
    </row>
    <row r="2335" spans="1:19" x14ac:dyDescent="0.25">
      <c r="A2335" s="58">
        <v>45919.660763888889</v>
      </c>
      <c r="B2335" s="59">
        <v>444598459</v>
      </c>
      <c r="C2335" s="38" t="s">
        <v>36</v>
      </c>
      <c r="D2335" s="38" t="s">
        <v>37</v>
      </c>
      <c r="E2335" s="38" t="s">
        <v>46</v>
      </c>
      <c r="F2335" s="38" t="s">
        <v>120</v>
      </c>
      <c r="G2335" s="35">
        <v>3645.87</v>
      </c>
      <c r="H2335" s="59">
        <v>443821799</v>
      </c>
      <c r="I2335" s="35">
        <v>0</v>
      </c>
      <c r="J2335" s="35">
        <v>0</v>
      </c>
      <c r="K2335" s="35">
        <v>0</v>
      </c>
      <c r="L2335" s="35">
        <v>2.61</v>
      </c>
      <c r="M2335" s="35">
        <v>9905.7099999999991</v>
      </c>
      <c r="N2335" s="38" t="s">
        <v>1277</v>
      </c>
      <c r="O2335" s="14">
        <f t="shared" si="215"/>
        <v>45919.660763888889</v>
      </c>
      <c r="P2335" s="19">
        <f t="shared" si="216"/>
        <v>45919.869097222225</v>
      </c>
      <c r="Q2335" s="20" t="str">
        <f t="shared" si="217"/>
        <v>19/09/2025</v>
      </c>
      <c r="R2335" s="13" t="str">
        <f t="shared" si="218"/>
        <v>20</v>
      </c>
      <c r="S2335" s="13" t="str">
        <f t="shared" si="219"/>
        <v>Fri</v>
      </c>
    </row>
    <row r="2336" spans="1:19" x14ac:dyDescent="0.25">
      <c r="A2336" s="60">
        <v>45919.660844907405</v>
      </c>
      <c r="B2336" s="61">
        <v>444598553</v>
      </c>
      <c r="C2336" s="37" t="s">
        <v>36</v>
      </c>
      <c r="D2336" s="37" t="s">
        <v>38</v>
      </c>
      <c r="E2336" s="37" t="s">
        <v>45</v>
      </c>
      <c r="F2336" s="37" t="s">
        <v>120</v>
      </c>
      <c r="G2336" s="36">
        <v>3646.04</v>
      </c>
      <c r="H2336" s="61">
        <v>443821898</v>
      </c>
      <c r="I2336" s="36">
        <v>0</v>
      </c>
      <c r="J2336" s="36">
        <v>0</v>
      </c>
      <c r="K2336" s="36">
        <v>0</v>
      </c>
      <c r="L2336" s="36">
        <v>0</v>
      </c>
      <c r="M2336" s="36">
        <v>9905.7099999999991</v>
      </c>
      <c r="N2336" s="37" t="s">
        <v>1385</v>
      </c>
      <c r="O2336" s="14">
        <f t="shared" si="215"/>
        <v>45919.660844907405</v>
      </c>
      <c r="P2336" s="19">
        <f t="shared" si="216"/>
        <v>45919.86917824074</v>
      </c>
      <c r="Q2336" s="20" t="str">
        <f t="shared" si="217"/>
        <v>19/09/2025</v>
      </c>
      <c r="R2336" s="13" t="str">
        <f t="shared" si="218"/>
        <v>20</v>
      </c>
      <c r="S2336" s="13" t="str">
        <f t="shared" si="219"/>
        <v>Fri</v>
      </c>
    </row>
    <row r="2337" spans="1:19" x14ac:dyDescent="0.25">
      <c r="A2337" s="58">
        <v>45919.660844907405</v>
      </c>
      <c r="B2337" s="59">
        <v>444598555</v>
      </c>
      <c r="C2337" s="38" t="s">
        <v>36</v>
      </c>
      <c r="D2337" s="38" t="s">
        <v>38</v>
      </c>
      <c r="E2337" s="38" t="s">
        <v>45</v>
      </c>
      <c r="F2337" s="38" t="s">
        <v>120</v>
      </c>
      <c r="G2337" s="35">
        <v>3646.15</v>
      </c>
      <c r="H2337" s="59">
        <v>443821900</v>
      </c>
      <c r="I2337" s="35">
        <v>0</v>
      </c>
      <c r="J2337" s="35">
        <v>0</v>
      </c>
      <c r="K2337" s="35">
        <v>0</v>
      </c>
      <c r="L2337" s="35">
        <v>0</v>
      </c>
      <c r="M2337" s="35">
        <v>9905.7099999999991</v>
      </c>
      <c r="N2337" s="38" t="s">
        <v>115</v>
      </c>
      <c r="O2337" s="14">
        <f t="shared" si="215"/>
        <v>45919.660844907405</v>
      </c>
      <c r="P2337" s="19">
        <f t="shared" si="216"/>
        <v>45919.86917824074</v>
      </c>
      <c r="Q2337" s="20" t="str">
        <f t="shared" si="217"/>
        <v>19/09/2025</v>
      </c>
      <c r="R2337" s="13" t="str">
        <f t="shared" si="218"/>
        <v>20</v>
      </c>
      <c r="S2337" s="13" t="str">
        <f t="shared" si="219"/>
        <v>Fri</v>
      </c>
    </row>
    <row r="2338" spans="1:19" x14ac:dyDescent="0.25">
      <c r="A2338" s="60">
        <v>45919.660844907405</v>
      </c>
      <c r="B2338" s="61">
        <v>444598557</v>
      </c>
      <c r="C2338" s="37" t="s">
        <v>36</v>
      </c>
      <c r="D2338" s="37" t="s">
        <v>38</v>
      </c>
      <c r="E2338" s="37" t="s">
        <v>45</v>
      </c>
      <c r="F2338" s="37" t="s">
        <v>120</v>
      </c>
      <c r="G2338" s="36">
        <v>3646.15</v>
      </c>
      <c r="H2338" s="61">
        <v>443821903</v>
      </c>
      <c r="I2338" s="36">
        <v>0</v>
      </c>
      <c r="J2338" s="36">
        <v>0</v>
      </c>
      <c r="K2338" s="36">
        <v>0</v>
      </c>
      <c r="L2338" s="36">
        <v>0</v>
      </c>
      <c r="M2338" s="36">
        <v>9905.7099999999991</v>
      </c>
      <c r="N2338" s="37" t="s">
        <v>119</v>
      </c>
      <c r="O2338" s="14">
        <f t="shared" si="215"/>
        <v>45919.660844907405</v>
      </c>
      <c r="P2338" s="19">
        <f t="shared" si="216"/>
        <v>45919.86917824074</v>
      </c>
      <c r="Q2338" s="20" t="str">
        <f t="shared" si="217"/>
        <v>19/09/2025</v>
      </c>
      <c r="R2338" s="13" t="str">
        <f t="shared" si="218"/>
        <v>20</v>
      </c>
      <c r="S2338" s="13" t="str">
        <f t="shared" si="219"/>
        <v>Fri</v>
      </c>
    </row>
    <row r="2339" spans="1:19" x14ac:dyDescent="0.25">
      <c r="A2339" s="58">
        <v>45919.660856481481</v>
      </c>
      <c r="B2339" s="59">
        <v>444598558</v>
      </c>
      <c r="C2339" s="38" t="s">
        <v>36</v>
      </c>
      <c r="D2339" s="38" t="s">
        <v>38</v>
      </c>
      <c r="E2339" s="38" t="s">
        <v>45</v>
      </c>
      <c r="F2339" s="38" t="s">
        <v>120</v>
      </c>
      <c r="G2339" s="35">
        <v>3646.15</v>
      </c>
      <c r="H2339" s="59">
        <v>443821904</v>
      </c>
      <c r="I2339" s="35">
        <v>0</v>
      </c>
      <c r="J2339" s="35">
        <v>0</v>
      </c>
      <c r="K2339" s="35">
        <v>0</v>
      </c>
      <c r="L2339" s="35">
        <v>0</v>
      </c>
      <c r="M2339" s="35">
        <v>9905.7099999999991</v>
      </c>
      <c r="N2339" s="38" t="s">
        <v>116</v>
      </c>
      <c r="O2339" s="14">
        <f t="shared" si="215"/>
        <v>45919.660856481481</v>
      </c>
      <c r="P2339" s="19">
        <f t="shared" si="216"/>
        <v>45919.869189814817</v>
      </c>
      <c r="Q2339" s="20" t="str">
        <f t="shared" si="217"/>
        <v>19/09/2025</v>
      </c>
      <c r="R2339" s="13" t="str">
        <f t="shared" si="218"/>
        <v>20</v>
      </c>
      <c r="S2339" s="13" t="str">
        <f t="shared" si="219"/>
        <v>Fri</v>
      </c>
    </row>
    <row r="2340" spans="1:19" x14ac:dyDescent="0.25">
      <c r="A2340" s="60">
        <v>45919.660868055558</v>
      </c>
      <c r="B2340" s="61">
        <v>444598564</v>
      </c>
      <c r="C2340" s="37" t="s">
        <v>36</v>
      </c>
      <c r="D2340" s="37" t="s">
        <v>37</v>
      </c>
      <c r="E2340" s="37" t="s">
        <v>46</v>
      </c>
      <c r="F2340" s="37" t="s">
        <v>120</v>
      </c>
      <c r="G2340" s="36">
        <v>3646.61</v>
      </c>
      <c r="H2340" s="61">
        <v>443821911</v>
      </c>
      <c r="I2340" s="36">
        <v>0</v>
      </c>
      <c r="J2340" s="36">
        <v>0</v>
      </c>
      <c r="K2340" s="36">
        <v>0</v>
      </c>
      <c r="L2340" s="36">
        <v>1.01</v>
      </c>
      <c r="M2340" s="36">
        <v>9906.7199999999993</v>
      </c>
      <c r="N2340" s="37" t="s">
        <v>1693</v>
      </c>
      <c r="O2340" s="14">
        <f t="shared" si="215"/>
        <v>45919.660868055558</v>
      </c>
      <c r="P2340" s="19">
        <f t="shared" si="216"/>
        <v>45919.869201388894</v>
      </c>
      <c r="Q2340" s="20" t="str">
        <f t="shared" si="217"/>
        <v>19/09/2025</v>
      </c>
      <c r="R2340" s="13" t="str">
        <f t="shared" si="218"/>
        <v>20</v>
      </c>
      <c r="S2340" s="13" t="str">
        <f t="shared" si="219"/>
        <v>Fri</v>
      </c>
    </row>
    <row r="2341" spans="1:19" x14ac:dyDescent="0.25">
      <c r="A2341" s="58">
        <v>45919.660868055558</v>
      </c>
      <c r="B2341" s="59">
        <v>444598565</v>
      </c>
      <c r="C2341" s="38" t="s">
        <v>36</v>
      </c>
      <c r="D2341" s="38" t="s">
        <v>37</v>
      </c>
      <c r="E2341" s="38" t="s">
        <v>46</v>
      </c>
      <c r="F2341" s="38" t="s">
        <v>120</v>
      </c>
      <c r="G2341" s="35">
        <v>3646.61</v>
      </c>
      <c r="H2341" s="59">
        <v>443821912</v>
      </c>
      <c r="I2341" s="35">
        <v>0</v>
      </c>
      <c r="J2341" s="35">
        <v>0</v>
      </c>
      <c r="K2341" s="35">
        <v>0</v>
      </c>
      <c r="L2341" s="35">
        <v>1.04</v>
      </c>
      <c r="M2341" s="35">
        <v>9907.76</v>
      </c>
      <c r="N2341" s="38" t="s">
        <v>1694</v>
      </c>
      <c r="O2341" s="14">
        <f t="shared" si="215"/>
        <v>45919.660868055558</v>
      </c>
      <c r="P2341" s="19">
        <f t="shared" si="216"/>
        <v>45919.869201388894</v>
      </c>
      <c r="Q2341" s="20" t="str">
        <f t="shared" si="217"/>
        <v>19/09/2025</v>
      </c>
      <c r="R2341" s="13" t="str">
        <f t="shared" si="218"/>
        <v>20</v>
      </c>
      <c r="S2341" s="13" t="str">
        <f t="shared" si="219"/>
        <v>Fri</v>
      </c>
    </row>
    <row r="2342" spans="1:19" x14ac:dyDescent="0.25">
      <c r="A2342" s="60">
        <v>45919.660868055558</v>
      </c>
      <c r="B2342" s="61">
        <v>444598566</v>
      </c>
      <c r="C2342" s="37" t="s">
        <v>36</v>
      </c>
      <c r="D2342" s="37" t="s">
        <v>37</v>
      </c>
      <c r="E2342" s="37" t="s">
        <v>46</v>
      </c>
      <c r="F2342" s="37" t="s">
        <v>120</v>
      </c>
      <c r="G2342" s="36">
        <v>3646.61</v>
      </c>
      <c r="H2342" s="61">
        <v>443821913</v>
      </c>
      <c r="I2342" s="36">
        <v>0</v>
      </c>
      <c r="J2342" s="36">
        <v>0</v>
      </c>
      <c r="K2342" s="36">
        <v>0</v>
      </c>
      <c r="L2342" s="36">
        <v>1</v>
      </c>
      <c r="M2342" s="36">
        <v>9908.76</v>
      </c>
      <c r="N2342" s="37" t="s">
        <v>1695</v>
      </c>
      <c r="O2342" s="14">
        <f t="shared" ref="O2342:O2405" si="220">A2342</f>
        <v>45919.660868055558</v>
      </c>
      <c r="P2342" s="19">
        <f t="shared" ref="P2342:P2405" si="221">O2342+(5/24)</f>
        <v>45919.869201388894</v>
      </c>
      <c r="Q2342" s="20" t="str">
        <f t="shared" ref="Q2342:Q2405" si="222">TEXT(P2342,"dd/mm/yyyy")</f>
        <v>19/09/2025</v>
      </c>
      <c r="R2342" s="13" t="str">
        <f t="shared" ref="R2342:R2405" si="223">TEXT(P2342,"hh")</f>
        <v>20</v>
      </c>
      <c r="S2342" s="13" t="str">
        <f t="shared" ref="S2342:S2405" si="224">TEXT(P2342,"ddd")</f>
        <v>Fri</v>
      </c>
    </row>
    <row r="2343" spans="1:19" x14ac:dyDescent="0.25">
      <c r="A2343" s="58">
        <v>45919.660960648151</v>
      </c>
      <c r="B2343" s="59">
        <v>444598709</v>
      </c>
      <c r="C2343" s="38" t="s">
        <v>36</v>
      </c>
      <c r="D2343" s="38" t="s">
        <v>38</v>
      </c>
      <c r="E2343" s="38" t="s">
        <v>45</v>
      </c>
      <c r="F2343" s="38" t="s">
        <v>120</v>
      </c>
      <c r="G2343" s="35">
        <v>3646.47</v>
      </c>
      <c r="H2343" s="59">
        <v>443822058</v>
      </c>
      <c r="I2343" s="35">
        <v>0</v>
      </c>
      <c r="J2343" s="35">
        <v>0</v>
      </c>
      <c r="K2343" s="35">
        <v>0</v>
      </c>
      <c r="L2343" s="35">
        <v>0</v>
      </c>
      <c r="M2343" s="35">
        <v>9908.76</v>
      </c>
      <c r="N2343" s="38" t="s">
        <v>77</v>
      </c>
      <c r="O2343" s="14">
        <f t="shared" si="220"/>
        <v>45919.660960648151</v>
      </c>
      <c r="P2343" s="19">
        <f t="shared" si="221"/>
        <v>45919.869293981486</v>
      </c>
      <c r="Q2343" s="20" t="str">
        <f t="shared" si="222"/>
        <v>19/09/2025</v>
      </c>
      <c r="R2343" s="13" t="str">
        <f t="shared" si="223"/>
        <v>20</v>
      </c>
      <c r="S2343" s="13" t="str">
        <f t="shared" si="224"/>
        <v>Fri</v>
      </c>
    </row>
    <row r="2344" spans="1:19" x14ac:dyDescent="0.25">
      <c r="A2344" s="60">
        <v>45919.660960648151</v>
      </c>
      <c r="B2344" s="61">
        <v>444598717</v>
      </c>
      <c r="C2344" s="37" t="s">
        <v>36</v>
      </c>
      <c r="D2344" s="37" t="s">
        <v>38</v>
      </c>
      <c r="E2344" s="37" t="s">
        <v>45</v>
      </c>
      <c r="F2344" s="37" t="s">
        <v>120</v>
      </c>
      <c r="G2344" s="36">
        <v>3646.24</v>
      </c>
      <c r="H2344" s="61">
        <v>443822066</v>
      </c>
      <c r="I2344" s="36">
        <v>0</v>
      </c>
      <c r="J2344" s="36">
        <v>0</v>
      </c>
      <c r="K2344" s="36">
        <v>0</v>
      </c>
      <c r="L2344" s="36">
        <v>0</v>
      </c>
      <c r="M2344" s="36">
        <v>9908.76</v>
      </c>
      <c r="N2344" s="37" t="s">
        <v>47</v>
      </c>
      <c r="O2344" s="14">
        <f t="shared" si="220"/>
        <v>45919.660960648151</v>
      </c>
      <c r="P2344" s="19">
        <f t="shared" si="221"/>
        <v>45919.869293981486</v>
      </c>
      <c r="Q2344" s="20" t="str">
        <f t="shared" si="222"/>
        <v>19/09/2025</v>
      </c>
      <c r="R2344" s="13" t="str">
        <f t="shared" si="223"/>
        <v>20</v>
      </c>
      <c r="S2344" s="13" t="str">
        <f t="shared" si="224"/>
        <v>Fri</v>
      </c>
    </row>
    <row r="2345" spans="1:19" x14ac:dyDescent="0.25">
      <c r="A2345" s="58">
        <v>45919.660960648151</v>
      </c>
      <c r="B2345" s="59">
        <v>444598721</v>
      </c>
      <c r="C2345" s="38" t="s">
        <v>36</v>
      </c>
      <c r="D2345" s="38" t="s">
        <v>38</v>
      </c>
      <c r="E2345" s="38" t="s">
        <v>45</v>
      </c>
      <c r="F2345" s="38" t="s">
        <v>120</v>
      </c>
      <c r="G2345" s="35">
        <v>3646.3</v>
      </c>
      <c r="H2345" s="59">
        <v>443822070</v>
      </c>
      <c r="I2345" s="35">
        <v>0</v>
      </c>
      <c r="J2345" s="35">
        <v>0</v>
      </c>
      <c r="K2345" s="35">
        <v>0</v>
      </c>
      <c r="L2345" s="35">
        <v>0</v>
      </c>
      <c r="M2345" s="35">
        <v>9908.76</v>
      </c>
      <c r="N2345" s="38" t="s">
        <v>52</v>
      </c>
      <c r="O2345" s="14">
        <f t="shared" si="220"/>
        <v>45919.660960648151</v>
      </c>
      <c r="P2345" s="19">
        <f t="shared" si="221"/>
        <v>45919.869293981486</v>
      </c>
      <c r="Q2345" s="20" t="str">
        <f t="shared" si="222"/>
        <v>19/09/2025</v>
      </c>
      <c r="R2345" s="13" t="str">
        <f t="shared" si="223"/>
        <v>20</v>
      </c>
      <c r="S2345" s="13" t="str">
        <f t="shared" si="224"/>
        <v>Fri</v>
      </c>
    </row>
    <row r="2346" spans="1:19" x14ac:dyDescent="0.25">
      <c r="A2346" s="60">
        <v>45919.66097222222</v>
      </c>
      <c r="B2346" s="61">
        <v>444598727</v>
      </c>
      <c r="C2346" s="37" t="s">
        <v>36</v>
      </c>
      <c r="D2346" s="37" t="s">
        <v>38</v>
      </c>
      <c r="E2346" s="37" t="s">
        <v>45</v>
      </c>
      <c r="F2346" s="37" t="s">
        <v>120</v>
      </c>
      <c r="G2346" s="36">
        <v>3646.3</v>
      </c>
      <c r="H2346" s="61">
        <v>443822076</v>
      </c>
      <c r="I2346" s="36">
        <v>0</v>
      </c>
      <c r="J2346" s="36">
        <v>0</v>
      </c>
      <c r="K2346" s="36">
        <v>0</v>
      </c>
      <c r="L2346" s="36">
        <v>0</v>
      </c>
      <c r="M2346" s="36">
        <v>9908.76</v>
      </c>
      <c r="N2346" s="37" t="s">
        <v>48</v>
      </c>
      <c r="O2346" s="14">
        <f t="shared" si="220"/>
        <v>45919.66097222222</v>
      </c>
      <c r="P2346" s="19">
        <f t="shared" si="221"/>
        <v>45919.869305555556</v>
      </c>
      <c r="Q2346" s="20" t="str">
        <f t="shared" si="222"/>
        <v>19/09/2025</v>
      </c>
      <c r="R2346" s="13" t="str">
        <f t="shared" si="223"/>
        <v>20</v>
      </c>
      <c r="S2346" s="13" t="str">
        <f t="shared" si="224"/>
        <v>Fri</v>
      </c>
    </row>
    <row r="2347" spans="1:19" x14ac:dyDescent="0.25">
      <c r="A2347" s="58">
        <v>45919.661215277774</v>
      </c>
      <c r="B2347" s="59">
        <v>444598923</v>
      </c>
      <c r="C2347" s="38" t="s">
        <v>36</v>
      </c>
      <c r="D2347" s="38" t="s">
        <v>37</v>
      </c>
      <c r="E2347" s="38" t="s">
        <v>46</v>
      </c>
      <c r="F2347" s="38" t="s">
        <v>120</v>
      </c>
      <c r="G2347" s="35">
        <v>3647.41</v>
      </c>
      <c r="H2347" s="59">
        <v>443822276</v>
      </c>
      <c r="I2347" s="35">
        <v>0</v>
      </c>
      <c r="J2347" s="35">
        <v>0</v>
      </c>
      <c r="K2347" s="35">
        <v>0</v>
      </c>
      <c r="L2347" s="35">
        <v>1.74</v>
      </c>
      <c r="M2347" s="35">
        <v>9910.5</v>
      </c>
      <c r="N2347" s="38" t="s">
        <v>1696</v>
      </c>
      <c r="O2347" s="14">
        <f t="shared" si="220"/>
        <v>45919.661215277774</v>
      </c>
      <c r="P2347" s="19">
        <f t="shared" si="221"/>
        <v>45919.86954861111</v>
      </c>
      <c r="Q2347" s="20" t="str">
        <f t="shared" si="222"/>
        <v>19/09/2025</v>
      </c>
      <c r="R2347" s="13" t="str">
        <f t="shared" si="223"/>
        <v>20</v>
      </c>
      <c r="S2347" s="13" t="str">
        <f t="shared" si="224"/>
        <v>Fri</v>
      </c>
    </row>
    <row r="2348" spans="1:19" x14ac:dyDescent="0.25">
      <c r="A2348" s="60">
        <v>45919.661215277774</v>
      </c>
      <c r="B2348" s="61">
        <v>444598924</v>
      </c>
      <c r="C2348" s="37" t="s">
        <v>36</v>
      </c>
      <c r="D2348" s="37" t="s">
        <v>37</v>
      </c>
      <c r="E2348" s="37" t="s">
        <v>46</v>
      </c>
      <c r="F2348" s="37" t="s">
        <v>120</v>
      </c>
      <c r="G2348" s="36">
        <v>3647.41</v>
      </c>
      <c r="H2348" s="61">
        <v>443822277</v>
      </c>
      <c r="I2348" s="36">
        <v>0</v>
      </c>
      <c r="J2348" s="36">
        <v>0</v>
      </c>
      <c r="K2348" s="36">
        <v>0</v>
      </c>
      <c r="L2348" s="36">
        <v>1.75</v>
      </c>
      <c r="M2348" s="36">
        <v>9912.25</v>
      </c>
      <c r="N2348" s="37" t="s">
        <v>1697</v>
      </c>
      <c r="O2348" s="14">
        <f t="shared" si="220"/>
        <v>45919.661215277774</v>
      </c>
      <c r="P2348" s="19">
        <f t="shared" si="221"/>
        <v>45919.86954861111</v>
      </c>
      <c r="Q2348" s="20" t="str">
        <f t="shared" si="222"/>
        <v>19/09/2025</v>
      </c>
      <c r="R2348" s="13" t="str">
        <f t="shared" si="223"/>
        <v>20</v>
      </c>
      <c r="S2348" s="13" t="str">
        <f t="shared" si="224"/>
        <v>Fri</v>
      </c>
    </row>
    <row r="2349" spans="1:19" x14ac:dyDescent="0.25">
      <c r="A2349" s="58">
        <v>45919.661307870374</v>
      </c>
      <c r="B2349" s="59">
        <v>444598972</v>
      </c>
      <c r="C2349" s="38" t="s">
        <v>36</v>
      </c>
      <c r="D2349" s="38" t="s">
        <v>38</v>
      </c>
      <c r="E2349" s="38" t="s">
        <v>45</v>
      </c>
      <c r="F2349" s="38" t="s">
        <v>120</v>
      </c>
      <c r="G2349" s="35">
        <v>3647.27</v>
      </c>
      <c r="H2349" s="59">
        <v>443822328</v>
      </c>
      <c r="I2349" s="35">
        <v>0</v>
      </c>
      <c r="J2349" s="35">
        <v>0</v>
      </c>
      <c r="K2349" s="35">
        <v>0</v>
      </c>
      <c r="L2349" s="35">
        <v>0</v>
      </c>
      <c r="M2349" s="35">
        <v>9912.25</v>
      </c>
      <c r="N2349" s="38" t="s">
        <v>81</v>
      </c>
      <c r="O2349" s="14">
        <f t="shared" si="220"/>
        <v>45919.661307870374</v>
      </c>
      <c r="P2349" s="19">
        <f t="shared" si="221"/>
        <v>45919.86964120371</v>
      </c>
      <c r="Q2349" s="20" t="str">
        <f t="shared" si="222"/>
        <v>19/09/2025</v>
      </c>
      <c r="R2349" s="13" t="str">
        <f t="shared" si="223"/>
        <v>20</v>
      </c>
      <c r="S2349" s="13" t="str">
        <f t="shared" si="224"/>
        <v>Fri</v>
      </c>
    </row>
    <row r="2350" spans="1:19" x14ac:dyDescent="0.25">
      <c r="A2350" s="60">
        <v>45919.661307870374</v>
      </c>
      <c r="B2350" s="61">
        <v>444598973</v>
      </c>
      <c r="C2350" s="37" t="s">
        <v>36</v>
      </c>
      <c r="D2350" s="37" t="s">
        <v>38</v>
      </c>
      <c r="E2350" s="37" t="s">
        <v>45</v>
      </c>
      <c r="F2350" s="37" t="s">
        <v>120</v>
      </c>
      <c r="G2350" s="36">
        <v>3647.27</v>
      </c>
      <c r="H2350" s="61">
        <v>443822329</v>
      </c>
      <c r="I2350" s="36">
        <v>0</v>
      </c>
      <c r="J2350" s="36">
        <v>0</v>
      </c>
      <c r="K2350" s="36">
        <v>0</v>
      </c>
      <c r="L2350" s="36">
        <v>0</v>
      </c>
      <c r="M2350" s="36">
        <v>9912.25</v>
      </c>
      <c r="N2350" s="37" t="s">
        <v>93</v>
      </c>
      <c r="O2350" s="14">
        <f t="shared" si="220"/>
        <v>45919.661307870374</v>
      </c>
      <c r="P2350" s="19">
        <f t="shared" si="221"/>
        <v>45919.86964120371</v>
      </c>
      <c r="Q2350" s="20" t="str">
        <f t="shared" si="222"/>
        <v>19/09/2025</v>
      </c>
      <c r="R2350" s="13" t="str">
        <f t="shared" si="223"/>
        <v>20</v>
      </c>
      <c r="S2350" s="13" t="str">
        <f t="shared" si="224"/>
        <v>Fri</v>
      </c>
    </row>
    <row r="2351" spans="1:19" x14ac:dyDescent="0.25">
      <c r="A2351" s="58">
        <v>45919.661400462966</v>
      </c>
      <c r="B2351" s="59">
        <v>444599001</v>
      </c>
      <c r="C2351" s="38" t="s">
        <v>36</v>
      </c>
      <c r="D2351" s="38" t="s">
        <v>37</v>
      </c>
      <c r="E2351" s="38" t="s">
        <v>46</v>
      </c>
      <c r="F2351" s="38" t="s">
        <v>120</v>
      </c>
      <c r="G2351" s="35">
        <v>3647.87</v>
      </c>
      <c r="H2351" s="59">
        <v>443822360</v>
      </c>
      <c r="I2351" s="35">
        <v>0</v>
      </c>
      <c r="J2351" s="35">
        <v>0</v>
      </c>
      <c r="K2351" s="35">
        <v>0</v>
      </c>
      <c r="L2351" s="35">
        <v>-0.06</v>
      </c>
      <c r="M2351" s="35">
        <v>9912.19</v>
      </c>
      <c r="N2351" s="38" t="s">
        <v>1698</v>
      </c>
      <c r="O2351" s="14">
        <f t="shared" si="220"/>
        <v>45919.661400462966</v>
      </c>
      <c r="P2351" s="19">
        <f t="shared" si="221"/>
        <v>45919.869733796302</v>
      </c>
      <c r="Q2351" s="20" t="str">
        <f t="shared" si="222"/>
        <v>19/09/2025</v>
      </c>
      <c r="R2351" s="13" t="str">
        <f t="shared" si="223"/>
        <v>20</v>
      </c>
      <c r="S2351" s="13" t="str">
        <f t="shared" si="224"/>
        <v>Fri</v>
      </c>
    </row>
    <row r="2352" spans="1:19" x14ac:dyDescent="0.25">
      <c r="A2352" s="60">
        <v>45919.661770833336</v>
      </c>
      <c r="B2352" s="61">
        <v>444599198</v>
      </c>
      <c r="C2352" s="37" t="s">
        <v>36</v>
      </c>
      <c r="D2352" s="37" t="s">
        <v>38</v>
      </c>
      <c r="E2352" s="37" t="s">
        <v>45</v>
      </c>
      <c r="F2352" s="37" t="s">
        <v>120</v>
      </c>
      <c r="G2352" s="36">
        <v>3647.66</v>
      </c>
      <c r="H2352" s="61">
        <v>443822570</v>
      </c>
      <c r="I2352" s="36">
        <v>0</v>
      </c>
      <c r="J2352" s="36">
        <v>0</v>
      </c>
      <c r="K2352" s="36">
        <v>0</v>
      </c>
      <c r="L2352" s="36">
        <v>0</v>
      </c>
      <c r="M2352" s="36">
        <v>9912.19</v>
      </c>
      <c r="N2352" s="37" t="s">
        <v>74</v>
      </c>
      <c r="O2352" s="14">
        <f t="shared" si="220"/>
        <v>45919.661770833336</v>
      </c>
      <c r="P2352" s="19">
        <f t="shared" si="221"/>
        <v>45919.870104166672</v>
      </c>
      <c r="Q2352" s="20" t="str">
        <f t="shared" si="222"/>
        <v>19/09/2025</v>
      </c>
      <c r="R2352" s="13" t="str">
        <f t="shared" si="223"/>
        <v>20</v>
      </c>
      <c r="S2352" s="13" t="str">
        <f t="shared" si="224"/>
        <v>Fri</v>
      </c>
    </row>
    <row r="2353" spans="1:19" x14ac:dyDescent="0.25">
      <c r="A2353" s="58">
        <v>45919.662546296298</v>
      </c>
      <c r="B2353" s="59">
        <v>444599829</v>
      </c>
      <c r="C2353" s="38" t="s">
        <v>36</v>
      </c>
      <c r="D2353" s="38" t="s">
        <v>37</v>
      </c>
      <c r="E2353" s="38" t="s">
        <v>46</v>
      </c>
      <c r="F2353" s="38" t="s">
        <v>120</v>
      </c>
      <c r="G2353" s="35">
        <v>3648.98</v>
      </c>
      <c r="H2353" s="59">
        <v>443823225</v>
      </c>
      <c r="I2353" s="35">
        <v>0</v>
      </c>
      <c r="J2353" s="35">
        <v>0</v>
      </c>
      <c r="K2353" s="35">
        <v>0</v>
      </c>
      <c r="L2353" s="35">
        <v>-2.68</v>
      </c>
      <c r="M2353" s="35">
        <v>9909.51</v>
      </c>
      <c r="N2353" s="38" t="s">
        <v>1699</v>
      </c>
      <c r="O2353" s="14">
        <f t="shared" si="220"/>
        <v>45919.662546296298</v>
      </c>
      <c r="P2353" s="19">
        <f t="shared" si="221"/>
        <v>45919.870879629634</v>
      </c>
      <c r="Q2353" s="20" t="str">
        <f t="shared" si="222"/>
        <v>19/09/2025</v>
      </c>
      <c r="R2353" s="13" t="str">
        <f t="shared" si="223"/>
        <v>20</v>
      </c>
      <c r="S2353" s="13" t="str">
        <f t="shared" si="224"/>
        <v>Fri</v>
      </c>
    </row>
    <row r="2354" spans="1:19" x14ac:dyDescent="0.25">
      <c r="A2354" s="60">
        <v>45919.662789351853</v>
      </c>
      <c r="B2354" s="61">
        <v>444600063</v>
      </c>
      <c r="C2354" s="37" t="s">
        <v>36</v>
      </c>
      <c r="D2354" s="37" t="s">
        <v>37</v>
      </c>
      <c r="E2354" s="37" t="s">
        <v>46</v>
      </c>
      <c r="F2354" s="37" t="s">
        <v>120</v>
      </c>
      <c r="G2354" s="36">
        <v>3649.04</v>
      </c>
      <c r="H2354" s="61">
        <v>443823458</v>
      </c>
      <c r="I2354" s="36">
        <v>0</v>
      </c>
      <c r="J2354" s="36">
        <v>0</v>
      </c>
      <c r="K2354" s="36">
        <v>0</v>
      </c>
      <c r="L2354" s="36">
        <v>-3</v>
      </c>
      <c r="M2354" s="36">
        <v>9906.51</v>
      </c>
      <c r="N2354" s="37" t="s">
        <v>1700</v>
      </c>
      <c r="O2354" s="14">
        <f t="shared" si="220"/>
        <v>45919.662789351853</v>
      </c>
      <c r="P2354" s="19">
        <f t="shared" si="221"/>
        <v>45919.871122685188</v>
      </c>
      <c r="Q2354" s="20" t="str">
        <f t="shared" si="222"/>
        <v>19/09/2025</v>
      </c>
      <c r="R2354" s="13" t="str">
        <f t="shared" si="223"/>
        <v>20</v>
      </c>
      <c r="S2354" s="13" t="str">
        <f t="shared" si="224"/>
        <v>Fri</v>
      </c>
    </row>
    <row r="2355" spans="1:19" x14ac:dyDescent="0.25">
      <c r="A2355" s="58">
        <v>45919.662789351853</v>
      </c>
      <c r="B2355" s="59">
        <v>444600064</v>
      </c>
      <c r="C2355" s="38" t="s">
        <v>36</v>
      </c>
      <c r="D2355" s="38" t="s">
        <v>37</v>
      </c>
      <c r="E2355" s="38" t="s">
        <v>46</v>
      </c>
      <c r="F2355" s="38" t="s">
        <v>120</v>
      </c>
      <c r="G2355" s="35">
        <v>3649.04</v>
      </c>
      <c r="H2355" s="59">
        <v>443823459</v>
      </c>
      <c r="I2355" s="35">
        <v>0</v>
      </c>
      <c r="J2355" s="35">
        <v>0</v>
      </c>
      <c r="K2355" s="35">
        <v>0</v>
      </c>
      <c r="L2355" s="35">
        <v>-2.89</v>
      </c>
      <c r="M2355" s="35">
        <v>9903.6200000000008</v>
      </c>
      <c r="N2355" s="38" t="s">
        <v>1700</v>
      </c>
      <c r="O2355" s="14">
        <f t="shared" si="220"/>
        <v>45919.662789351853</v>
      </c>
      <c r="P2355" s="19">
        <f t="shared" si="221"/>
        <v>45919.871122685188</v>
      </c>
      <c r="Q2355" s="20" t="str">
        <f t="shared" si="222"/>
        <v>19/09/2025</v>
      </c>
      <c r="R2355" s="13" t="str">
        <f t="shared" si="223"/>
        <v>20</v>
      </c>
      <c r="S2355" s="13" t="str">
        <f t="shared" si="224"/>
        <v>Fri</v>
      </c>
    </row>
    <row r="2356" spans="1:19" x14ac:dyDescent="0.25">
      <c r="A2356" s="60">
        <v>45919.662789351853</v>
      </c>
      <c r="B2356" s="61">
        <v>444600065</v>
      </c>
      <c r="C2356" s="37" t="s">
        <v>36</v>
      </c>
      <c r="D2356" s="37" t="s">
        <v>37</v>
      </c>
      <c r="E2356" s="37" t="s">
        <v>46</v>
      </c>
      <c r="F2356" s="37" t="s">
        <v>120</v>
      </c>
      <c r="G2356" s="36">
        <v>3649.04</v>
      </c>
      <c r="H2356" s="61">
        <v>443823460</v>
      </c>
      <c r="I2356" s="36">
        <v>0</v>
      </c>
      <c r="J2356" s="36">
        <v>0</v>
      </c>
      <c r="K2356" s="36">
        <v>0</v>
      </c>
      <c r="L2356" s="36">
        <v>-2.89</v>
      </c>
      <c r="M2356" s="36">
        <v>9900.73</v>
      </c>
      <c r="N2356" s="37" t="s">
        <v>1700</v>
      </c>
      <c r="O2356" s="14">
        <f t="shared" si="220"/>
        <v>45919.662789351853</v>
      </c>
      <c r="P2356" s="19">
        <f t="shared" si="221"/>
        <v>45919.871122685188</v>
      </c>
      <c r="Q2356" s="20" t="str">
        <f t="shared" si="222"/>
        <v>19/09/2025</v>
      </c>
      <c r="R2356" s="13" t="str">
        <f t="shared" si="223"/>
        <v>20</v>
      </c>
      <c r="S2356" s="13" t="str">
        <f t="shared" si="224"/>
        <v>Fri</v>
      </c>
    </row>
    <row r="2357" spans="1:19" x14ac:dyDescent="0.25">
      <c r="A2357" s="58">
        <v>45919.662789351853</v>
      </c>
      <c r="B2357" s="59">
        <v>444600066</v>
      </c>
      <c r="C2357" s="38" t="s">
        <v>36</v>
      </c>
      <c r="D2357" s="38" t="s">
        <v>37</v>
      </c>
      <c r="E2357" s="38" t="s">
        <v>46</v>
      </c>
      <c r="F2357" s="38" t="s">
        <v>120</v>
      </c>
      <c r="G2357" s="35">
        <v>3649.04</v>
      </c>
      <c r="H2357" s="59">
        <v>443823461</v>
      </c>
      <c r="I2357" s="35">
        <v>0</v>
      </c>
      <c r="J2357" s="35">
        <v>0</v>
      </c>
      <c r="K2357" s="35">
        <v>0</v>
      </c>
      <c r="L2357" s="35">
        <v>-2.89</v>
      </c>
      <c r="M2357" s="35">
        <v>9897.84</v>
      </c>
      <c r="N2357" s="38" t="s">
        <v>1700</v>
      </c>
      <c r="O2357" s="14">
        <f t="shared" si="220"/>
        <v>45919.662789351853</v>
      </c>
      <c r="P2357" s="19">
        <f t="shared" si="221"/>
        <v>45919.871122685188</v>
      </c>
      <c r="Q2357" s="20" t="str">
        <f t="shared" si="222"/>
        <v>19/09/2025</v>
      </c>
      <c r="R2357" s="13" t="str">
        <f t="shared" si="223"/>
        <v>20</v>
      </c>
      <c r="S2357" s="13" t="str">
        <f t="shared" si="224"/>
        <v>Fri</v>
      </c>
    </row>
    <row r="2358" spans="1:19" x14ac:dyDescent="0.25">
      <c r="A2358" s="60">
        <v>45919.663252314815</v>
      </c>
      <c r="B2358" s="61">
        <v>444600293</v>
      </c>
      <c r="C2358" s="37" t="s">
        <v>36</v>
      </c>
      <c r="D2358" s="37" t="s">
        <v>37</v>
      </c>
      <c r="E2358" s="37" t="s">
        <v>46</v>
      </c>
      <c r="F2358" s="37" t="s">
        <v>120</v>
      </c>
      <c r="G2358" s="36">
        <v>3649.48</v>
      </c>
      <c r="H2358" s="61">
        <v>443823693</v>
      </c>
      <c r="I2358" s="36">
        <v>0</v>
      </c>
      <c r="J2358" s="36">
        <v>0</v>
      </c>
      <c r="K2358" s="36">
        <v>0</v>
      </c>
      <c r="L2358" s="36">
        <v>-3.01</v>
      </c>
      <c r="M2358" s="36">
        <v>9894.83</v>
      </c>
      <c r="N2358" s="37" t="s">
        <v>1701</v>
      </c>
      <c r="O2358" s="14">
        <f t="shared" si="220"/>
        <v>45919.663252314815</v>
      </c>
      <c r="P2358" s="19">
        <f t="shared" si="221"/>
        <v>45919.87158564815</v>
      </c>
      <c r="Q2358" s="20" t="str">
        <f t="shared" si="222"/>
        <v>19/09/2025</v>
      </c>
      <c r="R2358" s="13" t="str">
        <f t="shared" si="223"/>
        <v>20</v>
      </c>
      <c r="S2358" s="13" t="str">
        <f t="shared" si="224"/>
        <v>Fri</v>
      </c>
    </row>
    <row r="2359" spans="1:19" x14ac:dyDescent="0.25">
      <c r="A2359" s="58">
        <v>45919.663252314815</v>
      </c>
      <c r="B2359" s="59">
        <v>444600294</v>
      </c>
      <c r="C2359" s="38" t="s">
        <v>36</v>
      </c>
      <c r="D2359" s="38" t="s">
        <v>37</v>
      </c>
      <c r="E2359" s="38" t="s">
        <v>46</v>
      </c>
      <c r="F2359" s="38" t="s">
        <v>120</v>
      </c>
      <c r="G2359" s="35">
        <v>3649.48</v>
      </c>
      <c r="H2359" s="59">
        <v>443823694</v>
      </c>
      <c r="I2359" s="35">
        <v>0</v>
      </c>
      <c r="J2359" s="35">
        <v>0</v>
      </c>
      <c r="K2359" s="35">
        <v>0</v>
      </c>
      <c r="L2359" s="35">
        <v>-3.24</v>
      </c>
      <c r="M2359" s="35">
        <v>9891.59</v>
      </c>
      <c r="N2359" s="38" t="s">
        <v>1701</v>
      </c>
      <c r="O2359" s="14">
        <f t="shared" si="220"/>
        <v>45919.663252314815</v>
      </c>
      <c r="P2359" s="19">
        <f t="shared" si="221"/>
        <v>45919.87158564815</v>
      </c>
      <c r="Q2359" s="20" t="str">
        <f t="shared" si="222"/>
        <v>19/09/2025</v>
      </c>
      <c r="R2359" s="13" t="str">
        <f t="shared" si="223"/>
        <v>20</v>
      </c>
      <c r="S2359" s="13" t="str">
        <f t="shared" si="224"/>
        <v>Fri</v>
      </c>
    </row>
    <row r="2360" spans="1:19" x14ac:dyDescent="0.25">
      <c r="A2360" s="60">
        <v>45919.663252314815</v>
      </c>
      <c r="B2360" s="61">
        <v>444600295</v>
      </c>
      <c r="C2360" s="37" t="s">
        <v>36</v>
      </c>
      <c r="D2360" s="37" t="s">
        <v>37</v>
      </c>
      <c r="E2360" s="37" t="s">
        <v>46</v>
      </c>
      <c r="F2360" s="37" t="s">
        <v>120</v>
      </c>
      <c r="G2360" s="36">
        <v>3649.48</v>
      </c>
      <c r="H2360" s="61">
        <v>443823695</v>
      </c>
      <c r="I2360" s="36">
        <v>0</v>
      </c>
      <c r="J2360" s="36">
        <v>0</v>
      </c>
      <c r="K2360" s="36">
        <v>0</v>
      </c>
      <c r="L2360" s="36">
        <v>-3.18</v>
      </c>
      <c r="M2360" s="36">
        <v>9888.41</v>
      </c>
      <c r="N2360" s="37" t="s">
        <v>1701</v>
      </c>
      <c r="O2360" s="14">
        <f t="shared" si="220"/>
        <v>45919.663252314815</v>
      </c>
      <c r="P2360" s="19">
        <f t="shared" si="221"/>
        <v>45919.87158564815</v>
      </c>
      <c r="Q2360" s="20" t="str">
        <f t="shared" si="222"/>
        <v>19/09/2025</v>
      </c>
      <c r="R2360" s="13" t="str">
        <f t="shared" si="223"/>
        <v>20</v>
      </c>
      <c r="S2360" s="13" t="str">
        <f t="shared" si="224"/>
        <v>Fri</v>
      </c>
    </row>
    <row r="2361" spans="1:19" x14ac:dyDescent="0.25">
      <c r="A2361" s="58">
        <v>45919.663969907408</v>
      </c>
      <c r="B2361" s="59">
        <v>444600848</v>
      </c>
      <c r="C2361" s="38" t="s">
        <v>36</v>
      </c>
      <c r="D2361" s="38" t="s">
        <v>37</v>
      </c>
      <c r="E2361" s="38" t="s">
        <v>45</v>
      </c>
      <c r="F2361" s="38" t="s">
        <v>120</v>
      </c>
      <c r="G2361" s="35">
        <v>3649.38</v>
      </c>
      <c r="H2361" s="59">
        <v>443824278</v>
      </c>
      <c r="I2361" s="35">
        <v>0</v>
      </c>
      <c r="J2361" s="35">
        <v>0</v>
      </c>
      <c r="K2361" s="35">
        <v>0</v>
      </c>
      <c r="L2361" s="35">
        <v>0</v>
      </c>
      <c r="M2361" s="35">
        <v>9888.41</v>
      </c>
      <c r="N2361" s="38" t="s">
        <v>115</v>
      </c>
      <c r="O2361" s="14">
        <f t="shared" si="220"/>
        <v>45919.663969907408</v>
      </c>
      <c r="P2361" s="19">
        <f t="shared" si="221"/>
        <v>45919.872303240743</v>
      </c>
      <c r="Q2361" s="20" t="str">
        <f t="shared" si="222"/>
        <v>19/09/2025</v>
      </c>
      <c r="R2361" s="13" t="str">
        <f t="shared" si="223"/>
        <v>20</v>
      </c>
      <c r="S2361" s="13" t="str">
        <f t="shared" si="224"/>
        <v>Fri</v>
      </c>
    </row>
    <row r="2362" spans="1:19" x14ac:dyDescent="0.25">
      <c r="A2362" s="60">
        <v>45919.663969907408</v>
      </c>
      <c r="B2362" s="61">
        <v>444600849</v>
      </c>
      <c r="C2362" s="37" t="s">
        <v>36</v>
      </c>
      <c r="D2362" s="37" t="s">
        <v>37</v>
      </c>
      <c r="E2362" s="37" t="s">
        <v>45</v>
      </c>
      <c r="F2362" s="37" t="s">
        <v>120</v>
      </c>
      <c r="G2362" s="36">
        <v>3649.38</v>
      </c>
      <c r="H2362" s="61">
        <v>443824279</v>
      </c>
      <c r="I2362" s="36">
        <v>0</v>
      </c>
      <c r="J2362" s="36">
        <v>0</v>
      </c>
      <c r="K2362" s="36">
        <v>0</v>
      </c>
      <c r="L2362" s="36">
        <v>0</v>
      </c>
      <c r="M2362" s="36">
        <v>9888.41</v>
      </c>
      <c r="N2362" s="37" t="s">
        <v>119</v>
      </c>
      <c r="O2362" s="14">
        <f t="shared" si="220"/>
        <v>45919.663969907408</v>
      </c>
      <c r="P2362" s="19">
        <f t="shared" si="221"/>
        <v>45919.872303240743</v>
      </c>
      <c r="Q2362" s="20" t="str">
        <f t="shared" si="222"/>
        <v>19/09/2025</v>
      </c>
      <c r="R2362" s="13" t="str">
        <f t="shared" si="223"/>
        <v>20</v>
      </c>
      <c r="S2362" s="13" t="str">
        <f t="shared" si="224"/>
        <v>Fri</v>
      </c>
    </row>
    <row r="2363" spans="1:19" x14ac:dyDescent="0.25">
      <c r="A2363" s="58">
        <v>45919.663969907408</v>
      </c>
      <c r="B2363" s="59">
        <v>444600851</v>
      </c>
      <c r="C2363" s="38" t="s">
        <v>36</v>
      </c>
      <c r="D2363" s="38" t="s">
        <v>37</v>
      </c>
      <c r="E2363" s="38" t="s">
        <v>45</v>
      </c>
      <c r="F2363" s="38" t="s">
        <v>120</v>
      </c>
      <c r="G2363" s="35">
        <v>3649.36</v>
      </c>
      <c r="H2363" s="59">
        <v>443824281</v>
      </c>
      <c r="I2363" s="35">
        <v>0</v>
      </c>
      <c r="J2363" s="35">
        <v>0</v>
      </c>
      <c r="K2363" s="35">
        <v>0</v>
      </c>
      <c r="L2363" s="35">
        <v>0</v>
      </c>
      <c r="M2363" s="35">
        <v>9888.41</v>
      </c>
      <c r="N2363" s="38" t="s">
        <v>116</v>
      </c>
      <c r="O2363" s="14">
        <f t="shared" si="220"/>
        <v>45919.663969907408</v>
      </c>
      <c r="P2363" s="19">
        <f t="shared" si="221"/>
        <v>45919.872303240743</v>
      </c>
      <c r="Q2363" s="20" t="str">
        <f t="shared" si="222"/>
        <v>19/09/2025</v>
      </c>
      <c r="R2363" s="13" t="str">
        <f t="shared" si="223"/>
        <v>20</v>
      </c>
      <c r="S2363" s="13" t="str">
        <f t="shared" si="224"/>
        <v>Fri</v>
      </c>
    </row>
    <row r="2364" spans="1:19" x14ac:dyDescent="0.25">
      <c r="A2364" s="60">
        <v>45919.667696759258</v>
      </c>
      <c r="B2364" s="61">
        <v>444603612</v>
      </c>
      <c r="C2364" s="37" t="s">
        <v>36</v>
      </c>
      <c r="D2364" s="37" t="s">
        <v>38</v>
      </c>
      <c r="E2364" s="37" t="s">
        <v>46</v>
      </c>
      <c r="F2364" s="37" t="s">
        <v>120</v>
      </c>
      <c r="G2364" s="36">
        <v>3646.37</v>
      </c>
      <c r="H2364" s="61">
        <v>443827237</v>
      </c>
      <c r="I2364" s="36">
        <v>0</v>
      </c>
      <c r="J2364" s="36">
        <v>0</v>
      </c>
      <c r="K2364" s="36">
        <v>0</v>
      </c>
      <c r="L2364" s="36">
        <v>-3.01</v>
      </c>
      <c r="M2364" s="36">
        <v>9885.4</v>
      </c>
      <c r="N2364" s="37" t="s">
        <v>1702</v>
      </c>
      <c r="O2364" s="14">
        <f t="shared" si="220"/>
        <v>45919.667696759258</v>
      </c>
      <c r="P2364" s="19">
        <f t="shared" si="221"/>
        <v>45919.876030092593</v>
      </c>
      <c r="Q2364" s="20" t="str">
        <f t="shared" si="222"/>
        <v>19/09/2025</v>
      </c>
      <c r="R2364" s="13" t="str">
        <f t="shared" si="223"/>
        <v>21</v>
      </c>
      <c r="S2364" s="13" t="str">
        <f t="shared" si="224"/>
        <v>Fri</v>
      </c>
    </row>
    <row r="2365" spans="1:19" x14ac:dyDescent="0.25">
      <c r="A2365" s="58">
        <v>45919.667696759258</v>
      </c>
      <c r="B2365" s="59">
        <v>444603615</v>
      </c>
      <c r="C2365" s="38" t="s">
        <v>36</v>
      </c>
      <c r="D2365" s="38" t="s">
        <v>38</v>
      </c>
      <c r="E2365" s="38" t="s">
        <v>46</v>
      </c>
      <c r="F2365" s="38" t="s">
        <v>120</v>
      </c>
      <c r="G2365" s="35">
        <v>3646.37</v>
      </c>
      <c r="H2365" s="59">
        <v>443827238</v>
      </c>
      <c r="I2365" s="35">
        <v>0</v>
      </c>
      <c r="J2365" s="35">
        <v>0</v>
      </c>
      <c r="K2365" s="35">
        <v>0</v>
      </c>
      <c r="L2365" s="35">
        <v>-3.01</v>
      </c>
      <c r="M2365" s="35">
        <v>9882.39</v>
      </c>
      <c r="N2365" s="38" t="s">
        <v>1702</v>
      </c>
      <c r="O2365" s="14">
        <f t="shared" si="220"/>
        <v>45919.667696759258</v>
      </c>
      <c r="P2365" s="19">
        <f t="shared" si="221"/>
        <v>45919.876030092593</v>
      </c>
      <c r="Q2365" s="20" t="str">
        <f t="shared" si="222"/>
        <v>19/09/2025</v>
      </c>
      <c r="R2365" s="13" t="str">
        <f t="shared" si="223"/>
        <v>21</v>
      </c>
      <c r="S2365" s="13" t="str">
        <f t="shared" si="224"/>
        <v>Fri</v>
      </c>
    </row>
    <row r="2366" spans="1:19" x14ac:dyDescent="0.25">
      <c r="A2366" s="60">
        <v>45919.667696759258</v>
      </c>
      <c r="B2366" s="61">
        <v>444603616</v>
      </c>
      <c r="C2366" s="37" t="s">
        <v>36</v>
      </c>
      <c r="D2366" s="37" t="s">
        <v>38</v>
      </c>
      <c r="E2366" s="37" t="s">
        <v>46</v>
      </c>
      <c r="F2366" s="37" t="s">
        <v>120</v>
      </c>
      <c r="G2366" s="36">
        <v>3646.37</v>
      </c>
      <c r="H2366" s="61">
        <v>443827239</v>
      </c>
      <c r="I2366" s="36">
        <v>0</v>
      </c>
      <c r="J2366" s="36">
        <v>0</v>
      </c>
      <c r="K2366" s="36">
        <v>0</v>
      </c>
      <c r="L2366" s="36">
        <v>-2.99</v>
      </c>
      <c r="M2366" s="36">
        <v>9879.4</v>
      </c>
      <c r="N2366" s="37" t="s">
        <v>1702</v>
      </c>
      <c r="O2366" s="14">
        <f t="shared" si="220"/>
        <v>45919.667696759258</v>
      </c>
      <c r="P2366" s="19">
        <f t="shared" si="221"/>
        <v>45919.876030092593</v>
      </c>
      <c r="Q2366" s="20" t="str">
        <f t="shared" si="222"/>
        <v>19/09/2025</v>
      </c>
      <c r="R2366" s="13" t="str">
        <f t="shared" si="223"/>
        <v>21</v>
      </c>
      <c r="S2366" s="13" t="str">
        <f t="shared" si="224"/>
        <v>Fri</v>
      </c>
    </row>
    <row r="2367" spans="1:19" x14ac:dyDescent="0.25">
      <c r="A2367" s="58">
        <v>45919.669525462959</v>
      </c>
      <c r="B2367" s="59">
        <v>444606511</v>
      </c>
      <c r="C2367" s="38" t="s">
        <v>36</v>
      </c>
      <c r="D2367" s="38" t="s">
        <v>38</v>
      </c>
      <c r="E2367" s="38" t="s">
        <v>45</v>
      </c>
      <c r="F2367" s="38" t="s">
        <v>120</v>
      </c>
      <c r="G2367" s="35">
        <v>3644.82</v>
      </c>
      <c r="H2367" s="59">
        <v>443830238</v>
      </c>
      <c r="I2367" s="35">
        <v>0</v>
      </c>
      <c r="J2367" s="35">
        <v>0</v>
      </c>
      <c r="K2367" s="35">
        <v>0</v>
      </c>
      <c r="L2367" s="35">
        <v>0</v>
      </c>
      <c r="M2367" s="35">
        <v>9879.4</v>
      </c>
      <c r="N2367" s="38" t="s">
        <v>115</v>
      </c>
      <c r="O2367" s="14">
        <f t="shared" si="220"/>
        <v>45919.669525462959</v>
      </c>
      <c r="P2367" s="19">
        <f t="shared" si="221"/>
        <v>45919.877858796295</v>
      </c>
      <c r="Q2367" s="20" t="str">
        <f t="shared" si="222"/>
        <v>19/09/2025</v>
      </c>
      <c r="R2367" s="13" t="str">
        <f t="shared" si="223"/>
        <v>21</v>
      </c>
      <c r="S2367" s="13" t="str">
        <f t="shared" si="224"/>
        <v>Fri</v>
      </c>
    </row>
    <row r="2368" spans="1:19" x14ac:dyDescent="0.25">
      <c r="A2368" s="60">
        <v>45919.669525462959</v>
      </c>
      <c r="B2368" s="61">
        <v>444606513</v>
      </c>
      <c r="C2368" s="37" t="s">
        <v>36</v>
      </c>
      <c r="D2368" s="37" t="s">
        <v>38</v>
      </c>
      <c r="E2368" s="37" t="s">
        <v>45</v>
      </c>
      <c r="F2368" s="37" t="s">
        <v>120</v>
      </c>
      <c r="G2368" s="36">
        <v>3644.82</v>
      </c>
      <c r="H2368" s="61">
        <v>443830240</v>
      </c>
      <c r="I2368" s="36">
        <v>0</v>
      </c>
      <c r="J2368" s="36">
        <v>0</v>
      </c>
      <c r="K2368" s="36">
        <v>0</v>
      </c>
      <c r="L2368" s="36">
        <v>0</v>
      </c>
      <c r="M2368" s="36">
        <v>9879.4</v>
      </c>
      <c r="N2368" s="37" t="s">
        <v>119</v>
      </c>
      <c r="O2368" s="14">
        <f t="shared" si="220"/>
        <v>45919.669525462959</v>
      </c>
      <c r="P2368" s="19">
        <f t="shared" si="221"/>
        <v>45919.877858796295</v>
      </c>
      <c r="Q2368" s="20" t="str">
        <f t="shared" si="222"/>
        <v>19/09/2025</v>
      </c>
      <c r="R2368" s="13" t="str">
        <f t="shared" si="223"/>
        <v>21</v>
      </c>
      <c r="S2368" s="13" t="str">
        <f t="shared" si="224"/>
        <v>Fri</v>
      </c>
    </row>
    <row r="2369" spans="1:19" x14ac:dyDescent="0.25">
      <c r="A2369" s="58">
        <v>45919.669525462959</v>
      </c>
      <c r="B2369" s="59">
        <v>444606518</v>
      </c>
      <c r="C2369" s="38" t="s">
        <v>36</v>
      </c>
      <c r="D2369" s="38" t="s">
        <v>38</v>
      </c>
      <c r="E2369" s="38" t="s">
        <v>45</v>
      </c>
      <c r="F2369" s="38" t="s">
        <v>120</v>
      </c>
      <c r="G2369" s="35">
        <v>3645.06</v>
      </c>
      <c r="H2369" s="59">
        <v>443830244</v>
      </c>
      <c r="I2369" s="35">
        <v>0</v>
      </c>
      <c r="J2369" s="35">
        <v>0</v>
      </c>
      <c r="K2369" s="35">
        <v>0</v>
      </c>
      <c r="L2369" s="35">
        <v>0</v>
      </c>
      <c r="M2369" s="35">
        <v>9879.4</v>
      </c>
      <c r="N2369" s="38" t="s">
        <v>116</v>
      </c>
      <c r="O2369" s="14">
        <f t="shared" si="220"/>
        <v>45919.669525462959</v>
      </c>
      <c r="P2369" s="19">
        <f t="shared" si="221"/>
        <v>45919.877858796295</v>
      </c>
      <c r="Q2369" s="20" t="str">
        <f t="shared" si="222"/>
        <v>19/09/2025</v>
      </c>
      <c r="R2369" s="13" t="str">
        <f t="shared" si="223"/>
        <v>21</v>
      </c>
      <c r="S2369" s="13" t="str">
        <f t="shared" si="224"/>
        <v>Fri</v>
      </c>
    </row>
    <row r="2370" spans="1:19" x14ac:dyDescent="0.25">
      <c r="A2370" s="60">
        <v>45919.669537037036</v>
      </c>
      <c r="B2370" s="61">
        <v>444606520</v>
      </c>
      <c r="C2370" s="37" t="s">
        <v>36</v>
      </c>
      <c r="D2370" s="37" t="s">
        <v>38</v>
      </c>
      <c r="E2370" s="37" t="s">
        <v>45</v>
      </c>
      <c r="F2370" s="37" t="s">
        <v>120</v>
      </c>
      <c r="G2370" s="36">
        <v>3644.97</v>
      </c>
      <c r="H2370" s="61">
        <v>443830246</v>
      </c>
      <c r="I2370" s="36">
        <v>0</v>
      </c>
      <c r="J2370" s="36">
        <v>0</v>
      </c>
      <c r="K2370" s="36">
        <v>0</v>
      </c>
      <c r="L2370" s="36">
        <v>0</v>
      </c>
      <c r="M2370" s="36">
        <v>9879.4</v>
      </c>
      <c r="N2370" s="37" t="s">
        <v>1385</v>
      </c>
      <c r="O2370" s="14">
        <f t="shared" si="220"/>
        <v>45919.669537037036</v>
      </c>
      <c r="P2370" s="19">
        <f t="shared" si="221"/>
        <v>45919.877870370372</v>
      </c>
      <c r="Q2370" s="20" t="str">
        <f t="shared" si="222"/>
        <v>19/09/2025</v>
      </c>
      <c r="R2370" s="13" t="str">
        <f t="shared" si="223"/>
        <v>21</v>
      </c>
      <c r="S2370" s="13" t="str">
        <f t="shared" si="224"/>
        <v>Fri</v>
      </c>
    </row>
    <row r="2371" spans="1:19" x14ac:dyDescent="0.25">
      <c r="A2371" s="58">
        <v>45919.669849537036</v>
      </c>
      <c r="B2371" s="59">
        <v>444606948</v>
      </c>
      <c r="C2371" s="38" t="s">
        <v>36</v>
      </c>
      <c r="D2371" s="38" t="s">
        <v>37</v>
      </c>
      <c r="E2371" s="38" t="s">
        <v>46</v>
      </c>
      <c r="F2371" s="38" t="s">
        <v>120</v>
      </c>
      <c r="G2371" s="35">
        <v>3647.4</v>
      </c>
      <c r="H2371" s="59">
        <v>443830700</v>
      </c>
      <c r="I2371" s="35">
        <v>0</v>
      </c>
      <c r="J2371" s="35">
        <v>0</v>
      </c>
      <c r="K2371" s="35">
        <v>0</v>
      </c>
      <c r="L2371" s="35">
        <v>-0.13</v>
      </c>
      <c r="M2371" s="35">
        <v>9879.27</v>
      </c>
      <c r="N2371" s="38" t="s">
        <v>1703</v>
      </c>
      <c r="O2371" s="14">
        <f t="shared" si="220"/>
        <v>45919.669849537036</v>
      </c>
      <c r="P2371" s="19">
        <f t="shared" si="221"/>
        <v>45919.878182870372</v>
      </c>
      <c r="Q2371" s="20" t="str">
        <f t="shared" si="222"/>
        <v>19/09/2025</v>
      </c>
      <c r="R2371" s="13" t="str">
        <f t="shared" si="223"/>
        <v>21</v>
      </c>
      <c r="S2371" s="13" t="str">
        <f t="shared" si="224"/>
        <v>Fri</v>
      </c>
    </row>
    <row r="2372" spans="1:19" x14ac:dyDescent="0.25">
      <c r="A2372" s="60">
        <v>45919.669861111113</v>
      </c>
      <c r="B2372" s="61">
        <v>444606993</v>
      </c>
      <c r="C2372" s="37" t="s">
        <v>36</v>
      </c>
      <c r="D2372" s="37" t="s">
        <v>37</v>
      </c>
      <c r="E2372" s="37" t="s">
        <v>46</v>
      </c>
      <c r="F2372" s="37" t="s">
        <v>120</v>
      </c>
      <c r="G2372" s="36">
        <v>3647.43</v>
      </c>
      <c r="H2372" s="61">
        <v>443830749</v>
      </c>
      <c r="I2372" s="36">
        <v>0</v>
      </c>
      <c r="J2372" s="36">
        <v>0</v>
      </c>
      <c r="K2372" s="36">
        <v>0</v>
      </c>
      <c r="L2372" s="36">
        <v>-0.16</v>
      </c>
      <c r="M2372" s="36">
        <v>9879.11</v>
      </c>
      <c r="N2372" s="37" t="s">
        <v>1704</v>
      </c>
      <c r="O2372" s="14">
        <f t="shared" si="220"/>
        <v>45919.669861111113</v>
      </c>
      <c r="P2372" s="19">
        <f t="shared" si="221"/>
        <v>45919.878194444449</v>
      </c>
      <c r="Q2372" s="20" t="str">
        <f t="shared" si="222"/>
        <v>19/09/2025</v>
      </c>
      <c r="R2372" s="13" t="str">
        <f t="shared" si="223"/>
        <v>21</v>
      </c>
      <c r="S2372" s="13" t="str">
        <f t="shared" si="224"/>
        <v>Fri</v>
      </c>
    </row>
    <row r="2373" spans="1:19" x14ac:dyDescent="0.25">
      <c r="A2373" s="58">
        <v>45919.669872685183</v>
      </c>
      <c r="B2373" s="59">
        <v>444607118</v>
      </c>
      <c r="C2373" s="38" t="s">
        <v>36</v>
      </c>
      <c r="D2373" s="38" t="s">
        <v>37</v>
      </c>
      <c r="E2373" s="38" t="s">
        <v>46</v>
      </c>
      <c r="F2373" s="38" t="s">
        <v>120</v>
      </c>
      <c r="G2373" s="35">
        <v>3647.83</v>
      </c>
      <c r="H2373" s="59">
        <v>443830876</v>
      </c>
      <c r="I2373" s="35">
        <v>0</v>
      </c>
      <c r="J2373" s="35">
        <v>0</v>
      </c>
      <c r="K2373" s="35">
        <v>0</v>
      </c>
      <c r="L2373" s="35">
        <v>-2.77</v>
      </c>
      <c r="M2373" s="35">
        <v>9876.34</v>
      </c>
      <c r="N2373" s="38" t="s">
        <v>1366</v>
      </c>
      <c r="O2373" s="14">
        <f t="shared" si="220"/>
        <v>45919.669872685183</v>
      </c>
      <c r="P2373" s="19">
        <f t="shared" si="221"/>
        <v>45919.878206018519</v>
      </c>
      <c r="Q2373" s="20" t="str">
        <f t="shared" si="222"/>
        <v>19/09/2025</v>
      </c>
      <c r="R2373" s="13" t="str">
        <f t="shared" si="223"/>
        <v>21</v>
      </c>
      <c r="S2373" s="13" t="str">
        <f t="shared" si="224"/>
        <v>Fri</v>
      </c>
    </row>
    <row r="2374" spans="1:19" x14ac:dyDescent="0.25">
      <c r="A2374" s="60">
        <v>45919.669872685183</v>
      </c>
      <c r="B2374" s="61">
        <v>444607119</v>
      </c>
      <c r="C2374" s="37" t="s">
        <v>36</v>
      </c>
      <c r="D2374" s="37" t="s">
        <v>37</v>
      </c>
      <c r="E2374" s="37" t="s">
        <v>46</v>
      </c>
      <c r="F2374" s="37" t="s">
        <v>120</v>
      </c>
      <c r="G2374" s="36">
        <v>3647.83</v>
      </c>
      <c r="H2374" s="61">
        <v>443830877</v>
      </c>
      <c r="I2374" s="36">
        <v>0</v>
      </c>
      <c r="J2374" s="36">
        <v>0</v>
      </c>
      <c r="K2374" s="36">
        <v>0</v>
      </c>
      <c r="L2374" s="36">
        <v>-2.86</v>
      </c>
      <c r="M2374" s="36">
        <v>9873.48</v>
      </c>
      <c r="N2374" s="37" t="s">
        <v>1366</v>
      </c>
      <c r="O2374" s="14">
        <f t="shared" si="220"/>
        <v>45919.669872685183</v>
      </c>
      <c r="P2374" s="19">
        <f t="shared" si="221"/>
        <v>45919.878206018519</v>
      </c>
      <c r="Q2374" s="20" t="str">
        <f t="shared" si="222"/>
        <v>19/09/2025</v>
      </c>
      <c r="R2374" s="13" t="str">
        <f t="shared" si="223"/>
        <v>21</v>
      </c>
      <c r="S2374" s="13" t="str">
        <f t="shared" si="224"/>
        <v>Fri</v>
      </c>
    </row>
    <row r="2375" spans="1:19" x14ac:dyDescent="0.25">
      <c r="A2375" s="58">
        <v>45919.669872685183</v>
      </c>
      <c r="B2375" s="59">
        <v>444607127</v>
      </c>
      <c r="C2375" s="38" t="s">
        <v>36</v>
      </c>
      <c r="D2375" s="38" t="s">
        <v>37</v>
      </c>
      <c r="E2375" s="38" t="s">
        <v>46</v>
      </c>
      <c r="F2375" s="38" t="s">
        <v>120</v>
      </c>
      <c r="G2375" s="35">
        <v>3647.92</v>
      </c>
      <c r="H2375" s="59">
        <v>443830886</v>
      </c>
      <c r="I2375" s="35">
        <v>0</v>
      </c>
      <c r="J2375" s="35">
        <v>0</v>
      </c>
      <c r="K2375" s="35">
        <v>0</v>
      </c>
      <c r="L2375" s="35">
        <v>-3.1</v>
      </c>
      <c r="M2375" s="35">
        <v>9870.3799999999992</v>
      </c>
      <c r="N2375" s="38" t="s">
        <v>1705</v>
      </c>
      <c r="O2375" s="14">
        <f t="shared" si="220"/>
        <v>45919.669872685183</v>
      </c>
      <c r="P2375" s="19">
        <f t="shared" si="221"/>
        <v>45919.878206018519</v>
      </c>
      <c r="Q2375" s="20" t="str">
        <f t="shared" si="222"/>
        <v>19/09/2025</v>
      </c>
      <c r="R2375" s="13" t="str">
        <f t="shared" si="223"/>
        <v>21</v>
      </c>
      <c r="S2375" s="13" t="str">
        <f t="shared" si="224"/>
        <v>Fri</v>
      </c>
    </row>
    <row r="2376" spans="1:19" x14ac:dyDescent="0.25">
      <c r="A2376" s="60">
        <v>45919.669872685183</v>
      </c>
      <c r="B2376" s="61">
        <v>444607129</v>
      </c>
      <c r="C2376" s="37" t="s">
        <v>36</v>
      </c>
      <c r="D2376" s="37" t="s">
        <v>37</v>
      </c>
      <c r="E2376" s="37" t="s">
        <v>46</v>
      </c>
      <c r="F2376" s="37" t="s">
        <v>120</v>
      </c>
      <c r="G2376" s="36">
        <v>3647.92</v>
      </c>
      <c r="H2376" s="61">
        <v>443830887</v>
      </c>
      <c r="I2376" s="36">
        <v>0</v>
      </c>
      <c r="J2376" s="36">
        <v>0</v>
      </c>
      <c r="K2376" s="36">
        <v>0</v>
      </c>
      <c r="L2376" s="36">
        <v>-3.1</v>
      </c>
      <c r="M2376" s="36">
        <v>9867.2800000000007</v>
      </c>
      <c r="N2376" s="37" t="s">
        <v>1705</v>
      </c>
      <c r="O2376" s="14">
        <f t="shared" si="220"/>
        <v>45919.669872685183</v>
      </c>
      <c r="P2376" s="19">
        <f t="shared" si="221"/>
        <v>45919.878206018519</v>
      </c>
      <c r="Q2376" s="20" t="str">
        <f t="shared" si="222"/>
        <v>19/09/2025</v>
      </c>
      <c r="R2376" s="13" t="str">
        <f t="shared" si="223"/>
        <v>21</v>
      </c>
      <c r="S2376" s="13" t="str">
        <f t="shared" si="224"/>
        <v>Fri</v>
      </c>
    </row>
    <row r="2377" spans="1:19" x14ac:dyDescent="0.25">
      <c r="A2377" s="58">
        <v>45919.669895833336</v>
      </c>
      <c r="B2377" s="59">
        <v>444607144</v>
      </c>
      <c r="C2377" s="38" t="s">
        <v>36</v>
      </c>
      <c r="D2377" s="38" t="s">
        <v>37</v>
      </c>
      <c r="E2377" s="38" t="s">
        <v>46</v>
      </c>
      <c r="F2377" s="38" t="s">
        <v>120</v>
      </c>
      <c r="G2377" s="35">
        <v>3648.07</v>
      </c>
      <c r="H2377" s="59">
        <v>443830903</v>
      </c>
      <c r="I2377" s="35">
        <v>0</v>
      </c>
      <c r="J2377" s="35">
        <v>0</v>
      </c>
      <c r="K2377" s="35">
        <v>0</v>
      </c>
      <c r="L2377" s="35">
        <v>-0.41</v>
      </c>
      <c r="M2377" s="35">
        <v>9866.8700000000008</v>
      </c>
      <c r="N2377" s="38" t="s">
        <v>1706</v>
      </c>
      <c r="O2377" s="14">
        <f t="shared" si="220"/>
        <v>45919.669895833336</v>
      </c>
      <c r="P2377" s="19">
        <f t="shared" si="221"/>
        <v>45919.878229166672</v>
      </c>
      <c r="Q2377" s="20" t="str">
        <f t="shared" si="222"/>
        <v>19/09/2025</v>
      </c>
      <c r="R2377" s="13" t="str">
        <f t="shared" si="223"/>
        <v>21</v>
      </c>
      <c r="S2377" s="13" t="str">
        <f t="shared" si="224"/>
        <v>Fri</v>
      </c>
    </row>
    <row r="2378" spans="1:19" x14ac:dyDescent="0.25">
      <c r="A2378" s="60">
        <v>45919.670104166667</v>
      </c>
      <c r="B2378" s="61">
        <v>444607668</v>
      </c>
      <c r="C2378" s="37" t="s">
        <v>36</v>
      </c>
      <c r="D2378" s="37" t="s">
        <v>38</v>
      </c>
      <c r="E2378" s="37" t="s">
        <v>45</v>
      </c>
      <c r="F2378" s="37" t="s">
        <v>120</v>
      </c>
      <c r="G2378" s="36">
        <v>3647.58</v>
      </c>
      <c r="H2378" s="61">
        <v>443831443</v>
      </c>
      <c r="I2378" s="36">
        <v>0</v>
      </c>
      <c r="J2378" s="36">
        <v>0</v>
      </c>
      <c r="K2378" s="36">
        <v>0</v>
      </c>
      <c r="L2378" s="36">
        <v>0</v>
      </c>
      <c r="M2378" s="36">
        <v>9866.8700000000008</v>
      </c>
      <c r="N2378" s="37" t="s">
        <v>74</v>
      </c>
      <c r="O2378" s="14">
        <f t="shared" si="220"/>
        <v>45919.670104166667</v>
      </c>
      <c r="P2378" s="19">
        <f t="shared" si="221"/>
        <v>45919.878437500003</v>
      </c>
      <c r="Q2378" s="20" t="str">
        <f t="shared" si="222"/>
        <v>19/09/2025</v>
      </c>
      <c r="R2378" s="13" t="str">
        <f t="shared" si="223"/>
        <v>21</v>
      </c>
      <c r="S2378" s="13" t="str">
        <f t="shared" si="224"/>
        <v>Fri</v>
      </c>
    </row>
    <row r="2379" spans="1:19" x14ac:dyDescent="0.25">
      <c r="A2379" s="58">
        <v>45919.670798611114</v>
      </c>
      <c r="B2379" s="59">
        <v>444608295</v>
      </c>
      <c r="C2379" s="38" t="s">
        <v>36</v>
      </c>
      <c r="D2379" s="38" t="s">
        <v>38</v>
      </c>
      <c r="E2379" s="38" t="s">
        <v>45</v>
      </c>
      <c r="F2379" s="38" t="s">
        <v>120</v>
      </c>
      <c r="G2379" s="35">
        <v>3646.77</v>
      </c>
      <c r="H2379" s="59">
        <v>443832102</v>
      </c>
      <c r="I2379" s="35">
        <v>0</v>
      </c>
      <c r="J2379" s="35">
        <v>0</v>
      </c>
      <c r="K2379" s="35">
        <v>0</v>
      </c>
      <c r="L2379" s="35">
        <v>0</v>
      </c>
      <c r="M2379" s="35">
        <v>9866.8700000000008</v>
      </c>
      <c r="N2379" s="38" t="s">
        <v>75</v>
      </c>
      <c r="O2379" s="14">
        <f t="shared" si="220"/>
        <v>45919.670798611114</v>
      </c>
      <c r="P2379" s="19">
        <f t="shared" si="221"/>
        <v>45919.87913194445</v>
      </c>
      <c r="Q2379" s="20" t="str">
        <f t="shared" si="222"/>
        <v>19/09/2025</v>
      </c>
      <c r="R2379" s="13" t="str">
        <f t="shared" si="223"/>
        <v>21</v>
      </c>
      <c r="S2379" s="13" t="str">
        <f t="shared" si="224"/>
        <v>Fri</v>
      </c>
    </row>
    <row r="2380" spans="1:19" x14ac:dyDescent="0.25">
      <c r="A2380" s="60">
        <v>45919.670810185184</v>
      </c>
      <c r="B2380" s="61">
        <v>444608298</v>
      </c>
      <c r="C2380" s="37" t="s">
        <v>36</v>
      </c>
      <c r="D2380" s="37" t="s">
        <v>38</v>
      </c>
      <c r="E2380" s="37" t="s">
        <v>45</v>
      </c>
      <c r="F2380" s="37" t="s">
        <v>120</v>
      </c>
      <c r="G2380" s="36">
        <v>3646.75</v>
      </c>
      <c r="H2380" s="61">
        <v>443832107</v>
      </c>
      <c r="I2380" s="36">
        <v>0</v>
      </c>
      <c r="J2380" s="36">
        <v>0</v>
      </c>
      <c r="K2380" s="36">
        <v>0</v>
      </c>
      <c r="L2380" s="36">
        <v>0</v>
      </c>
      <c r="M2380" s="36">
        <v>9866.8700000000008</v>
      </c>
      <c r="N2380" s="37" t="s">
        <v>76</v>
      </c>
      <c r="O2380" s="14">
        <f t="shared" si="220"/>
        <v>45919.670810185184</v>
      </c>
      <c r="P2380" s="19">
        <f t="shared" si="221"/>
        <v>45919.879143518519</v>
      </c>
      <c r="Q2380" s="20" t="str">
        <f t="shared" si="222"/>
        <v>19/09/2025</v>
      </c>
      <c r="R2380" s="13" t="str">
        <f t="shared" si="223"/>
        <v>21</v>
      </c>
      <c r="S2380" s="13" t="str">
        <f t="shared" si="224"/>
        <v>Fri</v>
      </c>
    </row>
    <row r="2381" spans="1:19" x14ac:dyDescent="0.25">
      <c r="A2381" s="58">
        <v>45919.672303240739</v>
      </c>
      <c r="B2381" s="59">
        <v>444609571</v>
      </c>
      <c r="C2381" s="38" t="s">
        <v>36</v>
      </c>
      <c r="D2381" s="38" t="s">
        <v>38</v>
      </c>
      <c r="E2381" s="38" t="s">
        <v>45</v>
      </c>
      <c r="F2381" s="38" t="s">
        <v>120</v>
      </c>
      <c r="G2381" s="35">
        <v>3645.69</v>
      </c>
      <c r="H2381" s="59">
        <v>443833435</v>
      </c>
      <c r="I2381" s="35">
        <v>0</v>
      </c>
      <c r="J2381" s="35">
        <v>0</v>
      </c>
      <c r="K2381" s="35">
        <v>0</v>
      </c>
      <c r="L2381" s="35">
        <v>0</v>
      </c>
      <c r="M2381" s="35">
        <v>9866.8700000000008</v>
      </c>
      <c r="N2381" s="38" t="s">
        <v>116</v>
      </c>
      <c r="O2381" s="14">
        <f t="shared" si="220"/>
        <v>45919.672303240739</v>
      </c>
      <c r="P2381" s="19">
        <f t="shared" si="221"/>
        <v>45919.880636574075</v>
      </c>
      <c r="Q2381" s="20" t="str">
        <f t="shared" si="222"/>
        <v>19/09/2025</v>
      </c>
      <c r="R2381" s="13" t="str">
        <f t="shared" si="223"/>
        <v>21</v>
      </c>
      <c r="S2381" s="13" t="str">
        <f t="shared" si="224"/>
        <v>Fri</v>
      </c>
    </row>
    <row r="2382" spans="1:19" x14ac:dyDescent="0.25">
      <c r="A2382" s="60">
        <v>45919.672303240739</v>
      </c>
      <c r="B2382" s="61">
        <v>444609576</v>
      </c>
      <c r="C2382" s="37" t="s">
        <v>36</v>
      </c>
      <c r="D2382" s="37" t="s">
        <v>38</v>
      </c>
      <c r="E2382" s="37" t="s">
        <v>45</v>
      </c>
      <c r="F2382" s="37" t="s">
        <v>120</v>
      </c>
      <c r="G2382" s="36">
        <v>3645.53</v>
      </c>
      <c r="H2382" s="61">
        <v>443833440</v>
      </c>
      <c r="I2382" s="36">
        <v>0</v>
      </c>
      <c r="J2382" s="36">
        <v>0</v>
      </c>
      <c r="K2382" s="36">
        <v>0</v>
      </c>
      <c r="L2382" s="36">
        <v>0</v>
      </c>
      <c r="M2382" s="36">
        <v>9866.8700000000008</v>
      </c>
      <c r="N2382" s="37" t="s">
        <v>115</v>
      </c>
      <c r="O2382" s="14">
        <f t="shared" si="220"/>
        <v>45919.672303240739</v>
      </c>
      <c r="P2382" s="19">
        <f t="shared" si="221"/>
        <v>45919.880636574075</v>
      </c>
      <c r="Q2382" s="20" t="str">
        <f t="shared" si="222"/>
        <v>19/09/2025</v>
      </c>
      <c r="R2382" s="13" t="str">
        <f t="shared" si="223"/>
        <v>21</v>
      </c>
      <c r="S2382" s="13" t="str">
        <f t="shared" si="224"/>
        <v>Fri</v>
      </c>
    </row>
    <row r="2383" spans="1:19" x14ac:dyDescent="0.25">
      <c r="A2383" s="58">
        <v>45919.672303240739</v>
      </c>
      <c r="B2383" s="59">
        <v>444609578</v>
      </c>
      <c r="C2383" s="38" t="s">
        <v>36</v>
      </c>
      <c r="D2383" s="38" t="s">
        <v>38</v>
      </c>
      <c r="E2383" s="38" t="s">
        <v>45</v>
      </c>
      <c r="F2383" s="38" t="s">
        <v>120</v>
      </c>
      <c r="G2383" s="35">
        <v>3645.54</v>
      </c>
      <c r="H2383" s="59">
        <v>443833442</v>
      </c>
      <c r="I2383" s="35">
        <v>0</v>
      </c>
      <c r="J2383" s="35">
        <v>0</v>
      </c>
      <c r="K2383" s="35">
        <v>0</v>
      </c>
      <c r="L2383" s="35">
        <v>0</v>
      </c>
      <c r="M2383" s="35">
        <v>9866.8700000000008</v>
      </c>
      <c r="N2383" s="38" t="s">
        <v>119</v>
      </c>
      <c r="O2383" s="14">
        <f t="shared" si="220"/>
        <v>45919.672303240739</v>
      </c>
      <c r="P2383" s="19">
        <f t="shared" si="221"/>
        <v>45919.880636574075</v>
      </c>
      <c r="Q2383" s="20" t="str">
        <f t="shared" si="222"/>
        <v>19/09/2025</v>
      </c>
      <c r="R2383" s="13" t="str">
        <f t="shared" si="223"/>
        <v>21</v>
      </c>
      <c r="S2383" s="13" t="str">
        <f t="shared" si="224"/>
        <v>Fri</v>
      </c>
    </row>
    <row r="2384" spans="1:19" x14ac:dyDescent="0.25">
      <c r="A2384" s="60">
        <v>45919.672314814816</v>
      </c>
      <c r="B2384" s="61">
        <v>444609582</v>
      </c>
      <c r="C2384" s="37" t="s">
        <v>36</v>
      </c>
      <c r="D2384" s="37" t="s">
        <v>38</v>
      </c>
      <c r="E2384" s="37" t="s">
        <v>45</v>
      </c>
      <c r="F2384" s="37" t="s">
        <v>120</v>
      </c>
      <c r="G2384" s="36">
        <v>3645.54</v>
      </c>
      <c r="H2384" s="61">
        <v>443833446</v>
      </c>
      <c r="I2384" s="36">
        <v>0</v>
      </c>
      <c r="J2384" s="36">
        <v>0</v>
      </c>
      <c r="K2384" s="36">
        <v>0</v>
      </c>
      <c r="L2384" s="36">
        <v>0</v>
      </c>
      <c r="M2384" s="36">
        <v>9866.8700000000008</v>
      </c>
      <c r="N2384" s="37" t="s">
        <v>1385</v>
      </c>
      <c r="O2384" s="14">
        <f t="shared" si="220"/>
        <v>45919.672314814816</v>
      </c>
      <c r="P2384" s="19">
        <f t="shared" si="221"/>
        <v>45919.880648148152</v>
      </c>
      <c r="Q2384" s="20" t="str">
        <f t="shared" si="222"/>
        <v>19/09/2025</v>
      </c>
      <c r="R2384" s="13" t="str">
        <f t="shared" si="223"/>
        <v>21</v>
      </c>
      <c r="S2384" s="13" t="str">
        <f t="shared" si="224"/>
        <v>Fri</v>
      </c>
    </row>
    <row r="2385" spans="1:19" x14ac:dyDescent="0.25">
      <c r="A2385" s="58">
        <v>45919.672997685186</v>
      </c>
      <c r="B2385" s="59">
        <v>444609987</v>
      </c>
      <c r="C2385" s="38" t="s">
        <v>36</v>
      </c>
      <c r="D2385" s="38" t="s">
        <v>38</v>
      </c>
      <c r="E2385" s="38" t="s">
        <v>45</v>
      </c>
      <c r="F2385" s="38" t="s">
        <v>120</v>
      </c>
      <c r="G2385" s="35">
        <v>3646.49</v>
      </c>
      <c r="H2385" s="59">
        <v>443833873</v>
      </c>
      <c r="I2385" s="35">
        <v>0</v>
      </c>
      <c r="J2385" s="35">
        <v>0</v>
      </c>
      <c r="K2385" s="35">
        <v>0</v>
      </c>
      <c r="L2385" s="35">
        <v>0</v>
      </c>
      <c r="M2385" s="35">
        <v>9866.8700000000008</v>
      </c>
      <c r="N2385" s="38" t="s">
        <v>77</v>
      </c>
      <c r="O2385" s="14">
        <f t="shared" si="220"/>
        <v>45919.672997685186</v>
      </c>
      <c r="P2385" s="19">
        <f t="shared" si="221"/>
        <v>45919.881331018521</v>
      </c>
      <c r="Q2385" s="20" t="str">
        <f t="shared" si="222"/>
        <v>19/09/2025</v>
      </c>
      <c r="R2385" s="13" t="str">
        <f t="shared" si="223"/>
        <v>21</v>
      </c>
      <c r="S2385" s="13" t="str">
        <f t="shared" si="224"/>
        <v>Fri</v>
      </c>
    </row>
    <row r="2386" spans="1:19" x14ac:dyDescent="0.25">
      <c r="A2386" s="60">
        <v>45919.672997685186</v>
      </c>
      <c r="B2386" s="61">
        <v>444609989</v>
      </c>
      <c r="C2386" s="37" t="s">
        <v>36</v>
      </c>
      <c r="D2386" s="37" t="s">
        <v>38</v>
      </c>
      <c r="E2386" s="37" t="s">
        <v>45</v>
      </c>
      <c r="F2386" s="37" t="s">
        <v>120</v>
      </c>
      <c r="G2386" s="36">
        <v>3646.49</v>
      </c>
      <c r="H2386" s="61">
        <v>443833875</v>
      </c>
      <c r="I2386" s="36">
        <v>0</v>
      </c>
      <c r="J2386" s="36">
        <v>0</v>
      </c>
      <c r="K2386" s="36">
        <v>0</v>
      </c>
      <c r="L2386" s="36">
        <v>0</v>
      </c>
      <c r="M2386" s="36">
        <v>9866.8700000000008</v>
      </c>
      <c r="N2386" s="37" t="s">
        <v>47</v>
      </c>
      <c r="O2386" s="14">
        <f t="shared" si="220"/>
        <v>45919.672997685186</v>
      </c>
      <c r="P2386" s="19">
        <f t="shared" si="221"/>
        <v>45919.881331018521</v>
      </c>
      <c r="Q2386" s="20" t="str">
        <f t="shared" si="222"/>
        <v>19/09/2025</v>
      </c>
      <c r="R2386" s="13" t="str">
        <f t="shared" si="223"/>
        <v>21</v>
      </c>
      <c r="S2386" s="13" t="str">
        <f t="shared" si="224"/>
        <v>Fri</v>
      </c>
    </row>
    <row r="2387" spans="1:19" x14ac:dyDescent="0.25">
      <c r="A2387" s="58">
        <v>45919.672997685186</v>
      </c>
      <c r="B2387" s="59">
        <v>444609991</v>
      </c>
      <c r="C2387" s="38" t="s">
        <v>36</v>
      </c>
      <c r="D2387" s="38" t="s">
        <v>38</v>
      </c>
      <c r="E2387" s="38" t="s">
        <v>45</v>
      </c>
      <c r="F2387" s="38" t="s">
        <v>120</v>
      </c>
      <c r="G2387" s="35">
        <v>3646.47</v>
      </c>
      <c r="H2387" s="59">
        <v>443833877</v>
      </c>
      <c r="I2387" s="35">
        <v>0</v>
      </c>
      <c r="J2387" s="35">
        <v>0</v>
      </c>
      <c r="K2387" s="35">
        <v>0</v>
      </c>
      <c r="L2387" s="35">
        <v>0</v>
      </c>
      <c r="M2387" s="35">
        <v>9866.8700000000008</v>
      </c>
      <c r="N2387" s="38" t="s">
        <v>48</v>
      </c>
      <c r="O2387" s="14">
        <f t="shared" si="220"/>
        <v>45919.672997685186</v>
      </c>
      <c r="P2387" s="19">
        <f t="shared" si="221"/>
        <v>45919.881331018521</v>
      </c>
      <c r="Q2387" s="20" t="str">
        <f t="shared" si="222"/>
        <v>19/09/2025</v>
      </c>
      <c r="R2387" s="13" t="str">
        <f t="shared" si="223"/>
        <v>21</v>
      </c>
      <c r="S2387" s="13" t="str">
        <f t="shared" si="224"/>
        <v>Fri</v>
      </c>
    </row>
    <row r="2388" spans="1:19" x14ac:dyDescent="0.25">
      <c r="A2388" s="60">
        <v>45919.673009259262</v>
      </c>
      <c r="B2388" s="61">
        <v>444609993</v>
      </c>
      <c r="C2388" s="37" t="s">
        <v>36</v>
      </c>
      <c r="D2388" s="37" t="s">
        <v>38</v>
      </c>
      <c r="E2388" s="37" t="s">
        <v>45</v>
      </c>
      <c r="F2388" s="37" t="s">
        <v>120</v>
      </c>
      <c r="G2388" s="36">
        <v>3646.38</v>
      </c>
      <c r="H2388" s="61">
        <v>443833879</v>
      </c>
      <c r="I2388" s="36">
        <v>0</v>
      </c>
      <c r="J2388" s="36">
        <v>0</v>
      </c>
      <c r="K2388" s="36">
        <v>0</v>
      </c>
      <c r="L2388" s="36">
        <v>0</v>
      </c>
      <c r="M2388" s="36">
        <v>9866.8700000000008</v>
      </c>
      <c r="N2388" s="37" t="s">
        <v>52</v>
      </c>
      <c r="O2388" s="14">
        <f t="shared" si="220"/>
        <v>45919.673009259262</v>
      </c>
      <c r="P2388" s="19">
        <f t="shared" si="221"/>
        <v>45919.881342592598</v>
      </c>
      <c r="Q2388" s="20" t="str">
        <f t="shared" si="222"/>
        <v>19/09/2025</v>
      </c>
      <c r="R2388" s="13" t="str">
        <f t="shared" si="223"/>
        <v>21</v>
      </c>
      <c r="S2388" s="13" t="str">
        <f t="shared" si="224"/>
        <v>Fri</v>
      </c>
    </row>
    <row r="2389" spans="1:19" x14ac:dyDescent="0.25">
      <c r="A2389" s="58">
        <v>45919.673692129632</v>
      </c>
      <c r="B2389" s="59">
        <v>444610334</v>
      </c>
      <c r="C2389" s="38" t="s">
        <v>36</v>
      </c>
      <c r="D2389" s="38" t="s">
        <v>38</v>
      </c>
      <c r="E2389" s="38" t="s">
        <v>45</v>
      </c>
      <c r="F2389" s="38" t="s">
        <v>120</v>
      </c>
      <c r="G2389" s="35">
        <v>3646.5</v>
      </c>
      <c r="H2389" s="59">
        <v>443834252</v>
      </c>
      <c r="I2389" s="35">
        <v>0</v>
      </c>
      <c r="J2389" s="35">
        <v>0</v>
      </c>
      <c r="K2389" s="35">
        <v>0</v>
      </c>
      <c r="L2389" s="35">
        <v>0</v>
      </c>
      <c r="M2389" s="35">
        <v>9866.8700000000008</v>
      </c>
      <c r="N2389" s="38" t="s">
        <v>93</v>
      </c>
      <c r="O2389" s="14">
        <f t="shared" si="220"/>
        <v>45919.673692129632</v>
      </c>
      <c r="P2389" s="19">
        <f t="shared" si="221"/>
        <v>45919.882025462968</v>
      </c>
      <c r="Q2389" s="20" t="str">
        <f t="shared" si="222"/>
        <v>19/09/2025</v>
      </c>
      <c r="R2389" s="13" t="str">
        <f t="shared" si="223"/>
        <v>21</v>
      </c>
      <c r="S2389" s="13" t="str">
        <f t="shared" si="224"/>
        <v>Fri</v>
      </c>
    </row>
    <row r="2390" spans="1:19" x14ac:dyDescent="0.25">
      <c r="A2390" s="60">
        <v>45919.673692129632</v>
      </c>
      <c r="B2390" s="61">
        <v>444610339</v>
      </c>
      <c r="C2390" s="37" t="s">
        <v>36</v>
      </c>
      <c r="D2390" s="37" t="s">
        <v>38</v>
      </c>
      <c r="E2390" s="37" t="s">
        <v>45</v>
      </c>
      <c r="F2390" s="37" t="s">
        <v>120</v>
      </c>
      <c r="G2390" s="36">
        <v>3646.51</v>
      </c>
      <c r="H2390" s="61">
        <v>443834258</v>
      </c>
      <c r="I2390" s="36">
        <v>0</v>
      </c>
      <c r="J2390" s="36">
        <v>0</v>
      </c>
      <c r="K2390" s="36">
        <v>0</v>
      </c>
      <c r="L2390" s="36">
        <v>0</v>
      </c>
      <c r="M2390" s="36">
        <v>9866.8700000000008</v>
      </c>
      <c r="N2390" s="37" t="s">
        <v>81</v>
      </c>
      <c r="O2390" s="14">
        <f t="shared" si="220"/>
        <v>45919.673692129632</v>
      </c>
      <c r="P2390" s="19">
        <f t="shared" si="221"/>
        <v>45919.882025462968</v>
      </c>
      <c r="Q2390" s="20" t="str">
        <f t="shared" si="222"/>
        <v>19/09/2025</v>
      </c>
      <c r="R2390" s="13" t="str">
        <f t="shared" si="223"/>
        <v>21</v>
      </c>
      <c r="S2390" s="13" t="str">
        <f t="shared" si="224"/>
        <v>Fri</v>
      </c>
    </row>
    <row r="2391" spans="1:19" x14ac:dyDescent="0.25">
      <c r="A2391" s="58">
        <v>45919.674467592595</v>
      </c>
      <c r="B2391" s="59">
        <v>444611056</v>
      </c>
      <c r="C2391" s="38" t="s">
        <v>36</v>
      </c>
      <c r="D2391" s="38" t="s">
        <v>37</v>
      </c>
      <c r="E2391" s="38" t="s">
        <v>46</v>
      </c>
      <c r="F2391" s="38" t="s">
        <v>120</v>
      </c>
      <c r="G2391" s="35">
        <v>3648.69</v>
      </c>
      <c r="H2391" s="59">
        <v>443834991</v>
      </c>
      <c r="I2391" s="35">
        <v>0</v>
      </c>
      <c r="J2391" s="35">
        <v>0</v>
      </c>
      <c r="K2391" s="35">
        <v>0</v>
      </c>
      <c r="L2391" s="35">
        <v>-3.16</v>
      </c>
      <c r="M2391" s="35">
        <v>9863.7099999999991</v>
      </c>
      <c r="N2391" s="38" t="s">
        <v>1707</v>
      </c>
      <c r="O2391" s="14">
        <f t="shared" si="220"/>
        <v>45919.674467592595</v>
      </c>
      <c r="P2391" s="19">
        <f t="shared" si="221"/>
        <v>45919.88280092593</v>
      </c>
      <c r="Q2391" s="20" t="str">
        <f t="shared" si="222"/>
        <v>19/09/2025</v>
      </c>
      <c r="R2391" s="13" t="str">
        <f t="shared" si="223"/>
        <v>21</v>
      </c>
      <c r="S2391" s="13" t="str">
        <f t="shared" si="224"/>
        <v>Fri</v>
      </c>
    </row>
    <row r="2392" spans="1:19" x14ac:dyDescent="0.25">
      <c r="A2392" s="60">
        <v>45919.674467592595</v>
      </c>
      <c r="B2392" s="61">
        <v>444611057</v>
      </c>
      <c r="C2392" s="37" t="s">
        <v>36</v>
      </c>
      <c r="D2392" s="37" t="s">
        <v>37</v>
      </c>
      <c r="E2392" s="37" t="s">
        <v>46</v>
      </c>
      <c r="F2392" s="37" t="s">
        <v>120</v>
      </c>
      <c r="G2392" s="36">
        <v>3648.69</v>
      </c>
      <c r="H2392" s="61">
        <v>443834992</v>
      </c>
      <c r="I2392" s="36">
        <v>0</v>
      </c>
      <c r="J2392" s="36">
        <v>0</v>
      </c>
      <c r="K2392" s="36">
        <v>0</v>
      </c>
      <c r="L2392" s="36">
        <v>-3.15</v>
      </c>
      <c r="M2392" s="36">
        <v>9860.56</v>
      </c>
      <c r="N2392" s="37" t="s">
        <v>1707</v>
      </c>
      <c r="O2392" s="14">
        <f t="shared" si="220"/>
        <v>45919.674467592595</v>
      </c>
      <c r="P2392" s="19">
        <f t="shared" si="221"/>
        <v>45919.88280092593</v>
      </c>
      <c r="Q2392" s="20" t="str">
        <f t="shared" si="222"/>
        <v>19/09/2025</v>
      </c>
      <c r="R2392" s="13" t="str">
        <f t="shared" si="223"/>
        <v>21</v>
      </c>
      <c r="S2392" s="13" t="str">
        <f t="shared" si="224"/>
        <v>Fri</v>
      </c>
    </row>
    <row r="2393" spans="1:19" x14ac:dyDescent="0.25">
      <c r="A2393" s="58">
        <v>45919.674467592595</v>
      </c>
      <c r="B2393" s="59">
        <v>444611058</v>
      </c>
      <c r="C2393" s="38" t="s">
        <v>36</v>
      </c>
      <c r="D2393" s="38" t="s">
        <v>37</v>
      </c>
      <c r="E2393" s="38" t="s">
        <v>46</v>
      </c>
      <c r="F2393" s="38" t="s">
        <v>120</v>
      </c>
      <c r="G2393" s="35">
        <v>3648.69</v>
      </c>
      <c r="H2393" s="59">
        <v>443834993</v>
      </c>
      <c r="I2393" s="35">
        <v>0</v>
      </c>
      <c r="J2393" s="35">
        <v>0</v>
      </c>
      <c r="K2393" s="35">
        <v>0</v>
      </c>
      <c r="L2393" s="35">
        <v>-3.15</v>
      </c>
      <c r="M2393" s="35">
        <v>9857.41</v>
      </c>
      <c r="N2393" s="38" t="s">
        <v>1707</v>
      </c>
      <c r="O2393" s="14">
        <f t="shared" si="220"/>
        <v>45919.674467592595</v>
      </c>
      <c r="P2393" s="19">
        <f t="shared" si="221"/>
        <v>45919.88280092593</v>
      </c>
      <c r="Q2393" s="20" t="str">
        <f t="shared" si="222"/>
        <v>19/09/2025</v>
      </c>
      <c r="R2393" s="13" t="str">
        <f t="shared" si="223"/>
        <v>21</v>
      </c>
      <c r="S2393" s="13" t="str">
        <f t="shared" si="224"/>
        <v>Fri</v>
      </c>
    </row>
    <row r="2394" spans="1:19" x14ac:dyDescent="0.25">
      <c r="A2394" s="60">
        <v>45919.674479166664</v>
      </c>
      <c r="B2394" s="61">
        <v>444611067</v>
      </c>
      <c r="C2394" s="37" t="s">
        <v>36</v>
      </c>
      <c r="D2394" s="37" t="s">
        <v>37</v>
      </c>
      <c r="E2394" s="37" t="s">
        <v>46</v>
      </c>
      <c r="F2394" s="37" t="s">
        <v>120</v>
      </c>
      <c r="G2394" s="36">
        <v>3648.7</v>
      </c>
      <c r="H2394" s="61">
        <v>443835002</v>
      </c>
      <c r="I2394" s="36">
        <v>0</v>
      </c>
      <c r="J2394" s="36">
        <v>0</v>
      </c>
      <c r="K2394" s="36">
        <v>0</v>
      </c>
      <c r="L2394" s="36">
        <v>-3.01</v>
      </c>
      <c r="M2394" s="36">
        <v>9854.4</v>
      </c>
      <c r="N2394" s="37" t="s">
        <v>1708</v>
      </c>
      <c r="O2394" s="14">
        <f t="shared" si="220"/>
        <v>45919.674479166664</v>
      </c>
      <c r="P2394" s="19">
        <f t="shared" si="221"/>
        <v>45919.8828125</v>
      </c>
      <c r="Q2394" s="20" t="str">
        <f t="shared" si="222"/>
        <v>19/09/2025</v>
      </c>
      <c r="R2394" s="13" t="str">
        <f t="shared" si="223"/>
        <v>21</v>
      </c>
      <c r="S2394" s="13" t="str">
        <f t="shared" si="224"/>
        <v>Fri</v>
      </c>
    </row>
    <row r="2395" spans="1:19" x14ac:dyDescent="0.25">
      <c r="A2395" s="58">
        <v>45919.674699074072</v>
      </c>
      <c r="B2395" s="59">
        <v>444611854</v>
      </c>
      <c r="C2395" s="38" t="s">
        <v>36</v>
      </c>
      <c r="D2395" s="38" t="s">
        <v>37</v>
      </c>
      <c r="E2395" s="38" t="s">
        <v>46</v>
      </c>
      <c r="F2395" s="38" t="s">
        <v>120</v>
      </c>
      <c r="G2395" s="35">
        <v>3649</v>
      </c>
      <c r="H2395" s="59">
        <v>443835798</v>
      </c>
      <c r="I2395" s="35">
        <v>0</v>
      </c>
      <c r="J2395" s="35">
        <v>0</v>
      </c>
      <c r="K2395" s="35">
        <v>0</v>
      </c>
      <c r="L2395" s="35">
        <v>-2.5299999999999998</v>
      </c>
      <c r="M2395" s="35">
        <v>9851.8700000000008</v>
      </c>
      <c r="N2395" s="38" t="s">
        <v>1709</v>
      </c>
      <c r="O2395" s="14">
        <f t="shared" si="220"/>
        <v>45919.674699074072</v>
      </c>
      <c r="P2395" s="19">
        <f t="shared" si="221"/>
        <v>45919.883032407408</v>
      </c>
      <c r="Q2395" s="20" t="str">
        <f t="shared" si="222"/>
        <v>19/09/2025</v>
      </c>
      <c r="R2395" s="13" t="str">
        <f t="shared" si="223"/>
        <v>21</v>
      </c>
      <c r="S2395" s="13" t="str">
        <f t="shared" si="224"/>
        <v>Fri</v>
      </c>
    </row>
    <row r="2396" spans="1:19" x14ac:dyDescent="0.25">
      <c r="A2396" s="60">
        <v>45919.674756944441</v>
      </c>
      <c r="B2396" s="61">
        <v>444611975</v>
      </c>
      <c r="C2396" s="37" t="s">
        <v>36</v>
      </c>
      <c r="D2396" s="37" t="s">
        <v>37</v>
      </c>
      <c r="E2396" s="37" t="s">
        <v>46</v>
      </c>
      <c r="F2396" s="37" t="s">
        <v>120</v>
      </c>
      <c r="G2396" s="36">
        <v>3649.53</v>
      </c>
      <c r="H2396" s="61">
        <v>443835920</v>
      </c>
      <c r="I2396" s="36">
        <v>0</v>
      </c>
      <c r="J2396" s="36">
        <v>0</v>
      </c>
      <c r="K2396" s="36">
        <v>0</v>
      </c>
      <c r="L2396" s="36">
        <v>-3.04</v>
      </c>
      <c r="M2396" s="36">
        <v>9848.83</v>
      </c>
      <c r="N2396" s="37" t="s">
        <v>1710</v>
      </c>
      <c r="O2396" s="14">
        <f t="shared" si="220"/>
        <v>45919.674756944441</v>
      </c>
      <c r="P2396" s="19">
        <f t="shared" si="221"/>
        <v>45919.883090277777</v>
      </c>
      <c r="Q2396" s="20" t="str">
        <f t="shared" si="222"/>
        <v>19/09/2025</v>
      </c>
      <c r="R2396" s="13" t="str">
        <f t="shared" si="223"/>
        <v>21</v>
      </c>
      <c r="S2396" s="13" t="str">
        <f t="shared" si="224"/>
        <v>Fri</v>
      </c>
    </row>
    <row r="2397" spans="1:19" x14ac:dyDescent="0.25">
      <c r="A2397" s="58">
        <v>45919.674756944441</v>
      </c>
      <c r="B2397" s="59">
        <v>444611976</v>
      </c>
      <c r="C2397" s="38" t="s">
        <v>36</v>
      </c>
      <c r="D2397" s="38" t="s">
        <v>37</v>
      </c>
      <c r="E2397" s="38" t="s">
        <v>46</v>
      </c>
      <c r="F2397" s="38" t="s">
        <v>120</v>
      </c>
      <c r="G2397" s="35">
        <v>3649.53</v>
      </c>
      <c r="H2397" s="59">
        <v>443835921</v>
      </c>
      <c r="I2397" s="35">
        <v>0</v>
      </c>
      <c r="J2397" s="35">
        <v>0</v>
      </c>
      <c r="K2397" s="35">
        <v>0</v>
      </c>
      <c r="L2397" s="35">
        <v>-3.04</v>
      </c>
      <c r="M2397" s="35">
        <v>9845.7900000000009</v>
      </c>
      <c r="N2397" s="38" t="s">
        <v>1710</v>
      </c>
      <c r="O2397" s="14">
        <f t="shared" si="220"/>
        <v>45919.674756944441</v>
      </c>
      <c r="P2397" s="19">
        <f t="shared" si="221"/>
        <v>45919.883090277777</v>
      </c>
      <c r="Q2397" s="20" t="str">
        <f t="shared" si="222"/>
        <v>19/09/2025</v>
      </c>
      <c r="R2397" s="13" t="str">
        <f t="shared" si="223"/>
        <v>21</v>
      </c>
      <c r="S2397" s="13" t="str">
        <f t="shared" si="224"/>
        <v>Fri</v>
      </c>
    </row>
    <row r="2398" spans="1:19" x14ac:dyDescent="0.25">
      <c r="A2398" s="60">
        <v>45919.674756944441</v>
      </c>
      <c r="B2398" s="61">
        <v>444611977</v>
      </c>
      <c r="C2398" s="37" t="s">
        <v>36</v>
      </c>
      <c r="D2398" s="37" t="s">
        <v>37</v>
      </c>
      <c r="E2398" s="37" t="s">
        <v>46</v>
      </c>
      <c r="F2398" s="37" t="s">
        <v>120</v>
      </c>
      <c r="G2398" s="36">
        <v>3649.53</v>
      </c>
      <c r="H2398" s="61">
        <v>443835922</v>
      </c>
      <c r="I2398" s="36">
        <v>0</v>
      </c>
      <c r="J2398" s="36">
        <v>0</v>
      </c>
      <c r="K2398" s="36">
        <v>0</v>
      </c>
      <c r="L2398" s="36">
        <v>-3.15</v>
      </c>
      <c r="M2398" s="36">
        <v>9842.64</v>
      </c>
      <c r="N2398" s="37" t="s">
        <v>1710</v>
      </c>
      <c r="O2398" s="14">
        <f t="shared" si="220"/>
        <v>45919.674756944441</v>
      </c>
      <c r="P2398" s="19">
        <f t="shared" si="221"/>
        <v>45919.883090277777</v>
      </c>
      <c r="Q2398" s="20" t="str">
        <f t="shared" si="222"/>
        <v>19/09/2025</v>
      </c>
      <c r="R2398" s="13" t="str">
        <f t="shared" si="223"/>
        <v>21</v>
      </c>
      <c r="S2398" s="13" t="str">
        <f t="shared" si="224"/>
        <v>Fri</v>
      </c>
    </row>
    <row r="2399" spans="1:19" x14ac:dyDescent="0.25">
      <c r="A2399" s="58">
        <v>45919.674756944441</v>
      </c>
      <c r="B2399" s="59">
        <v>444611978</v>
      </c>
      <c r="C2399" s="38" t="s">
        <v>36</v>
      </c>
      <c r="D2399" s="38" t="s">
        <v>37</v>
      </c>
      <c r="E2399" s="38" t="s">
        <v>46</v>
      </c>
      <c r="F2399" s="38" t="s">
        <v>120</v>
      </c>
      <c r="G2399" s="35">
        <v>3649.53</v>
      </c>
      <c r="H2399" s="59">
        <v>443835923</v>
      </c>
      <c r="I2399" s="35">
        <v>0</v>
      </c>
      <c r="J2399" s="35">
        <v>0</v>
      </c>
      <c r="K2399" s="35">
        <v>0</v>
      </c>
      <c r="L2399" s="35">
        <v>-3.03</v>
      </c>
      <c r="M2399" s="35">
        <v>9839.61</v>
      </c>
      <c r="N2399" s="38" t="s">
        <v>1711</v>
      </c>
      <c r="O2399" s="14">
        <f t="shared" si="220"/>
        <v>45919.674756944441</v>
      </c>
      <c r="P2399" s="19">
        <f t="shared" si="221"/>
        <v>45919.883090277777</v>
      </c>
      <c r="Q2399" s="20" t="str">
        <f t="shared" si="222"/>
        <v>19/09/2025</v>
      </c>
      <c r="R2399" s="13" t="str">
        <f t="shared" si="223"/>
        <v>21</v>
      </c>
      <c r="S2399" s="13" t="str">
        <f t="shared" si="224"/>
        <v>Fri</v>
      </c>
    </row>
    <row r="2400" spans="1:19" x14ac:dyDescent="0.25">
      <c r="A2400" s="60">
        <v>45919.674756944441</v>
      </c>
      <c r="B2400" s="61">
        <v>444611979</v>
      </c>
      <c r="C2400" s="37" t="s">
        <v>36</v>
      </c>
      <c r="D2400" s="37" t="s">
        <v>37</v>
      </c>
      <c r="E2400" s="37" t="s">
        <v>46</v>
      </c>
      <c r="F2400" s="37" t="s">
        <v>120</v>
      </c>
      <c r="G2400" s="36">
        <v>3649.53</v>
      </c>
      <c r="H2400" s="61">
        <v>443835924</v>
      </c>
      <c r="I2400" s="36">
        <v>0</v>
      </c>
      <c r="J2400" s="36">
        <v>0</v>
      </c>
      <c r="K2400" s="36">
        <v>0</v>
      </c>
      <c r="L2400" s="36">
        <v>-3.02</v>
      </c>
      <c r="M2400" s="36">
        <v>9836.59</v>
      </c>
      <c r="N2400" s="37" t="s">
        <v>1711</v>
      </c>
      <c r="O2400" s="14">
        <f t="shared" si="220"/>
        <v>45919.674756944441</v>
      </c>
      <c r="P2400" s="19">
        <f t="shared" si="221"/>
        <v>45919.883090277777</v>
      </c>
      <c r="Q2400" s="20" t="str">
        <f t="shared" si="222"/>
        <v>19/09/2025</v>
      </c>
      <c r="R2400" s="13" t="str">
        <f t="shared" si="223"/>
        <v>21</v>
      </c>
      <c r="S2400" s="13" t="str">
        <f t="shared" si="224"/>
        <v>Fri</v>
      </c>
    </row>
    <row r="2401" spans="1:19" x14ac:dyDescent="0.25">
      <c r="A2401" s="58">
        <v>45919.67496527778</v>
      </c>
      <c r="B2401" s="59">
        <v>444612918</v>
      </c>
      <c r="C2401" s="38" t="s">
        <v>36</v>
      </c>
      <c r="D2401" s="38" t="s">
        <v>37</v>
      </c>
      <c r="E2401" s="38" t="s">
        <v>46</v>
      </c>
      <c r="F2401" s="38" t="s">
        <v>120</v>
      </c>
      <c r="G2401" s="35">
        <v>3649.79</v>
      </c>
      <c r="H2401" s="59">
        <v>443836616</v>
      </c>
      <c r="I2401" s="35">
        <v>0</v>
      </c>
      <c r="J2401" s="35">
        <v>0</v>
      </c>
      <c r="K2401" s="35">
        <v>0</v>
      </c>
      <c r="L2401" s="35">
        <v>-3.02</v>
      </c>
      <c r="M2401" s="35">
        <v>9833.57</v>
      </c>
      <c r="N2401" s="38" t="s">
        <v>1712</v>
      </c>
      <c r="O2401" s="14">
        <f t="shared" si="220"/>
        <v>45919.67496527778</v>
      </c>
      <c r="P2401" s="19">
        <f t="shared" si="221"/>
        <v>45919.883298611116</v>
      </c>
      <c r="Q2401" s="20" t="str">
        <f t="shared" si="222"/>
        <v>19/09/2025</v>
      </c>
      <c r="R2401" s="13" t="str">
        <f t="shared" si="223"/>
        <v>21</v>
      </c>
      <c r="S2401" s="13" t="str">
        <f t="shared" si="224"/>
        <v>Fri</v>
      </c>
    </row>
    <row r="2402" spans="1:19" x14ac:dyDescent="0.25">
      <c r="A2402" s="60">
        <v>45919.67496527778</v>
      </c>
      <c r="B2402" s="61">
        <v>444612919</v>
      </c>
      <c r="C2402" s="37" t="s">
        <v>36</v>
      </c>
      <c r="D2402" s="37" t="s">
        <v>37</v>
      </c>
      <c r="E2402" s="37" t="s">
        <v>46</v>
      </c>
      <c r="F2402" s="37" t="s">
        <v>120</v>
      </c>
      <c r="G2402" s="36">
        <v>3649.79</v>
      </c>
      <c r="H2402" s="61">
        <v>443836617</v>
      </c>
      <c r="I2402" s="36">
        <v>0</v>
      </c>
      <c r="J2402" s="36">
        <v>0</v>
      </c>
      <c r="K2402" s="36">
        <v>0</v>
      </c>
      <c r="L2402" s="36">
        <v>-3.04</v>
      </c>
      <c r="M2402" s="36">
        <v>9830.5300000000007</v>
      </c>
      <c r="N2402" s="37" t="s">
        <v>1712</v>
      </c>
      <c r="O2402" s="14">
        <f t="shared" si="220"/>
        <v>45919.67496527778</v>
      </c>
      <c r="P2402" s="19">
        <f t="shared" si="221"/>
        <v>45919.883298611116</v>
      </c>
      <c r="Q2402" s="20" t="str">
        <f t="shared" si="222"/>
        <v>19/09/2025</v>
      </c>
      <c r="R2402" s="13" t="str">
        <f t="shared" si="223"/>
        <v>21</v>
      </c>
      <c r="S2402" s="13" t="str">
        <f t="shared" si="224"/>
        <v>Fri</v>
      </c>
    </row>
    <row r="2403" spans="1:19" x14ac:dyDescent="0.25">
      <c r="A2403" s="58">
        <v>45919.675023148149</v>
      </c>
      <c r="B2403" s="59">
        <v>444613280</v>
      </c>
      <c r="C2403" s="38" t="s">
        <v>36</v>
      </c>
      <c r="D2403" s="38" t="s">
        <v>37</v>
      </c>
      <c r="E2403" s="38" t="s">
        <v>46</v>
      </c>
      <c r="F2403" s="38" t="s">
        <v>120</v>
      </c>
      <c r="G2403" s="35">
        <v>3650.62</v>
      </c>
      <c r="H2403" s="59">
        <v>443836956</v>
      </c>
      <c r="I2403" s="35">
        <v>0</v>
      </c>
      <c r="J2403" s="35">
        <v>0</v>
      </c>
      <c r="K2403" s="35">
        <v>0</v>
      </c>
      <c r="L2403" s="35">
        <v>-3.04</v>
      </c>
      <c r="M2403" s="35">
        <v>9827.49</v>
      </c>
      <c r="N2403" s="38" t="s">
        <v>1713</v>
      </c>
      <c r="O2403" s="14">
        <f t="shared" si="220"/>
        <v>45919.675023148149</v>
      </c>
      <c r="P2403" s="19">
        <f t="shared" si="221"/>
        <v>45919.883356481485</v>
      </c>
      <c r="Q2403" s="20" t="str">
        <f t="shared" si="222"/>
        <v>19/09/2025</v>
      </c>
      <c r="R2403" s="13" t="str">
        <f t="shared" si="223"/>
        <v>21</v>
      </c>
      <c r="S2403" s="13" t="str">
        <f t="shared" si="224"/>
        <v>Fri</v>
      </c>
    </row>
    <row r="2404" spans="1:19" x14ac:dyDescent="0.25">
      <c r="A2404" s="60">
        <v>45919.677511574075</v>
      </c>
      <c r="B2404" s="61">
        <v>444616750</v>
      </c>
      <c r="C2404" s="37" t="s">
        <v>36</v>
      </c>
      <c r="D2404" s="37" t="s">
        <v>37</v>
      </c>
      <c r="E2404" s="37" t="s">
        <v>45</v>
      </c>
      <c r="F2404" s="37" t="s">
        <v>120</v>
      </c>
      <c r="G2404" s="36">
        <v>3652.4</v>
      </c>
      <c r="H2404" s="61">
        <v>443840520</v>
      </c>
      <c r="I2404" s="36">
        <v>0</v>
      </c>
      <c r="J2404" s="36">
        <v>0</v>
      </c>
      <c r="K2404" s="36">
        <v>0</v>
      </c>
      <c r="L2404" s="36">
        <v>0</v>
      </c>
      <c r="M2404" s="36">
        <v>9827.49</v>
      </c>
      <c r="N2404" s="37" t="s">
        <v>119</v>
      </c>
      <c r="O2404" s="14">
        <f t="shared" si="220"/>
        <v>45919.677511574075</v>
      </c>
      <c r="P2404" s="19">
        <f t="shared" si="221"/>
        <v>45919.885844907411</v>
      </c>
      <c r="Q2404" s="20" t="str">
        <f t="shared" si="222"/>
        <v>19/09/2025</v>
      </c>
      <c r="R2404" s="13" t="str">
        <f t="shared" si="223"/>
        <v>21</v>
      </c>
      <c r="S2404" s="13" t="str">
        <f t="shared" si="224"/>
        <v>Fri</v>
      </c>
    </row>
    <row r="2405" spans="1:19" x14ac:dyDescent="0.25">
      <c r="A2405" s="58">
        <v>45919.677511574075</v>
      </c>
      <c r="B2405" s="59">
        <v>444616753</v>
      </c>
      <c r="C2405" s="38" t="s">
        <v>36</v>
      </c>
      <c r="D2405" s="38" t="s">
        <v>37</v>
      </c>
      <c r="E2405" s="38" t="s">
        <v>45</v>
      </c>
      <c r="F2405" s="38" t="s">
        <v>120</v>
      </c>
      <c r="G2405" s="35">
        <v>3652.38</v>
      </c>
      <c r="H2405" s="59">
        <v>443840523</v>
      </c>
      <c r="I2405" s="35">
        <v>0</v>
      </c>
      <c r="J2405" s="35">
        <v>0</v>
      </c>
      <c r="K2405" s="35">
        <v>0</v>
      </c>
      <c r="L2405" s="35">
        <v>0</v>
      </c>
      <c r="M2405" s="35">
        <v>9827.49</v>
      </c>
      <c r="N2405" s="38" t="s">
        <v>1385</v>
      </c>
      <c r="O2405" s="14">
        <f t="shared" si="220"/>
        <v>45919.677511574075</v>
      </c>
      <c r="P2405" s="19">
        <f t="shared" si="221"/>
        <v>45919.885844907411</v>
      </c>
      <c r="Q2405" s="20" t="str">
        <f t="shared" si="222"/>
        <v>19/09/2025</v>
      </c>
      <c r="R2405" s="13" t="str">
        <f t="shared" si="223"/>
        <v>21</v>
      </c>
      <c r="S2405" s="13" t="str">
        <f t="shared" si="224"/>
        <v>Fri</v>
      </c>
    </row>
    <row r="2406" spans="1:19" x14ac:dyDescent="0.25">
      <c r="A2406" s="60">
        <v>45919.677511574075</v>
      </c>
      <c r="B2406" s="61">
        <v>444616754</v>
      </c>
      <c r="C2406" s="37" t="s">
        <v>36</v>
      </c>
      <c r="D2406" s="37" t="s">
        <v>37</v>
      </c>
      <c r="E2406" s="37" t="s">
        <v>45</v>
      </c>
      <c r="F2406" s="37" t="s">
        <v>120</v>
      </c>
      <c r="G2406" s="36">
        <v>3652.51</v>
      </c>
      <c r="H2406" s="61">
        <v>443840524</v>
      </c>
      <c r="I2406" s="36">
        <v>0</v>
      </c>
      <c r="J2406" s="36">
        <v>0</v>
      </c>
      <c r="K2406" s="36">
        <v>0</v>
      </c>
      <c r="L2406" s="36">
        <v>0</v>
      </c>
      <c r="M2406" s="36">
        <v>9827.49</v>
      </c>
      <c r="N2406" s="37" t="s">
        <v>116</v>
      </c>
      <c r="O2406" s="14">
        <f t="shared" ref="O2406:O2469" si="225">A2406</f>
        <v>45919.677511574075</v>
      </c>
      <c r="P2406" s="19">
        <f t="shared" ref="P2406:P2469" si="226">O2406+(5/24)</f>
        <v>45919.885844907411</v>
      </c>
      <c r="Q2406" s="20" t="str">
        <f t="shared" ref="Q2406:Q2469" si="227">TEXT(P2406,"dd/mm/yyyy")</f>
        <v>19/09/2025</v>
      </c>
      <c r="R2406" s="13" t="str">
        <f t="shared" ref="R2406:R2469" si="228">TEXT(P2406,"hh")</f>
        <v>21</v>
      </c>
      <c r="S2406" s="13" t="str">
        <f t="shared" ref="S2406:S2469" si="229">TEXT(P2406,"ddd")</f>
        <v>Fri</v>
      </c>
    </row>
    <row r="2407" spans="1:19" x14ac:dyDescent="0.25">
      <c r="A2407" s="58">
        <v>45919.677523148152</v>
      </c>
      <c r="B2407" s="59">
        <v>444616756</v>
      </c>
      <c r="C2407" s="38" t="s">
        <v>36</v>
      </c>
      <c r="D2407" s="38" t="s">
        <v>37</v>
      </c>
      <c r="E2407" s="38" t="s">
        <v>45</v>
      </c>
      <c r="F2407" s="38" t="s">
        <v>120</v>
      </c>
      <c r="G2407" s="35">
        <v>3652.51</v>
      </c>
      <c r="H2407" s="59">
        <v>443840526</v>
      </c>
      <c r="I2407" s="35">
        <v>0</v>
      </c>
      <c r="J2407" s="35">
        <v>0</v>
      </c>
      <c r="K2407" s="35">
        <v>0</v>
      </c>
      <c r="L2407" s="35">
        <v>0</v>
      </c>
      <c r="M2407" s="35">
        <v>9827.49</v>
      </c>
      <c r="N2407" s="38" t="s">
        <v>115</v>
      </c>
      <c r="O2407" s="14">
        <f t="shared" si="225"/>
        <v>45919.677523148152</v>
      </c>
      <c r="P2407" s="19">
        <f t="shared" si="226"/>
        <v>45919.885856481487</v>
      </c>
      <c r="Q2407" s="20" t="str">
        <f t="shared" si="227"/>
        <v>19/09/2025</v>
      </c>
      <c r="R2407" s="13" t="str">
        <f t="shared" si="228"/>
        <v>21</v>
      </c>
      <c r="S2407" s="13" t="str">
        <f t="shared" si="229"/>
        <v>Fri</v>
      </c>
    </row>
    <row r="2408" spans="1:19" x14ac:dyDescent="0.25">
      <c r="A2408" s="60">
        <v>45919.679375</v>
      </c>
      <c r="B2408" s="61">
        <v>444619203</v>
      </c>
      <c r="C2408" s="37" t="s">
        <v>36</v>
      </c>
      <c r="D2408" s="37" t="s">
        <v>38</v>
      </c>
      <c r="E2408" s="37" t="s">
        <v>46</v>
      </c>
      <c r="F2408" s="37" t="s">
        <v>120</v>
      </c>
      <c r="G2408" s="36">
        <v>3654</v>
      </c>
      <c r="H2408" s="61">
        <v>443843110</v>
      </c>
      <c r="I2408" s="36">
        <v>0</v>
      </c>
      <c r="J2408" s="36">
        <v>0</v>
      </c>
      <c r="K2408" s="36">
        <v>0</v>
      </c>
      <c r="L2408" s="36">
        <v>1.62</v>
      </c>
      <c r="M2408" s="36">
        <v>9829.11</v>
      </c>
      <c r="N2408" s="37" t="s">
        <v>1714</v>
      </c>
      <c r="O2408" s="14">
        <f t="shared" si="225"/>
        <v>45919.679375</v>
      </c>
      <c r="P2408" s="19">
        <f t="shared" si="226"/>
        <v>45919.887708333335</v>
      </c>
      <c r="Q2408" s="20" t="str">
        <f t="shared" si="227"/>
        <v>19/09/2025</v>
      </c>
      <c r="R2408" s="13" t="str">
        <f t="shared" si="228"/>
        <v>21</v>
      </c>
      <c r="S2408" s="13" t="str">
        <f t="shared" si="229"/>
        <v>Fri</v>
      </c>
    </row>
    <row r="2409" spans="1:19" x14ac:dyDescent="0.25">
      <c r="A2409" s="58">
        <v>45919.679386574076</v>
      </c>
      <c r="B2409" s="59">
        <v>444619210</v>
      </c>
      <c r="C2409" s="38" t="s">
        <v>36</v>
      </c>
      <c r="D2409" s="38" t="s">
        <v>38</v>
      </c>
      <c r="E2409" s="38" t="s">
        <v>46</v>
      </c>
      <c r="F2409" s="38" t="s">
        <v>120</v>
      </c>
      <c r="G2409" s="35">
        <v>3653.97</v>
      </c>
      <c r="H2409" s="59">
        <v>443843118</v>
      </c>
      <c r="I2409" s="35">
        <v>0</v>
      </c>
      <c r="J2409" s="35">
        <v>0</v>
      </c>
      <c r="K2409" s="35">
        <v>0</v>
      </c>
      <c r="L2409" s="35">
        <v>1.46</v>
      </c>
      <c r="M2409" s="35">
        <v>9830.57</v>
      </c>
      <c r="N2409" s="38" t="s">
        <v>1715</v>
      </c>
      <c r="O2409" s="14">
        <f t="shared" si="225"/>
        <v>45919.679386574076</v>
      </c>
      <c r="P2409" s="19">
        <f t="shared" si="226"/>
        <v>45919.887719907412</v>
      </c>
      <c r="Q2409" s="20" t="str">
        <f t="shared" si="227"/>
        <v>19/09/2025</v>
      </c>
      <c r="R2409" s="13" t="str">
        <f t="shared" si="228"/>
        <v>21</v>
      </c>
      <c r="S2409" s="13" t="str">
        <f t="shared" si="229"/>
        <v>Fri</v>
      </c>
    </row>
    <row r="2410" spans="1:19" x14ac:dyDescent="0.25">
      <c r="A2410" s="60">
        <v>45919.679479166669</v>
      </c>
      <c r="B2410" s="61">
        <v>444619269</v>
      </c>
      <c r="C2410" s="37" t="s">
        <v>36</v>
      </c>
      <c r="D2410" s="37" t="s">
        <v>37</v>
      </c>
      <c r="E2410" s="37" t="s">
        <v>45</v>
      </c>
      <c r="F2410" s="37" t="s">
        <v>120</v>
      </c>
      <c r="G2410" s="36">
        <v>3654.36</v>
      </c>
      <c r="H2410" s="61">
        <v>443843186</v>
      </c>
      <c r="I2410" s="36">
        <v>0</v>
      </c>
      <c r="J2410" s="36">
        <v>0</v>
      </c>
      <c r="K2410" s="36">
        <v>0</v>
      </c>
      <c r="L2410" s="36">
        <v>0</v>
      </c>
      <c r="M2410" s="36">
        <v>9830.57</v>
      </c>
      <c r="N2410" s="37" t="s">
        <v>116</v>
      </c>
      <c r="O2410" s="14">
        <f t="shared" si="225"/>
        <v>45919.679479166669</v>
      </c>
      <c r="P2410" s="19">
        <f t="shared" si="226"/>
        <v>45919.887812500005</v>
      </c>
      <c r="Q2410" s="20" t="str">
        <f t="shared" si="227"/>
        <v>19/09/2025</v>
      </c>
      <c r="R2410" s="13" t="str">
        <f t="shared" si="228"/>
        <v>21</v>
      </c>
      <c r="S2410" s="13" t="str">
        <f t="shared" si="229"/>
        <v>Fri</v>
      </c>
    </row>
    <row r="2411" spans="1:19" x14ac:dyDescent="0.25">
      <c r="A2411" s="58">
        <v>45919.679479166669</v>
      </c>
      <c r="B2411" s="59">
        <v>444619270</v>
      </c>
      <c r="C2411" s="38" t="s">
        <v>36</v>
      </c>
      <c r="D2411" s="38" t="s">
        <v>37</v>
      </c>
      <c r="E2411" s="38" t="s">
        <v>45</v>
      </c>
      <c r="F2411" s="38" t="s">
        <v>120</v>
      </c>
      <c r="G2411" s="35">
        <v>3654.43</v>
      </c>
      <c r="H2411" s="59">
        <v>443843187</v>
      </c>
      <c r="I2411" s="35">
        <v>0</v>
      </c>
      <c r="J2411" s="35">
        <v>0</v>
      </c>
      <c r="K2411" s="35">
        <v>0</v>
      </c>
      <c r="L2411" s="35">
        <v>0</v>
      </c>
      <c r="M2411" s="35">
        <v>9830.57</v>
      </c>
      <c r="N2411" s="38" t="s">
        <v>1385</v>
      </c>
      <c r="O2411" s="14">
        <f t="shared" si="225"/>
        <v>45919.679479166669</v>
      </c>
      <c r="P2411" s="19">
        <f t="shared" si="226"/>
        <v>45919.887812500005</v>
      </c>
      <c r="Q2411" s="20" t="str">
        <f t="shared" si="227"/>
        <v>19/09/2025</v>
      </c>
      <c r="R2411" s="13" t="str">
        <f t="shared" si="228"/>
        <v>21</v>
      </c>
      <c r="S2411" s="13" t="str">
        <f t="shared" si="229"/>
        <v>Fri</v>
      </c>
    </row>
    <row r="2412" spans="1:19" x14ac:dyDescent="0.25">
      <c r="A2412" s="60">
        <v>45919.680636574078</v>
      </c>
      <c r="B2412" s="61">
        <v>444620008</v>
      </c>
      <c r="C2412" s="37" t="s">
        <v>36</v>
      </c>
      <c r="D2412" s="37" t="s">
        <v>37</v>
      </c>
      <c r="E2412" s="37" t="s">
        <v>45</v>
      </c>
      <c r="F2412" s="37" t="s">
        <v>120</v>
      </c>
      <c r="G2412" s="36">
        <v>3653.46</v>
      </c>
      <c r="H2412" s="61">
        <v>443843989</v>
      </c>
      <c r="I2412" s="36">
        <v>0</v>
      </c>
      <c r="J2412" s="36">
        <v>0</v>
      </c>
      <c r="K2412" s="36">
        <v>0</v>
      </c>
      <c r="L2412" s="36">
        <v>0</v>
      </c>
      <c r="M2412" s="36">
        <v>9830.57</v>
      </c>
      <c r="N2412" s="37" t="s">
        <v>47</v>
      </c>
      <c r="O2412" s="14">
        <f t="shared" si="225"/>
        <v>45919.680636574078</v>
      </c>
      <c r="P2412" s="19">
        <f t="shared" si="226"/>
        <v>45919.888969907413</v>
      </c>
      <c r="Q2412" s="20" t="str">
        <f t="shared" si="227"/>
        <v>19/09/2025</v>
      </c>
      <c r="R2412" s="13" t="str">
        <f t="shared" si="228"/>
        <v>21</v>
      </c>
      <c r="S2412" s="13" t="str">
        <f t="shared" si="229"/>
        <v>Fri</v>
      </c>
    </row>
    <row r="2413" spans="1:19" x14ac:dyDescent="0.25">
      <c r="A2413" s="58">
        <v>45919.680636574078</v>
      </c>
      <c r="B2413" s="59">
        <v>444620010</v>
      </c>
      <c r="C2413" s="38" t="s">
        <v>36</v>
      </c>
      <c r="D2413" s="38" t="s">
        <v>37</v>
      </c>
      <c r="E2413" s="38" t="s">
        <v>45</v>
      </c>
      <c r="F2413" s="38" t="s">
        <v>120</v>
      </c>
      <c r="G2413" s="35">
        <v>3653.56</v>
      </c>
      <c r="H2413" s="59">
        <v>443843992</v>
      </c>
      <c r="I2413" s="35">
        <v>0</v>
      </c>
      <c r="J2413" s="35">
        <v>0</v>
      </c>
      <c r="K2413" s="35">
        <v>0</v>
      </c>
      <c r="L2413" s="35">
        <v>0</v>
      </c>
      <c r="M2413" s="35">
        <v>9830.57</v>
      </c>
      <c r="N2413" s="38" t="s">
        <v>108</v>
      </c>
      <c r="O2413" s="14">
        <f t="shared" si="225"/>
        <v>45919.680636574078</v>
      </c>
      <c r="P2413" s="19">
        <f t="shared" si="226"/>
        <v>45919.888969907413</v>
      </c>
      <c r="Q2413" s="20" t="str">
        <f t="shared" si="227"/>
        <v>19/09/2025</v>
      </c>
      <c r="R2413" s="13" t="str">
        <f t="shared" si="228"/>
        <v>21</v>
      </c>
      <c r="S2413" s="13" t="str">
        <f t="shared" si="229"/>
        <v>Fri</v>
      </c>
    </row>
    <row r="2414" spans="1:19" x14ac:dyDescent="0.25">
      <c r="A2414" s="60">
        <v>45919.680636574078</v>
      </c>
      <c r="B2414" s="61">
        <v>444620011</v>
      </c>
      <c r="C2414" s="37" t="s">
        <v>36</v>
      </c>
      <c r="D2414" s="37" t="s">
        <v>37</v>
      </c>
      <c r="E2414" s="37" t="s">
        <v>45</v>
      </c>
      <c r="F2414" s="37" t="s">
        <v>120</v>
      </c>
      <c r="G2414" s="36">
        <v>3653.44</v>
      </c>
      <c r="H2414" s="61">
        <v>443843994</v>
      </c>
      <c r="I2414" s="36">
        <v>0</v>
      </c>
      <c r="J2414" s="36">
        <v>0</v>
      </c>
      <c r="K2414" s="36">
        <v>0</v>
      </c>
      <c r="L2414" s="36">
        <v>0</v>
      </c>
      <c r="M2414" s="36">
        <v>9830.57</v>
      </c>
      <c r="N2414" s="37" t="s">
        <v>77</v>
      </c>
      <c r="O2414" s="14">
        <f t="shared" si="225"/>
        <v>45919.680636574078</v>
      </c>
      <c r="P2414" s="19">
        <f t="shared" si="226"/>
        <v>45919.888969907413</v>
      </c>
      <c r="Q2414" s="20" t="str">
        <f t="shared" si="227"/>
        <v>19/09/2025</v>
      </c>
      <c r="R2414" s="13" t="str">
        <f t="shared" si="228"/>
        <v>21</v>
      </c>
      <c r="S2414" s="13" t="str">
        <f t="shared" si="229"/>
        <v>Fri</v>
      </c>
    </row>
    <row r="2415" spans="1:19" x14ac:dyDescent="0.25">
      <c r="A2415" s="58">
        <v>45919.680636574078</v>
      </c>
      <c r="B2415" s="59">
        <v>444620015</v>
      </c>
      <c r="C2415" s="38" t="s">
        <v>36</v>
      </c>
      <c r="D2415" s="38" t="s">
        <v>37</v>
      </c>
      <c r="E2415" s="38" t="s">
        <v>45</v>
      </c>
      <c r="F2415" s="38" t="s">
        <v>120</v>
      </c>
      <c r="G2415" s="35">
        <v>3653.44</v>
      </c>
      <c r="H2415" s="59">
        <v>443843998</v>
      </c>
      <c r="I2415" s="35">
        <v>0</v>
      </c>
      <c r="J2415" s="35">
        <v>0</v>
      </c>
      <c r="K2415" s="35">
        <v>0</v>
      </c>
      <c r="L2415" s="35">
        <v>0</v>
      </c>
      <c r="M2415" s="35">
        <v>9830.57</v>
      </c>
      <c r="N2415" s="38" t="s">
        <v>114</v>
      </c>
      <c r="O2415" s="14">
        <f t="shared" si="225"/>
        <v>45919.680636574078</v>
      </c>
      <c r="P2415" s="19">
        <f t="shared" si="226"/>
        <v>45919.888969907413</v>
      </c>
      <c r="Q2415" s="20" t="str">
        <f t="shared" si="227"/>
        <v>19/09/2025</v>
      </c>
      <c r="R2415" s="13" t="str">
        <f t="shared" si="228"/>
        <v>21</v>
      </c>
      <c r="S2415" s="13" t="str">
        <f t="shared" si="229"/>
        <v>Fri</v>
      </c>
    </row>
    <row r="2416" spans="1:19" x14ac:dyDescent="0.25">
      <c r="A2416" s="60">
        <v>45919.680648148147</v>
      </c>
      <c r="B2416" s="61">
        <v>444620021</v>
      </c>
      <c r="C2416" s="37" t="s">
        <v>36</v>
      </c>
      <c r="D2416" s="37" t="s">
        <v>37</v>
      </c>
      <c r="E2416" s="37" t="s">
        <v>45</v>
      </c>
      <c r="F2416" s="37" t="s">
        <v>120</v>
      </c>
      <c r="G2416" s="36">
        <v>3653.45</v>
      </c>
      <c r="H2416" s="61">
        <v>443844004</v>
      </c>
      <c r="I2416" s="36">
        <v>0</v>
      </c>
      <c r="J2416" s="36">
        <v>0</v>
      </c>
      <c r="K2416" s="36">
        <v>0</v>
      </c>
      <c r="L2416" s="36">
        <v>0</v>
      </c>
      <c r="M2416" s="36">
        <v>9830.57</v>
      </c>
      <c r="N2416" s="37" t="s">
        <v>109</v>
      </c>
      <c r="O2416" s="14">
        <f t="shared" si="225"/>
        <v>45919.680648148147</v>
      </c>
      <c r="P2416" s="19">
        <f t="shared" si="226"/>
        <v>45919.888981481483</v>
      </c>
      <c r="Q2416" s="20" t="str">
        <f t="shared" si="227"/>
        <v>19/09/2025</v>
      </c>
      <c r="R2416" s="13" t="str">
        <f t="shared" si="228"/>
        <v>21</v>
      </c>
      <c r="S2416" s="13" t="str">
        <f t="shared" si="229"/>
        <v>Fri</v>
      </c>
    </row>
    <row r="2417" spans="1:19" x14ac:dyDescent="0.25">
      <c r="A2417" s="58">
        <v>45919.680648148147</v>
      </c>
      <c r="B2417" s="59">
        <v>444620025</v>
      </c>
      <c r="C2417" s="38" t="s">
        <v>36</v>
      </c>
      <c r="D2417" s="38" t="s">
        <v>37</v>
      </c>
      <c r="E2417" s="38" t="s">
        <v>45</v>
      </c>
      <c r="F2417" s="38" t="s">
        <v>120</v>
      </c>
      <c r="G2417" s="35">
        <v>3653.41</v>
      </c>
      <c r="H2417" s="59">
        <v>443844007</v>
      </c>
      <c r="I2417" s="35">
        <v>0</v>
      </c>
      <c r="J2417" s="35">
        <v>0</v>
      </c>
      <c r="K2417" s="35">
        <v>0</v>
      </c>
      <c r="L2417" s="35">
        <v>0</v>
      </c>
      <c r="M2417" s="35">
        <v>9830.57</v>
      </c>
      <c r="N2417" s="38" t="s">
        <v>48</v>
      </c>
      <c r="O2417" s="14">
        <f t="shared" si="225"/>
        <v>45919.680648148147</v>
      </c>
      <c r="P2417" s="19">
        <f t="shared" si="226"/>
        <v>45919.888981481483</v>
      </c>
      <c r="Q2417" s="20" t="str">
        <f t="shared" si="227"/>
        <v>19/09/2025</v>
      </c>
      <c r="R2417" s="13" t="str">
        <f t="shared" si="228"/>
        <v>21</v>
      </c>
      <c r="S2417" s="13" t="str">
        <f t="shared" si="229"/>
        <v>Fri</v>
      </c>
    </row>
    <row r="2418" spans="1:19" x14ac:dyDescent="0.25">
      <c r="A2418" s="60">
        <v>45919.680648148147</v>
      </c>
      <c r="B2418" s="61">
        <v>444620028</v>
      </c>
      <c r="C2418" s="37" t="s">
        <v>36</v>
      </c>
      <c r="D2418" s="37" t="s">
        <v>37</v>
      </c>
      <c r="E2418" s="37" t="s">
        <v>45</v>
      </c>
      <c r="F2418" s="37" t="s">
        <v>120</v>
      </c>
      <c r="G2418" s="36">
        <v>3653.38</v>
      </c>
      <c r="H2418" s="61">
        <v>443844011</v>
      </c>
      <c r="I2418" s="36">
        <v>0</v>
      </c>
      <c r="J2418" s="36">
        <v>0</v>
      </c>
      <c r="K2418" s="36">
        <v>0</v>
      </c>
      <c r="L2418" s="36">
        <v>0</v>
      </c>
      <c r="M2418" s="36">
        <v>9830.57</v>
      </c>
      <c r="N2418" s="37" t="s">
        <v>52</v>
      </c>
      <c r="O2418" s="14">
        <f t="shared" si="225"/>
        <v>45919.680648148147</v>
      </c>
      <c r="P2418" s="19">
        <f t="shared" si="226"/>
        <v>45919.888981481483</v>
      </c>
      <c r="Q2418" s="20" t="str">
        <f t="shared" si="227"/>
        <v>19/09/2025</v>
      </c>
      <c r="R2418" s="13" t="str">
        <f t="shared" si="228"/>
        <v>21</v>
      </c>
      <c r="S2418" s="13" t="str">
        <f t="shared" si="229"/>
        <v>Fri</v>
      </c>
    </row>
    <row r="2419" spans="1:19" x14ac:dyDescent="0.25">
      <c r="A2419" s="58">
        <v>45919.684120370373</v>
      </c>
      <c r="B2419" s="59">
        <v>444622304</v>
      </c>
      <c r="C2419" s="38" t="s">
        <v>36</v>
      </c>
      <c r="D2419" s="38" t="s">
        <v>38</v>
      </c>
      <c r="E2419" s="38" t="s">
        <v>46</v>
      </c>
      <c r="F2419" s="38" t="s">
        <v>120</v>
      </c>
      <c r="G2419" s="35">
        <v>3653.09</v>
      </c>
      <c r="H2419" s="59">
        <v>443846504</v>
      </c>
      <c r="I2419" s="35">
        <v>0</v>
      </c>
      <c r="J2419" s="35">
        <v>0</v>
      </c>
      <c r="K2419" s="35">
        <v>0</v>
      </c>
      <c r="L2419" s="35">
        <v>-0.37</v>
      </c>
      <c r="M2419" s="35">
        <v>9830.2000000000007</v>
      </c>
      <c r="N2419" s="38" t="s">
        <v>1716</v>
      </c>
      <c r="O2419" s="14">
        <f t="shared" si="225"/>
        <v>45919.684120370373</v>
      </c>
      <c r="P2419" s="19">
        <f t="shared" si="226"/>
        <v>45919.892453703709</v>
      </c>
      <c r="Q2419" s="20" t="str">
        <f t="shared" si="227"/>
        <v>19/09/2025</v>
      </c>
      <c r="R2419" s="13" t="str">
        <f t="shared" si="228"/>
        <v>21</v>
      </c>
      <c r="S2419" s="13" t="str">
        <f t="shared" si="229"/>
        <v>Fri</v>
      </c>
    </row>
    <row r="2420" spans="1:19" x14ac:dyDescent="0.25">
      <c r="A2420" s="60">
        <v>45919.684120370373</v>
      </c>
      <c r="B2420" s="61">
        <v>444622305</v>
      </c>
      <c r="C2420" s="37" t="s">
        <v>36</v>
      </c>
      <c r="D2420" s="37" t="s">
        <v>38</v>
      </c>
      <c r="E2420" s="37" t="s">
        <v>46</v>
      </c>
      <c r="F2420" s="37" t="s">
        <v>120</v>
      </c>
      <c r="G2420" s="36">
        <v>3653.09</v>
      </c>
      <c r="H2420" s="61">
        <v>443846505</v>
      </c>
      <c r="I2420" s="36">
        <v>0</v>
      </c>
      <c r="J2420" s="36">
        <v>0</v>
      </c>
      <c r="K2420" s="36">
        <v>0</v>
      </c>
      <c r="L2420" s="36">
        <v>-0.35</v>
      </c>
      <c r="M2420" s="36">
        <v>9829.85</v>
      </c>
      <c r="N2420" s="37" t="s">
        <v>1717</v>
      </c>
      <c r="O2420" s="14">
        <f t="shared" si="225"/>
        <v>45919.684120370373</v>
      </c>
      <c r="P2420" s="19">
        <f t="shared" si="226"/>
        <v>45919.892453703709</v>
      </c>
      <c r="Q2420" s="20" t="str">
        <f t="shared" si="227"/>
        <v>19/09/2025</v>
      </c>
      <c r="R2420" s="13" t="str">
        <f t="shared" si="228"/>
        <v>21</v>
      </c>
      <c r="S2420" s="13" t="str">
        <f t="shared" si="229"/>
        <v>Fri</v>
      </c>
    </row>
    <row r="2421" spans="1:19" x14ac:dyDescent="0.25">
      <c r="A2421" s="58">
        <v>45919.684120370373</v>
      </c>
      <c r="B2421" s="59">
        <v>444622306</v>
      </c>
      <c r="C2421" s="38" t="s">
        <v>36</v>
      </c>
      <c r="D2421" s="38" t="s">
        <v>38</v>
      </c>
      <c r="E2421" s="38" t="s">
        <v>46</v>
      </c>
      <c r="F2421" s="38" t="s">
        <v>120</v>
      </c>
      <c r="G2421" s="35">
        <v>3653.09</v>
      </c>
      <c r="H2421" s="59">
        <v>443846506</v>
      </c>
      <c r="I2421" s="35">
        <v>0</v>
      </c>
      <c r="J2421" s="35">
        <v>0</v>
      </c>
      <c r="K2421" s="35">
        <v>0</v>
      </c>
      <c r="L2421" s="35">
        <v>-0.36</v>
      </c>
      <c r="M2421" s="35">
        <v>9829.49</v>
      </c>
      <c r="N2421" s="38" t="s">
        <v>1717</v>
      </c>
      <c r="O2421" s="14">
        <f t="shared" si="225"/>
        <v>45919.684120370373</v>
      </c>
      <c r="P2421" s="19">
        <f t="shared" si="226"/>
        <v>45919.892453703709</v>
      </c>
      <c r="Q2421" s="20" t="str">
        <f t="shared" si="227"/>
        <v>19/09/2025</v>
      </c>
      <c r="R2421" s="13" t="str">
        <f t="shared" si="228"/>
        <v>21</v>
      </c>
      <c r="S2421" s="13" t="str">
        <f t="shared" si="229"/>
        <v>Fri</v>
      </c>
    </row>
    <row r="2422" spans="1:19" x14ac:dyDescent="0.25">
      <c r="A2422" s="60">
        <v>45919.684120370373</v>
      </c>
      <c r="B2422" s="61">
        <v>444622307</v>
      </c>
      <c r="C2422" s="37" t="s">
        <v>36</v>
      </c>
      <c r="D2422" s="37" t="s">
        <v>38</v>
      </c>
      <c r="E2422" s="37" t="s">
        <v>46</v>
      </c>
      <c r="F2422" s="37" t="s">
        <v>120</v>
      </c>
      <c r="G2422" s="36">
        <v>3653.09</v>
      </c>
      <c r="H2422" s="61">
        <v>443846507</v>
      </c>
      <c r="I2422" s="36">
        <v>0</v>
      </c>
      <c r="J2422" s="36">
        <v>0</v>
      </c>
      <c r="K2422" s="36">
        <v>0</v>
      </c>
      <c r="L2422" s="36">
        <v>-0.32</v>
      </c>
      <c r="M2422" s="36">
        <v>9829.17</v>
      </c>
      <c r="N2422" s="37" t="s">
        <v>1716</v>
      </c>
      <c r="O2422" s="14">
        <f t="shared" si="225"/>
        <v>45919.684120370373</v>
      </c>
      <c r="P2422" s="19">
        <f t="shared" si="226"/>
        <v>45919.892453703709</v>
      </c>
      <c r="Q2422" s="20" t="str">
        <f t="shared" si="227"/>
        <v>19/09/2025</v>
      </c>
      <c r="R2422" s="13" t="str">
        <f t="shared" si="228"/>
        <v>21</v>
      </c>
      <c r="S2422" s="13" t="str">
        <f t="shared" si="229"/>
        <v>Fri</v>
      </c>
    </row>
    <row r="2423" spans="1:19" x14ac:dyDescent="0.25">
      <c r="A2423" s="58">
        <v>45919.684120370373</v>
      </c>
      <c r="B2423" s="59">
        <v>444622308</v>
      </c>
      <c r="C2423" s="38" t="s">
        <v>36</v>
      </c>
      <c r="D2423" s="38" t="s">
        <v>38</v>
      </c>
      <c r="E2423" s="38" t="s">
        <v>46</v>
      </c>
      <c r="F2423" s="38" t="s">
        <v>120</v>
      </c>
      <c r="G2423" s="35">
        <v>3653.09</v>
      </c>
      <c r="H2423" s="59">
        <v>443846508</v>
      </c>
      <c r="I2423" s="35">
        <v>0</v>
      </c>
      <c r="J2423" s="35">
        <v>0</v>
      </c>
      <c r="K2423" s="35">
        <v>0</v>
      </c>
      <c r="L2423" s="35">
        <v>-0.28999999999999998</v>
      </c>
      <c r="M2423" s="35">
        <v>9828.8799999999992</v>
      </c>
      <c r="N2423" s="38" t="s">
        <v>1716</v>
      </c>
      <c r="O2423" s="14">
        <f t="shared" si="225"/>
        <v>45919.684120370373</v>
      </c>
      <c r="P2423" s="19">
        <f t="shared" si="226"/>
        <v>45919.892453703709</v>
      </c>
      <c r="Q2423" s="20" t="str">
        <f t="shared" si="227"/>
        <v>19/09/2025</v>
      </c>
      <c r="R2423" s="13" t="str">
        <f t="shared" si="228"/>
        <v>21</v>
      </c>
      <c r="S2423" s="13" t="str">
        <f t="shared" si="229"/>
        <v>Fri</v>
      </c>
    </row>
    <row r="2424" spans="1:19" x14ac:dyDescent="0.25">
      <c r="A2424" s="60">
        <v>45919.684224537035</v>
      </c>
      <c r="B2424" s="61">
        <v>444622406</v>
      </c>
      <c r="C2424" s="37" t="s">
        <v>36</v>
      </c>
      <c r="D2424" s="37" t="s">
        <v>37</v>
      </c>
      <c r="E2424" s="37" t="s">
        <v>45</v>
      </c>
      <c r="F2424" s="37" t="s">
        <v>120</v>
      </c>
      <c r="G2424" s="36">
        <v>3653.94</v>
      </c>
      <c r="H2424" s="61">
        <v>443846612</v>
      </c>
      <c r="I2424" s="36">
        <v>0</v>
      </c>
      <c r="J2424" s="36">
        <v>0</v>
      </c>
      <c r="K2424" s="36">
        <v>0</v>
      </c>
      <c r="L2424" s="36">
        <v>0</v>
      </c>
      <c r="M2424" s="36">
        <v>9828.8799999999992</v>
      </c>
      <c r="N2424" s="37" t="s">
        <v>109</v>
      </c>
      <c r="O2424" s="14">
        <f t="shared" si="225"/>
        <v>45919.684224537035</v>
      </c>
      <c r="P2424" s="19">
        <f t="shared" si="226"/>
        <v>45919.892557870371</v>
      </c>
      <c r="Q2424" s="20" t="str">
        <f t="shared" si="227"/>
        <v>19/09/2025</v>
      </c>
      <c r="R2424" s="13" t="str">
        <f t="shared" si="228"/>
        <v>21</v>
      </c>
      <c r="S2424" s="13" t="str">
        <f t="shared" si="229"/>
        <v>Fri</v>
      </c>
    </row>
    <row r="2425" spans="1:19" x14ac:dyDescent="0.25">
      <c r="A2425" s="58">
        <v>45919.684224537035</v>
      </c>
      <c r="B2425" s="59">
        <v>444622411</v>
      </c>
      <c r="C2425" s="38" t="s">
        <v>36</v>
      </c>
      <c r="D2425" s="38" t="s">
        <v>37</v>
      </c>
      <c r="E2425" s="38" t="s">
        <v>45</v>
      </c>
      <c r="F2425" s="38" t="s">
        <v>120</v>
      </c>
      <c r="G2425" s="35">
        <v>3653.93</v>
      </c>
      <c r="H2425" s="59">
        <v>443846618</v>
      </c>
      <c r="I2425" s="35">
        <v>0</v>
      </c>
      <c r="J2425" s="35">
        <v>0</v>
      </c>
      <c r="K2425" s="35">
        <v>0</v>
      </c>
      <c r="L2425" s="35">
        <v>0</v>
      </c>
      <c r="M2425" s="35">
        <v>9828.8799999999992</v>
      </c>
      <c r="N2425" s="38" t="s">
        <v>48</v>
      </c>
      <c r="O2425" s="14">
        <f t="shared" si="225"/>
        <v>45919.684224537035</v>
      </c>
      <c r="P2425" s="19">
        <f t="shared" si="226"/>
        <v>45919.892557870371</v>
      </c>
      <c r="Q2425" s="20" t="str">
        <f t="shared" si="227"/>
        <v>19/09/2025</v>
      </c>
      <c r="R2425" s="13" t="str">
        <f t="shared" si="228"/>
        <v>21</v>
      </c>
      <c r="S2425" s="13" t="str">
        <f t="shared" si="229"/>
        <v>Fri</v>
      </c>
    </row>
    <row r="2426" spans="1:19" x14ac:dyDescent="0.25">
      <c r="A2426" s="60">
        <v>45919.684224537035</v>
      </c>
      <c r="B2426" s="61">
        <v>444622413</v>
      </c>
      <c r="C2426" s="37" t="s">
        <v>36</v>
      </c>
      <c r="D2426" s="37" t="s">
        <v>37</v>
      </c>
      <c r="E2426" s="37" t="s">
        <v>45</v>
      </c>
      <c r="F2426" s="37" t="s">
        <v>120</v>
      </c>
      <c r="G2426" s="36">
        <v>3653.93</v>
      </c>
      <c r="H2426" s="61">
        <v>443846620</v>
      </c>
      <c r="I2426" s="36">
        <v>0</v>
      </c>
      <c r="J2426" s="36">
        <v>0</v>
      </c>
      <c r="K2426" s="36">
        <v>0</v>
      </c>
      <c r="L2426" s="36">
        <v>0</v>
      </c>
      <c r="M2426" s="36">
        <v>9828.8799999999992</v>
      </c>
      <c r="N2426" s="37" t="s">
        <v>52</v>
      </c>
      <c r="O2426" s="14">
        <f t="shared" si="225"/>
        <v>45919.684224537035</v>
      </c>
      <c r="P2426" s="19">
        <f t="shared" si="226"/>
        <v>45919.892557870371</v>
      </c>
      <c r="Q2426" s="20" t="str">
        <f t="shared" si="227"/>
        <v>19/09/2025</v>
      </c>
      <c r="R2426" s="13" t="str">
        <f t="shared" si="228"/>
        <v>21</v>
      </c>
      <c r="S2426" s="13" t="str">
        <f t="shared" si="229"/>
        <v>Fri</v>
      </c>
    </row>
    <row r="2427" spans="1:19" x14ac:dyDescent="0.25">
      <c r="A2427" s="58">
        <v>45919.684224537035</v>
      </c>
      <c r="B2427" s="59">
        <v>444622415</v>
      </c>
      <c r="C2427" s="38" t="s">
        <v>36</v>
      </c>
      <c r="D2427" s="38" t="s">
        <v>37</v>
      </c>
      <c r="E2427" s="38" t="s">
        <v>45</v>
      </c>
      <c r="F2427" s="38" t="s">
        <v>120</v>
      </c>
      <c r="G2427" s="35">
        <v>3654.04</v>
      </c>
      <c r="H2427" s="59">
        <v>443846622</v>
      </c>
      <c r="I2427" s="35">
        <v>0</v>
      </c>
      <c r="J2427" s="35">
        <v>0</v>
      </c>
      <c r="K2427" s="35">
        <v>0</v>
      </c>
      <c r="L2427" s="35">
        <v>0</v>
      </c>
      <c r="M2427" s="35">
        <v>9828.8799999999992</v>
      </c>
      <c r="N2427" s="38" t="s">
        <v>47</v>
      </c>
      <c r="O2427" s="14">
        <f t="shared" si="225"/>
        <v>45919.684224537035</v>
      </c>
      <c r="P2427" s="19">
        <f t="shared" si="226"/>
        <v>45919.892557870371</v>
      </c>
      <c r="Q2427" s="20" t="str">
        <f t="shared" si="227"/>
        <v>19/09/2025</v>
      </c>
      <c r="R2427" s="13" t="str">
        <f t="shared" si="228"/>
        <v>21</v>
      </c>
      <c r="S2427" s="13" t="str">
        <f t="shared" si="229"/>
        <v>Fri</v>
      </c>
    </row>
    <row r="2428" spans="1:19" x14ac:dyDescent="0.25">
      <c r="A2428" s="60">
        <v>45919.684236111112</v>
      </c>
      <c r="B2428" s="61">
        <v>444622419</v>
      </c>
      <c r="C2428" s="37" t="s">
        <v>36</v>
      </c>
      <c r="D2428" s="37" t="s">
        <v>37</v>
      </c>
      <c r="E2428" s="37" t="s">
        <v>45</v>
      </c>
      <c r="F2428" s="37" t="s">
        <v>120</v>
      </c>
      <c r="G2428" s="36">
        <v>3653.99</v>
      </c>
      <c r="H2428" s="61">
        <v>443846626</v>
      </c>
      <c r="I2428" s="36">
        <v>0</v>
      </c>
      <c r="J2428" s="36">
        <v>0</v>
      </c>
      <c r="K2428" s="36">
        <v>0</v>
      </c>
      <c r="L2428" s="36">
        <v>0</v>
      </c>
      <c r="M2428" s="36">
        <v>9828.8799999999992</v>
      </c>
      <c r="N2428" s="37" t="s">
        <v>77</v>
      </c>
      <c r="O2428" s="14">
        <f t="shared" si="225"/>
        <v>45919.684236111112</v>
      </c>
      <c r="P2428" s="19">
        <f t="shared" si="226"/>
        <v>45919.892569444448</v>
      </c>
      <c r="Q2428" s="20" t="str">
        <f t="shared" si="227"/>
        <v>19/09/2025</v>
      </c>
      <c r="R2428" s="13" t="str">
        <f t="shared" si="228"/>
        <v>21</v>
      </c>
      <c r="S2428" s="13" t="str">
        <f t="shared" si="229"/>
        <v>Fri</v>
      </c>
    </row>
    <row r="2429" spans="1:19" x14ac:dyDescent="0.25">
      <c r="A2429" s="58">
        <v>45919.686342592591</v>
      </c>
      <c r="B2429" s="59">
        <v>444623939</v>
      </c>
      <c r="C2429" s="38" t="s">
        <v>36</v>
      </c>
      <c r="D2429" s="38" t="s">
        <v>38</v>
      </c>
      <c r="E2429" s="38" t="s">
        <v>46</v>
      </c>
      <c r="F2429" s="38" t="s">
        <v>120</v>
      </c>
      <c r="G2429" s="35">
        <v>3654.96</v>
      </c>
      <c r="H2429" s="59">
        <v>443848311</v>
      </c>
      <c r="I2429" s="35">
        <v>0</v>
      </c>
      <c r="J2429" s="35">
        <v>0</v>
      </c>
      <c r="K2429" s="35">
        <v>0</v>
      </c>
      <c r="L2429" s="35">
        <v>1.4</v>
      </c>
      <c r="M2429" s="35">
        <v>9830.2800000000007</v>
      </c>
      <c r="N2429" s="38" t="s">
        <v>1718</v>
      </c>
      <c r="O2429" s="14">
        <f t="shared" si="225"/>
        <v>45919.686342592591</v>
      </c>
      <c r="P2429" s="19">
        <f t="shared" si="226"/>
        <v>45919.894675925927</v>
      </c>
      <c r="Q2429" s="20" t="str">
        <f t="shared" si="227"/>
        <v>19/09/2025</v>
      </c>
      <c r="R2429" s="13" t="str">
        <f t="shared" si="228"/>
        <v>21</v>
      </c>
      <c r="S2429" s="13" t="str">
        <f t="shared" si="229"/>
        <v>Fri</v>
      </c>
    </row>
    <row r="2430" spans="1:19" x14ac:dyDescent="0.25">
      <c r="A2430" s="60">
        <v>45919.687430555554</v>
      </c>
      <c r="B2430" s="61">
        <v>444625155</v>
      </c>
      <c r="C2430" s="37" t="s">
        <v>36</v>
      </c>
      <c r="D2430" s="37" t="s">
        <v>38</v>
      </c>
      <c r="E2430" s="37" t="s">
        <v>46</v>
      </c>
      <c r="F2430" s="37" t="s">
        <v>120</v>
      </c>
      <c r="G2430" s="36">
        <v>3655.42</v>
      </c>
      <c r="H2430" s="61">
        <v>443849544</v>
      </c>
      <c r="I2430" s="36">
        <v>0</v>
      </c>
      <c r="J2430" s="36">
        <v>0</v>
      </c>
      <c r="K2430" s="36">
        <v>0</v>
      </c>
      <c r="L2430" s="36">
        <v>1.48</v>
      </c>
      <c r="M2430" s="36">
        <v>9831.76</v>
      </c>
      <c r="N2430" s="37" t="s">
        <v>1719</v>
      </c>
      <c r="O2430" s="14">
        <f t="shared" si="225"/>
        <v>45919.687430555554</v>
      </c>
      <c r="P2430" s="19">
        <f t="shared" si="226"/>
        <v>45919.89576388889</v>
      </c>
      <c r="Q2430" s="20" t="str">
        <f t="shared" si="227"/>
        <v>19/09/2025</v>
      </c>
      <c r="R2430" s="13" t="str">
        <f t="shared" si="228"/>
        <v>21</v>
      </c>
      <c r="S2430" s="13" t="str">
        <f t="shared" si="229"/>
        <v>Fri</v>
      </c>
    </row>
    <row r="2431" spans="1:19" x14ac:dyDescent="0.25">
      <c r="A2431" s="58">
        <v>45919.687430555554</v>
      </c>
      <c r="B2431" s="59">
        <v>444625172</v>
      </c>
      <c r="C2431" s="38" t="s">
        <v>36</v>
      </c>
      <c r="D2431" s="38" t="s">
        <v>38</v>
      </c>
      <c r="E2431" s="38" t="s">
        <v>46</v>
      </c>
      <c r="F2431" s="38" t="s">
        <v>120</v>
      </c>
      <c r="G2431" s="35">
        <v>3655.52</v>
      </c>
      <c r="H2431" s="59">
        <v>443849561</v>
      </c>
      <c r="I2431" s="35">
        <v>0</v>
      </c>
      <c r="J2431" s="35">
        <v>0</v>
      </c>
      <c r="K2431" s="35">
        <v>0</v>
      </c>
      <c r="L2431" s="35">
        <v>1.53</v>
      </c>
      <c r="M2431" s="35">
        <v>9833.2900000000009</v>
      </c>
      <c r="N2431" s="38" t="s">
        <v>1720</v>
      </c>
      <c r="O2431" s="14">
        <f t="shared" si="225"/>
        <v>45919.687430555554</v>
      </c>
      <c r="P2431" s="19">
        <f t="shared" si="226"/>
        <v>45919.89576388889</v>
      </c>
      <c r="Q2431" s="20" t="str">
        <f t="shared" si="227"/>
        <v>19/09/2025</v>
      </c>
      <c r="R2431" s="13" t="str">
        <f t="shared" si="228"/>
        <v>21</v>
      </c>
      <c r="S2431" s="13" t="str">
        <f t="shared" si="229"/>
        <v>Fri</v>
      </c>
    </row>
    <row r="2432" spans="1:19" x14ac:dyDescent="0.25">
      <c r="A2432" s="60">
        <v>45919.687488425923</v>
      </c>
      <c r="B2432" s="61">
        <v>444625365</v>
      </c>
      <c r="C2432" s="37" t="s">
        <v>36</v>
      </c>
      <c r="D2432" s="37" t="s">
        <v>38</v>
      </c>
      <c r="E2432" s="37" t="s">
        <v>46</v>
      </c>
      <c r="F2432" s="37" t="s">
        <v>120</v>
      </c>
      <c r="G2432" s="36">
        <v>3655.9</v>
      </c>
      <c r="H2432" s="61">
        <v>443849751</v>
      </c>
      <c r="I2432" s="36">
        <v>0</v>
      </c>
      <c r="J2432" s="36">
        <v>0</v>
      </c>
      <c r="K2432" s="36">
        <v>0</v>
      </c>
      <c r="L2432" s="36">
        <v>3.39</v>
      </c>
      <c r="M2432" s="36">
        <v>9836.68</v>
      </c>
      <c r="N2432" s="37" t="s">
        <v>1721</v>
      </c>
      <c r="O2432" s="14">
        <f t="shared" si="225"/>
        <v>45919.687488425923</v>
      </c>
      <c r="P2432" s="19">
        <f t="shared" si="226"/>
        <v>45919.895821759259</v>
      </c>
      <c r="Q2432" s="20" t="str">
        <f t="shared" si="227"/>
        <v>19/09/2025</v>
      </c>
      <c r="R2432" s="13" t="str">
        <f t="shared" si="228"/>
        <v>21</v>
      </c>
      <c r="S2432" s="13" t="str">
        <f t="shared" si="229"/>
        <v>Fri</v>
      </c>
    </row>
    <row r="2433" spans="1:19" x14ac:dyDescent="0.25">
      <c r="A2433" s="58">
        <v>45919.687662037039</v>
      </c>
      <c r="B2433" s="59">
        <v>444625877</v>
      </c>
      <c r="C2433" s="38" t="s">
        <v>36</v>
      </c>
      <c r="D2433" s="38" t="s">
        <v>38</v>
      </c>
      <c r="E2433" s="38" t="s">
        <v>46</v>
      </c>
      <c r="F2433" s="38" t="s">
        <v>120</v>
      </c>
      <c r="G2433" s="35">
        <v>3655.11</v>
      </c>
      <c r="H2433" s="59">
        <v>443850279</v>
      </c>
      <c r="I2433" s="35">
        <v>0</v>
      </c>
      <c r="J2433" s="35">
        <v>0</v>
      </c>
      <c r="K2433" s="35">
        <v>0</v>
      </c>
      <c r="L2433" s="35">
        <v>2.71</v>
      </c>
      <c r="M2433" s="35">
        <v>9839.39</v>
      </c>
      <c r="N2433" s="38" t="s">
        <v>1722</v>
      </c>
      <c r="O2433" s="14">
        <f t="shared" si="225"/>
        <v>45919.687662037039</v>
      </c>
      <c r="P2433" s="19">
        <f t="shared" si="226"/>
        <v>45919.895995370374</v>
      </c>
      <c r="Q2433" s="20" t="str">
        <f t="shared" si="227"/>
        <v>19/09/2025</v>
      </c>
      <c r="R2433" s="13" t="str">
        <f t="shared" si="228"/>
        <v>21</v>
      </c>
      <c r="S2433" s="13" t="str">
        <f t="shared" si="229"/>
        <v>Fri</v>
      </c>
    </row>
    <row r="2434" spans="1:19" x14ac:dyDescent="0.25">
      <c r="A2434" s="60">
        <v>45919.687662037039</v>
      </c>
      <c r="B2434" s="61">
        <v>444625878</v>
      </c>
      <c r="C2434" s="37" t="s">
        <v>36</v>
      </c>
      <c r="D2434" s="37" t="s">
        <v>38</v>
      </c>
      <c r="E2434" s="37" t="s">
        <v>46</v>
      </c>
      <c r="F2434" s="37" t="s">
        <v>120</v>
      </c>
      <c r="G2434" s="36">
        <v>3655.11</v>
      </c>
      <c r="H2434" s="61">
        <v>443850280</v>
      </c>
      <c r="I2434" s="36">
        <v>0</v>
      </c>
      <c r="J2434" s="36">
        <v>0</v>
      </c>
      <c r="K2434" s="36">
        <v>0</v>
      </c>
      <c r="L2434" s="36">
        <v>0.75</v>
      </c>
      <c r="M2434" s="36">
        <v>9840.14</v>
      </c>
      <c r="N2434" s="37" t="s">
        <v>1722</v>
      </c>
      <c r="O2434" s="14">
        <f t="shared" si="225"/>
        <v>45919.687662037039</v>
      </c>
      <c r="P2434" s="19">
        <f t="shared" si="226"/>
        <v>45919.895995370374</v>
      </c>
      <c r="Q2434" s="20" t="str">
        <f t="shared" si="227"/>
        <v>19/09/2025</v>
      </c>
      <c r="R2434" s="13" t="str">
        <f t="shared" si="228"/>
        <v>21</v>
      </c>
      <c r="S2434" s="13" t="str">
        <f t="shared" si="229"/>
        <v>Fri</v>
      </c>
    </row>
    <row r="2435" spans="1:19" x14ac:dyDescent="0.25">
      <c r="A2435" s="58">
        <v>45919.687662037039</v>
      </c>
      <c r="B2435" s="59">
        <v>444625879</v>
      </c>
      <c r="C2435" s="38" t="s">
        <v>36</v>
      </c>
      <c r="D2435" s="38" t="s">
        <v>38</v>
      </c>
      <c r="E2435" s="38" t="s">
        <v>46</v>
      </c>
      <c r="F2435" s="38" t="s">
        <v>120</v>
      </c>
      <c r="G2435" s="35">
        <v>3655.11</v>
      </c>
      <c r="H2435" s="59">
        <v>443850281</v>
      </c>
      <c r="I2435" s="35">
        <v>0</v>
      </c>
      <c r="J2435" s="35">
        <v>0</v>
      </c>
      <c r="K2435" s="35">
        <v>0</v>
      </c>
      <c r="L2435" s="35">
        <v>0.68</v>
      </c>
      <c r="M2435" s="35">
        <v>9840.82</v>
      </c>
      <c r="N2435" s="38" t="s">
        <v>1722</v>
      </c>
      <c r="O2435" s="14">
        <f t="shared" si="225"/>
        <v>45919.687662037039</v>
      </c>
      <c r="P2435" s="19">
        <f t="shared" si="226"/>
        <v>45919.895995370374</v>
      </c>
      <c r="Q2435" s="20" t="str">
        <f t="shared" si="227"/>
        <v>19/09/2025</v>
      </c>
      <c r="R2435" s="13" t="str">
        <f t="shared" si="228"/>
        <v>21</v>
      </c>
      <c r="S2435" s="13" t="str">
        <f t="shared" si="229"/>
        <v>Fri</v>
      </c>
    </row>
    <row r="2436" spans="1:19" x14ac:dyDescent="0.25">
      <c r="A2436" s="60">
        <v>45919.687696759262</v>
      </c>
      <c r="B2436" s="61">
        <v>444625915</v>
      </c>
      <c r="C2436" s="37" t="s">
        <v>36</v>
      </c>
      <c r="D2436" s="37" t="s">
        <v>37</v>
      </c>
      <c r="E2436" s="37" t="s">
        <v>45</v>
      </c>
      <c r="F2436" s="37" t="s">
        <v>120</v>
      </c>
      <c r="G2436" s="36">
        <v>3655.27</v>
      </c>
      <c r="H2436" s="61">
        <v>443850317</v>
      </c>
      <c r="I2436" s="36">
        <v>0</v>
      </c>
      <c r="J2436" s="36">
        <v>0</v>
      </c>
      <c r="K2436" s="36">
        <v>0</v>
      </c>
      <c r="L2436" s="36">
        <v>0</v>
      </c>
      <c r="M2436" s="36">
        <v>9840.82</v>
      </c>
      <c r="N2436" s="37" t="s">
        <v>115</v>
      </c>
      <c r="O2436" s="14">
        <f t="shared" si="225"/>
        <v>45919.687696759262</v>
      </c>
      <c r="P2436" s="19">
        <f t="shared" si="226"/>
        <v>45919.896030092597</v>
      </c>
      <c r="Q2436" s="20" t="str">
        <f t="shared" si="227"/>
        <v>19/09/2025</v>
      </c>
      <c r="R2436" s="13" t="str">
        <f t="shared" si="228"/>
        <v>21</v>
      </c>
      <c r="S2436" s="13" t="str">
        <f t="shared" si="229"/>
        <v>Fri</v>
      </c>
    </row>
    <row r="2437" spans="1:19" x14ac:dyDescent="0.25">
      <c r="A2437" s="58">
        <v>45919.687696759262</v>
      </c>
      <c r="B2437" s="59">
        <v>444625918</v>
      </c>
      <c r="C2437" s="38" t="s">
        <v>36</v>
      </c>
      <c r="D2437" s="38" t="s">
        <v>37</v>
      </c>
      <c r="E2437" s="38" t="s">
        <v>45</v>
      </c>
      <c r="F2437" s="38" t="s">
        <v>120</v>
      </c>
      <c r="G2437" s="35">
        <v>3655.29</v>
      </c>
      <c r="H2437" s="59">
        <v>443850320</v>
      </c>
      <c r="I2437" s="35">
        <v>0</v>
      </c>
      <c r="J2437" s="35">
        <v>0</v>
      </c>
      <c r="K2437" s="35">
        <v>0</v>
      </c>
      <c r="L2437" s="35">
        <v>0</v>
      </c>
      <c r="M2437" s="35">
        <v>9840.82</v>
      </c>
      <c r="N2437" s="38" t="s">
        <v>119</v>
      </c>
      <c r="O2437" s="14">
        <f t="shared" si="225"/>
        <v>45919.687696759262</v>
      </c>
      <c r="P2437" s="19">
        <f t="shared" si="226"/>
        <v>45919.896030092597</v>
      </c>
      <c r="Q2437" s="20" t="str">
        <f t="shared" si="227"/>
        <v>19/09/2025</v>
      </c>
      <c r="R2437" s="13" t="str">
        <f t="shared" si="228"/>
        <v>21</v>
      </c>
      <c r="S2437" s="13" t="str">
        <f t="shared" si="229"/>
        <v>Fri</v>
      </c>
    </row>
    <row r="2438" spans="1:19" x14ac:dyDescent="0.25">
      <c r="A2438" s="60">
        <v>45919.687696759262</v>
      </c>
      <c r="B2438" s="61">
        <v>444625921</v>
      </c>
      <c r="C2438" s="37" t="s">
        <v>36</v>
      </c>
      <c r="D2438" s="37" t="s">
        <v>37</v>
      </c>
      <c r="E2438" s="37" t="s">
        <v>45</v>
      </c>
      <c r="F2438" s="37" t="s">
        <v>120</v>
      </c>
      <c r="G2438" s="36">
        <v>3655.19</v>
      </c>
      <c r="H2438" s="61">
        <v>443850323</v>
      </c>
      <c r="I2438" s="36">
        <v>0</v>
      </c>
      <c r="J2438" s="36">
        <v>0</v>
      </c>
      <c r="K2438" s="36">
        <v>0</v>
      </c>
      <c r="L2438" s="36">
        <v>0</v>
      </c>
      <c r="M2438" s="36">
        <v>9840.82</v>
      </c>
      <c r="N2438" s="37" t="s">
        <v>116</v>
      </c>
      <c r="O2438" s="14">
        <f t="shared" si="225"/>
        <v>45919.687696759262</v>
      </c>
      <c r="P2438" s="19">
        <f t="shared" si="226"/>
        <v>45919.896030092597</v>
      </c>
      <c r="Q2438" s="20" t="str">
        <f t="shared" si="227"/>
        <v>19/09/2025</v>
      </c>
      <c r="R2438" s="13" t="str">
        <f t="shared" si="228"/>
        <v>21</v>
      </c>
      <c r="S2438" s="13" t="str">
        <f t="shared" si="229"/>
        <v>Fri</v>
      </c>
    </row>
    <row r="2439" spans="1:19" x14ac:dyDescent="0.25">
      <c r="A2439" s="58">
        <v>45919.687696759262</v>
      </c>
      <c r="B2439" s="59">
        <v>444625926</v>
      </c>
      <c r="C2439" s="38" t="s">
        <v>36</v>
      </c>
      <c r="D2439" s="38" t="s">
        <v>37</v>
      </c>
      <c r="E2439" s="38" t="s">
        <v>45</v>
      </c>
      <c r="F2439" s="38" t="s">
        <v>120</v>
      </c>
      <c r="G2439" s="35">
        <v>3655.17</v>
      </c>
      <c r="H2439" s="59">
        <v>443850328</v>
      </c>
      <c r="I2439" s="35">
        <v>0</v>
      </c>
      <c r="J2439" s="35">
        <v>0</v>
      </c>
      <c r="K2439" s="35">
        <v>0</v>
      </c>
      <c r="L2439" s="35">
        <v>0</v>
      </c>
      <c r="M2439" s="35">
        <v>9840.82</v>
      </c>
      <c r="N2439" s="38" t="s">
        <v>1385</v>
      </c>
      <c r="O2439" s="14">
        <f t="shared" si="225"/>
        <v>45919.687696759262</v>
      </c>
      <c r="P2439" s="19">
        <f t="shared" si="226"/>
        <v>45919.896030092597</v>
      </c>
      <c r="Q2439" s="20" t="str">
        <f t="shared" si="227"/>
        <v>19/09/2025</v>
      </c>
      <c r="R2439" s="13" t="str">
        <f t="shared" si="228"/>
        <v>21</v>
      </c>
      <c r="S2439" s="13" t="str">
        <f t="shared" si="229"/>
        <v>Fri</v>
      </c>
    </row>
    <row r="2440" spans="1:19" x14ac:dyDescent="0.25">
      <c r="A2440" s="60">
        <v>45919.687881944446</v>
      </c>
      <c r="B2440" s="61">
        <v>444626083</v>
      </c>
      <c r="C2440" s="37" t="s">
        <v>36</v>
      </c>
      <c r="D2440" s="37" t="s">
        <v>38</v>
      </c>
      <c r="E2440" s="37" t="s">
        <v>46</v>
      </c>
      <c r="F2440" s="37" t="s">
        <v>120</v>
      </c>
      <c r="G2440" s="36">
        <v>3654.44</v>
      </c>
      <c r="H2440" s="61">
        <v>443850495</v>
      </c>
      <c r="I2440" s="36">
        <v>0</v>
      </c>
      <c r="J2440" s="36">
        <v>0</v>
      </c>
      <c r="K2440" s="36">
        <v>0</v>
      </c>
      <c r="L2440" s="36">
        <v>0.51</v>
      </c>
      <c r="M2440" s="36">
        <v>9841.33</v>
      </c>
      <c r="N2440" s="37" t="s">
        <v>1723</v>
      </c>
      <c r="O2440" s="14">
        <f t="shared" si="225"/>
        <v>45919.687881944446</v>
      </c>
      <c r="P2440" s="19">
        <f t="shared" si="226"/>
        <v>45919.896215277782</v>
      </c>
      <c r="Q2440" s="20" t="str">
        <f t="shared" si="227"/>
        <v>19/09/2025</v>
      </c>
      <c r="R2440" s="13" t="str">
        <f t="shared" si="228"/>
        <v>21</v>
      </c>
      <c r="S2440" s="13" t="str">
        <f t="shared" si="229"/>
        <v>Fri</v>
      </c>
    </row>
    <row r="2441" spans="1:19" x14ac:dyDescent="0.25">
      <c r="A2441" s="58">
        <v>45919.687881944446</v>
      </c>
      <c r="B2441" s="59">
        <v>444626084</v>
      </c>
      <c r="C2441" s="38" t="s">
        <v>36</v>
      </c>
      <c r="D2441" s="38" t="s">
        <v>38</v>
      </c>
      <c r="E2441" s="38" t="s">
        <v>46</v>
      </c>
      <c r="F2441" s="38" t="s">
        <v>120</v>
      </c>
      <c r="G2441" s="35">
        <v>3654.44</v>
      </c>
      <c r="H2441" s="59">
        <v>443850496</v>
      </c>
      <c r="I2441" s="35">
        <v>0</v>
      </c>
      <c r="J2441" s="35">
        <v>0</v>
      </c>
      <c r="K2441" s="35">
        <v>0</v>
      </c>
      <c r="L2441" s="35">
        <v>0.51</v>
      </c>
      <c r="M2441" s="35">
        <v>9841.84</v>
      </c>
      <c r="N2441" s="38" t="s">
        <v>1724</v>
      </c>
      <c r="O2441" s="14">
        <f t="shared" si="225"/>
        <v>45919.687881944446</v>
      </c>
      <c r="P2441" s="19">
        <f t="shared" si="226"/>
        <v>45919.896215277782</v>
      </c>
      <c r="Q2441" s="20" t="str">
        <f t="shared" si="227"/>
        <v>19/09/2025</v>
      </c>
      <c r="R2441" s="13" t="str">
        <f t="shared" si="228"/>
        <v>21</v>
      </c>
      <c r="S2441" s="13" t="str">
        <f t="shared" si="229"/>
        <v>Fri</v>
      </c>
    </row>
    <row r="2442" spans="1:19" x14ac:dyDescent="0.25">
      <c r="A2442" s="60">
        <v>45919.687881944446</v>
      </c>
      <c r="B2442" s="61">
        <v>444626085</v>
      </c>
      <c r="C2442" s="37" t="s">
        <v>36</v>
      </c>
      <c r="D2442" s="37" t="s">
        <v>38</v>
      </c>
      <c r="E2442" s="37" t="s">
        <v>46</v>
      </c>
      <c r="F2442" s="37" t="s">
        <v>120</v>
      </c>
      <c r="G2442" s="36">
        <v>3654.44</v>
      </c>
      <c r="H2442" s="61">
        <v>443850497</v>
      </c>
      <c r="I2442" s="36">
        <v>0</v>
      </c>
      <c r="J2442" s="36">
        <v>0</v>
      </c>
      <c r="K2442" s="36">
        <v>0</v>
      </c>
      <c r="L2442" s="36">
        <v>0.4</v>
      </c>
      <c r="M2442" s="36">
        <v>9842.24</v>
      </c>
      <c r="N2442" s="37" t="s">
        <v>1723</v>
      </c>
      <c r="O2442" s="14">
        <f t="shared" si="225"/>
        <v>45919.687881944446</v>
      </c>
      <c r="P2442" s="19">
        <f t="shared" si="226"/>
        <v>45919.896215277782</v>
      </c>
      <c r="Q2442" s="20" t="str">
        <f t="shared" si="227"/>
        <v>19/09/2025</v>
      </c>
      <c r="R2442" s="13" t="str">
        <f t="shared" si="228"/>
        <v>21</v>
      </c>
      <c r="S2442" s="13" t="str">
        <f t="shared" si="229"/>
        <v>Fri</v>
      </c>
    </row>
    <row r="2443" spans="1:19" x14ac:dyDescent="0.25">
      <c r="A2443" s="58">
        <v>45919.688159722224</v>
      </c>
      <c r="B2443" s="59">
        <v>444626500</v>
      </c>
      <c r="C2443" s="38" t="s">
        <v>36</v>
      </c>
      <c r="D2443" s="38" t="s">
        <v>37</v>
      </c>
      <c r="E2443" s="38" t="s">
        <v>45</v>
      </c>
      <c r="F2443" s="38" t="s">
        <v>120</v>
      </c>
      <c r="G2443" s="35">
        <v>3654.53</v>
      </c>
      <c r="H2443" s="59">
        <v>443850934</v>
      </c>
      <c r="I2443" s="35">
        <v>0</v>
      </c>
      <c r="J2443" s="35">
        <v>0</v>
      </c>
      <c r="K2443" s="35">
        <v>0</v>
      </c>
      <c r="L2443" s="35">
        <v>0</v>
      </c>
      <c r="M2443" s="35">
        <v>9842.24</v>
      </c>
      <c r="N2443" s="38" t="s">
        <v>48</v>
      </c>
      <c r="O2443" s="14">
        <f t="shared" si="225"/>
        <v>45919.688159722224</v>
      </c>
      <c r="P2443" s="19">
        <f t="shared" si="226"/>
        <v>45919.896493055559</v>
      </c>
      <c r="Q2443" s="20" t="str">
        <f t="shared" si="227"/>
        <v>19/09/2025</v>
      </c>
      <c r="R2443" s="13" t="str">
        <f t="shared" si="228"/>
        <v>21</v>
      </c>
      <c r="S2443" s="13" t="str">
        <f t="shared" si="229"/>
        <v>Fri</v>
      </c>
    </row>
    <row r="2444" spans="1:19" x14ac:dyDescent="0.25">
      <c r="A2444" s="60">
        <v>45919.688159722224</v>
      </c>
      <c r="B2444" s="61">
        <v>444626502</v>
      </c>
      <c r="C2444" s="37" t="s">
        <v>36</v>
      </c>
      <c r="D2444" s="37" t="s">
        <v>37</v>
      </c>
      <c r="E2444" s="37" t="s">
        <v>45</v>
      </c>
      <c r="F2444" s="37" t="s">
        <v>120</v>
      </c>
      <c r="G2444" s="36">
        <v>3654.56</v>
      </c>
      <c r="H2444" s="61">
        <v>443850937</v>
      </c>
      <c r="I2444" s="36">
        <v>0</v>
      </c>
      <c r="J2444" s="36">
        <v>0</v>
      </c>
      <c r="K2444" s="36">
        <v>0</v>
      </c>
      <c r="L2444" s="36">
        <v>0</v>
      </c>
      <c r="M2444" s="36">
        <v>9842.24</v>
      </c>
      <c r="N2444" s="37" t="s">
        <v>52</v>
      </c>
      <c r="O2444" s="14">
        <f t="shared" si="225"/>
        <v>45919.688159722224</v>
      </c>
      <c r="P2444" s="19">
        <f t="shared" si="226"/>
        <v>45919.896493055559</v>
      </c>
      <c r="Q2444" s="20" t="str">
        <f t="shared" si="227"/>
        <v>19/09/2025</v>
      </c>
      <c r="R2444" s="13" t="str">
        <f t="shared" si="228"/>
        <v>21</v>
      </c>
      <c r="S2444" s="13" t="str">
        <f t="shared" si="229"/>
        <v>Fri</v>
      </c>
    </row>
    <row r="2445" spans="1:19" x14ac:dyDescent="0.25">
      <c r="A2445" s="58">
        <v>45919.688159722224</v>
      </c>
      <c r="B2445" s="59">
        <v>444626503</v>
      </c>
      <c r="C2445" s="38" t="s">
        <v>36</v>
      </c>
      <c r="D2445" s="38" t="s">
        <v>37</v>
      </c>
      <c r="E2445" s="38" t="s">
        <v>45</v>
      </c>
      <c r="F2445" s="38" t="s">
        <v>120</v>
      </c>
      <c r="G2445" s="35">
        <v>3654.54</v>
      </c>
      <c r="H2445" s="59">
        <v>443850938</v>
      </c>
      <c r="I2445" s="35">
        <v>0</v>
      </c>
      <c r="J2445" s="35">
        <v>0</v>
      </c>
      <c r="K2445" s="35">
        <v>0</v>
      </c>
      <c r="L2445" s="35">
        <v>0</v>
      </c>
      <c r="M2445" s="35">
        <v>9842.24</v>
      </c>
      <c r="N2445" s="38" t="s">
        <v>108</v>
      </c>
      <c r="O2445" s="14">
        <f t="shared" si="225"/>
        <v>45919.688159722224</v>
      </c>
      <c r="P2445" s="19">
        <f t="shared" si="226"/>
        <v>45919.896493055559</v>
      </c>
      <c r="Q2445" s="20" t="str">
        <f t="shared" si="227"/>
        <v>19/09/2025</v>
      </c>
      <c r="R2445" s="13" t="str">
        <f t="shared" si="228"/>
        <v>21</v>
      </c>
      <c r="S2445" s="13" t="str">
        <f t="shared" si="229"/>
        <v>Fri</v>
      </c>
    </row>
    <row r="2446" spans="1:19" x14ac:dyDescent="0.25">
      <c r="A2446" s="60">
        <v>45919.688159722224</v>
      </c>
      <c r="B2446" s="61">
        <v>444626508</v>
      </c>
      <c r="C2446" s="37" t="s">
        <v>36</v>
      </c>
      <c r="D2446" s="37" t="s">
        <v>37</v>
      </c>
      <c r="E2446" s="37" t="s">
        <v>45</v>
      </c>
      <c r="F2446" s="37" t="s">
        <v>120</v>
      </c>
      <c r="G2446" s="36">
        <v>3654.52</v>
      </c>
      <c r="H2446" s="61">
        <v>443850943</v>
      </c>
      <c r="I2446" s="36">
        <v>0</v>
      </c>
      <c r="J2446" s="36">
        <v>0</v>
      </c>
      <c r="K2446" s="36">
        <v>0</v>
      </c>
      <c r="L2446" s="36">
        <v>0</v>
      </c>
      <c r="M2446" s="36">
        <v>9842.24</v>
      </c>
      <c r="N2446" s="37" t="s">
        <v>77</v>
      </c>
      <c r="O2446" s="14">
        <f t="shared" si="225"/>
        <v>45919.688159722224</v>
      </c>
      <c r="P2446" s="19">
        <f t="shared" si="226"/>
        <v>45919.896493055559</v>
      </c>
      <c r="Q2446" s="20" t="str">
        <f t="shared" si="227"/>
        <v>19/09/2025</v>
      </c>
      <c r="R2446" s="13" t="str">
        <f t="shared" si="228"/>
        <v>21</v>
      </c>
      <c r="S2446" s="13" t="str">
        <f t="shared" si="229"/>
        <v>Fri</v>
      </c>
    </row>
    <row r="2447" spans="1:19" x14ac:dyDescent="0.25">
      <c r="A2447" s="58">
        <v>45919.688171296293</v>
      </c>
      <c r="B2447" s="59">
        <v>444626509</v>
      </c>
      <c r="C2447" s="38" t="s">
        <v>36</v>
      </c>
      <c r="D2447" s="38" t="s">
        <v>37</v>
      </c>
      <c r="E2447" s="38" t="s">
        <v>45</v>
      </c>
      <c r="F2447" s="38" t="s">
        <v>120</v>
      </c>
      <c r="G2447" s="35">
        <v>3654.54</v>
      </c>
      <c r="H2447" s="59">
        <v>443850944</v>
      </c>
      <c r="I2447" s="35">
        <v>0</v>
      </c>
      <c r="J2447" s="35">
        <v>0</v>
      </c>
      <c r="K2447" s="35">
        <v>0</v>
      </c>
      <c r="L2447" s="35">
        <v>0</v>
      </c>
      <c r="M2447" s="35">
        <v>9842.24</v>
      </c>
      <c r="N2447" s="38" t="s">
        <v>109</v>
      </c>
      <c r="O2447" s="14">
        <f t="shared" si="225"/>
        <v>45919.688171296293</v>
      </c>
      <c r="P2447" s="19">
        <f t="shared" si="226"/>
        <v>45919.896504629629</v>
      </c>
      <c r="Q2447" s="20" t="str">
        <f t="shared" si="227"/>
        <v>19/09/2025</v>
      </c>
      <c r="R2447" s="13" t="str">
        <f t="shared" si="228"/>
        <v>21</v>
      </c>
      <c r="S2447" s="13" t="str">
        <f t="shared" si="229"/>
        <v>Fri</v>
      </c>
    </row>
    <row r="2448" spans="1:19" x14ac:dyDescent="0.25">
      <c r="A2448" s="60">
        <v>45919.688171296293</v>
      </c>
      <c r="B2448" s="61">
        <v>444626511</v>
      </c>
      <c r="C2448" s="37" t="s">
        <v>36</v>
      </c>
      <c r="D2448" s="37" t="s">
        <v>37</v>
      </c>
      <c r="E2448" s="37" t="s">
        <v>45</v>
      </c>
      <c r="F2448" s="37" t="s">
        <v>120</v>
      </c>
      <c r="G2448" s="36">
        <v>3654.58</v>
      </c>
      <c r="H2448" s="61">
        <v>443850946</v>
      </c>
      <c r="I2448" s="36">
        <v>0</v>
      </c>
      <c r="J2448" s="36">
        <v>0</v>
      </c>
      <c r="K2448" s="36">
        <v>0</v>
      </c>
      <c r="L2448" s="36">
        <v>0</v>
      </c>
      <c r="M2448" s="36">
        <v>9842.24</v>
      </c>
      <c r="N2448" s="37" t="s">
        <v>47</v>
      </c>
      <c r="O2448" s="14">
        <f t="shared" si="225"/>
        <v>45919.688171296293</v>
      </c>
      <c r="P2448" s="19">
        <f t="shared" si="226"/>
        <v>45919.896504629629</v>
      </c>
      <c r="Q2448" s="20" t="str">
        <f t="shared" si="227"/>
        <v>19/09/2025</v>
      </c>
      <c r="R2448" s="13" t="str">
        <f t="shared" si="228"/>
        <v>21</v>
      </c>
      <c r="S2448" s="13" t="str">
        <f t="shared" si="229"/>
        <v>Fri</v>
      </c>
    </row>
    <row r="2449" spans="1:19" x14ac:dyDescent="0.25">
      <c r="A2449" s="58">
        <v>45919.688576388886</v>
      </c>
      <c r="B2449" s="59">
        <v>444626782</v>
      </c>
      <c r="C2449" s="38" t="s">
        <v>36</v>
      </c>
      <c r="D2449" s="38" t="s">
        <v>38</v>
      </c>
      <c r="E2449" s="38" t="s">
        <v>46</v>
      </c>
      <c r="F2449" s="38" t="s">
        <v>120</v>
      </c>
      <c r="G2449" s="35">
        <v>3656.16</v>
      </c>
      <c r="H2449" s="59">
        <v>443851239</v>
      </c>
      <c r="I2449" s="35">
        <v>0</v>
      </c>
      <c r="J2449" s="35">
        <v>0</v>
      </c>
      <c r="K2449" s="35">
        <v>0</v>
      </c>
      <c r="L2449" s="35">
        <v>1.62</v>
      </c>
      <c r="M2449" s="35">
        <v>9843.86</v>
      </c>
      <c r="N2449" s="38" t="s">
        <v>1725</v>
      </c>
      <c r="O2449" s="14">
        <f t="shared" si="225"/>
        <v>45919.688576388886</v>
      </c>
      <c r="P2449" s="19">
        <f t="shared" si="226"/>
        <v>45919.896909722222</v>
      </c>
      <c r="Q2449" s="20" t="str">
        <f t="shared" si="227"/>
        <v>19/09/2025</v>
      </c>
      <c r="R2449" s="13" t="str">
        <f t="shared" si="228"/>
        <v>21</v>
      </c>
      <c r="S2449" s="13" t="str">
        <f t="shared" si="229"/>
        <v>Fri</v>
      </c>
    </row>
    <row r="2450" spans="1:19" x14ac:dyDescent="0.25">
      <c r="A2450" s="60">
        <v>45919.688576388886</v>
      </c>
      <c r="B2450" s="61">
        <v>444626783</v>
      </c>
      <c r="C2450" s="37" t="s">
        <v>36</v>
      </c>
      <c r="D2450" s="37" t="s">
        <v>38</v>
      </c>
      <c r="E2450" s="37" t="s">
        <v>46</v>
      </c>
      <c r="F2450" s="37" t="s">
        <v>120</v>
      </c>
      <c r="G2450" s="36">
        <v>3656.16</v>
      </c>
      <c r="H2450" s="61">
        <v>443851240</v>
      </c>
      <c r="I2450" s="36">
        <v>0</v>
      </c>
      <c r="J2450" s="36">
        <v>0</v>
      </c>
      <c r="K2450" s="36">
        <v>0</v>
      </c>
      <c r="L2450" s="36">
        <v>1.64</v>
      </c>
      <c r="M2450" s="36">
        <v>9845.5</v>
      </c>
      <c r="N2450" s="37" t="s">
        <v>1725</v>
      </c>
      <c r="O2450" s="14">
        <f t="shared" si="225"/>
        <v>45919.688576388886</v>
      </c>
      <c r="P2450" s="19">
        <f t="shared" si="226"/>
        <v>45919.896909722222</v>
      </c>
      <c r="Q2450" s="20" t="str">
        <f t="shared" si="227"/>
        <v>19/09/2025</v>
      </c>
      <c r="R2450" s="13" t="str">
        <f t="shared" si="228"/>
        <v>21</v>
      </c>
      <c r="S2450" s="13" t="str">
        <f t="shared" si="229"/>
        <v>Fri</v>
      </c>
    </row>
    <row r="2451" spans="1:19" x14ac:dyDescent="0.25">
      <c r="A2451" s="58">
        <v>45919.688576388886</v>
      </c>
      <c r="B2451" s="59">
        <v>444626784</v>
      </c>
      <c r="C2451" s="38" t="s">
        <v>36</v>
      </c>
      <c r="D2451" s="38" t="s">
        <v>38</v>
      </c>
      <c r="E2451" s="38" t="s">
        <v>46</v>
      </c>
      <c r="F2451" s="38" t="s">
        <v>120</v>
      </c>
      <c r="G2451" s="35">
        <v>3656.16</v>
      </c>
      <c r="H2451" s="59">
        <v>443851241</v>
      </c>
      <c r="I2451" s="35">
        <v>0</v>
      </c>
      <c r="J2451" s="35">
        <v>0</v>
      </c>
      <c r="K2451" s="35">
        <v>0</v>
      </c>
      <c r="L2451" s="35">
        <v>1.62</v>
      </c>
      <c r="M2451" s="35">
        <v>9847.1200000000008</v>
      </c>
      <c r="N2451" s="38" t="s">
        <v>1725</v>
      </c>
      <c r="O2451" s="14">
        <f t="shared" si="225"/>
        <v>45919.688576388886</v>
      </c>
      <c r="P2451" s="19">
        <f t="shared" si="226"/>
        <v>45919.896909722222</v>
      </c>
      <c r="Q2451" s="20" t="str">
        <f t="shared" si="227"/>
        <v>19/09/2025</v>
      </c>
      <c r="R2451" s="13" t="str">
        <f t="shared" si="228"/>
        <v>21</v>
      </c>
      <c r="S2451" s="13" t="str">
        <f t="shared" si="229"/>
        <v>Fri</v>
      </c>
    </row>
    <row r="2452" spans="1:19" x14ac:dyDescent="0.25">
      <c r="A2452" s="60">
        <v>45919.688969907409</v>
      </c>
      <c r="B2452" s="61">
        <v>444627489</v>
      </c>
      <c r="C2452" s="37" t="s">
        <v>36</v>
      </c>
      <c r="D2452" s="37" t="s">
        <v>38</v>
      </c>
      <c r="E2452" s="37" t="s">
        <v>46</v>
      </c>
      <c r="F2452" s="37" t="s">
        <v>120</v>
      </c>
      <c r="G2452" s="36">
        <v>3657.13</v>
      </c>
      <c r="H2452" s="61">
        <v>443851970</v>
      </c>
      <c r="I2452" s="36">
        <v>0</v>
      </c>
      <c r="J2452" s="36">
        <v>0</v>
      </c>
      <c r="K2452" s="36">
        <v>0</v>
      </c>
      <c r="L2452" s="36">
        <v>3.69</v>
      </c>
      <c r="M2452" s="36">
        <v>9850.81</v>
      </c>
      <c r="N2452" s="37" t="s">
        <v>1726</v>
      </c>
      <c r="O2452" s="14">
        <f t="shared" si="225"/>
        <v>45919.688969907409</v>
      </c>
      <c r="P2452" s="19">
        <f t="shared" si="226"/>
        <v>45919.897303240745</v>
      </c>
      <c r="Q2452" s="20" t="str">
        <f t="shared" si="227"/>
        <v>19/09/2025</v>
      </c>
      <c r="R2452" s="13" t="str">
        <f t="shared" si="228"/>
        <v>21</v>
      </c>
      <c r="S2452" s="13" t="str">
        <f t="shared" si="229"/>
        <v>Fri</v>
      </c>
    </row>
    <row r="2453" spans="1:19" x14ac:dyDescent="0.25">
      <c r="A2453" s="58">
        <v>45919.689398148148</v>
      </c>
      <c r="B2453" s="59">
        <v>444628246</v>
      </c>
      <c r="C2453" s="38" t="s">
        <v>36</v>
      </c>
      <c r="D2453" s="38" t="s">
        <v>38</v>
      </c>
      <c r="E2453" s="38" t="s">
        <v>46</v>
      </c>
      <c r="F2453" s="38" t="s">
        <v>120</v>
      </c>
      <c r="G2453" s="35">
        <v>3655.85</v>
      </c>
      <c r="H2453" s="59">
        <v>443852764</v>
      </c>
      <c r="I2453" s="35">
        <v>0</v>
      </c>
      <c r="J2453" s="35">
        <v>0</v>
      </c>
      <c r="K2453" s="35">
        <v>0</v>
      </c>
      <c r="L2453" s="35">
        <v>0.66</v>
      </c>
      <c r="M2453" s="35">
        <v>9851.4699999999993</v>
      </c>
      <c r="N2453" s="38" t="s">
        <v>1727</v>
      </c>
      <c r="O2453" s="14">
        <f t="shared" si="225"/>
        <v>45919.689398148148</v>
      </c>
      <c r="P2453" s="19">
        <f t="shared" si="226"/>
        <v>45919.897731481484</v>
      </c>
      <c r="Q2453" s="20" t="str">
        <f t="shared" si="227"/>
        <v>19/09/2025</v>
      </c>
      <c r="R2453" s="13" t="str">
        <f t="shared" si="228"/>
        <v>21</v>
      </c>
      <c r="S2453" s="13" t="str">
        <f t="shared" si="229"/>
        <v>Fri</v>
      </c>
    </row>
    <row r="2454" spans="1:19" x14ac:dyDescent="0.25">
      <c r="A2454" s="60">
        <v>45919.689398148148</v>
      </c>
      <c r="B2454" s="61">
        <v>444628247</v>
      </c>
      <c r="C2454" s="37" t="s">
        <v>36</v>
      </c>
      <c r="D2454" s="37" t="s">
        <v>38</v>
      </c>
      <c r="E2454" s="37" t="s">
        <v>46</v>
      </c>
      <c r="F2454" s="37" t="s">
        <v>120</v>
      </c>
      <c r="G2454" s="36">
        <v>3655.85</v>
      </c>
      <c r="H2454" s="61">
        <v>443852765</v>
      </c>
      <c r="I2454" s="36">
        <v>0</v>
      </c>
      <c r="J2454" s="36">
        <v>0</v>
      </c>
      <c r="K2454" s="36">
        <v>0</v>
      </c>
      <c r="L2454" s="36">
        <v>0.68</v>
      </c>
      <c r="M2454" s="36">
        <v>9852.15</v>
      </c>
      <c r="N2454" s="37" t="s">
        <v>1728</v>
      </c>
      <c r="O2454" s="14">
        <f t="shared" si="225"/>
        <v>45919.689398148148</v>
      </c>
      <c r="P2454" s="19">
        <f t="shared" si="226"/>
        <v>45919.897731481484</v>
      </c>
      <c r="Q2454" s="20" t="str">
        <f t="shared" si="227"/>
        <v>19/09/2025</v>
      </c>
      <c r="R2454" s="13" t="str">
        <f t="shared" si="228"/>
        <v>21</v>
      </c>
      <c r="S2454" s="13" t="str">
        <f t="shared" si="229"/>
        <v>Fri</v>
      </c>
    </row>
    <row r="2455" spans="1:19" x14ac:dyDescent="0.25">
      <c r="A2455" s="58">
        <v>45919.689432870371</v>
      </c>
      <c r="B2455" s="59">
        <v>444628262</v>
      </c>
      <c r="C2455" s="38" t="s">
        <v>36</v>
      </c>
      <c r="D2455" s="38" t="s">
        <v>37</v>
      </c>
      <c r="E2455" s="38" t="s">
        <v>45</v>
      </c>
      <c r="F2455" s="38" t="s">
        <v>120</v>
      </c>
      <c r="G2455" s="35">
        <v>3655.91</v>
      </c>
      <c r="H2455" s="59">
        <v>443852778</v>
      </c>
      <c r="I2455" s="35">
        <v>0</v>
      </c>
      <c r="J2455" s="35">
        <v>0</v>
      </c>
      <c r="K2455" s="35">
        <v>0</v>
      </c>
      <c r="L2455" s="35">
        <v>0</v>
      </c>
      <c r="M2455" s="35">
        <v>9852.15</v>
      </c>
      <c r="N2455" s="38" t="s">
        <v>116</v>
      </c>
      <c r="O2455" s="14">
        <f t="shared" si="225"/>
        <v>45919.689432870371</v>
      </c>
      <c r="P2455" s="19">
        <f t="shared" si="226"/>
        <v>45919.897766203707</v>
      </c>
      <c r="Q2455" s="20" t="str">
        <f t="shared" si="227"/>
        <v>19/09/2025</v>
      </c>
      <c r="R2455" s="13" t="str">
        <f t="shared" si="228"/>
        <v>21</v>
      </c>
      <c r="S2455" s="13" t="str">
        <f t="shared" si="229"/>
        <v>Fri</v>
      </c>
    </row>
    <row r="2456" spans="1:19" x14ac:dyDescent="0.25">
      <c r="A2456" s="60">
        <v>45919.689432870371</v>
      </c>
      <c r="B2456" s="61">
        <v>444628264</v>
      </c>
      <c r="C2456" s="37" t="s">
        <v>36</v>
      </c>
      <c r="D2456" s="37" t="s">
        <v>37</v>
      </c>
      <c r="E2456" s="37" t="s">
        <v>45</v>
      </c>
      <c r="F2456" s="37" t="s">
        <v>120</v>
      </c>
      <c r="G2456" s="36">
        <v>3656</v>
      </c>
      <c r="H2456" s="61">
        <v>443852780</v>
      </c>
      <c r="I2456" s="36">
        <v>0</v>
      </c>
      <c r="J2456" s="36">
        <v>0</v>
      </c>
      <c r="K2456" s="36">
        <v>0</v>
      </c>
      <c r="L2456" s="36">
        <v>0</v>
      </c>
      <c r="M2456" s="36">
        <v>9852.15</v>
      </c>
      <c r="N2456" s="37" t="s">
        <v>1385</v>
      </c>
      <c r="O2456" s="14">
        <f t="shared" si="225"/>
        <v>45919.689432870371</v>
      </c>
      <c r="P2456" s="19">
        <f t="shared" si="226"/>
        <v>45919.897766203707</v>
      </c>
      <c r="Q2456" s="20" t="str">
        <f t="shared" si="227"/>
        <v>19/09/2025</v>
      </c>
      <c r="R2456" s="13" t="str">
        <f t="shared" si="228"/>
        <v>21</v>
      </c>
      <c r="S2456" s="13" t="str">
        <f t="shared" si="229"/>
        <v>Fri</v>
      </c>
    </row>
    <row r="2457" spans="1:19" x14ac:dyDescent="0.25">
      <c r="A2457" s="58">
        <v>45919.689976851849</v>
      </c>
      <c r="B2457" s="59">
        <v>444628821</v>
      </c>
      <c r="C2457" s="38" t="s">
        <v>36</v>
      </c>
      <c r="D2457" s="38" t="s">
        <v>38</v>
      </c>
      <c r="E2457" s="38" t="s">
        <v>46</v>
      </c>
      <c r="F2457" s="38" t="s">
        <v>120</v>
      </c>
      <c r="G2457" s="35">
        <v>3655.13</v>
      </c>
      <c r="H2457" s="59">
        <v>443853371</v>
      </c>
      <c r="I2457" s="35">
        <v>0</v>
      </c>
      <c r="J2457" s="35">
        <v>0</v>
      </c>
      <c r="K2457" s="35">
        <v>0</v>
      </c>
      <c r="L2457" s="35">
        <v>0.6</v>
      </c>
      <c r="M2457" s="35">
        <v>9852.75</v>
      </c>
      <c r="N2457" s="38" t="s">
        <v>942</v>
      </c>
      <c r="O2457" s="14">
        <f t="shared" si="225"/>
        <v>45919.689976851849</v>
      </c>
      <c r="P2457" s="19">
        <f t="shared" si="226"/>
        <v>45919.898310185185</v>
      </c>
      <c r="Q2457" s="20" t="str">
        <f t="shared" si="227"/>
        <v>19/09/2025</v>
      </c>
      <c r="R2457" s="13" t="str">
        <f t="shared" si="228"/>
        <v>21</v>
      </c>
      <c r="S2457" s="13" t="str">
        <f t="shared" si="229"/>
        <v>Fri</v>
      </c>
    </row>
    <row r="2458" spans="1:19" x14ac:dyDescent="0.25">
      <c r="A2458" s="60">
        <v>45919.689976851849</v>
      </c>
      <c r="B2458" s="61">
        <v>444628822</v>
      </c>
      <c r="C2458" s="37" t="s">
        <v>36</v>
      </c>
      <c r="D2458" s="37" t="s">
        <v>38</v>
      </c>
      <c r="E2458" s="37" t="s">
        <v>46</v>
      </c>
      <c r="F2458" s="37" t="s">
        <v>120</v>
      </c>
      <c r="G2458" s="36">
        <v>3655.13</v>
      </c>
      <c r="H2458" s="61">
        <v>443853372</v>
      </c>
      <c r="I2458" s="36">
        <v>0</v>
      </c>
      <c r="J2458" s="36">
        <v>0</v>
      </c>
      <c r="K2458" s="36">
        <v>0</v>
      </c>
      <c r="L2458" s="36">
        <v>0.55000000000000004</v>
      </c>
      <c r="M2458" s="36">
        <v>9853.2999999999993</v>
      </c>
      <c r="N2458" s="37" t="s">
        <v>942</v>
      </c>
      <c r="O2458" s="14">
        <f t="shared" si="225"/>
        <v>45919.689976851849</v>
      </c>
      <c r="P2458" s="19">
        <f t="shared" si="226"/>
        <v>45919.898310185185</v>
      </c>
      <c r="Q2458" s="20" t="str">
        <f t="shared" si="227"/>
        <v>19/09/2025</v>
      </c>
      <c r="R2458" s="13" t="str">
        <f t="shared" si="228"/>
        <v>21</v>
      </c>
      <c r="S2458" s="13" t="str">
        <f t="shared" si="229"/>
        <v>Fri</v>
      </c>
    </row>
    <row r="2459" spans="1:19" x14ac:dyDescent="0.25">
      <c r="A2459" s="58">
        <v>45919.689976851849</v>
      </c>
      <c r="B2459" s="59">
        <v>444628824</v>
      </c>
      <c r="C2459" s="38" t="s">
        <v>36</v>
      </c>
      <c r="D2459" s="38" t="s">
        <v>38</v>
      </c>
      <c r="E2459" s="38" t="s">
        <v>46</v>
      </c>
      <c r="F2459" s="38" t="s">
        <v>120</v>
      </c>
      <c r="G2459" s="35">
        <v>3655.03</v>
      </c>
      <c r="H2459" s="59">
        <v>443853374</v>
      </c>
      <c r="I2459" s="35">
        <v>0</v>
      </c>
      <c r="J2459" s="35">
        <v>0</v>
      </c>
      <c r="K2459" s="35">
        <v>0</v>
      </c>
      <c r="L2459" s="35">
        <v>0.47</v>
      </c>
      <c r="M2459" s="35">
        <v>9853.77</v>
      </c>
      <c r="N2459" s="38" t="s">
        <v>1307</v>
      </c>
      <c r="O2459" s="14">
        <f t="shared" si="225"/>
        <v>45919.689976851849</v>
      </c>
      <c r="P2459" s="19">
        <f t="shared" si="226"/>
        <v>45919.898310185185</v>
      </c>
      <c r="Q2459" s="20" t="str">
        <f t="shared" si="227"/>
        <v>19/09/2025</v>
      </c>
      <c r="R2459" s="13" t="str">
        <f t="shared" si="228"/>
        <v>21</v>
      </c>
      <c r="S2459" s="13" t="str">
        <f t="shared" si="229"/>
        <v>Fri</v>
      </c>
    </row>
    <row r="2460" spans="1:19" x14ac:dyDescent="0.25">
      <c r="A2460" s="60">
        <v>45919.690011574072</v>
      </c>
      <c r="B2460" s="61">
        <v>444628851</v>
      </c>
      <c r="C2460" s="37" t="s">
        <v>36</v>
      </c>
      <c r="D2460" s="37" t="s">
        <v>37</v>
      </c>
      <c r="E2460" s="37" t="s">
        <v>45</v>
      </c>
      <c r="F2460" s="37" t="s">
        <v>120</v>
      </c>
      <c r="G2460" s="36">
        <v>3655.29</v>
      </c>
      <c r="H2460" s="61">
        <v>443853404</v>
      </c>
      <c r="I2460" s="36">
        <v>0</v>
      </c>
      <c r="J2460" s="36">
        <v>0</v>
      </c>
      <c r="K2460" s="36">
        <v>0</v>
      </c>
      <c r="L2460" s="36">
        <v>0</v>
      </c>
      <c r="M2460" s="36">
        <v>9853.77</v>
      </c>
      <c r="N2460" s="37" t="s">
        <v>109</v>
      </c>
      <c r="O2460" s="14">
        <f t="shared" si="225"/>
        <v>45919.690011574072</v>
      </c>
      <c r="P2460" s="19">
        <f t="shared" si="226"/>
        <v>45919.898344907408</v>
      </c>
      <c r="Q2460" s="20" t="str">
        <f t="shared" si="227"/>
        <v>19/09/2025</v>
      </c>
      <c r="R2460" s="13" t="str">
        <f t="shared" si="228"/>
        <v>21</v>
      </c>
      <c r="S2460" s="13" t="str">
        <f t="shared" si="229"/>
        <v>Fri</v>
      </c>
    </row>
    <row r="2461" spans="1:19" x14ac:dyDescent="0.25">
      <c r="A2461" s="58">
        <v>45919.690011574072</v>
      </c>
      <c r="B2461" s="59">
        <v>444628852</v>
      </c>
      <c r="C2461" s="38" t="s">
        <v>36</v>
      </c>
      <c r="D2461" s="38" t="s">
        <v>37</v>
      </c>
      <c r="E2461" s="38" t="s">
        <v>45</v>
      </c>
      <c r="F2461" s="38" t="s">
        <v>120</v>
      </c>
      <c r="G2461" s="35">
        <v>3655.29</v>
      </c>
      <c r="H2461" s="59">
        <v>443853405</v>
      </c>
      <c r="I2461" s="35">
        <v>0</v>
      </c>
      <c r="J2461" s="35">
        <v>0</v>
      </c>
      <c r="K2461" s="35">
        <v>0</v>
      </c>
      <c r="L2461" s="35">
        <v>0</v>
      </c>
      <c r="M2461" s="35">
        <v>9853.77</v>
      </c>
      <c r="N2461" s="38" t="s">
        <v>108</v>
      </c>
      <c r="O2461" s="14">
        <f t="shared" si="225"/>
        <v>45919.690011574072</v>
      </c>
      <c r="P2461" s="19">
        <f t="shared" si="226"/>
        <v>45919.898344907408</v>
      </c>
      <c r="Q2461" s="20" t="str">
        <f t="shared" si="227"/>
        <v>19/09/2025</v>
      </c>
      <c r="R2461" s="13" t="str">
        <f t="shared" si="228"/>
        <v>21</v>
      </c>
      <c r="S2461" s="13" t="str">
        <f t="shared" si="229"/>
        <v>Fri</v>
      </c>
    </row>
    <row r="2462" spans="1:19" x14ac:dyDescent="0.25">
      <c r="A2462" s="60">
        <v>45919.690011574072</v>
      </c>
      <c r="B2462" s="61">
        <v>444628853</v>
      </c>
      <c r="C2462" s="37" t="s">
        <v>36</v>
      </c>
      <c r="D2462" s="37" t="s">
        <v>37</v>
      </c>
      <c r="E2462" s="37" t="s">
        <v>45</v>
      </c>
      <c r="F2462" s="37" t="s">
        <v>120</v>
      </c>
      <c r="G2462" s="36">
        <v>3655.25</v>
      </c>
      <c r="H2462" s="61">
        <v>443853406</v>
      </c>
      <c r="I2462" s="36">
        <v>0</v>
      </c>
      <c r="J2462" s="36">
        <v>0</v>
      </c>
      <c r="K2462" s="36">
        <v>0</v>
      </c>
      <c r="L2462" s="36">
        <v>0</v>
      </c>
      <c r="M2462" s="36">
        <v>9853.77</v>
      </c>
      <c r="N2462" s="37" t="s">
        <v>77</v>
      </c>
      <c r="O2462" s="14">
        <f t="shared" si="225"/>
        <v>45919.690011574072</v>
      </c>
      <c r="P2462" s="19">
        <f t="shared" si="226"/>
        <v>45919.898344907408</v>
      </c>
      <c r="Q2462" s="20" t="str">
        <f t="shared" si="227"/>
        <v>19/09/2025</v>
      </c>
      <c r="R2462" s="13" t="str">
        <f t="shared" si="228"/>
        <v>21</v>
      </c>
      <c r="S2462" s="13" t="str">
        <f t="shared" si="229"/>
        <v>Fri</v>
      </c>
    </row>
    <row r="2463" spans="1:19" x14ac:dyDescent="0.25">
      <c r="A2463" s="58">
        <v>45919.690011574072</v>
      </c>
      <c r="B2463" s="59">
        <v>444628854</v>
      </c>
      <c r="C2463" s="38" t="s">
        <v>36</v>
      </c>
      <c r="D2463" s="38" t="s">
        <v>37</v>
      </c>
      <c r="E2463" s="38" t="s">
        <v>45</v>
      </c>
      <c r="F2463" s="38" t="s">
        <v>120</v>
      </c>
      <c r="G2463" s="35">
        <v>3655.25</v>
      </c>
      <c r="H2463" s="59">
        <v>443853408</v>
      </c>
      <c r="I2463" s="35">
        <v>0</v>
      </c>
      <c r="J2463" s="35">
        <v>0</v>
      </c>
      <c r="K2463" s="35">
        <v>0</v>
      </c>
      <c r="L2463" s="35">
        <v>0</v>
      </c>
      <c r="M2463" s="35">
        <v>9853.77</v>
      </c>
      <c r="N2463" s="38" t="s">
        <v>47</v>
      </c>
      <c r="O2463" s="14">
        <f t="shared" si="225"/>
        <v>45919.690011574072</v>
      </c>
      <c r="P2463" s="19">
        <f t="shared" si="226"/>
        <v>45919.898344907408</v>
      </c>
      <c r="Q2463" s="20" t="str">
        <f t="shared" si="227"/>
        <v>19/09/2025</v>
      </c>
      <c r="R2463" s="13" t="str">
        <f t="shared" si="228"/>
        <v>21</v>
      </c>
      <c r="S2463" s="13" t="str">
        <f t="shared" si="229"/>
        <v>Fri</v>
      </c>
    </row>
    <row r="2464" spans="1:19" x14ac:dyDescent="0.25">
      <c r="A2464" s="60">
        <v>45919.690023148149</v>
      </c>
      <c r="B2464" s="61">
        <v>444628856</v>
      </c>
      <c r="C2464" s="37" t="s">
        <v>36</v>
      </c>
      <c r="D2464" s="37" t="s">
        <v>37</v>
      </c>
      <c r="E2464" s="37" t="s">
        <v>45</v>
      </c>
      <c r="F2464" s="37" t="s">
        <v>120</v>
      </c>
      <c r="G2464" s="36">
        <v>3655.25</v>
      </c>
      <c r="H2464" s="61">
        <v>443853411</v>
      </c>
      <c r="I2464" s="36">
        <v>0</v>
      </c>
      <c r="J2464" s="36">
        <v>0</v>
      </c>
      <c r="K2464" s="36">
        <v>0</v>
      </c>
      <c r="L2464" s="36">
        <v>0</v>
      </c>
      <c r="M2464" s="36">
        <v>9853.77</v>
      </c>
      <c r="N2464" s="37" t="s">
        <v>48</v>
      </c>
      <c r="O2464" s="14">
        <f t="shared" si="225"/>
        <v>45919.690023148149</v>
      </c>
      <c r="P2464" s="19">
        <f t="shared" si="226"/>
        <v>45919.898356481484</v>
      </c>
      <c r="Q2464" s="20" t="str">
        <f t="shared" si="227"/>
        <v>19/09/2025</v>
      </c>
      <c r="R2464" s="13" t="str">
        <f t="shared" si="228"/>
        <v>21</v>
      </c>
      <c r="S2464" s="13" t="str">
        <f t="shared" si="229"/>
        <v>Fri</v>
      </c>
    </row>
    <row r="2465" spans="1:19" x14ac:dyDescent="0.25">
      <c r="A2465" s="58">
        <v>45919.690023148149</v>
      </c>
      <c r="B2465" s="59">
        <v>444628858</v>
      </c>
      <c r="C2465" s="38" t="s">
        <v>36</v>
      </c>
      <c r="D2465" s="38" t="s">
        <v>37</v>
      </c>
      <c r="E2465" s="38" t="s">
        <v>45</v>
      </c>
      <c r="F2465" s="38" t="s">
        <v>120</v>
      </c>
      <c r="G2465" s="35">
        <v>3655.25</v>
      </c>
      <c r="H2465" s="59">
        <v>443853413</v>
      </c>
      <c r="I2465" s="35">
        <v>0</v>
      </c>
      <c r="J2465" s="35">
        <v>0</v>
      </c>
      <c r="K2465" s="35">
        <v>0</v>
      </c>
      <c r="L2465" s="35">
        <v>0</v>
      </c>
      <c r="M2465" s="35">
        <v>9853.77</v>
      </c>
      <c r="N2465" s="38" t="s">
        <v>114</v>
      </c>
      <c r="O2465" s="14">
        <f t="shared" si="225"/>
        <v>45919.690023148149</v>
      </c>
      <c r="P2465" s="19">
        <f t="shared" si="226"/>
        <v>45919.898356481484</v>
      </c>
      <c r="Q2465" s="20" t="str">
        <f t="shared" si="227"/>
        <v>19/09/2025</v>
      </c>
      <c r="R2465" s="13" t="str">
        <f t="shared" si="228"/>
        <v>21</v>
      </c>
      <c r="S2465" s="13" t="str">
        <f t="shared" si="229"/>
        <v>Fri</v>
      </c>
    </row>
    <row r="2466" spans="1:19" x14ac:dyDescent="0.25">
      <c r="A2466" s="60">
        <v>45919.690023148149</v>
      </c>
      <c r="B2466" s="61">
        <v>444628864</v>
      </c>
      <c r="C2466" s="37" t="s">
        <v>36</v>
      </c>
      <c r="D2466" s="37" t="s">
        <v>37</v>
      </c>
      <c r="E2466" s="37" t="s">
        <v>45</v>
      </c>
      <c r="F2466" s="37" t="s">
        <v>120</v>
      </c>
      <c r="G2466" s="36">
        <v>3655.24</v>
      </c>
      <c r="H2466" s="61">
        <v>443853419</v>
      </c>
      <c r="I2466" s="36">
        <v>0</v>
      </c>
      <c r="J2466" s="36">
        <v>0</v>
      </c>
      <c r="K2466" s="36">
        <v>0</v>
      </c>
      <c r="L2466" s="36">
        <v>0</v>
      </c>
      <c r="M2466" s="36">
        <v>9853.77</v>
      </c>
      <c r="N2466" s="37" t="s">
        <v>52</v>
      </c>
      <c r="O2466" s="14">
        <f t="shared" si="225"/>
        <v>45919.690023148149</v>
      </c>
      <c r="P2466" s="19">
        <f t="shared" si="226"/>
        <v>45919.898356481484</v>
      </c>
      <c r="Q2466" s="20" t="str">
        <f t="shared" si="227"/>
        <v>19/09/2025</v>
      </c>
      <c r="R2466" s="13" t="str">
        <f t="shared" si="228"/>
        <v>21</v>
      </c>
      <c r="S2466" s="13" t="str">
        <f t="shared" si="229"/>
        <v>Fri</v>
      </c>
    </row>
    <row r="2467" spans="1:19" x14ac:dyDescent="0.25">
      <c r="A2467" s="58">
        <v>45919.690555555557</v>
      </c>
      <c r="B2467" s="59">
        <v>444629157</v>
      </c>
      <c r="C2467" s="38" t="s">
        <v>36</v>
      </c>
      <c r="D2467" s="38" t="s">
        <v>38</v>
      </c>
      <c r="E2467" s="38" t="s">
        <v>46</v>
      </c>
      <c r="F2467" s="38" t="s">
        <v>120</v>
      </c>
      <c r="G2467" s="35">
        <v>3656.96</v>
      </c>
      <c r="H2467" s="59">
        <v>443853764</v>
      </c>
      <c r="I2467" s="35">
        <v>0</v>
      </c>
      <c r="J2467" s="35">
        <v>0</v>
      </c>
      <c r="K2467" s="35">
        <v>0</v>
      </c>
      <c r="L2467" s="35">
        <v>1.67</v>
      </c>
      <c r="M2467" s="35">
        <v>9855.44</v>
      </c>
      <c r="N2467" s="38" t="s">
        <v>1729</v>
      </c>
      <c r="O2467" s="14">
        <f t="shared" si="225"/>
        <v>45919.690555555557</v>
      </c>
      <c r="P2467" s="19">
        <f t="shared" si="226"/>
        <v>45919.898888888893</v>
      </c>
      <c r="Q2467" s="20" t="str">
        <f t="shared" si="227"/>
        <v>19/09/2025</v>
      </c>
      <c r="R2467" s="13" t="str">
        <f t="shared" si="228"/>
        <v>21</v>
      </c>
      <c r="S2467" s="13" t="str">
        <f t="shared" si="229"/>
        <v>Fri</v>
      </c>
    </row>
    <row r="2468" spans="1:19" x14ac:dyDescent="0.25">
      <c r="A2468" s="60">
        <v>45919.690555555557</v>
      </c>
      <c r="B2468" s="61">
        <v>444629158</v>
      </c>
      <c r="C2468" s="37" t="s">
        <v>36</v>
      </c>
      <c r="D2468" s="37" t="s">
        <v>38</v>
      </c>
      <c r="E2468" s="37" t="s">
        <v>46</v>
      </c>
      <c r="F2468" s="37" t="s">
        <v>120</v>
      </c>
      <c r="G2468" s="36">
        <v>3656.96</v>
      </c>
      <c r="H2468" s="61">
        <v>443853765</v>
      </c>
      <c r="I2468" s="36">
        <v>0</v>
      </c>
      <c r="J2468" s="36">
        <v>0</v>
      </c>
      <c r="K2468" s="36">
        <v>0</v>
      </c>
      <c r="L2468" s="36">
        <v>1.67</v>
      </c>
      <c r="M2468" s="36">
        <v>9857.11</v>
      </c>
      <c r="N2468" s="37" t="s">
        <v>1730</v>
      </c>
      <c r="O2468" s="14">
        <f t="shared" si="225"/>
        <v>45919.690555555557</v>
      </c>
      <c r="P2468" s="19">
        <f t="shared" si="226"/>
        <v>45919.898888888893</v>
      </c>
      <c r="Q2468" s="20" t="str">
        <f t="shared" si="227"/>
        <v>19/09/2025</v>
      </c>
      <c r="R2468" s="13" t="str">
        <f t="shared" si="228"/>
        <v>21</v>
      </c>
      <c r="S2468" s="13" t="str">
        <f t="shared" si="229"/>
        <v>Fri</v>
      </c>
    </row>
    <row r="2469" spans="1:19" x14ac:dyDescent="0.25">
      <c r="A2469" s="58">
        <v>45919.690555555557</v>
      </c>
      <c r="B2469" s="59">
        <v>444629159</v>
      </c>
      <c r="C2469" s="38" t="s">
        <v>36</v>
      </c>
      <c r="D2469" s="38" t="s">
        <v>38</v>
      </c>
      <c r="E2469" s="38" t="s">
        <v>46</v>
      </c>
      <c r="F2469" s="38" t="s">
        <v>120</v>
      </c>
      <c r="G2469" s="35">
        <v>3656.96</v>
      </c>
      <c r="H2469" s="59">
        <v>443853766</v>
      </c>
      <c r="I2469" s="35">
        <v>0</v>
      </c>
      <c r="J2469" s="35">
        <v>0</v>
      </c>
      <c r="K2469" s="35">
        <v>0</v>
      </c>
      <c r="L2469" s="35">
        <v>1.71</v>
      </c>
      <c r="M2469" s="35">
        <v>9858.82</v>
      </c>
      <c r="N2469" s="38" t="s">
        <v>1730</v>
      </c>
      <c r="O2469" s="14">
        <f t="shared" si="225"/>
        <v>45919.690555555557</v>
      </c>
      <c r="P2469" s="19">
        <f t="shared" si="226"/>
        <v>45919.898888888893</v>
      </c>
      <c r="Q2469" s="20" t="str">
        <f t="shared" si="227"/>
        <v>19/09/2025</v>
      </c>
      <c r="R2469" s="13" t="str">
        <f t="shared" si="228"/>
        <v>21</v>
      </c>
      <c r="S2469" s="13" t="str">
        <f t="shared" si="229"/>
        <v>Fri</v>
      </c>
    </row>
    <row r="2470" spans="1:19" x14ac:dyDescent="0.25">
      <c r="A2470" s="60">
        <v>45919.691863425927</v>
      </c>
      <c r="B2470" s="61">
        <v>444630609</v>
      </c>
      <c r="C2470" s="37" t="s">
        <v>36</v>
      </c>
      <c r="D2470" s="37" t="s">
        <v>38</v>
      </c>
      <c r="E2470" s="37" t="s">
        <v>46</v>
      </c>
      <c r="F2470" s="37" t="s">
        <v>120</v>
      </c>
      <c r="G2470" s="36">
        <v>3658.32</v>
      </c>
      <c r="H2470" s="61">
        <v>443855252</v>
      </c>
      <c r="I2470" s="36">
        <v>0</v>
      </c>
      <c r="J2470" s="36">
        <v>0</v>
      </c>
      <c r="K2470" s="36">
        <v>0</v>
      </c>
      <c r="L2470" s="36">
        <v>3.07</v>
      </c>
      <c r="M2470" s="36">
        <v>9861.89</v>
      </c>
      <c r="N2470" s="37" t="s">
        <v>1731</v>
      </c>
      <c r="O2470" s="14">
        <f t="shared" ref="O2470:O2533" si="230">A2470</f>
        <v>45919.691863425927</v>
      </c>
      <c r="P2470" s="19">
        <f t="shared" ref="P2470:P2533" si="231">O2470+(5/24)</f>
        <v>45919.900196759263</v>
      </c>
      <c r="Q2470" s="20" t="str">
        <f t="shared" ref="Q2470:Q2533" si="232">TEXT(P2470,"dd/mm/yyyy")</f>
        <v>19/09/2025</v>
      </c>
      <c r="R2470" s="13" t="str">
        <f t="shared" ref="R2470:R2533" si="233">TEXT(P2470,"hh")</f>
        <v>21</v>
      </c>
      <c r="S2470" s="13" t="str">
        <f t="shared" ref="S2470:S2533" si="234">TEXT(P2470,"ddd")</f>
        <v>Fri</v>
      </c>
    </row>
    <row r="2471" spans="1:19" x14ac:dyDescent="0.25">
      <c r="A2471" s="58">
        <v>45919.691863425927</v>
      </c>
      <c r="B2471" s="59">
        <v>444630610</v>
      </c>
      <c r="C2471" s="38" t="s">
        <v>36</v>
      </c>
      <c r="D2471" s="38" t="s">
        <v>38</v>
      </c>
      <c r="E2471" s="38" t="s">
        <v>46</v>
      </c>
      <c r="F2471" s="38" t="s">
        <v>120</v>
      </c>
      <c r="G2471" s="35">
        <v>3658.32</v>
      </c>
      <c r="H2471" s="59">
        <v>443855254</v>
      </c>
      <c r="I2471" s="35">
        <v>0</v>
      </c>
      <c r="J2471" s="35">
        <v>0</v>
      </c>
      <c r="K2471" s="35">
        <v>0</v>
      </c>
      <c r="L2471" s="35">
        <v>3.07</v>
      </c>
      <c r="M2471" s="35">
        <v>9864.9599999999991</v>
      </c>
      <c r="N2471" s="38" t="s">
        <v>1731</v>
      </c>
      <c r="O2471" s="14">
        <f t="shared" si="230"/>
        <v>45919.691863425927</v>
      </c>
      <c r="P2471" s="19">
        <f t="shared" si="231"/>
        <v>45919.900196759263</v>
      </c>
      <c r="Q2471" s="20" t="str">
        <f t="shared" si="232"/>
        <v>19/09/2025</v>
      </c>
      <c r="R2471" s="13" t="str">
        <f t="shared" si="233"/>
        <v>21</v>
      </c>
      <c r="S2471" s="13" t="str">
        <f t="shared" si="234"/>
        <v>Fri</v>
      </c>
    </row>
    <row r="2472" spans="1:19" x14ac:dyDescent="0.25">
      <c r="A2472" s="60">
        <v>45919.692349537036</v>
      </c>
      <c r="B2472" s="61">
        <v>444631530</v>
      </c>
      <c r="C2472" s="37" t="s">
        <v>36</v>
      </c>
      <c r="D2472" s="37" t="s">
        <v>38</v>
      </c>
      <c r="E2472" s="37" t="s">
        <v>46</v>
      </c>
      <c r="F2472" s="37" t="s">
        <v>120</v>
      </c>
      <c r="G2472" s="36">
        <v>3658.75</v>
      </c>
      <c r="H2472" s="61">
        <v>443856198</v>
      </c>
      <c r="I2472" s="36">
        <v>0</v>
      </c>
      <c r="J2472" s="36">
        <v>0</v>
      </c>
      <c r="K2472" s="36">
        <v>0</v>
      </c>
      <c r="L2472" s="36">
        <v>3.48</v>
      </c>
      <c r="M2472" s="36">
        <v>9868.44</v>
      </c>
      <c r="N2472" s="37" t="s">
        <v>1732</v>
      </c>
      <c r="O2472" s="14">
        <f t="shared" si="230"/>
        <v>45919.692349537036</v>
      </c>
      <c r="P2472" s="19">
        <f t="shared" si="231"/>
        <v>45919.900682870371</v>
      </c>
      <c r="Q2472" s="20" t="str">
        <f t="shared" si="232"/>
        <v>19/09/2025</v>
      </c>
      <c r="R2472" s="13" t="str">
        <f t="shared" si="233"/>
        <v>21</v>
      </c>
      <c r="S2472" s="13" t="str">
        <f t="shared" si="234"/>
        <v>Fri</v>
      </c>
    </row>
    <row r="2473" spans="1:19" x14ac:dyDescent="0.25">
      <c r="A2473" s="58">
        <v>45919.692361111112</v>
      </c>
      <c r="B2473" s="59">
        <v>444631571</v>
      </c>
      <c r="C2473" s="38" t="s">
        <v>36</v>
      </c>
      <c r="D2473" s="38" t="s">
        <v>38</v>
      </c>
      <c r="E2473" s="38" t="s">
        <v>46</v>
      </c>
      <c r="F2473" s="38" t="s">
        <v>120</v>
      </c>
      <c r="G2473" s="35">
        <v>3658.8</v>
      </c>
      <c r="H2473" s="59">
        <v>443856239</v>
      </c>
      <c r="I2473" s="35">
        <v>0</v>
      </c>
      <c r="J2473" s="35">
        <v>0</v>
      </c>
      <c r="K2473" s="35">
        <v>0</v>
      </c>
      <c r="L2473" s="35">
        <v>3.55</v>
      </c>
      <c r="M2473" s="35">
        <v>9871.99</v>
      </c>
      <c r="N2473" s="38" t="s">
        <v>1733</v>
      </c>
      <c r="O2473" s="14">
        <f t="shared" si="230"/>
        <v>45919.692361111112</v>
      </c>
      <c r="P2473" s="19">
        <f t="shared" si="231"/>
        <v>45919.900694444448</v>
      </c>
      <c r="Q2473" s="20" t="str">
        <f t="shared" si="232"/>
        <v>19/09/2025</v>
      </c>
      <c r="R2473" s="13" t="str">
        <f t="shared" si="233"/>
        <v>21</v>
      </c>
      <c r="S2473" s="13" t="str">
        <f t="shared" si="234"/>
        <v>Fri</v>
      </c>
    </row>
    <row r="2474" spans="1:19" x14ac:dyDescent="0.25">
      <c r="A2474" s="60">
        <v>45919.692361111112</v>
      </c>
      <c r="B2474" s="61">
        <v>444631572</v>
      </c>
      <c r="C2474" s="37" t="s">
        <v>36</v>
      </c>
      <c r="D2474" s="37" t="s">
        <v>38</v>
      </c>
      <c r="E2474" s="37" t="s">
        <v>46</v>
      </c>
      <c r="F2474" s="37" t="s">
        <v>120</v>
      </c>
      <c r="G2474" s="36">
        <v>3658.8</v>
      </c>
      <c r="H2474" s="61">
        <v>443856240</v>
      </c>
      <c r="I2474" s="36">
        <v>0</v>
      </c>
      <c r="J2474" s="36">
        <v>0</v>
      </c>
      <c r="K2474" s="36">
        <v>0</v>
      </c>
      <c r="L2474" s="36">
        <v>3.56</v>
      </c>
      <c r="M2474" s="36">
        <v>9875.5499999999993</v>
      </c>
      <c r="N2474" s="37" t="s">
        <v>1733</v>
      </c>
      <c r="O2474" s="14">
        <f t="shared" si="230"/>
        <v>45919.692361111112</v>
      </c>
      <c r="P2474" s="19">
        <f t="shared" si="231"/>
        <v>45919.900694444448</v>
      </c>
      <c r="Q2474" s="20" t="str">
        <f t="shared" si="232"/>
        <v>19/09/2025</v>
      </c>
      <c r="R2474" s="13" t="str">
        <f t="shared" si="233"/>
        <v>21</v>
      </c>
      <c r="S2474" s="13" t="str">
        <f t="shared" si="234"/>
        <v>Fri</v>
      </c>
    </row>
    <row r="2475" spans="1:19" x14ac:dyDescent="0.25">
      <c r="A2475" s="58">
        <v>45919.692835648151</v>
      </c>
      <c r="B2475" s="59">
        <v>444632015</v>
      </c>
      <c r="C2475" s="38" t="s">
        <v>36</v>
      </c>
      <c r="D2475" s="38" t="s">
        <v>38</v>
      </c>
      <c r="E2475" s="38" t="s">
        <v>46</v>
      </c>
      <c r="F2475" s="38" t="s">
        <v>120</v>
      </c>
      <c r="G2475" s="35">
        <v>3657.9</v>
      </c>
      <c r="H2475" s="59">
        <v>443856733</v>
      </c>
      <c r="I2475" s="35">
        <v>0</v>
      </c>
      <c r="J2475" s="35">
        <v>0</v>
      </c>
      <c r="K2475" s="35">
        <v>0</v>
      </c>
      <c r="L2475" s="35">
        <v>2.61</v>
      </c>
      <c r="M2475" s="35">
        <v>9878.16</v>
      </c>
      <c r="N2475" s="38" t="s">
        <v>1734</v>
      </c>
      <c r="O2475" s="14">
        <f t="shared" si="230"/>
        <v>45919.692835648151</v>
      </c>
      <c r="P2475" s="19">
        <f t="shared" si="231"/>
        <v>45919.901168981487</v>
      </c>
      <c r="Q2475" s="20" t="str">
        <f t="shared" si="232"/>
        <v>19/09/2025</v>
      </c>
      <c r="R2475" s="13" t="str">
        <f t="shared" si="233"/>
        <v>21</v>
      </c>
      <c r="S2475" s="13" t="str">
        <f t="shared" si="234"/>
        <v>Fri</v>
      </c>
    </row>
    <row r="2476" spans="1:19" x14ac:dyDescent="0.25">
      <c r="A2476" s="60">
        <v>45919.692835648151</v>
      </c>
      <c r="B2476" s="61">
        <v>444632016</v>
      </c>
      <c r="C2476" s="37" t="s">
        <v>36</v>
      </c>
      <c r="D2476" s="37" t="s">
        <v>38</v>
      </c>
      <c r="E2476" s="37" t="s">
        <v>46</v>
      </c>
      <c r="F2476" s="37" t="s">
        <v>120</v>
      </c>
      <c r="G2476" s="36">
        <v>3657.84</v>
      </c>
      <c r="H2476" s="61">
        <v>443856734</v>
      </c>
      <c r="I2476" s="36">
        <v>0</v>
      </c>
      <c r="J2476" s="36">
        <v>0</v>
      </c>
      <c r="K2476" s="36">
        <v>0</v>
      </c>
      <c r="L2476" s="36">
        <v>1.93</v>
      </c>
      <c r="M2476" s="36">
        <v>9880.09</v>
      </c>
      <c r="N2476" s="37" t="s">
        <v>1735</v>
      </c>
      <c r="O2476" s="14">
        <f t="shared" si="230"/>
        <v>45919.692835648151</v>
      </c>
      <c r="P2476" s="19">
        <f t="shared" si="231"/>
        <v>45919.901168981487</v>
      </c>
      <c r="Q2476" s="20" t="str">
        <f t="shared" si="232"/>
        <v>19/09/2025</v>
      </c>
      <c r="R2476" s="13" t="str">
        <f t="shared" si="233"/>
        <v>21</v>
      </c>
      <c r="S2476" s="13" t="str">
        <f t="shared" si="234"/>
        <v>Fri</v>
      </c>
    </row>
    <row r="2477" spans="1:19" x14ac:dyDescent="0.25">
      <c r="A2477" s="58">
        <v>45919.692835648151</v>
      </c>
      <c r="B2477" s="59">
        <v>444632017</v>
      </c>
      <c r="C2477" s="38" t="s">
        <v>36</v>
      </c>
      <c r="D2477" s="38" t="s">
        <v>38</v>
      </c>
      <c r="E2477" s="38" t="s">
        <v>46</v>
      </c>
      <c r="F2477" s="38" t="s">
        <v>120</v>
      </c>
      <c r="G2477" s="35">
        <v>3657.84</v>
      </c>
      <c r="H2477" s="59">
        <v>443856735</v>
      </c>
      <c r="I2477" s="35">
        <v>0</v>
      </c>
      <c r="J2477" s="35">
        <v>0</v>
      </c>
      <c r="K2477" s="35">
        <v>0</v>
      </c>
      <c r="L2477" s="35">
        <v>1.84</v>
      </c>
      <c r="M2477" s="35">
        <v>9881.93</v>
      </c>
      <c r="N2477" s="38" t="s">
        <v>1736</v>
      </c>
      <c r="O2477" s="14">
        <f t="shared" si="230"/>
        <v>45919.692835648151</v>
      </c>
      <c r="P2477" s="19">
        <f t="shared" si="231"/>
        <v>45919.901168981487</v>
      </c>
      <c r="Q2477" s="20" t="str">
        <f t="shared" si="232"/>
        <v>19/09/2025</v>
      </c>
      <c r="R2477" s="13" t="str">
        <f t="shared" si="233"/>
        <v>21</v>
      </c>
      <c r="S2477" s="13" t="str">
        <f t="shared" si="234"/>
        <v>Fri</v>
      </c>
    </row>
    <row r="2478" spans="1:19" x14ac:dyDescent="0.25">
      <c r="A2478" s="60">
        <v>45919.693020833336</v>
      </c>
      <c r="B2478" s="61">
        <v>444632135</v>
      </c>
      <c r="C2478" s="37" t="s">
        <v>36</v>
      </c>
      <c r="D2478" s="37" t="s">
        <v>37</v>
      </c>
      <c r="E2478" s="37" t="s">
        <v>45</v>
      </c>
      <c r="F2478" s="37" t="s">
        <v>120</v>
      </c>
      <c r="G2478" s="36">
        <v>3657.11</v>
      </c>
      <c r="H2478" s="61">
        <v>443856861</v>
      </c>
      <c r="I2478" s="36">
        <v>0</v>
      </c>
      <c r="J2478" s="36">
        <v>0</v>
      </c>
      <c r="K2478" s="36">
        <v>0</v>
      </c>
      <c r="L2478" s="36">
        <v>0</v>
      </c>
      <c r="M2478" s="36">
        <v>9881.93</v>
      </c>
      <c r="N2478" s="37" t="s">
        <v>114</v>
      </c>
      <c r="O2478" s="14">
        <f t="shared" si="230"/>
        <v>45919.693020833336</v>
      </c>
      <c r="P2478" s="19">
        <f t="shared" si="231"/>
        <v>45919.901354166672</v>
      </c>
      <c r="Q2478" s="20" t="str">
        <f t="shared" si="232"/>
        <v>19/09/2025</v>
      </c>
      <c r="R2478" s="13" t="str">
        <f t="shared" si="233"/>
        <v>21</v>
      </c>
      <c r="S2478" s="13" t="str">
        <f t="shared" si="234"/>
        <v>Fri</v>
      </c>
    </row>
    <row r="2479" spans="1:19" x14ac:dyDescent="0.25">
      <c r="A2479" s="58">
        <v>45919.693020833336</v>
      </c>
      <c r="B2479" s="59">
        <v>444632139</v>
      </c>
      <c r="C2479" s="38" t="s">
        <v>36</v>
      </c>
      <c r="D2479" s="38" t="s">
        <v>37</v>
      </c>
      <c r="E2479" s="38" t="s">
        <v>45</v>
      </c>
      <c r="F2479" s="38" t="s">
        <v>120</v>
      </c>
      <c r="G2479" s="35">
        <v>3657.1</v>
      </c>
      <c r="H2479" s="59">
        <v>443856864</v>
      </c>
      <c r="I2479" s="35">
        <v>0</v>
      </c>
      <c r="J2479" s="35">
        <v>0</v>
      </c>
      <c r="K2479" s="35">
        <v>0</v>
      </c>
      <c r="L2479" s="35">
        <v>0</v>
      </c>
      <c r="M2479" s="35">
        <v>9881.93</v>
      </c>
      <c r="N2479" s="38" t="s">
        <v>109</v>
      </c>
      <c r="O2479" s="14">
        <f t="shared" si="230"/>
        <v>45919.693020833336</v>
      </c>
      <c r="P2479" s="19">
        <f t="shared" si="231"/>
        <v>45919.901354166672</v>
      </c>
      <c r="Q2479" s="20" t="str">
        <f t="shared" si="232"/>
        <v>19/09/2025</v>
      </c>
      <c r="R2479" s="13" t="str">
        <f t="shared" si="233"/>
        <v>21</v>
      </c>
      <c r="S2479" s="13" t="str">
        <f t="shared" si="234"/>
        <v>Fri</v>
      </c>
    </row>
    <row r="2480" spans="1:19" x14ac:dyDescent="0.25">
      <c r="A2480" s="60">
        <v>45919.693020833336</v>
      </c>
      <c r="B2480" s="61">
        <v>444632140</v>
      </c>
      <c r="C2480" s="37" t="s">
        <v>36</v>
      </c>
      <c r="D2480" s="37" t="s">
        <v>37</v>
      </c>
      <c r="E2480" s="37" t="s">
        <v>45</v>
      </c>
      <c r="F2480" s="37" t="s">
        <v>120</v>
      </c>
      <c r="G2480" s="36">
        <v>3657.09</v>
      </c>
      <c r="H2480" s="61">
        <v>443856866</v>
      </c>
      <c r="I2480" s="36">
        <v>0</v>
      </c>
      <c r="J2480" s="36">
        <v>0</v>
      </c>
      <c r="K2480" s="36">
        <v>0</v>
      </c>
      <c r="L2480" s="36">
        <v>0</v>
      </c>
      <c r="M2480" s="36">
        <v>9881.93</v>
      </c>
      <c r="N2480" s="37" t="s">
        <v>47</v>
      </c>
      <c r="O2480" s="14">
        <f t="shared" si="230"/>
        <v>45919.693020833336</v>
      </c>
      <c r="P2480" s="19">
        <f t="shared" si="231"/>
        <v>45919.901354166672</v>
      </c>
      <c r="Q2480" s="20" t="str">
        <f t="shared" si="232"/>
        <v>19/09/2025</v>
      </c>
      <c r="R2480" s="13" t="str">
        <f t="shared" si="233"/>
        <v>21</v>
      </c>
      <c r="S2480" s="13" t="str">
        <f t="shared" si="234"/>
        <v>Fri</v>
      </c>
    </row>
    <row r="2481" spans="1:19" x14ac:dyDescent="0.25">
      <c r="A2481" s="58">
        <v>45919.693020833336</v>
      </c>
      <c r="B2481" s="59">
        <v>444632142</v>
      </c>
      <c r="C2481" s="38" t="s">
        <v>36</v>
      </c>
      <c r="D2481" s="38" t="s">
        <v>37</v>
      </c>
      <c r="E2481" s="38" t="s">
        <v>45</v>
      </c>
      <c r="F2481" s="38" t="s">
        <v>120</v>
      </c>
      <c r="G2481" s="35">
        <v>3657.13</v>
      </c>
      <c r="H2481" s="59">
        <v>443856868</v>
      </c>
      <c r="I2481" s="35">
        <v>0</v>
      </c>
      <c r="J2481" s="35">
        <v>0</v>
      </c>
      <c r="K2481" s="35">
        <v>0</v>
      </c>
      <c r="L2481" s="35">
        <v>0</v>
      </c>
      <c r="M2481" s="35">
        <v>9881.93</v>
      </c>
      <c r="N2481" s="38" t="s">
        <v>108</v>
      </c>
      <c r="O2481" s="14">
        <f t="shared" si="230"/>
        <v>45919.693020833336</v>
      </c>
      <c r="P2481" s="19">
        <f t="shared" si="231"/>
        <v>45919.901354166672</v>
      </c>
      <c r="Q2481" s="20" t="str">
        <f t="shared" si="232"/>
        <v>19/09/2025</v>
      </c>
      <c r="R2481" s="13" t="str">
        <f t="shared" si="233"/>
        <v>21</v>
      </c>
      <c r="S2481" s="13" t="str">
        <f t="shared" si="234"/>
        <v>Fri</v>
      </c>
    </row>
    <row r="2482" spans="1:19" x14ac:dyDescent="0.25">
      <c r="A2482" s="60">
        <v>45919.693032407406</v>
      </c>
      <c r="B2482" s="61">
        <v>444632145</v>
      </c>
      <c r="C2482" s="37" t="s">
        <v>36</v>
      </c>
      <c r="D2482" s="37" t="s">
        <v>37</v>
      </c>
      <c r="E2482" s="37" t="s">
        <v>45</v>
      </c>
      <c r="F2482" s="37" t="s">
        <v>120</v>
      </c>
      <c r="G2482" s="36">
        <v>3657.05</v>
      </c>
      <c r="H2482" s="61">
        <v>443856872</v>
      </c>
      <c r="I2482" s="36">
        <v>0</v>
      </c>
      <c r="J2482" s="36">
        <v>0</v>
      </c>
      <c r="K2482" s="36">
        <v>0</v>
      </c>
      <c r="L2482" s="36">
        <v>0</v>
      </c>
      <c r="M2482" s="36">
        <v>9881.93</v>
      </c>
      <c r="N2482" s="37" t="s">
        <v>48</v>
      </c>
      <c r="O2482" s="14">
        <f t="shared" si="230"/>
        <v>45919.693032407406</v>
      </c>
      <c r="P2482" s="19">
        <f t="shared" si="231"/>
        <v>45919.901365740741</v>
      </c>
      <c r="Q2482" s="20" t="str">
        <f t="shared" si="232"/>
        <v>19/09/2025</v>
      </c>
      <c r="R2482" s="13" t="str">
        <f t="shared" si="233"/>
        <v>21</v>
      </c>
      <c r="S2482" s="13" t="str">
        <f t="shared" si="234"/>
        <v>Fri</v>
      </c>
    </row>
    <row r="2483" spans="1:19" x14ac:dyDescent="0.25">
      <c r="A2483" s="58">
        <v>45919.693032407406</v>
      </c>
      <c r="B2483" s="59">
        <v>444632147</v>
      </c>
      <c r="C2483" s="38" t="s">
        <v>36</v>
      </c>
      <c r="D2483" s="38" t="s">
        <v>37</v>
      </c>
      <c r="E2483" s="38" t="s">
        <v>45</v>
      </c>
      <c r="F2483" s="38" t="s">
        <v>120</v>
      </c>
      <c r="G2483" s="35">
        <v>3657.05</v>
      </c>
      <c r="H2483" s="59">
        <v>443856874</v>
      </c>
      <c r="I2483" s="35">
        <v>0</v>
      </c>
      <c r="J2483" s="35">
        <v>0</v>
      </c>
      <c r="K2483" s="35">
        <v>0</v>
      </c>
      <c r="L2483" s="35">
        <v>0</v>
      </c>
      <c r="M2483" s="35">
        <v>9881.93</v>
      </c>
      <c r="N2483" s="38" t="s">
        <v>52</v>
      </c>
      <c r="O2483" s="14">
        <f t="shared" si="230"/>
        <v>45919.693032407406</v>
      </c>
      <c r="P2483" s="19">
        <f t="shared" si="231"/>
        <v>45919.901365740741</v>
      </c>
      <c r="Q2483" s="20" t="str">
        <f t="shared" si="232"/>
        <v>19/09/2025</v>
      </c>
      <c r="R2483" s="13" t="str">
        <f t="shared" si="233"/>
        <v>21</v>
      </c>
      <c r="S2483" s="13" t="str">
        <f t="shared" si="234"/>
        <v>Fri</v>
      </c>
    </row>
    <row r="2484" spans="1:19" x14ac:dyDescent="0.25">
      <c r="A2484" s="60">
        <v>45919.693032407406</v>
      </c>
      <c r="B2484" s="61">
        <v>444632152</v>
      </c>
      <c r="C2484" s="37" t="s">
        <v>36</v>
      </c>
      <c r="D2484" s="37" t="s">
        <v>37</v>
      </c>
      <c r="E2484" s="37" t="s">
        <v>45</v>
      </c>
      <c r="F2484" s="37" t="s">
        <v>120</v>
      </c>
      <c r="G2484" s="36">
        <v>3657.06</v>
      </c>
      <c r="H2484" s="61">
        <v>443856879</v>
      </c>
      <c r="I2484" s="36">
        <v>0</v>
      </c>
      <c r="J2484" s="36">
        <v>0</v>
      </c>
      <c r="K2484" s="36">
        <v>0</v>
      </c>
      <c r="L2484" s="36">
        <v>0</v>
      </c>
      <c r="M2484" s="36">
        <v>9881.93</v>
      </c>
      <c r="N2484" s="37" t="s">
        <v>77</v>
      </c>
      <c r="O2484" s="14">
        <f t="shared" si="230"/>
        <v>45919.693032407406</v>
      </c>
      <c r="P2484" s="19">
        <f t="shared" si="231"/>
        <v>45919.901365740741</v>
      </c>
      <c r="Q2484" s="20" t="str">
        <f t="shared" si="232"/>
        <v>19/09/2025</v>
      </c>
      <c r="R2484" s="13" t="str">
        <f t="shared" si="233"/>
        <v>21</v>
      </c>
      <c r="S2484" s="13" t="str">
        <f t="shared" si="234"/>
        <v>Fri</v>
      </c>
    </row>
    <row r="2485" spans="1:19" x14ac:dyDescent="0.25">
      <c r="A2485" s="58">
        <v>45919.693715277775</v>
      </c>
      <c r="B2485" s="59">
        <v>444632591</v>
      </c>
      <c r="C2485" s="38" t="s">
        <v>36</v>
      </c>
      <c r="D2485" s="38" t="s">
        <v>37</v>
      </c>
      <c r="E2485" s="38" t="s">
        <v>45</v>
      </c>
      <c r="F2485" s="38" t="s">
        <v>120</v>
      </c>
      <c r="G2485" s="35">
        <v>3656.21</v>
      </c>
      <c r="H2485" s="59">
        <v>443857340</v>
      </c>
      <c r="I2485" s="35">
        <v>0</v>
      </c>
      <c r="J2485" s="35">
        <v>0</v>
      </c>
      <c r="K2485" s="35">
        <v>0</v>
      </c>
      <c r="L2485" s="35">
        <v>0</v>
      </c>
      <c r="M2485" s="35">
        <v>9881.93</v>
      </c>
      <c r="N2485" s="38" t="s">
        <v>81</v>
      </c>
      <c r="O2485" s="14">
        <f t="shared" si="230"/>
        <v>45919.693715277775</v>
      </c>
      <c r="P2485" s="19">
        <f t="shared" si="231"/>
        <v>45919.902048611111</v>
      </c>
      <c r="Q2485" s="20" t="str">
        <f t="shared" si="232"/>
        <v>19/09/2025</v>
      </c>
      <c r="R2485" s="13" t="str">
        <f t="shared" si="233"/>
        <v>21</v>
      </c>
      <c r="S2485" s="13" t="str">
        <f t="shared" si="234"/>
        <v>Fri</v>
      </c>
    </row>
    <row r="2486" spans="1:19" x14ac:dyDescent="0.25">
      <c r="A2486" s="60">
        <v>45919.69394675926</v>
      </c>
      <c r="B2486" s="61">
        <v>444632778</v>
      </c>
      <c r="C2486" s="37" t="s">
        <v>36</v>
      </c>
      <c r="D2486" s="37" t="s">
        <v>37</v>
      </c>
      <c r="E2486" s="37" t="s">
        <v>45</v>
      </c>
      <c r="F2486" s="37" t="s">
        <v>120</v>
      </c>
      <c r="G2486" s="36">
        <v>3656.67</v>
      </c>
      <c r="H2486" s="61">
        <v>443857533</v>
      </c>
      <c r="I2486" s="36">
        <v>0</v>
      </c>
      <c r="J2486" s="36">
        <v>0</v>
      </c>
      <c r="K2486" s="36">
        <v>0</v>
      </c>
      <c r="L2486" s="36">
        <v>0</v>
      </c>
      <c r="M2486" s="36">
        <v>9881.93</v>
      </c>
      <c r="N2486" s="37" t="s">
        <v>1385</v>
      </c>
      <c r="O2486" s="14">
        <f t="shared" si="230"/>
        <v>45919.69394675926</v>
      </c>
      <c r="P2486" s="19">
        <f t="shared" si="231"/>
        <v>45919.902280092596</v>
      </c>
      <c r="Q2486" s="20" t="str">
        <f t="shared" si="232"/>
        <v>19/09/2025</v>
      </c>
      <c r="R2486" s="13" t="str">
        <f t="shared" si="233"/>
        <v>21</v>
      </c>
      <c r="S2486" s="13" t="str">
        <f t="shared" si="234"/>
        <v>Fri</v>
      </c>
    </row>
    <row r="2487" spans="1:19" x14ac:dyDescent="0.25">
      <c r="A2487" s="58">
        <v>45919.69394675926</v>
      </c>
      <c r="B2487" s="59">
        <v>444632779</v>
      </c>
      <c r="C2487" s="38" t="s">
        <v>36</v>
      </c>
      <c r="D2487" s="38" t="s">
        <v>37</v>
      </c>
      <c r="E2487" s="38" t="s">
        <v>45</v>
      </c>
      <c r="F2487" s="38" t="s">
        <v>120</v>
      </c>
      <c r="G2487" s="35">
        <v>3656.67</v>
      </c>
      <c r="H2487" s="59">
        <v>443857534</v>
      </c>
      <c r="I2487" s="35">
        <v>0</v>
      </c>
      <c r="J2487" s="35">
        <v>0</v>
      </c>
      <c r="K2487" s="35">
        <v>0</v>
      </c>
      <c r="L2487" s="35">
        <v>0</v>
      </c>
      <c r="M2487" s="35">
        <v>9881.93</v>
      </c>
      <c r="N2487" s="38" t="s">
        <v>116</v>
      </c>
      <c r="O2487" s="14">
        <f t="shared" si="230"/>
        <v>45919.69394675926</v>
      </c>
      <c r="P2487" s="19">
        <f t="shared" si="231"/>
        <v>45919.902280092596</v>
      </c>
      <c r="Q2487" s="20" t="str">
        <f t="shared" si="232"/>
        <v>19/09/2025</v>
      </c>
      <c r="R2487" s="13" t="str">
        <f t="shared" si="233"/>
        <v>21</v>
      </c>
      <c r="S2487" s="13" t="str">
        <f t="shared" si="234"/>
        <v>Fri</v>
      </c>
    </row>
    <row r="2488" spans="1:19" x14ac:dyDescent="0.25">
      <c r="A2488" s="60">
        <v>45919.69394675926</v>
      </c>
      <c r="B2488" s="61">
        <v>444632781</v>
      </c>
      <c r="C2488" s="37" t="s">
        <v>36</v>
      </c>
      <c r="D2488" s="37" t="s">
        <v>37</v>
      </c>
      <c r="E2488" s="37" t="s">
        <v>45</v>
      </c>
      <c r="F2488" s="37" t="s">
        <v>120</v>
      </c>
      <c r="G2488" s="36">
        <v>3656.67</v>
      </c>
      <c r="H2488" s="61">
        <v>443857536</v>
      </c>
      <c r="I2488" s="36">
        <v>0</v>
      </c>
      <c r="J2488" s="36">
        <v>0</v>
      </c>
      <c r="K2488" s="36">
        <v>0</v>
      </c>
      <c r="L2488" s="36">
        <v>0</v>
      </c>
      <c r="M2488" s="36">
        <v>9881.93</v>
      </c>
      <c r="N2488" s="37" t="s">
        <v>115</v>
      </c>
      <c r="O2488" s="14">
        <f t="shared" si="230"/>
        <v>45919.69394675926</v>
      </c>
      <c r="P2488" s="19">
        <f t="shared" si="231"/>
        <v>45919.902280092596</v>
      </c>
      <c r="Q2488" s="20" t="str">
        <f t="shared" si="232"/>
        <v>19/09/2025</v>
      </c>
      <c r="R2488" s="13" t="str">
        <f t="shared" si="233"/>
        <v>21</v>
      </c>
      <c r="S2488" s="13" t="str">
        <f t="shared" si="234"/>
        <v>Fri</v>
      </c>
    </row>
    <row r="2489" spans="1:19" x14ac:dyDescent="0.25">
      <c r="A2489" s="58">
        <v>45919.69394675926</v>
      </c>
      <c r="B2489" s="59">
        <v>444632783</v>
      </c>
      <c r="C2489" s="38" t="s">
        <v>36</v>
      </c>
      <c r="D2489" s="38" t="s">
        <v>37</v>
      </c>
      <c r="E2489" s="38" t="s">
        <v>45</v>
      </c>
      <c r="F2489" s="38" t="s">
        <v>120</v>
      </c>
      <c r="G2489" s="35">
        <v>3656.67</v>
      </c>
      <c r="H2489" s="59">
        <v>443857538</v>
      </c>
      <c r="I2489" s="35">
        <v>0</v>
      </c>
      <c r="J2489" s="35">
        <v>0</v>
      </c>
      <c r="K2489" s="35">
        <v>0</v>
      </c>
      <c r="L2489" s="35">
        <v>0</v>
      </c>
      <c r="M2489" s="35">
        <v>9881.93</v>
      </c>
      <c r="N2489" s="38" t="s">
        <v>119</v>
      </c>
      <c r="O2489" s="14">
        <f t="shared" si="230"/>
        <v>45919.69394675926</v>
      </c>
      <c r="P2489" s="19">
        <f t="shared" si="231"/>
        <v>45919.902280092596</v>
      </c>
      <c r="Q2489" s="20" t="str">
        <f t="shared" si="232"/>
        <v>19/09/2025</v>
      </c>
      <c r="R2489" s="13" t="str">
        <f t="shared" si="233"/>
        <v>21</v>
      </c>
      <c r="S2489" s="13" t="str">
        <f t="shared" si="234"/>
        <v>Fri</v>
      </c>
    </row>
    <row r="2490" spans="1:19" x14ac:dyDescent="0.25">
      <c r="A2490" s="60">
        <v>45919.694143518522</v>
      </c>
      <c r="B2490" s="61">
        <v>444632992</v>
      </c>
      <c r="C2490" s="37" t="s">
        <v>36</v>
      </c>
      <c r="D2490" s="37" t="s">
        <v>38</v>
      </c>
      <c r="E2490" s="37" t="s">
        <v>46</v>
      </c>
      <c r="F2490" s="37" t="s">
        <v>120</v>
      </c>
      <c r="G2490" s="36">
        <v>3655.7</v>
      </c>
      <c r="H2490" s="61">
        <v>443857749</v>
      </c>
      <c r="I2490" s="36">
        <v>0</v>
      </c>
      <c r="J2490" s="36">
        <v>0</v>
      </c>
      <c r="K2490" s="36">
        <v>0</v>
      </c>
      <c r="L2490" s="36">
        <v>-1.4</v>
      </c>
      <c r="M2490" s="36">
        <v>9880.5300000000007</v>
      </c>
      <c r="N2490" s="37" t="s">
        <v>1737</v>
      </c>
      <c r="O2490" s="14">
        <f t="shared" si="230"/>
        <v>45919.694143518522</v>
      </c>
      <c r="P2490" s="19">
        <f t="shared" si="231"/>
        <v>45919.902476851858</v>
      </c>
      <c r="Q2490" s="20" t="str">
        <f t="shared" si="232"/>
        <v>19/09/2025</v>
      </c>
      <c r="R2490" s="13" t="str">
        <f t="shared" si="233"/>
        <v>21</v>
      </c>
      <c r="S2490" s="13" t="str">
        <f t="shared" si="234"/>
        <v>Fri</v>
      </c>
    </row>
    <row r="2491" spans="1:19" x14ac:dyDescent="0.25">
      <c r="A2491" s="58">
        <v>45919.694965277777</v>
      </c>
      <c r="B2491" s="59">
        <v>444633755</v>
      </c>
      <c r="C2491" s="38" t="s">
        <v>36</v>
      </c>
      <c r="D2491" s="38" t="s">
        <v>38</v>
      </c>
      <c r="E2491" s="38" t="s">
        <v>46</v>
      </c>
      <c r="F2491" s="38" t="s">
        <v>120</v>
      </c>
      <c r="G2491" s="35">
        <v>3654.56</v>
      </c>
      <c r="H2491" s="59">
        <v>443858522</v>
      </c>
      <c r="I2491" s="35">
        <v>0</v>
      </c>
      <c r="J2491" s="35">
        <v>0</v>
      </c>
      <c r="K2491" s="35">
        <v>0</v>
      </c>
      <c r="L2491" s="35">
        <v>-2.4900000000000002</v>
      </c>
      <c r="M2491" s="35">
        <v>9878.0400000000009</v>
      </c>
      <c r="N2491" s="38" t="s">
        <v>1738</v>
      </c>
      <c r="O2491" s="14">
        <f t="shared" si="230"/>
        <v>45919.694965277777</v>
      </c>
      <c r="P2491" s="19">
        <f t="shared" si="231"/>
        <v>45919.903298611112</v>
      </c>
      <c r="Q2491" s="20" t="str">
        <f t="shared" si="232"/>
        <v>19/09/2025</v>
      </c>
      <c r="R2491" s="13" t="str">
        <f t="shared" si="233"/>
        <v>21</v>
      </c>
      <c r="S2491" s="13" t="str">
        <f t="shared" si="234"/>
        <v>Fri</v>
      </c>
    </row>
    <row r="2492" spans="1:19" x14ac:dyDescent="0.25">
      <c r="A2492" s="60">
        <v>45919.695185185185</v>
      </c>
      <c r="B2492" s="61">
        <v>444633956</v>
      </c>
      <c r="C2492" s="37" t="s">
        <v>36</v>
      </c>
      <c r="D2492" s="37" t="s">
        <v>38</v>
      </c>
      <c r="E2492" s="37" t="s">
        <v>46</v>
      </c>
      <c r="F2492" s="37" t="s">
        <v>120</v>
      </c>
      <c r="G2492" s="36">
        <v>3654.18</v>
      </c>
      <c r="H2492" s="61">
        <v>443858723</v>
      </c>
      <c r="I2492" s="36">
        <v>0</v>
      </c>
      <c r="J2492" s="36">
        <v>0</v>
      </c>
      <c r="K2492" s="36">
        <v>0</v>
      </c>
      <c r="L2492" s="36">
        <v>-2.93</v>
      </c>
      <c r="M2492" s="36">
        <v>9875.11</v>
      </c>
      <c r="N2492" s="37" t="s">
        <v>937</v>
      </c>
      <c r="O2492" s="14">
        <f t="shared" si="230"/>
        <v>45919.695185185185</v>
      </c>
      <c r="P2492" s="19">
        <f t="shared" si="231"/>
        <v>45919.90351851852</v>
      </c>
      <c r="Q2492" s="20" t="str">
        <f t="shared" si="232"/>
        <v>19/09/2025</v>
      </c>
      <c r="R2492" s="13" t="str">
        <f t="shared" si="233"/>
        <v>21</v>
      </c>
      <c r="S2492" s="13" t="str">
        <f t="shared" si="234"/>
        <v>Fri</v>
      </c>
    </row>
    <row r="2493" spans="1:19" x14ac:dyDescent="0.25">
      <c r="A2493" s="58">
        <v>45919.70144675926</v>
      </c>
      <c r="B2493" s="59">
        <v>444639728</v>
      </c>
      <c r="C2493" s="38" t="s">
        <v>36</v>
      </c>
      <c r="D2493" s="38" t="s">
        <v>38</v>
      </c>
      <c r="E2493" s="38" t="s">
        <v>46</v>
      </c>
      <c r="F2493" s="38" t="s">
        <v>120</v>
      </c>
      <c r="G2493" s="35">
        <v>3658.71</v>
      </c>
      <c r="H2493" s="59">
        <v>443864749</v>
      </c>
      <c r="I2493" s="35">
        <v>0</v>
      </c>
      <c r="J2493" s="35">
        <v>0</v>
      </c>
      <c r="K2493" s="35">
        <v>0</v>
      </c>
      <c r="L2493" s="35">
        <v>1.58</v>
      </c>
      <c r="M2493" s="35">
        <v>9876.69</v>
      </c>
      <c r="N2493" s="38" t="s">
        <v>1739</v>
      </c>
      <c r="O2493" s="14">
        <f t="shared" si="230"/>
        <v>45919.70144675926</v>
      </c>
      <c r="P2493" s="19">
        <f t="shared" si="231"/>
        <v>45919.909780092596</v>
      </c>
      <c r="Q2493" s="20" t="str">
        <f t="shared" si="232"/>
        <v>19/09/2025</v>
      </c>
      <c r="R2493" s="13" t="str">
        <f t="shared" si="233"/>
        <v>21</v>
      </c>
      <c r="S2493" s="13" t="str">
        <f t="shared" si="234"/>
        <v>Fri</v>
      </c>
    </row>
    <row r="2494" spans="1:19" x14ac:dyDescent="0.25">
      <c r="A2494" s="60">
        <v>45919.70144675926</v>
      </c>
      <c r="B2494" s="61">
        <v>444639730</v>
      </c>
      <c r="C2494" s="37" t="s">
        <v>36</v>
      </c>
      <c r="D2494" s="37" t="s">
        <v>38</v>
      </c>
      <c r="E2494" s="37" t="s">
        <v>46</v>
      </c>
      <c r="F2494" s="37" t="s">
        <v>120</v>
      </c>
      <c r="G2494" s="36">
        <v>3658.71</v>
      </c>
      <c r="H2494" s="61">
        <v>443864750</v>
      </c>
      <c r="I2494" s="36">
        <v>0</v>
      </c>
      <c r="J2494" s="36">
        <v>0</v>
      </c>
      <c r="K2494" s="36">
        <v>0</v>
      </c>
      <c r="L2494" s="36">
        <v>1.65</v>
      </c>
      <c r="M2494" s="36">
        <v>9878.34</v>
      </c>
      <c r="N2494" s="37" t="s">
        <v>1739</v>
      </c>
      <c r="O2494" s="14">
        <f t="shared" si="230"/>
        <v>45919.70144675926</v>
      </c>
      <c r="P2494" s="19">
        <f t="shared" si="231"/>
        <v>45919.909780092596</v>
      </c>
      <c r="Q2494" s="20" t="str">
        <f t="shared" si="232"/>
        <v>19/09/2025</v>
      </c>
      <c r="R2494" s="13" t="str">
        <f t="shared" si="233"/>
        <v>21</v>
      </c>
      <c r="S2494" s="13" t="str">
        <f t="shared" si="234"/>
        <v>Fri</v>
      </c>
    </row>
    <row r="2495" spans="1:19" x14ac:dyDescent="0.25">
      <c r="A2495" s="58">
        <v>45919.70144675926</v>
      </c>
      <c r="B2495" s="59">
        <v>444639941</v>
      </c>
      <c r="C2495" s="38" t="s">
        <v>36</v>
      </c>
      <c r="D2495" s="38" t="s">
        <v>38</v>
      </c>
      <c r="E2495" s="38" t="s">
        <v>46</v>
      </c>
      <c r="F2495" s="38" t="s">
        <v>120</v>
      </c>
      <c r="G2495" s="35">
        <v>3659.68</v>
      </c>
      <c r="H2495" s="59">
        <v>443864934</v>
      </c>
      <c r="I2495" s="35">
        <v>0</v>
      </c>
      <c r="J2495" s="35">
        <v>0</v>
      </c>
      <c r="K2495" s="35">
        <v>0</v>
      </c>
      <c r="L2495" s="35">
        <v>3.47</v>
      </c>
      <c r="M2495" s="35">
        <v>9881.81</v>
      </c>
      <c r="N2495" s="38" t="s">
        <v>878</v>
      </c>
      <c r="O2495" s="14">
        <f t="shared" si="230"/>
        <v>45919.70144675926</v>
      </c>
      <c r="P2495" s="19">
        <f t="shared" si="231"/>
        <v>45919.909780092596</v>
      </c>
      <c r="Q2495" s="20" t="str">
        <f t="shared" si="232"/>
        <v>19/09/2025</v>
      </c>
      <c r="R2495" s="13" t="str">
        <f t="shared" si="233"/>
        <v>21</v>
      </c>
      <c r="S2495" s="13" t="str">
        <f t="shared" si="234"/>
        <v>Fri</v>
      </c>
    </row>
    <row r="2496" spans="1:19" x14ac:dyDescent="0.25">
      <c r="A2496" s="60">
        <v>45919.703252314815</v>
      </c>
      <c r="B2496" s="61">
        <v>444641782</v>
      </c>
      <c r="C2496" s="37" t="s">
        <v>36</v>
      </c>
      <c r="D2496" s="37" t="s">
        <v>38</v>
      </c>
      <c r="E2496" s="37" t="s">
        <v>46</v>
      </c>
      <c r="F2496" s="37" t="s">
        <v>120</v>
      </c>
      <c r="G2496" s="36">
        <v>3660.28</v>
      </c>
      <c r="H2496" s="61">
        <v>443866784</v>
      </c>
      <c r="I2496" s="36">
        <v>0</v>
      </c>
      <c r="J2496" s="36">
        <v>0</v>
      </c>
      <c r="K2496" s="36">
        <v>0</v>
      </c>
      <c r="L2496" s="36">
        <v>3.19</v>
      </c>
      <c r="M2496" s="36">
        <v>9885</v>
      </c>
      <c r="N2496" s="37" t="s">
        <v>1740</v>
      </c>
      <c r="O2496" s="14">
        <f t="shared" si="230"/>
        <v>45919.703252314815</v>
      </c>
      <c r="P2496" s="19">
        <f t="shared" si="231"/>
        <v>45919.911585648151</v>
      </c>
      <c r="Q2496" s="20" t="str">
        <f t="shared" si="232"/>
        <v>19/09/2025</v>
      </c>
      <c r="R2496" s="13" t="str">
        <f t="shared" si="233"/>
        <v>21</v>
      </c>
      <c r="S2496" s="13" t="str">
        <f t="shared" si="234"/>
        <v>Fri</v>
      </c>
    </row>
    <row r="2497" spans="1:19" x14ac:dyDescent="0.25">
      <c r="A2497" s="58">
        <v>45919.703252314815</v>
      </c>
      <c r="B2497" s="59">
        <v>444641783</v>
      </c>
      <c r="C2497" s="38" t="s">
        <v>36</v>
      </c>
      <c r="D2497" s="38" t="s">
        <v>38</v>
      </c>
      <c r="E2497" s="38" t="s">
        <v>46</v>
      </c>
      <c r="F2497" s="38" t="s">
        <v>120</v>
      </c>
      <c r="G2497" s="35">
        <v>3660.28</v>
      </c>
      <c r="H2497" s="59">
        <v>443866787</v>
      </c>
      <c r="I2497" s="35">
        <v>0</v>
      </c>
      <c r="J2497" s="35">
        <v>0</v>
      </c>
      <c r="K2497" s="35">
        <v>0</v>
      </c>
      <c r="L2497" s="35">
        <v>3.61</v>
      </c>
      <c r="M2497" s="35">
        <v>9888.61</v>
      </c>
      <c r="N2497" s="38" t="s">
        <v>1741</v>
      </c>
      <c r="O2497" s="14">
        <f t="shared" si="230"/>
        <v>45919.703252314815</v>
      </c>
      <c r="P2497" s="19">
        <f t="shared" si="231"/>
        <v>45919.911585648151</v>
      </c>
      <c r="Q2497" s="20" t="str">
        <f t="shared" si="232"/>
        <v>19/09/2025</v>
      </c>
      <c r="R2497" s="13" t="str">
        <f t="shared" si="233"/>
        <v>21</v>
      </c>
      <c r="S2497" s="13" t="str">
        <f t="shared" si="234"/>
        <v>Fri</v>
      </c>
    </row>
    <row r="2498" spans="1:19" x14ac:dyDescent="0.25">
      <c r="A2498" s="60">
        <v>45919.703784722224</v>
      </c>
      <c r="B2498" s="61">
        <v>444642442</v>
      </c>
      <c r="C2498" s="37" t="s">
        <v>36</v>
      </c>
      <c r="D2498" s="37" t="s">
        <v>37</v>
      </c>
      <c r="E2498" s="37" t="s">
        <v>45</v>
      </c>
      <c r="F2498" s="37" t="s">
        <v>120</v>
      </c>
      <c r="G2498" s="36">
        <v>3660.11</v>
      </c>
      <c r="H2498" s="61">
        <v>443867476</v>
      </c>
      <c r="I2498" s="36">
        <v>0</v>
      </c>
      <c r="J2498" s="36">
        <v>0</v>
      </c>
      <c r="K2498" s="36">
        <v>0</v>
      </c>
      <c r="L2498" s="36">
        <v>0</v>
      </c>
      <c r="M2498" s="36">
        <v>9888.61</v>
      </c>
      <c r="N2498" s="37" t="s">
        <v>115</v>
      </c>
      <c r="O2498" s="14">
        <f t="shared" si="230"/>
        <v>45919.703784722224</v>
      </c>
      <c r="P2498" s="19">
        <f t="shared" si="231"/>
        <v>45919.912118055559</v>
      </c>
      <c r="Q2498" s="20" t="str">
        <f t="shared" si="232"/>
        <v>19/09/2025</v>
      </c>
      <c r="R2498" s="13" t="str">
        <f t="shared" si="233"/>
        <v>21</v>
      </c>
      <c r="S2498" s="13" t="str">
        <f t="shared" si="234"/>
        <v>Fri</v>
      </c>
    </row>
    <row r="2499" spans="1:19" x14ac:dyDescent="0.25">
      <c r="A2499" s="58">
        <v>45919.704351851855</v>
      </c>
      <c r="B2499" s="59">
        <v>444642916</v>
      </c>
      <c r="C2499" s="38" t="s">
        <v>36</v>
      </c>
      <c r="D2499" s="38" t="s">
        <v>38</v>
      </c>
      <c r="E2499" s="38" t="s">
        <v>46</v>
      </c>
      <c r="F2499" s="38" t="s">
        <v>120</v>
      </c>
      <c r="G2499" s="35">
        <v>3659.72</v>
      </c>
      <c r="H2499" s="59">
        <v>443867977</v>
      </c>
      <c r="I2499" s="35">
        <v>0</v>
      </c>
      <c r="J2499" s="35">
        <v>0</v>
      </c>
      <c r="K2499" s="35">
        <v>0</v>
      </c>
      <c r="L2499" s="35">
        <v>3.05</v>
      </c>
      <c r="M2499" s="35">
        <v>9891.66</v>
      </c>
      <c r="N2499" s="38" t="s">
        <v>1742</v>
      </c>
      <c r="O2499" s="14">
        <f t="shared" si="230"/>
        <v>45919.704351851855</v>
      </c>
      <c r="P2499" s="19">
        <f t="shared" si="231"/>
        <v>45919.912685185191</v>
      </c>
      <c r="Q2499" s="20" t="str">
        <f t="shared" si="232"/>
        <v>19/09/2025</v>
      </c>
      <c r="R2499" s="13" t="str">
        <f t="shared" si="233"/>
        <v>21</v>
      </c>
      <c r="S2499" s="13" t="str">
        <f t="shared" si="234"/>
        <v>Fri</v>
      </c>
    </row>
    <row r="2500" spans="1:19" x14ac:dyDescent="0.25">
      <c r="A2500" s="60">
        <v>45919.704351851855</v>
      </c>
      <c r="B2500" s="61">
        <v>444642917</v>
      </c>
      <c r="C2500" s="37" t="s">
        <v>36</v>
      </c>
      <c r="D2500" s="37" t="s">
        <v>38</v>
      </c>
      <c r="E2500" s="37" t="s">
        <v>46</v>
      </c>
      <c r="F2500" s="37" t="s">
        <v>120</v>
      </c>
      <c r="G2500" s="36">
        <v>3659.72</v>
      </c>
      <c r="H2500" s="61">
        <v>443867978</v>
      </c>
      <c r="I2500" s="36">
        <v>0</v>
      </c>
      <c r="J2500" s="36">
        <v>0</v>
      </c>
      <c r="K2500" s="36">
        <v>0</v>
      </c>
      <c r="L2500" s="36">
        <v>3.05</v>
      </c>
      <c r="M2500" s="36">
        <v>9894.7099999999991</v>
      </c>
      <c r="N2500" s="37" t="s">
        <v>1743</v>
      </c>
      <c r="O2500" s="14">
        <f t="shared" si="230"/>
        <v>45919.704351851855</v>
      </c>
      <c r="P2500" s="19">
        <f t="shared" si="231"/>
        <v>45919.912685185191</v>
      </c>
      <c r="Q2500" s="20" t="str">
        <f t="shared" si="232"/>
        <v>19/09/2025</v>
      </c>
      <c r="R2500" s="13" t="str">
        <f t="shared" si="233"/>
        <v>21</v>
      </c>
      <c r="S2500" s="13" t="str">
        <f t="shared" si="234"/>
        <v>Fri</v>
      </c>
    </row>
    <row r="2501" spans="1:19" x14ac:dyDescent="0.25">
      <c r="A2501" s="58">
        <v>45919.704351851855</v>
      </c>
      <c r="B2501" s="59">
        <v>444642918</v>
      </c>
      <c r="C2501" s="38" t="s">
        <v>36</v>
      </c>
      <c r="D2501" s="38" t="s">
        <v>38</v>
      </c>
      <c r="E2501" s="38" t="s">
        <v>46</v>
      </c>
      <c r="F2501" s="38" t="s">
        <v>120</v>
      </c>
      <c r="G2501" s="35">
        <v>3659.72</v>
      </c>
      <c r="H2501" s="59">
        <v>443867979</v>
      </c>
      <c r="I2501" s="35">
        <v>0</v>
      </c>
      <c r="J2501" s="35">
        <v>0</v>
      </c>
      <c r="K2501" s="35">
        <v>0</v>
      </c>
      <c r="L2501" s="35">
        <v>3.05</v>
      </c>
      <c r="M2501" s="35">
        <v>9897.76</v>
      </c>
      <c r="N2501" s="38" t="s">
        <v>1744</v>
      </c>
      <c r="O2501" s="14">
        <f t="shared" si="230"/>
        <v>45919.704351851855</v>
      </c>
      <c r="P2501" s="19">
        <f t="shared" si="231"/>
        <v>45919.912685185191</v>
      </c>
      <c r="Q2501" s="20" t="str">
        <f t="shared" si="232"/>
        <v>19/09/2025</v>
      </c>
      <c r="R2501" s="13" t="str">
        <f t="shared" si="233"/>
        <v>21</v>
      </c>
      <c r="S2501" s="13" t="str">
        <f t="shared" si="234"/>
        <v>Fri</v>
      </c>
    </row>
    <row r="2502" spans="1:19" x14ac:dyDescent="0.25">
      <c r="A2502" s="60">
        <v>45919.704363425924</v>
      </c>
      <c r="B2502" s="61">
        <v>444642924</v>
      </c>
      <c r="C2502" s="37" t="s">
        <v>36</v>
      </c>
      <c r="D2502" s="37" t="s">
        <v>37</v>
      </c>
      <c r="E2502" s="37" t="s">
        <v>45</v>
      </c>
      <c r="F2502" s="37" t="s">
        <v>120</v>
      </c>
      <c r="G2502" s="36">
        <v>3659.94</v>
      </c>
      <c r="H2502" s="61">
        <v>443867985</v>
      </c>
      <c r="I2502" s="36">
        <v>0</v>
      </c>
      <c r="J2502" s="36">
        <v>0</v>
      </c>
      <c r="K2502" s="36">
        <v>0</v>
      </c>
      <c r="L2502" s="36">
        <v>0</v>
      </c>
      <c r="M2502" s="36">
        <v>9897.76</v>
      </c>
      <c r="N2502" s="37" t="s">
        <v>1385</v>
      </c>
      <c r="O2502" s="14">
        <f t="shared" si="230"/>
        <v>45919.704363425924</v>
      </c>
      <c r="P2502" s="19">
        <f t="shared" si="231"/>
        <v>45919.91269675926</v>
      </c>
      <c r="Q2502" s="20" t="str">
        <f t="shared" si="232"/>
        <v>19/09/2025</v>
      </c>
      <c r="R2502" s="13" t="str">
        <f t="shared" si="233"/>
        <v>21</v>
      </c>
      <c r="S2502" s="13" t="str">
        <f t="shared" si="234"/>
        <v>Fri</v>
      </c>
    </row>
    <row r="2503" spans="1:19" x14ac:dyDescent="0.25">
      <c r="A2503" s="58">
        <v>45919.704363425924</v>
      </c>
      <c r="B2503" s="59">
        <v>444642925</v>
      </c>
      <c r="C2503" s="38" t="s">
        <v>36</v>
      </c>
      <c r="D2503" s="38" t="s">
        <v>37</v>
      </c>
      <c r="E2503" s="38" t="s">
        <v>45</v>
      </c>
      <c r="F2503" s="38" t="s">
        <v>120</v>
      </c>
      <c r="G2503" s="35">
        <v>3659.87</v>
      </c>
      <c r="H2503" s="59">
        <v>443867987</v>
      </c>
      <c r="I2503" s="35">
        <v>0</v>
      </c>
      <c r="J2503" s="35">
        <v>0</v>
      </c>
      <c r="K2503" s="35">
        <v>0</v>
      </c>
      <c r="L2503" s="35">
        <v>0</v>
      </c>
      <c r="M2503" s="35">
        <v>9897.76</v>
      </c>
      <c r="N2503" s="38" t="s">
        <v>119</v>
      </c>
      <c r="O2503" s="14">
        <f t="shared" si="230"/>
        <v>45919.704363425924</v>
      </c>
      <c r="P2503" s="19">
        <f t="shared" si="231"/>
        <v>45919.91269675926</v>
      </c>
      <c r="Q2503" s="20" t="str">
        <f t="shared" si="232"/>
        <v>19/09/2025</v>
      </c>
      <c r="R2503" s="13" t="str">
        <f t="shared" si="233"/>
        <v>21</v>
      </c>
      <c r="S2503" s="13" t="str">
        <f t="shared" si="234"/>
        <v>Fri</v>
      </c>
    </row>
    <row r="2504" spans="1:19" x14ac:dyDescent="0.25">
      <c r="A2504" s="60">
        <v>45919.704363425924</v>
      </c>
      <c r="B2504" s="61">
        <v>444642926</v>
      </c>
      <c r="C2504" s="37" t="s">
        <v>36</v>
      </c>
      <c r="D2504" s="37" t="s">
        <v>37</v>
      </c>
      <c r="E2504" s="37" t="s">
        <v>45</v>
      </c>
      <c r="F2504" s="37" t="s">
        <v>120</v>
      </c>
      <c r="G2504" s="36">
        <v>3659.84</v>
      </c>
      <c r="H2504" s="61">
        <v>443867988</v>
      </c>
      <c r="I2504" s="36">
        <v>0</v>
      </c>
      <c r="J2504" s="36">
        <v>0</v>
      </c>
      <c r="K2504" s="36">
        <v>0</v>
      </c>
      <c r="L2504" s="36">
        <v>0</v>
      </c>
      <c r="M2504" s="36">
        <v>9897.76</v>
      </c>
      <c r="N2504" s="37" t="s">
        <v>116</v>
      </c>
      <c r="O2504" s="14">
        <f t="shared" si="230"/>
        <v>45919.704363425924</v>
      </c>
      <c r="P2504" s="19">
        <f t="shared" si="231"/>
        <v>45919.91269675926</v>
      </c>
      <c r="Q2504" s="20" t="str">
        <f t="shared" si="232"/>
        <v>19/09/2025</v>
      </c>
      <c r="R2504" s="13" t="str">
        <f t="shared" si="233"/>
        <v>21</v>
      </c>
      <c r="S2504" s="13" t="str">
        <f t="shared" si="234"/>
        <v>Fri</v>
      </c>
    </row>
    <row r="2505" spans="1:19" x14ac:dyDescent="0.25">
      <c r="A2505" s="58">
        <v>45919.706145833334</v>
      </c>
      <c r="B2505" s="59">
        <v>444643807</v>
      </c>
      <c r="C2505" s="38" t="s">
        <v>36</v>
      </c>
      <c r="D2505" s="38" t="s">
        <v>38</v>
      </c>
      <c r="E2505" s="38" t="s">
        <v>46</v>
      </c>
      <c r="F2505" s="38" t="s">
        <v>120</v>
      </c>
      <c r="G2505" s="35">
        <v>3660.92</v>
      </c>
      <c r="H2505" s="59">
        <v>443868937</v>
      </c>
      <c r="I2505" s="35">
        <v>0</v>
      </c>
      <c r="J2505" s="35">
        <v>0</v>
      </c>
      <c r="K2505" s="35">
        <v>0</v>
      </c>
      <c r="L2505" s="35">
        <v>3.87</v>
      </c>
      <c r="M2505" s="35">
        <v>9901.6299999999992</v>
      </c>
      <c r="N2505" s="38" t="s">
        <v>1745</v>
      </c>
      <c r="O2505" s="14">
        <f t="shared" si="230"/>
        <v>45919.706145833334</v>
      </c>
      <c r="P2505" s="19">
        <f t="shared" si="231"/>
        <v>45919.914479166669</v>
      </c>
      <c r="Q2505" s="20" t="str">
        <f t="shared" si="232"/>
        <v>19/09/2025</v>
      </c>
      <c r="R2505" s="13" t="str">
        <f t="shared" si="233"/>
        <v>21</v>
      </c>
      <c r="S2505" s="13" t="str">
        <f t="shared" si="234"/>
        <v>Fri</v>
      </c>
    </row>
    <row r="2506" spans="1:19" x14ac:dyDescent="0.25">
      <c r="A2506" s="60">
        <v>45919.706724537034</v>
      </c>
      <c r="B2506" s="61">
        <v>444645521</v>
      </c>
      <c r="C2506" s="37" t="s">
        <v>36</v>
      </c>
      <c r="D2506" s="37" t="s">
        <v>38</v>
      </c>
      <c r="E2506" s="37" t="s">
        <v>46</v>
      </c>
      <c r="F2506" s="37" t="s">
        <v>120</v>
      </c>
      <c r="G2506" s="36">
        <v>3663.66</v>
      </c>
      <c r="H2506" s="61">
        <v>443870627</v>
      </c>
      <c r="I2506" s="36">
        <v>0</v>
      </c>
      <c r="J2506" s="36">
        <v>0</v>
      </c>
      <c r="K2506" s="36">
        <v>0</v>
      </c>
      <c r="L2506" s="36">
        <v>3.55</v>
      </c>
      <c r="M2506" s="36">
        <v>9905.18</v>
      </c>
      <c r="N2506" s="37" t="s">
        <v>1746</v>
      </c>
      <c r="O2506" s="14">
        <f t="shared" si="230"/>
        <v>45919.706724537034</v>
      </c>
      <c r="P2506" s="19">
        <f t="shared" si="231"/>
        <v>45919.91505787037</v>
      </c>
      <c r="Q2506" s="20" t="str">
        <f t="shared" si="232"/>
        <v>19/09/2025</v>
      </c>
      <c r="R2506" s="13" t="str">
        <f t="shared" si="233"/>
        <v>21</v>
      </c>
      <c r="S2506" s="13" t="str">
        <f t="shared" si="234"/>
        <v>Fri</v>
      </c>
    </row>
    <row r="2507" spans="1:19" x14ac:dyDescent="0.25">
      <c r="A2507" s="58">
        <v>45919.707361111112</v>
      </c>
      <c r="B2507" s="59">
        <v>444646551</v>
      </c>
      <c r="C2507" s="38" t="s">
        <v>36</v>
      </c>
      <c r="D2507" s="38" t="s">
        <v>38</v>
      </c>
      <c r="E2507" s="38" t="s">
        <v>46</v>
      </c>
      <c r="F2507" s="38" t="s">
        <v>120</v>
      </c>
      <c r="G2507" s="35">
        <v>3662.98</v>
      </c>
      <c r="H2507" s="59">
        <v>443871707</v>
      </c>
      <c r="I2507" s="35">
        <v>0</v>
      </c>
      <c r="J2507" s="35">
        <v>0</v>
      </c>
      <c r="K2507" s="35">
        <v>0</v>
      </c>
      <c r="L2507" s="35">
        <v>3.04</v>
      </c>
      <c r="M2507" s="35">
        <v>9908.2199999999993</v>
      </c>
      <c r="N2507" s="38" t="s">
        <v>1747</v>
      </c>
      <c r="O2507" s="14">
        <f t="shared" si="230"/>
        <v>45919.707361111112</v>
      </c>
      <c r="P2507" s="19">
        <f t="shared" si="231"/>
        <v>45919.915694444448</v>
      </c>
      <c r="Q2507" s="20" t="str">
        <f t="shared" si="232"/>
        <v>19/09/2025</v>
      </c>
      <c r="R2507" s="13" t="str">
        <f t="shared" si="233"/>
        <v>21</v>
      </c>
      <c r="S2507" s="13" t="str">
        <f t="shared" si="234"/>
        <v>Fri</v>
      </c>
    </row>
    <row r="2508" spans="1:19" x14ac:dyDescent="0.25">
      <c r="A2508" s="60">
        <v>45919.707361111112</v>
      </c>
      <c r="B2508" s="61">
        <v>444646552</v>
      </c>
      <c r="C2508" s="37" t="s">
        <v>36</v>
      </c>
      <c r="D2508" s="37" t="s">
        <v>38</v>
      </c>
      <c r="E2508" s="37" t="s">
        <v>46</v>
      </c>
      <c r="F2508" s="37" t="s">
        <v>120</v>
      </c>
      <c r="G2508" s="36">
        <v>3662.98</v>
      </c>
      <c r="H2508" s="61">
        <v>443871708</v>
      </c>
      <c r="I2508" s="36">
        <v>0</v>
      </c>
      <c r="J2508" s="36">
        <v>0</v>
      </c>
      <c r="K2508" s="36">
        <v>0</v>
      </c>
      <c r="L2508" s="36">
        <v>3.11</v>
      </c>
      <c r="M2508" s="36">
        <v>9911.33</v>
      </c>
      <c r="N2508" s="37" t="s">
        <v>1748</v>
      </c>
      <c r="O2508" s="14">
        <f t="shared" si="230"/>
        <v>45919.707361111112</v>
      </c>
      <c r="P2508" s="19">
        <f t="shared" si="231"/>
        <v>45919.915694444448</v>
      </c>
      <c r="Q2508" s="20" t="str">
        <f t="shared" si="232"/>
        <v>19/09/2025</v>
      </c>
      <c r="R2508" s="13" t="str">
        <f t="shared" si="233"/>
        <v>21</v>
      </c>
      <c r="S2508" s="13" t="str">
        <f t="shared" si="234"/>
        <v>Fri</v>
      </c>
    </row>
    <row r="2509" spans="1:19" x14ac:dyDescent="0.25">
      <c r="A2509" s="58">
        <v>45919.707361111112</v>
      </c>
      <c r="B2509" s="59">
        <v>444646553</v>
      </c>
      <c r="C2509" s="38" t="s">
        <v>36</v>
      </c>
      <c r="D2509" s="38" t="s">
        <v>38</v>
      </c>
      <c r="E2509" s="38" t="s">
        <v>46</v>
      </c>
      <c r="F2509" s="38" t="s">
        <v>120</v>
      </c>
      <c r="G2509" s="35">
        <v>3662.98</v>
      </c>
      <c r="H2509" s="59">
        <v>443871709</v>
      </c>
      <c r="I2509" s="35">
        <v>0</v>
      </c>
      <c r="J2509" s="35">
        <v>0</v>
      </c>
      <c r="K2509" s="35">
        <v>0</v>
      </c>
      <c r="L2509" s="35">
        <v>3.14</v>
      </c>
      <c r="M2509" s="35">
        <v>9914.4699999999993</v>
      </c>
      <c r="N2509" s="38" t="s">
        <v>1748</v>
      </c>
      <c r="O2509" s="14">
        <f t="shared" si="230"/>
        <v>45919.707361111112</v>
      </c>
      <c r="P2509" s="19">
        <f t="shared" si="231"/>
        <v>45919.915694444448</v>
      </c>
      <c r="Q2509" s="20" t="str">
        <f t="shared" si="232"/>
        <v>19/09/2025</v>
      </c>
      <c r="R2509" s="13" t="str">
        <f t="shared" si="233"/>
        <v>21</v>
      </c>
      <c r="S2509" s="13" t="str">
        <f t="shared" si="234"/>
        <v>Fri</v>
      </c>
    </row>
    <row r="2510" spans="1:19" x14ac:dyDescent="0.25">
      <c r="A2510" s="60">
        <v>45919.707372685189</v>
      </c>
      <c r="B2510" s="61">
        <v>444646562</v>
      </c>
      <c r="C2510" s="37" t="s">
        <v>36</v>
      </c>
      <c r="D2510" s="37" t="s">
        <v>37</v>
      </c>
      <c r="E2510" s="37" t="s">
        <v>45</v>
      </c>
      <c r="F2510" s="37" t="s">
        <v>120</v>
      </c>
      <c r="G2510" s="36">
        <v>3663.21</v>
      </c>
      <c r="H2510" s="61">
        <v>443871719</v>
      </c>
      <c r="I2510" s="36">
        <v>0</v>
      </c>
      <c r="J2510" s="36">
        <v>0</v>
      </c>
      <c r="K2510" s="36">
        <v>0</v>
      </c>
      <c r="L2510" s="36">
        <v>0</v>
      </c>
      <c r="M2510" s="36">
        <v>9914.4699999999993</v>
      </c>
      <c r="N2510" s="37" t="s">
        <v>115</v>
      </c>
      <c r="O2510" s="14">
        <f t="shared" si="230"/>
        <v>45919.707372685189</v>
      </c>
      <c r="P2510" s="19">
        <f t="shared" si="231"/>
        <v>45919.915706018524</v>
      </c>
      <c r="Q2510" s="20" t="str">
        <f t="shared" si="232"/>
        <v>19/09/2025</v>
      </c>
      <c r="R2510" s="13" t="str">
        <f t="shared" si="233"/>
        <v>21</v>
      </c>
      <c r="S2510" s="13" t="str">
        <f t="shared" si="234"/>
        <v>Fri</v>
      </c>
    </row>
    <row r="2511" spans="1:19" x14ac:dyDescent="0.25">
      <c r="A2511" s="58">
        <v>45919.707372685189</v>
      </c>
      <c r="B2511" s="59">
        <v>444646564</v>
      </c>
      <c r="C2511" s="38" t="s">
        <v>36</v>
      </c>
      <c r="D2511" s="38" t="s">
        <v>37</v>
      </c>
      <c r="E2511" s="38" t="s">
        <v>45</v>
      </c>
      <c r="F2511" s="38" t="s">
        <v>120</v>
      </c>
      <c r="G2511" s="35">
        <v>3663.17</v>
      </c>
      <c r="H2511" s="59">
        <v>443871720</v>
      </c>
      <c r="I2511" s="35">
        <v>0</v>
      </c>
      <c r="J2511" s="35">
        <v>0</v>
      </c>
      <c r="K2511" s="35">
        <v>0</v>
      </c>
      <c r="L2511" s="35">
        <v>0</v>
      </c>
      <c r="M2511" s="35">
        <v>9914.4699999999993</v>
      </c>
      <c r="N2511" s="38" t="s">
        <v>119</v>
      </c>
      <c r="O2511" s="14">
        <f t="shared" si="230"/>
        <v>45919.707372685189</v>
      </c>
      <c r="P2511" s="19">
        <f t="shared" si="231"/>
        <v>45919.915706018524</v>
      </c>
      <c r="Q2511" s="20" t="str">
        <f t="shared" si="232"/>
        <v>19/09/2025</v>
      </c>
      <c r="R2511" s="13" t="str">
        <f t="shared" si="233"/>
        <v>21</v>
      </c>
      <c r="S2511" s="13" t="str">
        <f t="shared" si="234"/>
        <v>Fri</v>
      </c>
    </row>
    <row r="2512" spans="1:19" x14ac:dyDescent="0.25">
      <c r="A2512" s="60">
        <v>45919.707372685189</v>
      </c>
      <c r="B2512" s="61">
        <v>444646565</v>
      </c>
      <c r="C2512" s="37" t="s">
        <v>36</v>
      </c>
      <c r="D2512" s="37" t="s">
        <v>37</v>
      </c>
      <c r="E2512" s="37" t="s">
        <v>45</v>
      </c>
      <c r="F2512" s="37" t="s">
        <v>120</v>
      </c>
      <c r="G2512" s="36">
        <v>3663.16</v>
      </c>
      <c r="H2512" s="61">
        <v>443871721</v>
      </c>
      <c r="I2512" s="36">
        <v>0</v>
      </c>
      <c r="J2512" s="36">
        <v>0</v>
      </c>
      <c r="K2512" s="36">
        <v>0</v>
      </c>
      <c r="L2512" s="36">
        <v>0</v>
      </c>
      <c r="M2512" s="36">
        <v>9914.4699999999993</v>
      </c>
      <c r="N2512" s="37" t="s">
        <v>116</v>
      </c>
      <c r="O2512" s="14">
        <f t="shared" si="230"/>
        <v>45919.707372685189</v>
      </c>
      <c r="P2512" s="19">
        <f t="shared" si="231"/>
        <v>45919.915706018524</v>
      </c>
      <c r="Q2512" s="20" t="str">
        <f t="shared" si="232"/>
        <v>19/09/2025</v>
      </c>
      <c r="R2512" s="13" t="str">
        <f t="shared" si="233"/>
        <v>21</v>
      </c>
      <c r="S2512" s="13" t="str">
        <f t="shared" si="234"/>
        <v>Fri</v>
      </c>
    </row>
    <row r="2513" spans="1:19" x14ac:dyDescent="0.25">
      <c r="A2513" s="58">
        <v>45919.707384259258</v>
      </c>
      <c r="B2513" s="59">
        <v>444646567</v>
      </c>
      <c r="C2513" s="38" t="s">
        <v>36</v>
      </c>
      <c r="D2513" s="38" t="s">
        <v>37</v>
      </c>
      <c r="E2513" s="38" t="s">
        <v>45</v>
      </c>
      <c r="F2513" s="38" t="s">
        <v>120</v>
      </c>
      <c r="G2513" s="35">
        <v>3663.15</v>
      </c>
      <c r="H2513" s="59">
        <v>443871723</v>
      </c>
      <c r="I2513" s="35">
        <v>0</v>
      </c>
      <c r="J2513" s="35">
        <v>0</v>
      </c>
      <c r="K2513" s="35">
        <v>0</v>
      </c>
      <c r="L2513" s="35">
        <v>0</v>
      </c>
      <c r="M2513" s="35">
        <v>9914.4699999999993</v>
      </c>
      <c r="N2513" s="38" t="s">
        <v>1385</v>
      </c>
      <c r="O2513" s="14">
        <f t="shared" si="230"/>
        <v>45919.707384259258</v>
      </c>
      <c r="P2513" s="19">
        <f t="shared" si="231"/>
        <v>45919.915717592594</v>
      </c>
      <c r="Q2513" s="20" t="str">
        <f t="shared" si="232"/>
        <v>19/09/2025</v>
      </c>
      <c r="R2513" s="13" t="str">
        <f t="shared" si="233"/>
        <v>21</v>
      </c>
      <c r="S2513" s="13" t="str">
        <f t="shared" si="234"/>
        <v>Fri</v>
      </c>
    </row>
    <row r="2514" spans="1:19" x14ac:dyDescent="0.25">
      <c r="A2514" s="60">
        <v>45919.710034722222</v>
      </c>
      <c r="B2514" s="61">
        <v>444649260</v>
      </c>
      <c r="C2514" s="37" t="s">
        <v>36</v>
      </c>
      <c r="D2514" s="37" t="s">
        <v>37</v>
      </c>
      <c r="E2514" s="37" t="s">
        <v>45</v>
      </c>
      <c r="F2514" s="37" t="s">
        <v>120</v>
      </c>
      <c r="G2514" s="36">
        <v>3662.7</v>
      </c>
      <c r="H2514" s="61">
        <v>443874588</v>
      </c>
      <c r="I2514" s="36">
        <v>0</v>
      </c>
      <c r="J2514" s="36">
        <v>0</v>
      </c>
      <c r="K2514" s="36">
        <v>0</v>
      </c>
      <c r="L2514" s="36">
        <v>0</v>
      </c>
      <c r="M2514" s="36">
        <v>9914.4699999999993</v>
      </c>
      <c r="N2514" s="37" t="s">
        <v>109</v>
      </c>
      <c r="O2514" s="14">
        <f t="shared" si="230"/>
        <v>45919.710034722222</v>
      </c>
      <c r="P2514" s="19">
        <f t="shared" si="231"/>
        <v>45919.918368055558</v>
      </c>
      <c r="Q2514" s="20" t="str">
        <f t="shared" si="232"/>
        <v>19/09/2025</v>
      </c>
      <c r="R2514" s="13" t="str">
        <f t="shared" si="233"/>
        <v>22</v>
      </c>
      <c r="S2514" s="13" t="str">
        <f t="shared" si="234"/>
        <v>Fri</v>
      </c>
    </row>
    <row r="2515" spans="1:19" x14ac:dyDescent="0.25">
      <c r="A2515" s="58">
        <v>45919.710034722222</v>
      </c>
      <c r="B2515" s="59">
        <v>444649262</v>
      </c>
      <c r="C2515" s="38" t="s">
        <v>36</v>
      </c>
      <c r="D2515" s="38" t="s">
        <v>37</v>
      </c>
      <c r="E2515" s="38" t="s">
        <v>45</v>
      </c>
      <c r="F2515" s="38" t="s">
        <v>120</v>
      </c>
      <c r="G2515" s="35">
        <v>3662.7</v>
      </c>
      <c r="H2515" s="59">
        <v>443874590</v>
      </c>
      <c r="I2515" s="35">
        <v>0</v>
      </c>
      <c r="J2515" s="35">
        <v>0</v>
      </c>
      <c r="K2515" s="35">
        <v>0</v>
      </c>
      <c r="L2515" s="35">
        <v>0</v>
      </c>
      <c r="M2515" s="35">
        <v>9914.4699999999993</v>
      </c>
      <c r="N2515" s="38" t="s">
        <v>48</v>
      </c>
      <c r="O2515" s="14">
        <f t="shared" si="230"/>
        <v>45919.710034722222</v>
      </c>
      <c r="P2515" s="19">
        <f t="shared" si="231"/>
        <v>45919.918368055558</v>
      </c>
      <c r="Q2515" s="20" t="str">
        <f t="shared" si="232"/>
        <v>19/09/2025</v>
      </c>
      <c r="R2515" s="13" t="str">
        <f t="shared" si="233"/>
        <v>22</v>
      </c>
      <c r="S2515" s="13" t="str">
        <f t="shared" si="234"/>
        <v>Fri</v>
      </c>
    </row>
    <row r="2516" spans="1:19" x14ac:dyDescent="0.25">
      <c r="A2516" s="60">
        <v>45919.710034722222</v>
      </c>
      <c r="B2516" s="61">
        <v>444649265</v>
      </c>
      <c r="C2516" s="37" t="s">
        <v>36</v>
      </c>
      <c r="D2516" s="37" t="s">
        <v>37</v>
      </c>
      <c r="E2516" s="37" t="s">
        <v>45</v>
      </c>
      <c r="F2516" s="37" t="s">
        <v>120</v>
      </c>
      <c r="G2516" s="36">
        <v>3662.71</v>
      </c>
      <c r="H2516" s="61">
        <v>443874593</v>
      </c>
      <c r="I2516" s="36">
        <v>0</v>
      </c>
      <c r="J2516" s="36">
        <v>0</v>
      </c>
      <c r="K2516" s="36">
        <v>0</v>
      </c>
      <c r="L2516" s="36">
        <v>0</v>
      </c>
      <c r="M2516" s="36">
        <v>9914.4699999999993</v>
      </c>
      <c r="N2516" s="37" t="s">
        <v>47</v>
      </c>
      <c r="O2516" s="14">
        <f t="shared" si="230"/>
        <v>45919.710034722222</v>
      </c>
      <c r="P2516" s="19">
        <f t="shared" si="231"/>
        <v>45919.918368055558</v>
      </c>
      <c r="Q2516" s="20" t="str">
        <f t="shared" si="232"/>
        <v>19/09/2025</v>
      </c>
      <c r="R2516" s="13" t="str">
        <f t="shared" si="233"/>
        <v>22</v>
      </c>
      <c r="S2516" s="13" t="str">
        <f t="shared" si="234"/>
        <v>Fri</v>
      </c>
    </row>
    <row r="2517" spans="1:19" x14ac:dyDescent="0.25">
      <c r="A2517" s="58">
        <v>45919.710034722222</v>
      </c>
      <c r="B2517" s="59">
        <v>444649267</v>
      </c>
      <c r="C2517" s="38" t="s">
        <v>36</v>
      </c>
      <c r="D2517" s="38" t="s">
        <v>37</v>
      </c>
      <c r="E2517" s="38" t="s">
        <v>45</v>
      </c>
      <c r="F2517" s="38" t="s">
        <v>120</v>
      </c>
      <c r="G2517" s="35">
        <v>3662.75</v>
      </c>
      <c r="H2517" s="59">
        <v>443874596</v>
      </c>
      <c r="I2517" s="35">
        <v>0</v>
      </c>
      <c r="J2517" s="35">
        <v>0</v>
      </c>
      <c r="K2517" s="35">
        <v>0</v>
      </c>
      <c r="L2517" s="35">
        <v>0</v>
      </c>
      <c r="M2517" s="35">
        <v>9914.4699999999993</v>
      </c>
      <c r="N2517" s="38" t="s">
        <v>77</v>
      </c>
      <c r="O2517" s="14">
        <f t="shared" si="230"/>
        <v>45919.710034722222</v>
      </c>
      <c r="P2517" s="19">
        <f t="shared" si="231"/>
        <v>45919.918368055558</v>
      </c>
      <c r="Q2517" s="20" t="str">
        <f t="shared" si="232"/>
        <v>19/09/2025</v>
      </c>
      <c r="R2517" s="13" t="str">
        <f t="shared" si="233"/>
        <v>22</v>
      </c>
      <c r="S2517" s="13" t="str">
        <f t="shared" si="234"/>
        <v>Fri</v>
      </c>
    </row>
    <row r="2518" spans="1:19" x14ac:dyDescent="0.25">
      <c r="A2518" s="60">
        <v>45919.710046296299</v>
      </c>
      <c r="B2518" s="61">
        <v>444649268</v>
      </c>
      <c r="C2518" s="37" t="s">
        <v>36</v>
      </c>
      <c r="D2518" s="37" t="s">
        <v>37</v>
      </c>
      <c r="E2518" s="37" t="s">
        <v>45</v>
      </c>
      <c r="F2518" s="37" t="s">
        <v>120</v>
      </c>
      <c r="G2518" s="36">
        <v>3662.61</v>
      </c>
      <c r="H2518" s="61">
        <v>443874597</v>
      </c>
      <c r="I2518" s="36">
        <v>0</v>
      </c>
      <c r="J2518" s="36">
        <v>0</v>
      </c>
      <c r="K2518" s="36">
        <v>0</v>
      </c>
      <c r="L2518" s="36">
        <v>0</v>
      </c>
      <c r="M2518" s="36">
        <v>9914.4699999999993</v>
      </c>
      <c r="N2518" s="37" t="s">
        <v>108</v>
      </c>
      <c r="O2518" s="14">
        <f t="shared" si="230"/>
        <v>45919.710046296299</v>
      </c>
      <c r="P2518" s="19">
        <f t="shared" si="231"/>
        <v>45919.918379629635</v>
      </c>
      <c r="Q2518" s="20" t="str">
        <f t="shared" si="232"/>
        <v>19/09/2025</v>
      </c>
      <c r="R2518" s="13" t="str">
        <f t="shared" si="233"/>
        <v>22</v>
      </c>
      <c r="S2518" s="13" t="str">
        <f t="shared" si="234"/>
        <v>Fri</v>
      </c>
    </row>
    <row r="2519" spans="1:19" x14ac:dyDescent="0.25">
      <c r="A2519" s="58">
        <v>45919.710046296299</v>
      </c>
      <c r="B2519" s="59">
        <v>444649269</v>
      </c>
      <c r="C2519" s="38" t="s">
        <v>36</v>
      </c>
      <c r="D2519" s="38" t="s">
        <v>37</v>
      </c>
      <c r="E2519" s="38" t="s">
        <v>45</v>
      </c>
      <c r="F2519" s="38" t="s">
        <v>120</v>
      </c>
      <c r="G2519" s="35">
        <v>3662.61</v>
      </c>
      <c r="H2519" s="59">
        <v>443874598</v>
      </c>
      <c r="I2519" s="35">
        <v>0</v>
      </c>
      <c r="J2519" s="35">
        <v>0</v>
      </c>
      <c r="K2519" s="35">
        <v>0</v>
      </c>
      <c r="L2519" s="35">
        <v>0</v>
      </c>
      <c r="M2519" s="35">
        <v>9914.4699999999993</v>
      </c>
      <c r="N2519" s="38" t="s">
        <v>52</v>
      </c>
      <c r="O2519" s="14">
        <f t="shared" si="230"/>
        <v>45919.710046296299</v>
      </c>
      <c r="P2519" s="19">
        <f t="shared" si="231"/>
        <v>45919.918379629635</v>
      </c>
      <c r="Q2519" s="20" t="str">
        <f t="shared" si="232"/>
        <v>19/09/2025</v>
      </c>
      <c r="R2519" s="13" t="str">
        <f t="shared" si="233"/>
        <v>22</v>
      </c>
      <c r="S2519" s="13" t="str">
        <f t="shared" si="234"/>
        <v>Fri</v>
      </c>
    </row>
    <row r="2520" spans="1:19" x14ac:dyDescent="0.25">
      <c r="A2520" s="60">
        <v>45919.710046296299</v>
      </c>
      <c r="B2520" s="61">
        <v>444649270</v>
      </c>
      <c r="C2520" s="37" t="s">
        <v>36</v>
      </c>
      <c r="D2520" s="37" t="s">
        <v>37</v>
      </c>
      <c r="E2520" s="37" t="s">
        <v>45</v>
      </c>
      <c r="F2520" s="37" t="s">
        <v>120</v>
      </c>
      <c r="G2520" s="36">
        <v>3662.64</v>
      </c>
      <c r="H2520" s="61">
        <v>443874599</v>
      </c>
      <c r="I2520" s="36">
        <v>0</v>
      </c>
      <c r="J2520" s="36">
        <v>0</v>
      </c>
      <c r="K2520" s="36">
        <v>0</v>
      </c>
      <c r="L2520" s="36">
        <v>0</v>
      </c>
      <c r="M2520" s="36">
        <v>9914.4699999999993</v>
      </c>
      <c r="N2520" s="37" t="s">
        <v>114</v>
      </c>
      <c r="O2520" s="14">
        <f t="shared" si="230"/>
        <v>45919.710046296299</v>
      </c>
      <c r="P2520" s="19">
        <f t="shared" si="231"/>
        <v>45919.918379629635</v>
      </c>
      <c r="Q2520" s="20" t="str">
        <f t="shared" si="232"/>
        <v>19/09/2025</v>
      </c>
      <c r="R2520" s="13" t="str">
        <f t="shared" si="233"/>
        <v>22</v>
      </c>
      <c r="S2520" s="13" t="str">
        <f t="shared" si="234"/>
        <v>Fri</v>
      </c>
    </row>
    <row r="2521" spans="1:19" x14ac:dyDescent="0.25">
      <c r="A2521" s="58">
        <v>45919.710613425923</v>
      </c>
      <c r="B2521" s="59">
        <v>444649938</v>
      </c>
      <c r="C2521" s="38" t="s">
        <v>36</v>
      </c>
      <c r="D2521" s="38" t="s">
        <v>37</v>
      </c>
      <c r="E2521" s="38" t="s">
        <v>45</v>
      </c>
      <c r="F2521" s="38" t="s">
        <v>120</v>
      </c>
      <c r="G2521" s="35">
        <v>3661.83</v>
      </c>
      <c r="H2521" s="59">
        <v>443875315</v>
      </c>
      <c r="I2521" s="35">
        <v>0</v>
      </c>
      <c r="J2521" s="35">
        <v>0</v>
      </c>
      <c r="K2521" s="35">
        <v>0</v>
      </c>
      <c r="L2521" s="35">
        <v>0</v>
      </c>
      <c r="M2521" s="35">
        <v>9914.4699999999993</v>
      </c>
      <c r="N2521" s="38" t="s">
        <v>81</v>
      </c>
      <c r="O2521" s="14">
        <f t="shared" si="230"/>
        <v>45919.710613425923</v>
      </c>
      <c r="P2521" s="19">
        <f t="shared" si="231"/>
        <v>45919.918946759259</v>
      </c>
      <c r="Q2521" s="20" t="str">
        <f t="shared" si="232"/>
        <v>19/09/2025</v>
      </c>
      <c r="R2521" s="13" t="str">
        <f t="shared" si="233"/>
        <v>22</v>
      </c>
      <c r="S2521" s="13" t="str">
        <f t="shared" si="234"/>
        <v>Fri</v>
      </c>
    </row>
    <row r="2522" spans="1:19" x14ac:dyDescent="0.25">
      <c r="A2522" s="60">
        <v>45919.710613425923</v>
      </c>
      <c r="B2522" s="61">
        <v>444649942</v>
      </c>
      <c r="C2522" s="37" t="s">
        <v>36</v>
      </c>
      <c r="D2522" s="37" t="s">
        <v>37</v>
      </c>
      <c r="E2522" s="37" t="s">
        <v>45</v>
      </c>
      <c r="F2522" s="37" t="s">
        <v>120</v>
      </c>
      <c r="G2522" s="36">
        <v>3661.84</v>
      </c>
      <c r="H2522" s="61">
        <v>443875319</v>
      </c>
      <c r="I2522" s="36">
        <v>0</v>
      </c>
      <c r="J2522" s="36">
        <v>0</v>
      </c>
      <c r="K2522" s="36">
        <v>0</v>
      </c>
      <c r="L2522" s="36">
        <v>0</v>
      </c>
      <c r="M2522" s="36">
        <v>9914.4699999999993</v>
      </c>
      <c r="N2522" s="37" t="s">
        <v>107</v>
      </c>
      <c r="O2522" s="14">
        <f t="shared" si="230"/>
        <v>45919.710613425923</v>
      </c>
      <c r="P2522" s="19">
        <f t="shared" si="231"/>
        <v>45919.918946759259</v>
      </c>
      <c r="Q2522" s="20" t="str">
        <f t="shared" si="232"/>
        <v>19/09/2025</v>
      </c>
      <c r="R2522" s="13" t="str">
        <f t="shared" si="233"/>
        <v>22</v>
      </c>
      <c r="S2522" s="13" t="str">
        <f t="shared" si="234"/>
        <v>Fri</v>
      </c>
    </row>
    <row r="2523" spans="1:19" x14ac:dyDescent="0.25">
      <c r="A2523" s="58">
        <v>45919.7109837963</v>
      </c>
      <c r="B2523" s="59">
        <v>444650367</v>
      </c>
      <c r="C2523" s="38" t="s">
        <v>36</v>
      </c>
      <c r="D2523" s="38" t="s">
        <v>38</v>
      </c>
      <c r="E2523" s="38" t="s">
        <v>46</v>
      </c>
      <c r="F2523" s="38" t="s">
        <v>120</v>
      </c>
      <c r="G2523" s="35">
        <v>3661.17</v>
      </c>
      <c r="H2523" s="59">
        <v>443875763</v>
      </c>
      <c r="I2523" s="35">
        <v>0</v>
      </c>
      <c r="J2523" s="35">
        <v>0</v>
      </c>
      <c r="K2523" s="35">
        <v>0</v>
      </c>
      <c r="L2523" s="35">
        <v>-1.53</v>
      </c>
      <c r="M2523" s="35">
        <v>9912.94</v>
      </c>
      <c r="N2523" s="38" t="s">
        <v>1749</v>
      </c>
      <c r="O2523" s="14">
        <f t="shared" si="230"/>
        <v>45919.7109837963</v>
      </c>
      <c r="P2523" s="19">
        <f t="shared" si="231"/>
        <v>45919.919317129636</v>
      </c>
      <c r="Q2523" s="20" t="str">
        <f t="shared" si="232"/>
        <v>19/09/2025</v>
      </c>
      <c r="R2523" s="13" t="str">
        <f t="shared" si="233"/>
        <v>22</v>
      </c>
      <c r="S2523" s="13" t="str">
        <f t="shared" si="234"/>
        <v>Fri</v>
      </c>
    </row>
    <row r="2524" spans="1:19" x14ac:dyDescent="0.25">
      <c r="A2524" s="60">
        <v>45919.711423611108</v>
      </c>
      <c r="B2524" s="61">
        <v>444650611</v>
      </c>
      <c r="C2524" s="37" t="s">
        <v>36</v>
      </c>
      <c r="D2524" s="37" t="s">
        <v>37</v>
      </c>
      <c r="E2524" s="37" t="s">
        <v>45</v>
      </c>
      <c r="F2524" s="37" t="s">
        <v>120</v>
      </c>
      <c r="G2524" s="36">
        <v>3662.46</v>
      </c>
      <c r="H2524" s="61">
        <v>443876030</v>
      </c>
      <c r="I2524" s="36">
        <v>0</v>
      </c>
      <c r="J2524" s="36">
        <v>0</v>
      </c>
      <c r="K2524" s="36">
        <v>0</v>
      </c>
      <c r="L2524" s="36">
        <v>0</v>
      </c>
      <c r="M2524" s="36">
        <v>9912.94</v>
      </c>
      <c r="N2524" s="37" t="s">
        <v>109</v>
      </c>
      <c r="O2524" s="14">
        <f t="shared" si="230"/>
        <v>45919.711423611108</v>
      </c>
      <c r="P2524" s="19">
        <f t="shared" si="231"/>
        <v>45919.919756944444</v>
      </c>
      <c r="Q2524" s="20" t="str">
        <f t="shared" si="232"/>
        <v>19/09/2025</v>
      </c>
      <c r="R2524" s="13" t="str">
        <f t="shared" si="233"/>
        <v>22</v>
      </c>
      <c r="S2524" s="13" t="str">
        <f t="shared" si="234"/>
        <v>Fri</v>
      </c>
    </row>
    <row r="2525" spans="1:19" x14ac:dyDescent="0.25">
      <c r="A2525" s="58">
        <v>45919.71199074074</v>
      </c>
      <c r="B2525" s="59">
        <v>444651160</v>
      </c>
      <c r="C2525" s="38" t="s">
        <v>36</v>
      </c>
      <c r="D2525" s="38" t="s">
        <v>38</v>
      </c>
      <c r="E2525" s="38" t="s">
        <v>46</v>
      </c>
      <c r="F2525" s="38" t="s">
        <v>120</v>
      </c>
      <c r="G2525" s="35">
        <v>3660.96</v>
      </c>
      <c r="H2525" s="59">
        <v>443876621</v>
      </c>
      <c r="I2525" s="35">
        <v>0</v>
      </c>
      <c r="J2525" s="35">
        <v>0</v>
      </c>
      <c r="K2525" s="35">
        <v>0</v>
      </c>
      <c r="L2525" s="35">
        <v>-1.5</v>
      </c>
      <c r="M2525" s="35">
        <v>9911.44</v>
      </c>
      <c r="N2525" s="38" t="s">
        <v>1750</v>
      </c>
      <c r="O2525" s="14">
        <f t="shared" si="230"/>
        <v>45919.71199074074</v>
      </c>
      <c r="P2525" s="19">
        <f t="shared" si="231"/>
        <v>45919.920324074075</v>
      </c>
      <c r="Q2525" s="20" t="str">
        <f t="shared" si="232"/>
        <v>19/09/2025</v>
      </c>
      <c r="R2525" s="13" t="str">
        <f t="shared" si="233"/>
        <v>22</v>
      </c>
      <c r="S2525" s="13" t="str">
        <f t="shared" si="234"/>
        <v>Fri</v>
      </c>
    </row>
    <row r="2526" spans="1:19" x14ac:dyDescent="0.25">
      <c r="A2526" s="60">
        <v>45919.712094907409</v>
      </c>
      <c r="B2526" s="61">
        <v>444651316</v>
      </c>
      <c r="C2526" s="37" t="s">
        <v>36</v>
      </c>
      <c r="D2526" s="37" t="s">
        <v>38</v>
      </c>
      <c r="E2526" s="37" t="s">
        <v>46</v>
      </c>
      <c r="F2526" s="37" t="s">
        <v>120</v>
      </c>
      <c r="G2526" s="36">
        <v>3660.2</v>
      </c>
      <c r="H2526" s="61">
        <v>443876788</v>
      </c>
      <c r="I2526" s="36">
        <v>0</v>
      </c>
      <c r="J2526" s="36">
        <v>0</v>
      </c>
      <c r="K2526" s="36">
        <v>0</v>
      </c>
      <c r="L2526" s="36">
        <v>-2.97</v>
      </c>
      <c r="M2526" s="36">
        <v>9908.4699999999993</v>
      </c>
      <c r="N2526" s="37" t="s">
        <v>1751</v>
      </c>
      <c r="O2526" s="14">
        <f t="shared" si="230"/>
        <v>45919.712094907409</v>
      </c>
      <c r="P2526" s="19">
        <f t="shared" si="231"/>
        <v>45919.920428240745</v>
      </c>
      <c r="Q2526" s="20" t="str">
        <f t="shared" si="232"/>
        <v>19/09/2025</v>
      </c>
      <c r="R2526" s="13" t="str">
        <f t="shared" si="233"/>
        <v>22</v>
      </c>
      <c r="S2526" s="13" t="str">
        <f t="shared" si="234"/>
        <v>Fri</v>
      </c>
    </row>
    <row r="2527" spans="1:19" x14ac:dyDescent="0.25">
      <c r="A2527" s="58">
        <v>45919.712094907409</v>
      </c>
      <c r="B2527" s="59">
        <v>444651317</v>
      </c>
      <c r="C2527" s="38" t="s">
        <v>36</v>
      </c>
      <c r="D2527" s="38" t="s">
        <v>38</v>
      </c>
      <c r="E2527" s="38" t="s">
        <v>46</v>
      </c>
      <c r="F2527" s="38" t="s">
        <v>120</v>
      </c>
      <c r="G2527" s="35">
        <v>3660.2</v>
      </c>
      <c r="H2527" s="59">
        <v>443876789</v>
      </c>
      <c r="I2527" s="35">
        <v>0</v>
      </c>
      <c r="J2527" s="35">
        <v>0</v>
      </c>
      <c r="K2527" s="35">
        <v>0</v>
      </c>
      <c r="L2527" s="35">
        <v>-2.96</v>
      </c>
      <c r="M2527" s="35">
        <v>9905.51</v>
      </c>
      <c r="N2527" s="38" t="s">
        <v>1751</v>
      </c>
      <c r="O2527" s="14">
        <f t="shared" si="230"/>
        <v>45919.712094907409</v>
      </c>
      <c r="P2527" s="19">
        <f t="shared" si="231"/>
        <v>45919.920428240745</v>
      </c>
      <c r="Q2527" s="20" t="str">
        <f t="shared" si="232"/>
        <v>19/09/2025</v>
      </c>
      <c r="R2527" s="13" t="str">
        <f t="shared" si="233"/>
        <v>22</v>
      </c>
      <c r="S2527" s="13" t="str">
        <f t="shared" si="234"/>
        <v>Fri</v>
      </c>
    </row>
    <row r="2528" spans="1:19" x14ac:dyDescent="0.25">
      <c r="A2528" s="60">
        <v>45919.712094907409</v>
      </c>
      <c r="B2528" s="61">
        <v>444651318</v>
      </c>
      <c r="C2528" s="37" t="s">
        <v>36</v>
      </c>
      <c r="D2528" s="37" t="s">
        <v>38</v>
      </c>
      <c r="E2528" s="37" t="s">
        <v>46</v>
      </c>
      <c r="F2528" s="37" t="s">
        <v>120</v>
      </c>
      <c r="G2528" s="36">
        <v>3660.2</v>
      </c>
      <c r="H2528" s="61">
        <v>443876790</v>
      </c>
      <c r="I2528" s="36">
        <v>0</v>
      </c>
      <c r="J2528" s="36">
        <v>0</v>
      </c>
      <c r="K2528" s="36">
        <v>0</v>
      </c>
      <c r="L2528" s="36">
        <v>-2.95</v>
      </c>
      <c r="M2528" s="36">
        <v>9902.56</v>
      </c>
      <c r="N2528" s="37" t="s">
        <v>1751</v>
      </c>
      <c r="O2528" s="14">
        <f t="shared" si="230"/>
        <v>45919.712094907409</v>
      </c>
      <c r="P2528" s="19">
        <f t="shared" si="231"/>
        <v>45919.920428240745</v>
      </c>
      <c r="Q2528" s="20" t="str">
        <f t="shared" si="232"/>
        <v>19/09/2025</v>
      </c>
      <c r="R2528" s="13" t="str">
        <f t="shared" si="233"/>
        <v>22</v>
      </c>
      <c r="S2528" s="13" t="str">
        <f t="shared" si="234"/>
        <v>Fri</v>
      </c>
    </row>
    <row r="2529" spans="1:19" x14ac:dyDescent="0.25">
      <c r="A2529" s="58">
        <v>45919.712094907409</v>
      </c>
      <c r="B2529" s="59">
        <v>444651319</v>
      </c>
      <c r="C2529" s="38" t="s">
        <v>36</v>
      </c>
      <c r="D2529" s="38" t="s">
        <v>38</v>
      </c>
      <c r="E2529" s="38" t="s">
        <v>46</v>
      </c>
      <c r="F2529" s="38" t="s">
        <v>120</v>
      </c>
      <c r="G2529" s="35">
        <v>3660.2</v>
      </c>
      <c r="H2529" s="59">
        <v>443876791</v>
      </c>
      <c r="I2529" s="35">
        <v>0</v>
      </c>
      <c r="J2529" s="35">
        <v>0</v>
      </c>
      <c r="K2529" s="35">
        <v>0</v>
      </c>
      <c r="L2529" s="35">
        <v>-2.5</v>
      </c>
      <c r="M2529" s="35">
        <v>9900.06</v>
      </c>
      <c r="N2529" s="38" t="s">
        <v>1752</v>
      </c>
      <c r="O2529" s="14">
        <f t="shared" si="230"/>
        <v>45919.712094907409</v>
      </c>
      <c r="P2529" s="19">
        <f t="shared" si="231"/>
        <v>45919.920428240745</v>
      </c>
      <c r="Q2529" s="20" t="str">
        <f t="shared" si="232"/>
        <v>19/09/2025</v>
      </c>
      <c r="R2529" s="13" t="str">
        <f t="shared" si="233"/>
        <v>22</v>
      </c>
      <c r="S2529" s="13" t="str">
        <f t="shared" si="234"/>
        <v>Fri</v>
      </c>
    </row>
    <row r="2530" spans="1:19" x14ac:dyDescent="0.25">
      <c r="A2530" s="60">
        <v>45919.712152777778</v>
      </c>
      <c r="B2530" s="61">
        <v>444651408</v>
      </c>
      <c r="C2530" s="37" t="s">
        <v>36</v>
      </c>
      <c r="D2530" s="37" t="s">
        <v>38</v>
      </c>
      <c r="E2530" s="37" t="s">
        <v>46</v>
      </c>
      <c r="F2530" s="37" t="s">
        <v>120</v>
      </c>
      <c r="G2530" s="36">
        <v>3660.13</v>
      </c>
      <c r="H2530" s="61">
        <v>443876885</v>
      </c>
      <c r="I2530" s="36">
        <v>0</v>
      </c>
      <c r="J2530" s="36">
        <v>0</v>
      </c>
      <c r="K2530" s="36">
        <v>0</v>
      </c>
      <c r="L2530" s="36">
        <v>-3.08</v>
      </c>
      <c r="M2530" s="36">
        <v>9896.98</v>
      </c>
      <c r="N2530" s="37" t="s">
        <v>1753</v>
      </c>
      <c r="O2530" s="14">
        <f t="shared" si="230"/>
        <v>45919.712152777778</v>
      </c>
      <c r="P2530" s="19">
        <f t="shared" si="231"/>
        <v>45919.920486111114</v>
      </c>
      <c r="Q2530" s="20" t="str">
        <f t="shared" si="232"/>
        <v>19/09/2025</v>
      </c>
      <c r="R2530" s="13" t="str">
        <f t="shared" si="233"/>
        <v>22</v>
      </c>
      <c r="S2530" s="13" t="str">
        <f t="shared" si="234"/>
        <v>Fri</v>
      </c>
    </row>
    <row r="2531" spans="1:19" x14ac:dyDescent="0.25">
      <c r="A2531" s="58">
        <v>45919.712314814817</v>
      </c>
      <c r="B2531" s="59">
        <v>444651716</v>
      </c>
      <c r="C2531" s="38" t="s">
        <v>36</v>
      </c>
      <c r="D2531" s="38" t="s">
        <v>38</v>
      </c>
      <c r="E2531" s="38" t="s">
        <v>46</v>
      </c>
      <c r="F2531" s="38" t="s">
        <v>120</v>
      </c>
      <c r="G2531" s="35">
        <v>3659.45</v>
      </c>
      <c r="H2531" s="59">
        <v>443877204</v>
      </c>
      <c r="I2531" s="35">
        <v>0</v>
      </c>
      <c r="J2531" s="35">
        <v>0</v>
      </c>
      <c r="K2531" s="35">
        <v>0</v>
      </c>
      <c r="L2531" s="35">
        <v>-3.26</v>
      </c>
      <c r="M2531" s="35">
        <v>9893.7199999999993</v>
      </c>
      <c r="N2531" s="38" t="s">
        <v>1754</v>
      </c>
      <c r="O2531" s="14">
        <f t="shared" si="230"/>
        <v>45919.712314814817</v>
      </c>
      <c r="P2531" s="19">
        <f t="shared" si="231"/>
        <v>45919.920648148152</v>
      </c>
      <c r="Q2531" s="20" t="str">
        <f t="shared" si="232"/>
        <v>19/09/2025</v>
      </c>
      <c r="R2531" s="13" t="str">
        <f t="shared" si="233"/>
        <v>22</v>
      </c>
      <c r="S2531" s="13" t="str">
        <f t="shared" si="234"/>
        <v>Fri</v>
      </c>
    </row>
    <row r="2532" spans="1:19" x14ac:dyDescent="0.25">
      <c r="A2532" s="60">
        <v>45919.712314814817</v>
      </c>
      <c r="B2532" s="61">
        <v>444651719</v>
      </c>
      <c r="C2532" s="37" t="s">
        <v>36</v>
      </c>
      <c r="D2532" s="37" t="s">
        <v>38</v>
      </c>
      <c r="E2532" s="37" t="s">
        <v>46</v>
      </c>
      <c r="F2532" s="37" t="s">
        <v>120</v>
      </c>
      <c r="G2532" s="36">
        <v>3659.45</v>
      </c>
      <c r="H2532" s="61">
        <v>443877205</v>
      </c>
      <c r="I2532" s="36">
        <v>0</v>
      </c>
      <c r="J2532" s="36">
        <v>0</v>
      </c>
      <c r="K2532" s="36">
        <v>0</v>
      </c>
      <c r="L2532" s="36">
        <v>-3.3</v>
      </c>
      <c r="M2532" s="36">
        <v>9890.42</v>
      </c>
      <c r="N2532" s="37" t="s">
        <v>1754</v>
      </c>
      <c r="O2532" s="14">
        <f t="shared" si="230"/>
        <v>45919.712314814817</v>
      </c>
      <c r="P2532" s="19">
        <f t="shared" si="231"/>
        <v>45919.920648148152</v>
      </c>
      <c r="Q2532" s="20" t="str">
        <f t="shared" si="232"/>
        <v>19/09/2025</v>
      </c>
      <c r="R2532" s="13" t="str">
        <f t="shared" si="233"/>
        <v>22</v>
      </c>
      <c r="S2532" s="13" t="str">
        <f t="shared" si="234"/>
        <v>Fri</v>
      </c>
    </row>
    <row r="2533" spans="1:19" x14ac:dyDescent="0.25">
      <c r="A2533" s="58">
        <v>45919.712314814817</v>
      </c>
      <c r="B2533" s="59">
        <v>444651721</v>
      </c>
      <c r="C2533" s="38" t="s">
        <v>36</v>
      </c>
      <c r="D2533" s="38" t="s">
        <v>38</v>
      </c>
      <c r="E2533" s="38" t="s">
        <v>46</v>
      </c>
      <c r="F2533" s="38" t="s">
        <v>120</v>
      </c>
      <c r="G2533" s="35">
        <v>3659.45</v>
      </c>
      <c r="H2533" s="59">
        <v>443877206</v>
      </c>
      <c r="I2533" s="35">
        <v>0</v>
      </c>
      <c r="J2533" s="35">
        <v>0</v>
      </c>
      <c r="K2533" s="35">
        <v>0</v>
      </c>
      <c r="L2533" s="35">
        <v>-3.16</v>
      </c>
      <c r="M2533" s="35">
        <v>9887.26</v>
      </c>
      <c r="N2533" s="38" t="s">
        <v>1754</v>
      </c>
      <c r="O2533" s="14">
        <f t="shared" si="230"/>
        <v>45919.712314814817</v>
      </c>
      <c r="P2533" s="19">
        <f t="shared" si="231"/>
        <v>45919.920648148152</v>
      </c>
      <c r="Q2533" s="20" t="str">
        <f t="shared" si="232"/>
        <v>19/09/2025</v>
      </c>
      <c r="R2533" s="13" t="str">
        <f t="shared" si="233"/>
        <v>22</v>
      </c>
      <c r="S2533" s="13" t="str">
        <f t="shared" si="234"/>
        <v>Fri</v>
      </c>
    </row>
    <row r="2534" spans="1:19" x14ac:dyDescent="0.25">
      <c r="A2534" s="60">
        <v>45919.712314814817</v>
      </c>
      <c r="B2534" s="61">
        <v>444651722</v>
      </c>
      <c r="C2534" s="37" t="s">
        <v>36</v>
      </c>
      <c r="D2534" s="37" t="s">
        <v>38</v>
      </c>
      <c r="E2534" s="37" t="s">
        <v>46</v>
      </c>
      <c r="F2534" s="37" t="s">
        <v>120</v>
      </c>
      <c r="G2534" s="36">
        <v>3659.45</v>
      </c>
      <c r="H2534" s="61">
        <v>443877207</v>
      </c>
      <c r="I2534" s="36">
        <v>0</v>
      </c>
      <c r="J2534" s="36">
        <v>0</v>
      </c>
      <c r="K2534" s="36">
        <v>0</v>
      </c>
      <c r="L2534" s="36">
        <v>-3.16</v>
      </c>
      <c r="M2534" s="36">
        <v>9884.1</v>
      </c>
      <c r="N2534" s="37" t="s">
        <v>1754</v>
      </c>
      <c r="O2534" s="14">
        <f t="shared" ref="O2534:O2597" si="235">A2534</f>
        <v>45919.712314814817</v>
      </c>
      <c r="P2534" s="19">
        <f t="shared" ref="P2534:P2597" si="236">O2534+(5/24)</f>
        <v>45919.920648148152</v>
      </c>
      <c r="Q2534" s="20" t="str">
        <f t="shared" ref="Q2534:Q2597" si="237">TEXT(P2534,"dd/mm/yyyy")</f>
        <v>19/09/2025</v>
      </c>
      <c r="R2534" s="13" t="str">
        <f t="shared" ref="R2534:R2597" si="238">TEXT(P2534,"hh")</f>
        <v>22</v>
      </c>
      <c r="S2534" s="13" t="str">
        <f t="shared" ref="S2534:S2597" si="239">TEXT(P2534,"ddd")</f>
        <v>Fri</v>
      </c>
    </row>
    <row r="2535" spans="1:19" x14ac:dyDescent="0.25">
      <c r="A2535" s="58">
        <v>45919.712314814817</v>
      </c>
      <c r="B2535" s="59">
        <v>444651723</v>
      </c>
      <c r="C2535" s="38" t="s">
        <v>36</v>
      </c>
      <c r="D2535" s="38" t="s">
        <v>38</v>
      </c>
      <c r="E2535" s="38" t="s">
        <v>46</v>
      </c>
      <c r="F2535" s="38" t="s">
        <v>120</v>
      </c>
      <c r="G2535" s="35">
        <v>3659.45</v>
      </c>
      <c r="H2535" s="59">
        <v>443877209</v>
      </c>
      <c r="I2535" s="35">
        <v>0</v>
      </c>
      <c r="J2535" s="35">
        <v>0</v>
      </c>
      <c r="K2535" s="35">
        <v>0</v>
      </c>
      <c r="L2535" s="35">
        <v>-3.19</v>
      </c>
      <c r="M2535" s="35">
        <v>9880.91</v>
      </c>
      <c r="N2535" s="38" t="s">
        <v>1754</v>
      </c>
      <c r="O2535" s="14">
        <f t="shared" si="235"/>
        <v>45919.712314814817</v>
      </c>
      <c r="P2535" s="19">
        <f t="shared" si="236"/>
        <v>45919.920648148152</v>
      </c>
      <c r="Q2535" s="20" t="str">
        <f t="shared" si="237"/>
        <v>19/09/2025</v>
      </c>
      <c r="R2535" s="13" t="str">
        <f t="shared" si="238"/>
        <v>22</v>
      </c>
      <c r="S2535" s="13" t="str">
        <f t="shared" si="239"/>
        <v>Fri</v>
      </c>
    </row>
    <row r="2536" spans="1:19" x14ac:dyDescent="0.25">
      <c r="A2536" s="60">
        <v>45919.715358796297</v>
      </c>
      <c r="B2536" s="61">
        <v>444654707</v>
      </c>
      <c r="C2536" s="37" t="s">
        <v>36</v>
      </c>
      <c r="D2536" s="37" t="s">
        <v>38</v>
      </c>
      <c r="E2536" s="37" t="s">
        <v>45</v>
      </c>
      <c r="F2536" s="37" t="s">
        <v>120</v>
      </c>
      <c r="G2536" s="36">
        <v>3660.39</v>
      </c>
      <c r="H2536" s="61">
        <v>443880372</v>
      </c>
      <c r="I2536" s="36">
        <v>0</v>
      </c>
      <c r="J2536" s="36">
        <v>0</v>
      </c>
      <c r="K2536" s="36">
        <v>0</v>
      </c>
      <c r="L2536" s="36">
        <v>0</v>
      </c>
      <c r="M2536" s="36">
        <v>9880.91</v>
      </c>
      <c r="N2536" s="37" t="s">
        <v>115</v>
      </c>
      <c r="O2536" s="14">
        <f t="shared" si="235"/>
        <v>45919.715358796297</v>
      </c>
      <c r="P2536" s="19">
        <f t="shared" si="236"/>
        <v>45919.923692129632</v>
      </c>
      <c r="Q2536" s="20" t="str">
        <f t="shared" si="237"/>
        <v>19/09/2025</v>
      </c>
      <c r="R2536" s="13" t="str">
        <f t="shared" si="238"/>
        <v>22</v>
      </c>
      <c r="S2536" s="13" t="str">
        <f t="shared" si="239"/>
        <v>Fri</v>
      </c>
    </row>
    <row r="2537" spans="1:19" x14ac:dyDescent="0.25">
      <c r="A2537" s="58">
        <v>45919.715358796297</v>
      </c>
      <c r="B2537" s="59">
        <v>444654710</v>
      </c>
      <c r="C2537" s="38" t="s">
        <v>36</v>
      </c>
      <c r="D2537" s="38" t="s">
        <v>38</v>
      </c>
      <c r="E2537" s="38" t="s">
        <v>45</v>
      </c>
      <c r="F2537" s="38" t="s">
        <v>120</v>
      </c>
      <c r="G2537" s="35">
        <v>3660.39</v>
      </c>
      <c r="H2537" s="59">
        <v>443880375</v>
      </c>
      <c r="I2537" s="35">
        <v>0</v>
      </c>
      <c r="J2537" s="35">
        <v>0</v>
      </c>
      <c r="K2537" s="35">
        <v>0</v>
      </c>
      <c r="L2537" s="35">
        <v>0</v>
      </c>
      <c r="M2537" s="35">
        <v>9880.91</v>
      </c>
      <c r="N2537" s="38" t="s">
        <v>119</v>
      </c>
      <c r="O2537" s="14">
        <f t="shared" si="235"/>
        <v>45919.715358796297</v>
      </c>
      <c r="P2537" s="19">
        <f t="shared" si="236"/>
        <v>45919.923692129632</v>
      </c>
      <c r="Q2537" s="20" t="str">
        <f t="shared" si="237"/>
        <v>19/09/2025</v>
      </c>
      <c r="R2537" s="13" t="str">
        <f t="shared" si="238"/>
        <v>22</v>
      </c>
      <c r="S2537" s="13" t="str">
        <f t="shared" si="239"/>
        <v>Fri</v>
      </c>
    </row>
    <row r="2538" spans="1:19" x14ac:dyDescent="0.25">
      <c r="A2538" s="60">
        <v>45919.715358796297</v>
      </c>
      <c r="B2538" s="61">
        <v>444654713</v>
      </c>
      <c r="C2538" s="37" t="s">
        <v>36</v>
      </c>
      <c r="D2538" s="37" t="s">
        <v>38</v>
      </c>
      <c r="E2538" s="37" t="s">
        <v>45</v>
      </c>
      <c r="F2538" s="37" t="s">
        <v>120</v>
      </c>
      <c r="G2538" s="36">
        <v>3660.38</v>
      </c>
      <c r="H2538" s="61">
        <v>443880378</v>
      </c>
      <c r="I2538" s="36">
        <v>0</v>
      </c>
      <c r="J2538" s="36">
        <v>0</v>
      </c>
      <c r="K2538" s="36">
        <v>0</v>
      </c>
      <c r="L2538" s="36">
        <v>0</v>
      </c>
      <c r="M2538" s="36">
        <v>9880.91</v>
      </c>
      <c r="N2538" s="37" t="s">
        <v>116</v>
      </c>
      <c r="O2538" s="14">
        <f t="shared" si="235"/>
        <v>45919.715358796297</v>
      </c>
      <c r="P2538" s="19">
        <f t="shared" si="236"/>
        <v>45919.923692129632</v>
      </c>
      <c r="Q2538" s="20" t="str">
        <f t="shared" si="237"/>
        <v>19/09/2025</v>
      </c>
      <c r="R2538" s="13" t="str">
        <f t="shared" si="238"/>
        <v>22</v>
      </c>
      <c r="S2538" s="13" t="str">
        <f t="shared" si="239"/>
        <v>Fri</v>
      </c>
    </row>
    <row r="2539" spans="1:19" x14ac:dyDescent="0.25">
      <c r="A2539" s="58">
        <v>45919.719722222224</v>
      </c>
      <c r="B2539" s="59">
        <v>444658029</v>
      </c>
      <c r="C2539" s="38" t="s">
        <v>36</v>
      </c>
      <c r="D2539" s="38" t="s">
        <v>38</v>
      </c>
      <c r="E2539" s="38" t="s">
        <v>46</v>
      </c>
      <c r="F2539" s="38" t="s">
        <v>120</v>
      </c>
      <c r="G2539" s="35">
        <v>3658.82</v>
      </c>
      <c r="H2539" s="59">
        <v>443883882</v>
      </c>
      <c r="I2539" s="35">
        <v>0</v>
      </c>
      <c r="J2539" s="35">
        <v>0</v>
      </c>
      <c r="K2539" s="35">
        <v>0</v>
      </c>
      <c r="L2539" s="35">
        <v>-3.02</v>
      </c>
      <c r="M2539" s="35">
        <v>9877.89</v>
      </c>
      <c r="N2539" s="38" t="s">
        <v>1755</v>
      </c>
      <c r="O2539" s="14">
        <f t="shared" si="235"/>
        <v>45919.719722222224</v>
      </c>
      <c r="P2539" s="19">
        <f t="shared" si="236"/>
        <v>45919.92805555556</v>
      </c>
      <c r="Q2539" s="20" t="str">
        <f t="shared" si="237"/>
        <v>19/09/2025</v>
      </c>
      <c r="R2539" s="13" t="str">
        <f t="shared" si="238"/>
        <v>22</v>
      </c>
      <c r="S2539" s="13" t="str">
        <f t="shared" si="239"/>
        <v>Fri</v>
      </c>
    </row>
    <row r="2540" spans="1:19" x14ac:dyDescent="0.25">
      <c r="A2540" s="60">
        <v>45919.719722222224</v>
      </c>
      <c r="B2540" s="61">
        <v>444658063</v>
      </c>
      <c r="C2540" s="37" t="s">
        <v>36</v>
      </c>
      <c r="D2540" s="37" t="s">
        <v>38</v>
      </c>
      <c r="E2540" s="37" t="s">
        <v>46</v>
      </c>
      <c r="F2540" s="37" t="s">
        <v>120</v>
      </c>
      <c r="G2540" s="36">
        <v>3658.79</v>
      </c>
      <c r="H2540" s="61">
        <v>443883912</v>
      </c>
      <c r="I2540" s="36">
        <v>0</v>
      </c>
      <c r="J2540" s="36">
        <v>0</v>
      </c>
      <c r="K2540" s="36">
        <v>0</v>
      </c>
      <c r="L2540" s="36">
        <v>-3.04</v>
      </c>
      <c r="M2540" s="36">
        <v>9874.85</v>
      </c>
      <c r="N2540" s="37" t="s">
        <v>833</v>
      </c>
      <c r="O2540" s="14">
        <f t="shared" si="235"/>
        <v>45919.719722222224</v>
      </c>
      <c r="P2540" s="19">
        <f t="shared" si="236"/>
        <v>45919.92805555556</v>
      </c>
      <c r="Q2540" s="20" t="str">
        <f t="shared" si="237"/>
        <v>19/09/2025</v>
      </c>
      <c r="R2540" s="13" t="str">
        <f t="shared" si="238"/>
        <v>22</v>
      </c>
      <c r="S2540" s="13" t="str">
        <f t="shared" si="239"/>
        <v>Fri</v>
      </c>
    </row>
    <row r="2541" spans="1:19" x14ac:dyDescent="0.25">
      <c r="A2541" s="58">
        <v>45919.720821759256</v>
      </c>
      <c r="B2541" s="59">
        <v>444660370</v>
      </c>
      <c r="C2541" s="38" t="s">
        <v>36</v>
      </c>
      <c r="D2541" s="38" t="s">
        <v>37</v>
      </c>
      <c r="E2541" s="38" t="s">
        <v>46</v>
      </c>
      <c r="F2541" s="38" t="s">
        <v>120</v>
      </c>
      <c r="G2541" s="35">
        <v>3656.84</v>
      </c>
      <c r="H2541" s="59">
        <v>443886223</v>
      </c>
      <c r="I2541" s="35">
        <v>0</v>
      </c>
      <c r="J2541" s="35">
        <v>0</v>
      </c>
      <c r="K2541" s="35">
        <v>0</v>
      </c>
      <c r="L2541" s="35">
        <v>3.55</v>
      </c>
      <c r="M2541" s="35">
        <v>9878.4</v>
      </c>
      <c r="N2541" s="38" t="s">
        <v>1756</v>
      </c>
      <c r="O2541" s="14">
        <f t="shared" si="235"/>
        <v>45919.720821759256</v>
      </c>
      <c r="P2541" s="19">
        <f t="shared" si="236"/>
        <v>45919.929155092592</v>
      </c>
      <c r="Q2541" s="20" t="str">
        <f t="shared" si="237"/>
        <v>19/09/2025</v>
      </c>
      <c r="R2541" s="13" t="str">
        <f t="shared" si="238"/>
        <v>22</v>
      </c>
      <c r="S2541" s="13" t="str">
        <f t="shared" si="239"/>
        <v>Fri</v>
      </c>
    </row>
    <row r="2542" spans="1:19" x14ac:dyDescent="0.25">
      <c r="A2542" s="60">
        <v>45919.721030092594</v>
      </c>
      <c r="B2542" s="61">
        <v>444660810</v>
      </c>
      <c r="C2542" s="37" t="s">
        <v>36</v>
      </c>
      <c r="D2542" s="37" t="s">
        <v>38</v>
      </c>
      <c r="E2542" s="37" t="s">
        <v>45</v>
      </c>
      <c r="F2542" s="37" t="s">
        <v>120</v>
      </c>
      <c r="G2542" s="36">
        <v>3657.52</v>
      </c>
      <c r="H2542" s="61">
        <v>443886673</v>
      </c>
      <c r="I2542" s="36">
        <v>0</v>
      </c>
      <c r="J2542" s="36">
        <v>0</v>
      </c>
      <c r="K2542" s="36">
        <v>0</v>
      </c>
      <c r="L2542" s="36">
        <v>0</v>
      </c>
      <c r="M2542" s="36">
        <v>9878.4</v>
      </c>
      <c r="N2542" s="37" t="s">
        <v>115</v>
      </c>
      <c r="O2542" s="14">
        <f t="shared" si="235"/>
        <v>45919.721030092594</v>
      </c>
      <c r="P2542" s="19">
        <f t="shared" si="236"/>
        <v>45919.92936342593</v>
      </c>
      <c r="Q2542" s="20" t="str">
        <f t="shared" si="237"/>
        <v>19/09/2025</v>
      </c>
      <c r="R2542" s="13" t="str">
        <f t="shared" si="238"/>
        <v>22</v>
      </c>
      <c r="S2542" s="13" t="str">
        <f t="shared" si="239"/>
        <v>Fri</v>
      </c>
    </row>
    <row r="2543" spans="1:19" x14ac:dyDescent="0.25">
      <c r="A2543" s="58">
        <v>45919.721053240741</v>
      </c>
      <c r="B2543" s="59">
        <v>444660826</v>
      </c>
      <c r="C2543" s="38" t="s">
        <v>36</v>
      </c>
      <c r="D2543" s="38" t="s">
        <v>37</v>
      </c>
      <c r="E2543" s="38" t="s">
        <v>46</v>
      </c>
      <c r="F2543" s="38" t="s">
        <v>120</v>
      </c>
      <c r="G2543" s="35">
        <v>3657.86</v>
      </c>
      <c r="H2543" s="59">
        <v>443886692</v>
      </c>
      <c r="I2543" s="35">
        <v>0</v>
      </c>
      <c r="J2543" s="35">
        <v>0</v>
      </c>
      <c r="K2543" s="35">
        <v>0</v>
      </c>
      <c r="L2543" s="35">
        <v>2.5299999999999998</v>
      </c>
      <c r="M2543" s="35">
        <v>9880.93</v>
      </c>
      <c r="N2543" s="38" t="s">
        <v>1735</v>
      </c>
      <c r="O2543" s="14">
        <f t="shared" si="235"/>
        <v>45919.721053240741</v>
      </c>
      <c r="P2543" s="19">
        <f t="shared" si="236"/>
        <v>45919.929386574076</v>
      </c>
      <c r="Q2543" s="20" t="str">
        <f t="shared" si="237"/>
        <v>19/09/2025</v>
      </c>
      <c r="R2543" s="13" t="str">
        <f t="shared" si="238"/>
        <v>22</v>
      </c>
      <c r="S2543" s="13" t="str">
        <f t="shared" si="239"/>
        <v>Fri</v>
      </c>
    </row>
    <row r="2544" spans="1:19" x14ac:dyDescent="0.25">
      <c r="A2544" s="60">
        <v>45919.721064814818</v>
      </c>
      <c r="B2544" s="61">
        <v>444660831</v>
      </c>
      <c r="C2544" s="37" t="s">
        <v>36</v>
      </c>
      <c r="D2544" s="37" t="s">
        <v>37</v>
      </c>
      <c r="E2544" s="37" t="s">
        <v>46</v>
      </c>
      <c r="F2544" s="37" t="s">
        <v>120</v>
      </c>
      <c r="G2544" s="36">
        <v>3658</v>
      </c>
      <c r="H2544" s="61">
        <v>443886698</v>
      </c>
      <c r="I2544" s="36">
        <v>0</v>
      </c>
      <c r="J2544" s="36">
        <v>0</v>
      </c>
      <c r="K2544" s="36">
        <v>0</v>
      </c>
      <c r="L2544" s="36">
        <v>2.38</v>
      </c>
      <c r="M2544" s="36">
        <v>9883.31</v>
      </c>
      <c r="N2544" s="37" t="s">
        <v>1331</v>
      </c>
      <c r="O2544" s="14">
        <f t="shared" si="235"/>
        <v>45919.721064814818</v>
      </c>
      <c r="P2544" s="19">
        <f t="shared" si="236"/>
        <v>45919.929398148153</v>
      </c>
      <c r="Q2544" s="20" t="str">
        <f t="shared" si="237"/>
        <v>19/09/2025</v>
      </c>
      <c r="R2544" s="13" t="str">
        <f t="shared" si="238"/>
        <v>22</v>
      </c>
      <c r="S2544" s="13" t="str">
        <f t="shared" si="239"/>
        <v>Fri</v>
      </c>
    </row>
    <row r="2545" spans="1:19" x14ac:dyDescent="0.25">
      <c r="A2545" s="58">
        <v>45919.721724537034</v>
      </c>
      <c r="B2545" s="59">
        <v>444661773</v>
      </c>
      <c r="C2545" s="38" t="s">
        <v>36</v>
      </c>
      <c r="D2545" s="38" t="s">
        <v>38</v>
      </c>
      <c r="E2545" s="38" t="s">
        <v>45</v>
      </c>
      <c r="F2545" s="38" t="s">
        <v>120</v>
      </c>
      <c r="G2545" s="35">
        <v>3657.08</v>
      </c>
      <c r="H2545" s="59">
        <v>443887676</v>
      </c>
      <c r="I2545" s="35">
        <v>0</v>
      </c>
      <c r="J2545" s="35">
        <v>0</v>
      </c>
      <c r="K2545" s="35">
        <v>0</v>
      </c>
      <c r="L2545" s="35">
        <v>0</v>
      </c>
      <c r="M2545" s="35">
        <v>9883.31</v>
      </c>
      <c r="N2545" s="38" t="s">
        <v>119</v>
      </c>
      <c r="O2545" s="14">
        <f t="shared" si="235"/>
        <v>45919.721724537034</v>
      </c>
      <c r="P2545" s="19">
        <f t="shared" si="236"/>
        <v>45919.93005787037</v>
      </c>
      <c r="Q2545" s="20" t="str">
        <f t="shared" si="237"/>
        <v>19/09/2025</v>
      </c>
      <c r="R2545" s="13" t="str">
        <f t="shared" si="238"/>
        <v>22</v>
      </c>
      <c r="S2545" s="13" t="str">
        <f t="shared" si="239"/>
        <v>Fri</v>
      </c>
    </row>
    <row r="2546" spans="1:19" x14ac:dyDescent="0.25">
      <c r="A2546" s="60">
        <v>45919.721724537034</v>
      </c>
      <c r="B2546" s="61">
        <v>444661778</v>
      </c>
      <c r="C2546" s="37" t="s">
        <v>36</v>
      </c>
      <c r="D2546" s="37" t="s">
        <v>38</v>
      </c>
      <c r="E2546" s="37" t="s">
        <v>45</v>
      </c>
      <c r="F2546" s="37" t="s">
        <v>120</v>
      </c>
      <c r="G2546" s="36">
        <v>3657.11</v>
      </c>
      <c r="H2546" s="61">
        <v>443887683</v>
      </c>
      <c r="I2546" s="36">
        <v>0</v>
      </c>
      <c r="J2546" s="36">
        <v>0</v>
      </c>
      <c r="K2546" s="36">
        <v>0</v>
      </c>
      <c r="L2546" s="36">
        <v>0</v>
      </c>
      <c r="M2546" s="36">
        <v>9883.31</v>
      </c>
      <c r="N2546" s="37" t="s">
        <v>116</v>
      </c>
      <c r="O2546" s="14">
        <f t="shared" si="235"/>
        <v>45919.721724537034</v>
      </c>
      <c r="P2546" s="19">
        <f t="shared" si="236"/>
        <v>45919.93005787037</v>
      </c>
      <c r="Q2546" s="20" t="str">
        <f t="shared" si="237"/>
        <v>19/09/2025</v>
      </c>
      <c r="R2546" s="13" t="str">
        <f t="shared" si="238"/>
        <v>22</v>
      </c>
      <c r="S2546" s="13" t="str">
        <f t="shared" si="239"/>
        <v>Fri</v>
      </c>
    </row>
    <row r="2547" spans="1:19" x14ac:dyDescent="0.25">
      <c r="A2547" s="58">
        <v>45919.722534722219</v>
      </c>
      <c r="B2547" s="59">
        <v>444662561</v>
      </c>
      <c r="C2547" s="38" t="s">
        <v>36</v>
      </c>
      <c r="D2547" s="38" t="s">
        <v>38</v>
      </c>
      <c r="E2547" s="38" t="s">
        <v>45</v>
      </c>
      <c r="F2547" s="38" t="s">
        <v>120</v>
      </c>
      <c r="G2547" s="35">
        <v>3658.11</v>
      </c>
      <c r="H2547" s="59">
        <v>443888511</v>
      </c>
      <c r="I2547" s="35">
        <v>0</v>
      </c>
      <c r="J2547" s="35">
        <v>0</v>
      </c>
      <c r="K2547" s="35">
        <v>0</v>
      </c>
      <c r="L2547" s="35">
        <v>0</v>
      </c>
      <c r="M2547" s="35">
        <v>9883.31</v>
      </c>
      <c r="N2547" s="38" t="s">
        <v>114</v>
      </c>
      <c r="O2547" s="14">
        <f t="shared" si="235"/>
        <v>45919.722534722219</v>
      </c>
      <c r="P2547" s="19">
        <f t="shared" si="236"/>
        <v>45919.930868055555</v>
      </c>
      <c r="Q2547" s="20" t="str">
        <f t="shared" si="237"/>
        <v>19/09/2025</v>
      </c>
      <c r="R2547" s="13" t="str">
        <f t="shared" si="238"/>
        <v>22</v>
      </c>
      <c r="S2547" s="13" t="str">
        <f t="shared" si="239"/>
        <v>Fri</v>
      </c>
    </row>
    <row r="2548" spans="1:19" x14ac:dyDescent="0.25">
      <c r="A2548" s="60">
        <v>45919.722534722219</v>
      </c>
      <c r="B2548" s="61">
        <v>444662564</v>
      </c>
      <c r="C2548" s="37" t="s">
        <v>36</v>
      </c>
      <c r="D2548" s="37" t="s">
        <v>38</v>
      </c>
      <c r="E2548" s="37" t="s">
        <v>45</v>
      </c>
      <c r="F2548" s="37" t="s">
        <v>120</v>
      </c>
      <c r="G2548" s="36">
        <v>3658.12</v>
      </c>
      <c r="H2548" s="61">
        <v>443888514</v>
      </c>
      <c r="I2548" s="36">
        <v>0</v>
      </c>
      <c r="J2548" s="36">
        <v>0</v>
      </c>
      <c r="K2548" s="36">
        <v>0</v>
      </c>
      <c r="L2548" s="36">
        <v>0</v>
      </c>
      <c r="M2548" s="36">
        <v>9883.31</v>
      </c>
      <c r="N2548" s="37" t="s">
        <v>48</v>
      </c>
      <c r="O2548" s="14">
        <f t="shared" si="235"/>
        <v>45919.722534722219</v>
      </c>
      <c r="P2548" s="19">
        <f t="shared" si="236"/>
        <v>45919.930868055555</v>
      </c>
      <c r="Q2548" s="20" t="str">
        <f t="shared" si="237"/>
        <v>19/09/2025</v>
      </c>
      <c r="R2548" s="13" t="str">
        <f t="shared" si="238"/>
        <v>22</v>
      </c>
      <c r="S2548" s="13" t="str">
        <f t="shared" si="239"/>
        <v>Fri</v>
      </c>
    </row>
    <row r="2549" spans="1:19" x14ac:dyDescent="0.25">
      <c r="A2549" s="58">
        <v>45919.722534722219</v>
      </c>
      <c r="B2549" s="59">
        <v>444662567</v>
      </c>
      <c r="C2549" s="38" t="s">
        <v>36</v>
      </c>
      <c r="D2549" s="38" t="s">
        <v>38</v>
      </c>
      <c r="E2549" s="38" t="s">
        <v>45</v>
      </c>
      <c r="F2549" s="38" t="s">
        <v>120</v>
      </c>
      <c r="G2549" s="35">
        <v>3658.12</v>
      </c>
      <c r="H2549" s="59">
        <v>443888517</v>
      </c>
      <c r="I2549" s="35">
        <v>0</v>
      </c>
      <c r="J2549" s="35">
        <v>0</v>
      </c>
      <c r="K2549" s="35">
        <v>0</v>
      </c>
      <c r="L2549" s="35">
        <v>0</v>
      </c>
      <c r="M2549" s="35">
        <v>9883.31</v>
      </c>
      <c r="N2549" s="38" t="s">
        <v>108</v>
      </c>
      <c r="O2549" s="14">
        <f t="shared" si="235"/>
        <v>45919.722534722219</v>
      </c>
      <c r="P2549" s="19">
        <f t="shared" si="236"/>
        <v>45919.930868055555</v>
      </c>
      <c r="Q2549" s="20" t="str">
        <f t="shared" si="237"/>
        <v>19/09/2025</v>
      </c>
      <c r="R2549" s="13" t="str">
        <f t="shared" si="238"/>
        <v>22</v>
      </c>
      <c r="S2549" s="13" t="str">
        <f t="shared" si="239"/>
        <v>Fri</v>
      </c>
    </row>
    <row r="2550" spans="1:19" x14ac:dyDescent="0.25">
      <c r="A2550" s="60">
        <v>45919.722534722219</v>
      </c>
      <c r="B2550" s="61">
        <v>444662570</v>
      </c>
      <c r="C2550" s="37" t="s">
        <v>36</v>
      </c>
      <c r="D2550" s="37" t="s">
        <v>38</v>
      </c>
      <c r="E2550" s="37" t="s">
        <v>45</v>
      </c>
      <c r="F2550" s="37" t="s">
        <v>120</v>
      </c>
      <c r="G2550" s="36">
        <v>3658.26</v>
      </c>
      <c r="H2550" s="61">
        <v>443888521</v>
      </c>
      <c r="I2550" s="36">
        <v>0</v>
      </c>
      <c r="J2550" s="36">
        <v>0</v>
      </c>
      <c r="K2550" s="36">
        <v>0</v>
      </c>
      <c r="L2550" s="36">
        <v>0</v>
      </c>
      <c r="M2550" s="36">
        <v>9883.31</v>
      </c>
      <c r="N2550" s="37" t="s">
        <v>77</v>
      </c>
      <c r="O2550" s="14">
        <f t="shared" si="235"/>
        <v>45919.722534722219</v>
      </c>
      <c r="P2550" s="19">
        <f t="shared" si="236"/>
        <v>45919.930868055555</v>
      </c>
      <c r="Q2550" s="20" t="str">
        <f t="shared" si="237"/>
        <v>19/09/2025</v>
      </c>
      <c r="R2550" s="13" t="str">
        <f t="shared" si="238"/>
        <v>22</v>
      </c>
      <c r="S2550" s="13" t="str">
        <f t="shared" si="239"/>
        <v>Fri</v>
      </c>
    </row>
    <row r="2551" spans="1:19" x14ac:dyDescent="0.25">
      <c r="A2551" s="58">
        <v>45919.722546296296</v>
      </c>
      <c r="B2551" s="59">
        <v>444662572</v>
      </c>
      <c r="C2551" s="38" t="s">
        <v>36</v>
      </c>
      <c r="D2551" s="38" t="s">
        <v>38</v>
      </c>
      <c r="E2551" s="38" t="s">
        <v>45</v>
      </c>
      <c r="F2551" s="38" t="s">
        <v>120</v>
      </c>
      <c r="G2551" s="35">
        <v>3658.24</v>
      </c>
      <c r="H2551" s="59">
        <v>443888523</v>
      </c>
      <c r="I2551" s="35">
        <v>0</v>
      </c>
      <c r="J2551" s="35">
        <v>0</v>
      </c>
      <c r="K2551" s="35">
        <v>0</v>
      </c>
      <c r="L2551" s="35">
        <v>0</v>
      </c>
      <c r="M2551" s="35">
        <v>9883.31</v>
      </c>
      <c r="N2551" s="38" t="s">
        <v>47</v>
      </c>
      <c r="O2551" s="14">
        <f t="shared" si="235"/>
        <v>45919.722546296296</v>
      </c>
      <c r="P2551" s="19">
        <f t="shared" si="236"/>
        <v>45919.930879629632</v>
      </c>
      <c r="Q2551" s="20" t="str">
        <f t="shared" si="237"/>
        <v>19/09/2025</v>
      </c>
      <c r="R2551" s="13" t="str">
        <f t="shared" si="238"/>
        <v>22</v>
      </c>
      <c r="S2551" s="13" t="str">
        <f t="shared" si="239"/>
        <v>Fri</v>
      </c>
    </row>
    <row r="2552" spans="1:19" x14ac:dyDescent="0.25">
      <c r="A2552" s="60">
        <v>45919.722546296296</v>
      </c>
      <c r="B2552" s="61">
        <v>444662577</v>
      </c>
      <c r="C2552" s="37" t="s">
        <v>36</v>
      </c>
      <c r="D2552" s="37" t="s">
        <v>38</v>
      </c>
      <c r="E2552" s="37" t="s">
        <v>45</v>
      </c>
      <c r="F2552" s="37" t="s">
        <v>120</v>
      </c>
      <c r="G2552" s="36">
        <v>3658.32</v>
      </c>
      <c r="H2552" s="61">
        <v>443888528</v>
      </c>
      <c r="I2552" s="36">
        <v>0</v>
      </c>
      <c r="J2552" s="36">
        <v>0</v>
      </c>
      <c r="K2552" s="36">
        <v>0</v>
      </c>
      <c r="L2552" s="36">
        <v>0</v>
      </c>
      <c r="M2552" s="36">
        <v>9883.31</v>
      </c>
      <c r="N2552" s="37" t="s">
        <v>52</v>
      </c>
      <c r="O2552" s="14">
        <f t="shared" si="235"/>
        <v>45919.722546296296</v>
      </c>
      <c r="P2552" s="19">
        <f t="shared" si="236"/>
        <v>45919.930879629632</v>
      </c>
      <c r="Q2552" s="20" t="str">
        <f t="shared" si="237"/>
        <v>19/09/2025</v>
      </c>
      <c r="R2552" s="13" t="str">
        <f t="shared" si="238"/>
        <v>22</v>
      </c>
      <c r="S2552" s="13" t="str">
        <f t="shared" si="239"/>
        <v>Fri</v>
      </c>
    </row>
    <row r="2553" spans="1:19" x14ac:dyDescent="0.25">
      <c r="A2553" s="58">
        <v>45919.722546296296</v>
      </c>
      <c r="B2553" s="59">
        <v>444662580</v>
      </c>
      <c r="C2553" s="38" t="s">
        <v>36</v>
      </c>
      <c r="D2553" s="38" t="s">
        <v>38</v>
      </c>
      <c r="E2553" s="38" t="s">
        <v>45</v>
      </c>
      <c r="F2553" s="38" t="s">
        <v>120</v>
      </c>
      <c r="G2553" s="35">
        <v>3658.33</v>
      </c>
      <c r="H2553" s="59">
        <v>443888531</v>
      </c>
      <c r="I2553" s="35">
        <v>0</v>
      </c>
      <c r="J2553" s="35">
        <v>0</v>
      </c>
      <c r="K2553" s="35">
        <v>0</v>
      </c>
      <c r="L2553" s="35">
        <v>0</v>
      </c>
      <c r="M2553" s="35">
        <v>9883.31</v>
      </c>
      <c r="N2553" s="38" t="s">
        <v>109</v>
      </c>
      <c r="O2553" s="14">
        <f t="shared" si="235"/>
        <v>45919.722546296296</v>
      </c>
      <c r="P2553" s="19">
        <f t="shared" si="236"/>
        <v>45919.930879629632</v>
      </c>
      <c r="Q2553" s="20" t="str">
        <f t="shared" si="237"/>
        <v>19/09/2025</v>
      </c>
      <c r="R2553" s="13" t="str">
        <f t="shared" si="238"/>
        <v>22</v>
      </c>
      <c r="S2553" s="13" t="str">
        <f t="shared" si="239"/>
        <v>Fri</v>
      </c>
    </row>
    <row r="2554" spans="1:19" x14ac:dyDescent="0.25">
      <c r="A2554" s="60">
        <v>45919.723310185182</v>
      </c>
      <c r="B2554" s="61">
        <v>444663479</v>
      </c>
      <c r="C2554" s="37" t="s">
        <v>36</v>
      </c>
      <c r="D2554" s="37" t="s">
        <v>37</v>
      </c>
      <c r="E2554" s="37" t="s">
        <v>46</v>
      </c>
      <c r="F2554" s="37" t="s">
        <v>120</v>
      </c>
      <c r="G2554" s="36">
        <v>3656.57</v>
      </c>
      <c r="H2554" s="61">
        <v>443889466</v>
      </c>
      <c r="I2554" s="36">
        <v>0</v>
      </c>
      <c r="J2554" s="36">
        <v>0</v>
      </c>
      <c r="K2554" s="36">
        <v>0</v>
      </c>
      <c r="L2554" s="36">
        <v>1.55</v>
      </c>
      <c r="M2554" s="36">
        <v>9884.86</v>
      </c>
      <c r="N2554" s="37" t="s">
        <v>1757</v>
      </c>
      <c r="O2554" s="14">
        <f t="shared" si="235"/>
        <v>45919.723310185182</v>
      </c>
      <c r="P2554" s="19">
        <f t="shared" si="236"/>
        <v>45919.931643518517</v>
      </c>
      <c r="Q2554" s="20" t="str">
        <f t="shared" si="237"/>
        <v>19/09/2025</v>
      </c>
      <c r="R2554" s="13" t="str">
        <f t="shared" si="238"/>
        <v>22</v>
      </c>
      <c r="S2554" s="13" t="str">
        <f t="shared" si="239"/>
        <v>Fri</v>
      </c>
    </row>
    <row r="2555" spans="1:19" x14ac:dyDescent="0.25">
      <c r="A2555" s="58">
        <v>45919.723310185182</v>
      </c>
      <c r="B2555" s="59">
        <v>444663480</v>
      </c>
      <c r="C2555" s="38" t="s">
        <v>36</v>
      </c>
      <c r="D2555" s="38" t="s">
        <v>37</v>
      </c>
      <c r="E2555" s="38" t="s">
        <v>46</v>
      </c>
      <c r="F2555" s="38" t="s">
        <v>120</v>
      </c>
      <c r="G2555" s="35">
        <v>3656.57</v>
      </c>
      <c r="H2555" s="59">
        <v>443889467</v>
      </c>
      <c r="I2555" s="35">
        <v>0</v>
      </c>
      <c r="J2555" s="35">
        <v>0</v>
      </c>
      <c r="K2555" s="35">
        <v>0</v>
      </c>
      <c r="L2555" s="35">
        <v>1.69</v>
      </c>
      <c r="M2555" s="35">
        <v>9886.5499999999993</v>
      </c>
      <c r="N2555" s="38" t="s">
        <v>1757</v>
      </c>
      <c r="O2555" s="14">
        <f t="shared" si="235"/>
        <v>45919.723310185182</v>
      </c>
      <c r="P2555" s="19">
        <f t="shared" si="236"/>
        <v>45919.931643518517</v>
      </c>
      <c r="Q2555" s="20" t="str">
        <f t="shared" si="237"/>
        <v>19/09/2025</v>
      </c>
      <c r="R2555" s="13" t="str">
        <f t="shared" si="238"/>
        <v>22</v>
      </c>
      <c r="S2555" s="13" t="str">
        <f t="shared" si="239"/>
        <v>Fri</v>
      </c>
    </row>
    <row r="2556" spans="1:19" x14ac:dyDescent="0.25">
      <c r="A2556" s="60">
        <v>45919.723310185182</v>
      </c>
      <c r="B2556" s="61">
        <v>444663481</v>
      </c>
      <c r="C2556" s="37" t="s">
        <v>36</v>
      </c>
      <c r="D2556" s="37" t="s">
        <v>37</v>
      </c>
      <c r="E2556" s="37" t="s">
        <v>46</v>
      </c>
      <c r="F2556" s="37" t="s">
        <v>120</v>
      </c>
      <c r="G2556" s="36">
        <v>3656.57</v>
      </c>
      <c r="H2556" s="61">
        <v>443889468</v>
      </c>
      <c r="I2556" s="36">
        <v>0</v>
      </c>
      <c r="J2556" s="36">
        <v>0</v>
      </c>
      <c r="K2556" s="36">
        <v>0</v>
      </c>
      <c r="L2556" s="36">
        <v>1.76</v>
      </c>
      <c r="M2556" s="36">
        <v>9888.31</v>
      </c>
      <c r="N2556" s="37" t="s">
        <v>1757</v>
      </c>
      <c r="O2556" s="14">
        <f t="shared" si="235"/>
        <v>45919.723310185182</v>
      </c>
      <c r="P2556" s="19">
        <f t="shared" si="236"/>
        <v>45919.931643518517</v>
      </c>
      <c r="Q2556" s="20" t="str">
        <f t="shared" si="237"/>
        <v>19/09/2025</v>
      </c>
      <c r="R2556" s="13" t="str">
        <f t="shared" si="238"/>
        <v>22</v>
      </c>
      <c r="S2556" s="13" t="str">
        <f t="shared" si="239"/>
        <v>Fri</v>
      </c>
    </row>
    <row r="2557" spans="1:19" x14ac:dyDescent="0.25">
      <c r="A2557" s="58">
        <v>45919.724039351851</v>
      </c>
      <c r="B2557" s="59">
        <v>444664096</v>
      </c>
      <c r="C2557" s="38" t="s">
        <v>36</v>
      </c>
      <c r="D2557" s="38" t="s">
        <v>38</v>
      </c>
      <c r="E2557" s="38" t="s">
        <v>45</v>
      </c>
      <c r="F2557" s="38" t="s">
        <v>120</v>
      </c>
      <c r="G2557" s="35">
        <v>3658.21</v>
      </c>
      <c r="H2557" s="59">
        <v>443890106</v>
      </c>
      <c r="I2557" s="35">
        <v>0</v>
      </c>
      <c r="J2557" s="35">
        <v>0</v>
      </c>
      <c r="K2557" s="35">
        <v>0</v>
      </c>
      <c r="L2557" s="35">
        <v>0</v>
      </c>
      <c r="M2557" s="35">
        <v>9888.31</v>
      </c>
      <c r="N2557" s="38" t="s">
        <v>108</v>
      </c>
      <c r="O2557" s="14">
        <f t="shared" si="235"/>
        <v>45919.724039351851</v>
      </c>
      <c r="P2557" s="19">
        <f t="shared" si="236"/>
        <v>45919.932372685187</v>
      </c>
      <c r="Q2557" s="20" t="str">
        <f t="shared" si="237"/>
        <v>19/09/2025</v>
      </c>
      <c r="R2557" s="13" t="str">
        <f t="shared" si="238"/>
        <v>22</v>
      </c>
      <c r="S2557" s="13" t="str">
        <f t="shared" si="239"/>
        <v>Fri</v>
      </c>
    </row>
    <row r="2558" spans="1:19" x14ac:dyDescent="0.25">
      <c r="A2558" s="60">
        <v>45919.724039351851</v>
      </c>
      <c r="B2558" s="61">
        <v>444664097</v>
      </c>
      <c r="C2558" s="37" t="s">
        <v>36</v>
      </c>
      <c r="D2558" s="37" t="s">
        <v>38</v>
      </c>
      <c r="E2558" s="37" t="s">
        <v>45</v>
      </c>
      <c r="F2558" s="37" t="s">
        <v>120</v>
      </c>
      <c r="G2558" s="36">
        <v>3658.17</v>
      </c>
      <c r="H2558" s="61">
        <v>443890107</v>
      </c>
      <c r="I2558" s="36">
        <v>0</v>
      </c>
      <c r="J2558" s="36">
        <v>0</v>
      </c>
      <c r="K2558" s="36">
        <v>0</v>
      </c>
      <c r="L2558" s="36">
        <v>0</v>
      </c>
      <c r="M2558" s="36">
        <v>9888.31</v>
      </c>
      <c r="N2558" s="37" t="s">
        <v>77</v>
      </c>
      <c r="O2558" s="14">
        <f t="shared" si="235"/>
        <v>45919.724039351851</v>
      </c>
      <c r="P2558" s="19">
        <f t="shared" si="236"/>
        <v>45919.932372685187</v>
      </c>
      <c r="Q2558" s="20" t="str">
        <f t="shared" si="237"/>
        <v>19/09/2025</v>
      </c>
      <c r="R2558" s="13" t="str">
        <f t="shared" si="238"/>
        <v>22</v>
      </c>
      <c r="S2558" s="13" t="str">
        <f t="shared" si="239"/>
        <v>Fri</v>
      </c>
    </row>
    <row r="2559" spans="1:19" x14ac:dyDescent="0.25">
      <c r="A2559" s="58">
        <v>45919.724039351851</v>
      </c>
      <c r="B2559" s="59">
        <v>444664100</v>
      </c>
      <c r="C2559" s="38" t="s">
        <v>36</v>
      </c>
      <c r="D2559" s="38" t="s">
        <v>38</v>
      </c>
      <c r="E2559" s="38" t="s">
        <v>45</v>
      </c>
      <c r="F2559" s="38" t="s">
        <v>120</v>
      </c>
      <c r="G2559" s="35">
        <v>3658.21</v>
      </c>
      <c r="H2559" s="59">
        <v>443890111</v>
      </c>
      <c r="I2559" s="35">
        <v>0</v>
      </c>
      <c r="J2559" s="35">
        <v>0</v>
      </c>
      <c r="K2559" s="35">
        <v>0</v>
      </c>
      <c r="L2559" s="35">
        <v>0</v>
      </c>
      <c r="M2559" s="35">
        <v>9888.31</v>
      </c>
      <c r="N2559" s="38" t="s">
        <v>109</v>
      </c>
      <c r="O2559" s="14">
        <f t="shared" si="235"/>
        <v>45919.724039351851</v>
      </c>
      <c r="P2559" s="19">
        <f t="shared" si="236"/>
        <v>45919.932372685187</v>
      </c>
      <c r="Q2559" s="20" t="str">
        <f t="shared" si="237"/>
        <v>19/09/2025</v>
      </c>
      <c r="R2559" s="13" t="str">
        <f t="shared" si="238"/>
        <v>22</v>
      </c>
      <c r="S2559" s="13" t="str">
        <f t="shared" si="239"/>
        <v>Fri</v>
      </c>
    </row>
    <row r="2560" spans="1:19" x14ac:dyDescent="0.25">
      <c r="A2560" s="60">
        <v>45919.724386574075</v>
      </c>
      <c r="B2560" s="61">
        <v>444664388</v>
      </c>
      <c r="C2560" s="37" t="s">
        <v>36</v>
      </c>
      <c r="D2560" s="37" t="s">
        <v>37</v>
      </c>
      <c r="E2560" s="37" t="s">
        <v>45</v>
      </c>
      <c r="F2560" s="37" t="s">
        <v>120</v>
      </c>
      <c r="G2560" s="36">
        <v>3658.86</v>
      </c>
      <c r="H2560" s="61">
        <v>443890412</v>
      </c>
      <c r="I2560" s="36">
        <v>0</v>
      </c>
      <c r="J2560" s="36">
        <v>0</v>
      </c>
      <c r="K2560" s="36">
        <v>0</v>
      </c>
      <c r="L2560" s="36">
        <v>0</v>
      </c>
      <c r="M2560" s="36">
        <v>9888.31</v>
      </c>
      <c r="N2560" s="37" t="s">
        <v>81</v>
      </c>
      <c r="O2560" s="14">
        <f t="shared" si="235"/>
        <v>45919.724386574075</v>
      </c>
      <c r="P2560" s="19">
        <f t="shared" si="236"/>
        <v>45919.932719907411</v>
      </c>
      <c r="Q2560" s="20" t="str">
        <f t="shared" si="237"/>
        <v>19/09/2025</v>
      </c>
      <c r="R2560" s="13" t="str">
        <f t="shared" si="238"/>
        <v>22</v>
      </c>
      <c r="S2560" s="13" t="str">
        <f t="shared" si="239"/>
        <v>Fri</v>
      </c>
    </row>
    <row r="2561" spans="1:19" x14ac:dyDescent="0.25">
      <c r="A2561" s="58">
        <v>45919.724386574075</v>
      </c>
      <c r="B2561" s="59">
        <v>444664393</v>
      </c>
      <c r="C2561" s="38" t="s">
        <v>36</v>
      </c>
      <c r="D2561" s="38" t="s">
        <v>37</v>
      </c>
      <c r="E2561" s="38" t="s">
        <v>45</v>
      </c>
      <c r="F2561" s="38" t="s">
        <v>120</v>
      </c>
      <c r="G2561" s="35">
        <v>3658.85</v>
      </c>
      <c r="H2561" s="59">
        <v>443890417</v>
      </c>
      <c r="I2561" s="35">
        <v>0</v>
      </c>
      <c r="J2561" s="35">
        <v>0</v>
      </c>
      <c r="K2561" s="35">
        <v>0</v>
      </c>
      <c r="L2561" s="35">
        <v>0</v>
      </c>
      <c r="M2561" s="35">
        <v>9888.31</v>
      </c>
      <c r="N2561" s="38" t="s">
        <v>107</v>
      </c>
      <c r="O2561" s="14">
        <f t="shared" si="235"/>
        <v>45919.724386574075</v>
      </c>
      <c r="P2561" s="19">
        <f t="shared" si="236"/>
        <v>45919.932719907411</v>
      </c>
      <c r="Q2561" s="20" t="str">
        <f t="shared" si="237"/>
        <v>19/09/2025</v>
      </c>
      <c r="R2561" s="13" t="str">
        <f t="shared" si="238"/>
        <v>22</v>
      </c>
      <c r="S2561" s="13" t="str">
        <f t="shared" si="239"/>
        <v>Fri</v>
      </c>
    </row>
    <row r="2562" spans="1:19" x14ac:dyDescent="0.25">
      <c r="A2562" s="60">
        <v>45919.724583333336</v>
      </c>
      <c r="B2562" s="61">
        <v>444664607</v>
      </c>
      <c r="C2562" s="37" t="s">
        <v>36</v>
      </c>
      <c r="D2562" s="37" t="s">
        <v>37</v>
      </c>
      <c r="E2562" s="37" t="s">
        <v>46</v>
      </c>
      <c r="F2562" s="37" t="s">
        <v>120</v>
      </c>
      <c r="G2562" s="36">
        <v>3659.71</v>
      </c>
      <c r="H2562" s="61">
        <v>443890636</v>
      </c>
      <c r="I2562" s="36">
        <v>0</v>
      </c>
      <c r="J2562" s="36">
        <v>0</v>
      </c>
      <c r="K2562" s="36">
        <v>0</v>
      </c>
      <c r="L2562" s="36">
        <v>-1.5</v>
      </c>
      <c r="M2562" s="36">
        <v>9886.81</v>
      </c>
      <c r="N2562" s="37" t="s">
        <v>1758</v>
      </c>
      <c r="O2562" s="14">
        <f t="shared" si="235"/>
        <v>45919.724583333336</v>
      </c>
      <c r="P2562" s="19">
        <f t="shared" si="236"/>
        <v>45919.932916666672</v>
      </c>
      <c r="Q2562" s="20" t="str">
        <f t="shared" si="237"/>
        <v>19/09/2025</v>
      </c>
      <c r="R2562" s="13" t="str">
        <f t="shared" si="238"/>
        <v>22</v>
      </c>
      <c r="S2562" s="13" t="str">
        <f t="shared" si="239"/>
        <v>Fri</v>
      </c>
    </row>
    <row r="2563" spans="1:19" x14ac:dyDescent="0.25">
      <c r="A2563" s="58">
        <v>45919.724803240744</v>
      </c>
      <c r="B2563" s="59">
        <v>444665181</v>
      </c>
      <c r="C2563" s="38" t="s">
        <v>36</v>
      </c>
      <c r="D2563" s="38" t="s">
        <v>37</v>
      </c>
      <c r="E2563" s="38" t="s">
        <v>46</v>
      </c>
      <c r="F2563" s="38" t="s">
        <v>120</v>
      </c>
      <c r="G2563" s="35">
        <v>3660.06</v>
      </c>
      <c r="H2563" s="59">
        <v>443891224</v>
      </c>
      <c r="I2563" s="35">
        <v>0</v>
      </c>
      <c r="J2563" s="35">
        <v>0</v>
      </c>
      <c r="K2563" s="35">
        <v>0</v>
      </c>
      <c r="L2563" s="35">
        <v>-2.98</v>
      </c>
      <c r="M2563" s="35">
        <v>9883.83</v>
      </c>
      <c r="N2563" s="38" t="s">
        <v>1759</v>
      </c>
      <c r="O2563" s="14">
        <f t="shared" si="235"/>
        <v>45919.724803240744</v>
      </c>
      <c r="P2563" s="19">
        <f t="shared" si="236"/>
        <v>45919.93313657408</v>
      </c>
      <c r="Q2563" s="20" t="str">
        <f t="shared" si="237"/>
        <v>19/09/2025</v>
      </c>
      <c r="R2563" s="13" t="str">
        <f t="shared" si="238"/>
        <v>22</v>
      </c>
      <c r="S2563" s="13" t="str">
        <f t="shared" si="239"/>
        <v>Fri</v>
      </c>
    </row>
    <row r="2564" spans="1:19" x14ac:dyDescent="0.25">
      <c r="A2564" s="60">
        <v>45919.724803240744</v>
      </c>
      <c r="B2564" s="61">
        <v>444665185</v>
      </c>
      <c r="C2564" s="37" t="s">
        <v>36</v>
      </c>
      <c r="D2564" s="37" t="s">
        <v>37</v>
      </c>
      <c r="E2564" s="37" t="s">
        <v>46</v>
      </c>
      <c r="F2564" s="37" t="s">
        <v>120</v>
      </c>
      <c r="G2564" s="36">
        <v>3660.08</v>
      </c>
      <c r="H2564" s="61">
        <v>443891227</v>
      </c>
      <c r="I2564" s="36">
        <v>0</v>
      </c>
      <c r="J2564" s="36">
        <v>0</v>
      </c>
      <c r="K2564" s="36">
        <v>0</v>
      </c>
      <c r="L2564" s="36">
        <v>-2.97</v>
      </c>
      <c r="M2564" s="36">
        <v>9880.86</v>
      </c>
      <c r="N2564" s="37" t="s">
        <v>1760</v>
      </c>
      <c r="O2564" s="14">
        <f t="shared" si="235"/>
        <v>45919.724803240744</v>
      </c>
      <c r="P2564" s="19">
        <f t="shared" si="236"/>
        <v>45919.93313657408</v>
      </c>
      <c r="Q2564" s="20" t="str">
        <f t="shared" si="237"/>
        <v>19/09/2025</v>
      </c>
      <c r="R2564" s="13" t="str">
        <f t="shared" si="238"/>
        <v>22</v>
      </c>
      <c r="S2564" s="13" t="str">
        <f t="shared" si="239"/>
        <v>Fri</v>
      </c>
    </row>
    <row r="2565" spans="1:19" x14ac:dyDescent="0.25">
      <c r="A2565" s="58">
        <v>45919.724826388891</v>
      </c>
      <c r="B2565" s="59">
        <v>444665245</v>
      </c>
      <c r="C2565" s="38" t="s">
        <v>36</v>
      </c>
      <c r="D2565" s="38" t="s">
        <v>37</v>
      </c>
      <c r="E2565" s="38" t="s">
        <v>46</v>
      </c>
      <c r="F2565" s="38" t="s">
        <v>120</v>
      </c>
      <c r="G2565" s="35">
        <v>3660.58</v>
      </c>
      <c r="H2565" s="59">
        <v>443891284</v>
      </c>
      <c r="I2565" s="35">
        <v>0</v>
      </c>
      <c r="J2565" s="35">
        <v>0</v>
      </c>
      <c r="K2565" s="35">
        <v>0</v>
      </c>
      <c r="L2565" s="35">
        <v>-3.06</v>
      </c>
      <c r="M2565" s="35">
        <v>9877.7999999999993</v>
      </c>
      <c r="N2565" s="38" t="s">
        <v>1761</v>
      </c>
      <c r="O2565" s="14">
        <f t="shared" si="235"/>
        <v>45919.724826388891</v>
      </c>
      <c r="P2565" s="19">
        <f t="shared" si="236"/>
        <v>45919.933159722226</v>
      </c>
      <c r="Q2565" s="20" t="str">
        <f t="shared" si="237"/>
        <v>19/09/2025</v>
      </c>
      <c r="R2565" s="13" t="str">
        <f t="shared" si="238"/>
        <v>22</v>
      </c>
      <c r="S2565" s="13" t="str">
        <f t="shared" si="239"/>
        <v>Fri</v>
      </c>
    </row>
    <row r="2566" spans="1:19" x14ac:dyDescent="0.25">
      <c r="A2566" s="60">
        <v>45919.724826388891</v>
      </c>
      <c r="B2566" s="61">
        <v>444665281</v>
      </c>
      <c r="C2566" s="37" t="s">
        <v>36</v>
      </c>
      <c r="D2566" s="37" t="s">
        <v>37</v>
      </c>
      <c r="E2566" s="37" t="s">
        <v>46</v>
      </c>
      <c r="F2566" s="37" t="s">
        <v>120</v>
      </c>
      <c r="G2566" s="36">
        <v>3660.62</v>
      </c>
      <c r="H2566" s="61">
        <v>443891321</v>
      </c>
      <c r="I2566" s="36">
        <v>0</v>
      </c>
      <c r="J2566" s="36">
        <v>0</v>
      </c>
      <c r="K2566" s="36">
        <v>0</v>
      </c>
      <c r="L2566" s="36">
        <v>-2.5</v>
      </c>
      <c r="M2566" s="36">
        <v>9875.2999999999993</v>
      </c>
      <c r="N2566" s="37" t="s">
        <v>1762</v>
      </c>
      <c r="O2566" s="14">
        <f t="shared" si="235"/>
        <v>45919.724826388891</v>
      </c>
      <c r="P2566" s="19">
        <f t="shared" si="236"/>
        <v>45919.933159722226</v>
      </c>
      <c r="Q2566" s="20" t="str">
        <f t="shared" si="237"/>
        <v>19/09/2025</v>
      </c>
      <c r="R2566" s="13" t="str">
        <f t="shared" si="238"/>
        <v>22</v>
      </c>
      <c r="S2566" s="13" t="str">
        <f t="shared" si="239"/>
        <v>Fri</v>
      </c>
    </row>
    <row r="2567" spans="1:19" x14ac:dyDescent="0.25">
      <c r="A2567" s="58">
        <v>45919.724918981483</v>
      </c>
      <c r="B2567" s="59">
        <v>444665499</v>
      </c>
      <c r="C2567" s="38" t="s">
        <v>36</v>
      </c>
      <c r="D2567" s="38" t="s">
        <v>37</v>
      </c>
      <c r="E2567" s="38" t="s">
        <v>46</v>
      </c>
      <c r="F2567" s="38" t="s">
        <v>120</v>
      </c>
      <c r="G2567" s="35">
        <v>3661.16</v>
      </c>
      <c r="H2567" s="59">
        <v>443891543</v>
      </c>
      <c r="I2567" s="35">
        <v>0</v>
      </c>
      <c r="J2567" s="35">
        <v>0</v>
      </c>
      <c r="K2567" s="35">
        <v>0</v>
      </c>
      <c r="L2567" s="35">
        <v>-3.05</v>
      </c>
      <c r="M2567" s="35">
        <v>9872.25</v>
      </c>
      <c r="N2567" s="38" t="s">
        <v>1763</v>
      </c>
      <c r="O2567" s="14">
        <f t="shared" si="235"/>
        <v>45919.724918981483</v>
      </c>
      <c r="P2567" s="19">
        <f t="shared" si="236"/>
        <v>45919.933252314819</v>
      </c>
      <c r="Q2567" s="20" t="str">
        <f t="shared" si="237"/>
        <v>19/09/2025</v>
      </c>
      <c r="R2567" s="13" t="str">
        <f t="shared" si="238"/>
        <v>22</v>
      </c>
      <c r="S2567" s="13" t="str">
        <f t="shared" si="239"/>
        <v>Fri</v>
      </c>
    </row>
    <row r="2568" spans="1:19" x14ac:dyDescent="0.25">
      <c r="A2568" s="60">
        <v>45919.724918981483</v>
      </c>
      <c r="B2568" s="61">
        <v>444665500</v>
      </c>
      <c r="C2568" s="37" t="s">
        <v>36</v>
      </c>
      <c r="D2568" s="37" t="s">
        <v>37</v>
      </c>
      <c r="E2568" s="37" t="s">
        <v>46</v>
      </c>
      <c r="F2568" s="37" t="s">
        <v>120</v>
      </c>
      <c r="G2568" s="36">
        <v>3661.16</v>
      </c>
      <c r="H2568" s="61">
        <v>443891544</v>
      </c>
      <c r="I2568" s="36">
        <v>0</v>
      </c>
      <c r="J2568" s="36">
        <v>0</v>
      </c>
      <c r="K2568" s="36">
        <v>0</v>
      </c>
      <c r="L2568" s="36">
        <v>-2.92</v>
      </c>
      <c r="M2568" s="36">
        <v>9869.33</v>
      </c>
      <c r="N2568" s="37" t="s">
        <v>1763</v>
      </c>
      <c r="O2568" s="14">
        <f t="shared" si="235"/>
        <v>45919.724918981483</v>
      </c>
      <c r="P2568" s="19">
        <f t="shared" si="236"/>
        <v>45919.933252314819</v>
      </c>
      <c r="Q2568" s="20" t="str">
        <f t="shared" si="237"/>
        <v>19/09/2025</v>
      </c>
      <c r="R2568" s="13" t="str">
        <f t="shared" si="238"/>
        <v>22</v>
      </c>
      <c r="S2568" s="13" t="str">
        <f t="shared" si="239"/>
        <v>Fri</v>
      </c>
    </row>
    <row r="2569" spans="1:19" x14ac:dyDescent="0.25">
      <c r="A2569" s="58">
        <v>45919.724918981483</v>
      </c>
      <c r="B2569" s="59">
        <v>444665501</v>
      </c>
      <c r="C2569" s="38" t="s">
        <v>36</v>
      </c>
      <c r="D2569" s="38" t="s">
        <v>37</v>
      </c>
      <c r="E2569" s="38" t="s">
        <v>46</v>
      </c>
      <c r="F2569" s="38" t="s">
        <v>120</v>
      </c>
      <c r="G2569" s="35">
        <v>3661.16</v>
      </c>
      <c r="H2569" s="59">
        <v>443891545</v>
      </c>
      <c r="I2569" s="35">
        <v>0</v>
      </c>
      <c r="J2569" s="35">
        <v>0</v>
      </c>
      <c r="K2569" s="35">
        <v>0</v>
      </c>
      <c r="L2569" s="35">
        <v>-2.84</v>
      </c>
      <c r="M2569" s="35">
        <v>9866.49</v>
      </c>
      <c r="N2569" s="38" t="s">
        <v>1763</v>
      </c>
      <c r="O2569" s="14">
        <f t="shared" si="235"/>
        <v>45919.724918981483</v>
      </c>
      <c r="P2569" s="19">
        <f t="shared" si="236"/>
        <v>45919.933252314819</v>
      </c>
      <c r="Q2569" s="20" t="str">
        <f t="shared" si="237"/>
        <v>19/09/2025</v>
      </c>
      <c r="R2569" s="13" t="str">
        <f t="shared" si="238"/>
        <v>22</v>
      </c>
      <c r="S2569" s="13" t="str">
        <f t="shared" si="239"/>
        <v>Fri</v>
      </c>
    </row>
    <row r="2570" spans="1:19" x14ac:dyDescent="0.25">
      <c r="A2570" s="60">
        <v>45919.724918981483</v>
      </c>
      <c r="B2570" s="61">
        <v>444665522</v>
      </c>
      <c r="C2570" s="37" t="s">
        <v>36</v>
      </c>
      <c r="D2570" s="37" t="s">
        <v>37</v>
      </c>
      <c r="E2570" s="37" t="s">
        <v>46</v>
      </c>
      <c r="F2570" s="37" t="s">
        <v>120</v>
      </c>
      <c r="G2570" s="36">
        <v>3661.27</v>
      </c>
      <c r="H2570" s="61">
        <v>443891566</v>
      </c>
      <c r="I2570" s="36">
        <v>0</v>
      </c>
      <c r="J2570" s="36">
        <v>0</v>
      </c>
      <c r="K2570" s="36">
        <v>0</v>
      </c>
      <c r="L2570" s="36">
        <v>-3.06</v>
      </c>
      <c r="M2570" s="36">
        <v>9863.43</v>
      </c>
      <c r="N2570" s="37" t="s">
        <v>1764</v>
      </c>
      <c r="O2570" s="14">
        <f t="shared" si="235"/>
        <v>45919.724918981483</v>
      </c>
      <c r="P2570" s="19">
        <f t="shared" si="236"/>
        <v>45919.933252314819</v>
      </c>
      <c r="Q2570" s="20" t="str">
        <f t="shared" si="237"/>
        <v>19/09/2025</v>
      </c>
      <c r="R2570" s="13" t="str">
        <f t="shared" si="238"/>
        <v>22</v>
      </c>
      <c r="S2570" s="13" t="str">
        <f t="shared" si="239"/>
        <v>Fri</v>
      </c>
    </row>
    <row r="2571" spans="1:19" x14ac:dyDescent="0.25">
      <c r="A2571" s="58">
        <v>45919.724918981483</v>
      </c>
      <c r="B2571" s="59">
        <v>444665524</v>
      </c>
      <c r="C2571" s="38" t="s">
        <v>36</v>
      </c>
      <c r="D2571" s="38" t="s">
        <v>37</v>
      </c>
      <c r="E2571" s="38" t="s">
        <v>46</v>
      </c>
      <c r="F2571" s="38" t="s">
        <v>120</v>
      </c>
      <c r="G2571" s="35">
        <v>3661.27</v>
      </c>
      <c r="H2571" s="59">
        <v>443891567</v>
      </c>
      <c r="I2571" s="35">
        <v>0</v>
      </c>
      <c r="J2571" s="35">
        <v>0</v>
      </c>
      <c r="K2571" s="35">
        <v>0</v>
      </c>
      <c r="L2571" s="35">
        <v>-3.1</v>
      </c>
      <c r="M2571" s="35">
        <v>9860.33</v>
      </c>
      <c r="N2571" s="38" t="s">
        <v>1765</v>
      </c>
      <c r="O2571" s="14">
        <f t="shared" si="235"/>
        <v>45919.724918981483</v>
      </c>
      <c r="P2571" s="19">
        <f t="shared" si="236"/>
        <v>45919.933252314819</v>
      </c>
      <c r="Q2571" s="20" t="str">
        <f t="shared" si="237"/>
        <v>19/09/2025</v>
      </c>
      <c r="R2571" s="13" t="str">
        <f t="shared" si="238"/>
        <v>22</v>
      </c>
      <c r="S2571" s="13" t="str">
        <f t="shared" si="239"/>
        <v>Fri</v>
      </c>
    </row>
    <row r="2572" spans="1:19" x14ac:dyDescent="0.25">
      <c r="A2572" s="60">
        <v>45919.725810185184</v>
      </c>
      <c r="B2572" s="61">
        <v>444666729</v>
      </c>
      <c r="C2572" s="37" t="s">
        <v>36</v>
      </c>
      <c r="D2572" s="37" t="s">
        <v>38</v>
      </c>
      <c r="E2572" s="37" t="s">
        <v>46</v>
      </c>
      <c r="F2572" s="37" t="s">
        <v>120</v>
      </c>
      <c r="G2572" s="36">
        <v>3662.36</v>
      </c>
      <c r="H2572" s="61">
        <v>443892814</v>
      </c>
      <c r="I2572" s="36">
        <v>0</v>
      </c>
      <c r="J2572" s="36">
        <v>0</v>
      </c>
      <c r="K2572" s="36">
        <v>0</v>
      </c>
      <c r="L2572" s="36">
        <v>3.5</v>
      </c>
      <c r="M2572" s="36">
        <v>9863.83</v>
      </c>
      <c r="N2572" s="37" t="s">
        <v>1766</v>
      </c>
      <c r="O2572" s="14">
        <f t="shared" si="235"/>
        <v>45919.725810185184</v>
      </c>
      <c r="P2572" s="19">
        <f t="shared" si="236"/>
        <v>45919.93414351852</v>
      </c>
      <c r="Q2572" s="20" t="str">
        <f t="shared" si="237"/>
        <v>19/09/2025</v>
      </c>
      <c r="R2572" s="13" t="str">
        <f t="shared" si="238"/>
        <v>22</v>
      </c>
      <c r="S2572" s="13" t="str">
        <f t="shared" si="239"/>
        <v>Fri</v>
      </c>
    </row>
    <row r="2573" spans="1:19" x14ac:dyDescent="0.25">
      <c r="A2573" s="58">
        <v>45919.725810185184</v>
      </c>
      <c r="B2573" s="59">
        <v>444666730</v>
      </c>
      <c r="C2573" s="38" t="s">
        <v>36</v>
      </c>
      <c r="D2573" s="38" t="s">
        <v>38</v>
      </c>
      <c r="E2573" s="38" t="s">
        <v>46</v>
      </c>
      <c r="F2573" s="38" t="s">
        <v>120</v>
      </c>
      <c r="G2573" s="35">
        <v>3662.36</v>
      </c>
      <c r="H2573" s="59">
        <v>443892815</v>
      </c>
      <c r="I2573" s="35">
        <v>0</v>
      </c>
      <c r="J2573" s="35">
        <v>0</v>
      </c>
      <c r="K2573" s="35">
        <v>0</v>
      </c>
      <c r="L2573" s="35">
        <v>3.51</v>
      </c>
      <c r="M2573" s="35">
        <v>9867.34</v>
      </c>
      <c r="N2573" s="38" t="s">
        <v>1767</v>
      </c>
      <c r="O2573" s="14">
        <f t="shared" si="235"/>
        <v>45919.725810185184</v>
      </c>
      <c r="P2573" s="19">
        <f t="shared" si="236"/>
        <v>45919.93414351852</v>
      </c>
      <c r="Q2573" s="20" t="str">
        <f t="shared" si="237"/>
        <v>19/09/2025</v>
      </c>
      <c r="R2573" s="13" t="str">
        <f t="shared" si="238"/>
        <v>22</v>
      </c>
      <c r="S2573" s="13" t="str">
        <f t="shared" si="239"/>
        <v>Fri</v>
      </c>
    </row>
    <row r="2574" spans="1:19" x14ac:dyDescent="0.25">
      <c r="A2574" s="60">
        <v>45919.72855324074</v>
      </c>
      <c r="B2574" s="61">
        <v>444669037</v>
      </c>
      <c r="C2574" s="37" t="s">
        <v>36</v>
      </c>
      <c r="D2574" s="37" t="s">
        <v>37</v>
      </c>
      <c r="E2574" s="37" t="s">
        <v>45</v>
      </c>
      <c r="F2574" s="37" t="s">
        <v>120</v>
      </c>
      <c r="G2574" s="36">
        <v>3663.7</v>
      </c>
      <c r="H2574" s="61">
        <v>443895254</v>
      </c>
      <c r="I2574" s="36">
        <v>0</v>
      </c>
      <c r="J2574" s="36">
        <v>0</v>
      </c>
      <c r="K2574" s="36">
        <v>0</v>
      </c>
      <c r="L2574" s="36">
        <v>0</v>
      </c>
      <c r="M2574" s="36">
        <v>9867.34</v>
      </c>
      <c r="N2574" s="37" t="s">
        <v>116</v>
      </c>
      <c r="O2574" s="14">
        <f t="shared" si="235"/>
        <v>45919.72855324074</v>
      </c>
      <c r="P2574" s="19">
        <f t="shared" si="236"/>
        <v>45919.936886574076</v>
      </c>
      <c r="Q2574" s="20" t="str">
        <f t="shared" si="237"/>
        <v>19/09/2025</v>
      </c>
      <c r="R2574" s="13" t="str">
        <f t="shared" si="238"/>
        <v>22</v>
      </c>
      <c r="S2574" s="13" t="str">
        <f t="shared" si="239"/>
        <v>Fri</v>
      </c>
    </row>
    <row r="2575" spans="1:19" x14ac:dyDescent="0.25">
      <c r="A2575" s="58">
        <v>45919.72855324074</v>
      </c>
      <c r="B2575" s="59">
        <v>444669038</v>
      </c>
      <c r="C2575" s="38" t="s">
        <v>36</v>
      </c>
      <c r="D2575" s="38" t="s">
        <v>37</v>
      </c>
      <c r="E2575" s="38" t="s">
        <v>45</v>
      </c>
      <c r="F2575" s="38" t="s">
        <v>120</v>
      </c>
      <c r="G2575" s="35">
        <v>3663.68</v>
      </c>
      <c r="H2575" s="59">
        <v>443895256</v>
      </c>
      <c r="I2575" s="35">
        <v>0</v>
      </c>
      <c r="J2575" s="35">
        <v>0</v>
      </c>
      <c r="K2575" s="35">
        <v>0</v>
      </c>
      <c r="L2575" s="35">
        <v>0</v>
      </c>
      <c r="M2575" s="35">
        <v>9867.34</v>
      </c>
      <c r="N2575" s="38" t="s">
        <v>119</v>
      </c>
      <c r="O2575" s="14">
        <f t="shared" si="235"/>
        <v>45919.72855324074</v>
      </c>
      <c r="P2575" s="19">
        <f t="shared" si="236"/>
        <v>45919.936886574076</v>
      </c>
      <c r="Q2575" s="20" t="str">
        <f t="shared" si="237"/>
        <v>19/09/2025</v>
      </c>
      <c r="R2575" s="13" t="str">
        <f t="shared" si="238"/>
        <v>22</v>
      </c>
      <c r="S2575" s="13" t="str">
        <f t="shared" si="239"/>
        <v>Fri</v>
      </c>
    </row>
    <row r="2576" spans="1:19" x14ac:dyDescent="0.25">
      <c r="A2576" s="60">
        <v>45919.72855324074</v>
      </c>
      <c r="B2576" s="61">
        <v>444669039</v>
      </c>
      <c r="C2576" s="37" t="s">
        <v>36</v>
      </c>
      <c r="D2576" s="37" t="s">
        <v>37</v>
      </c>
      <c r="E2576" s="37" t="s">
        <v>45</v>
      </c>
      <c r="F2576" s="37" t="s">
        <v>120</v>
      </c>
      <c r="G2576" s="36">
        <v>3663.67</v>
      </c>
      <c r="H2576" s="61">
        <v>443895257</v>
      </c>
      <c r="I2576" s="36">
        <v>0</v>
      </c>
      <c r="J2576" s="36">
        <v>0</v>
      </c>
      <c r="K2576" s="36">
        <v>0</v>
      </c>
      <c r="L2576" s="36">
        <v>0</v>
      </c>
      <c r="M2576" s="36">
        <v>9867.34</v>
      </c>
      <c r="N2576" s="37" t="s">
        <v>115</v>
      </c>
      <c r="O2576" s="14">
        <f t="shared" si="235"/>
        <v>45919.72855324074</v>
      </c>
      <c r="P2576" s="19">
        <f t="shared" si="236"/>
        <v>45919.936886574076</v>
      </c>
      <c r="Q2576" s="20" t="str">
        <f t="shared" si="237"/>
        <v>19/09/2025</v>
      </c>
      <c r="R2576" s="13" t="str">
        <f t="shared" si="238"/>
        <v>22</v>
      </c>
      <c r="S2576" s="13" t="str">
        <f t="shared" si="239"/>
        <v>Fri</v>
      </c>
    </row>
    <row r="2577" spans="1:19" x14ac:dyDescent="0.25">
      <c r="A2577" s="58">
        <v>45919.72855324074</v>
      </c>
      <c r="B2577" s="59">
        <v>444669041</v>
      </c>
      <c r="C2577" s="38" t="s">
        <v>36</v>
      </c>
      <c r="D2577" s="38" t="s">
        <v>37</v>
      </c>
      <c r="E2577" s="38" t="s">
        <v>45</v>
      </c>
      <c r="F2577" s="38" t="s">
        <v>120</v>
      </c>
      <c r="G2577" s="35">
        <v>3663.67</v>
      </c>
      <c r="H2577" s="59">
        <v>443895259</v>
      </c>
      <c r="I2577" s="35">
        <v>0</v>
      </c>
      <c r="J2577" s="35">
        <v>0</v>
      </c>
      <c r="K2577" s="35">
        <v>0</v>
      </c>
      <c r="L2577" s="35">
        <v>0</v>
      </c>
      <c r="M2577" s="35">
        <v>9867.34</v>
      </c>
      <c r="N2577" s="38" t="s">
        <v>1385</v>
      </c>
      <c r="O2577" s="14">
        <f t="shared" si="235"/>
        <v>45919.72855324074</v>
      </c>
      <c r="P2577" s="19">
        <f t="shared" si="236"/>
        <v>45919.936886574076</v>
      </c>
      <c r="Q2577" s="20" t="str">
        <f t="shared" si="237"/>
        <v>19/09/2025</v>
      </c>
      <c r="R2577" s="13" t="str">
        <f t="shared" si="238"/>
        <v>22</v>
      </c>
      <c r="S2577" s="13" t="str">
        <f t="shared" si="239"/>
        <v>Fri</v>
      </c>
    </row>
    <row r="2578" spans="1:19" x14ac:dyDescent="0.25">
      <c r="A2578" s="60">
        <v>45919.730995370373</v>
      </c>
      <c r="B2578" s="61">
        <v>444670970</v>
      </c>
      <c r="C2578" s="37" t="s">
        <v>36</v>
      </c>
      <c r="D2578" s="37" t="s">
        <v>38</v>
      </c>
      <c r="E2578" s="37" t="s">
        <v>46</v>
      </c>
      <c r="F2578" s="37" t="s">
        <v>120</v>
      </c>
      <c r="G2578" s="36">
        <v>3664.25</v>
      </c>
      <c r="H2578" s="61">
        <v>443897274</v>
      </c>
      <c r="I2578" s="36">
        <v>0</v>
      </c>
      <c r="J2578" s="36">
        <v>0</v>
      </c>
      <c r="K2578" s="36">
        <v>0</v>
      </c>
      <c r="L2578" s="36">
        <v>0.55000000000000004</v>
      </c>
      <c r="M2578" s="36">
        <v>9867.89</v>
      </c>
      <c r="N2578" s="37" t="s">
        <v>1768</v>
      </c>
      <c r="O2578" s="14">
        <f t="shared" si="235"/>
        <v>45919.730995370373</v>
      </c>
      <c r="P2578" s="19">
        <f t="shared" si="236"/>
        <v>45919.939328703709</v>
      </c>
      <c r="Q2578" s="20" t="str">
        <f t="shared" si="237"/>
        <v>19/09/2025</v>
      </c>
      <c r="R2578" s="13" t="str">
        <f t="shared" si="238"/>
        <v>22</v>
      </c>
      <c r="S2578" s="13" t="str">
        <f t="shared" si="239"/>
        <v>Fri</v>
      </c>
    </row>
    <row r="2579" spans="1:19" x14ac:dyDescent="0.25">
      <c r="A2579" s="58">
        <v>45919.731053240743</v>
      </c>
      <c r="B2579" s="59">
        <v>444671005</v>
      </c>
      <c r="C2579" s="38" t="s">
        <v>36</v>
      </c>
      <c r="D2579" s="38" t="s">
        <v>38</v>
      </c>
      <c r="E2579" s="38" t="s">
        <v>46</v>
      </c>
      <c r="F2579" s="38" t="s">
        <v>120</v>
      </c>
      <c r="G2579" s="35">
        <v>3664.18</v>
      </c>
      <c r="H2579" s="59">
        <v>443897314</v>
      </c>
      <c r="I2579" s="35">
        <v>0</v>
      </c>
      <c r="J2579" s="35">
        <v>0</v>
      </c>
      <c r="K2579" s="35">
        <v>0</v>
      </c>
      <c r="L2579" s="35">
        <v>0.51</v>
      </c>
      <c r="M2579" s="35">
        <v>9868.4</v>
      </c>
      <c r="N2579" s="38" t="s">
        <v>1769</v>
      </c>
      <c r="O2579" s="14">
        <f t="shared" si="235"/>
        <v>45919.731053240743</v>
      </c>
      <c r="P2579" s="19">
        <f t="shared" si="236"/>
        <v>45919.939386574079</v>
      </c>
      <c r="Q2579" s="20" t="str">
        <f t="shared" si="237"/>
        <v>19/09/2025</v>
      </c>
      <c r="R2579" s="13" t="str">
        <f t="shared" si="238"/>
        <v>22</v>
      </c>
      <c r="S2579" s="13" t="str">
        <f t="shared" si="239"/>
        <v>Fri</v>
      </c>
    </row>
    <row r="2580" spans="1:19" x14ac:dyDescent="0.25">
      <c r="A2580" s="60">
        <v>45919.731215277781</v>
      </c>
      <c r="B2580" s="61">
        <v>444671107</v>
      </c>
      <c r="C2580" s="37" t="s">
        <v>36</v>
      </c>
      <c r="D2580" s="37" t="s">
        <v>37</v>
      </c>
      <c r="E2580" s="37" t="s">
        <v>45</v>
      </c>
      <c r="F2580" s="37" t="s">
        <v>120</v>
      </c>
      <c r="G2580" s="36">
        <v>3664.38</v>
      </c>
      <c r="H2580" s="61">
        <v>443897423</v>
      </c>
      <c r="I2580" s="36">
        <v>0</v>
      </c>
      <c r="J2580" s="36">
        <v>0</v>
      </c>
      <c r="K2580" s="36">
        <v>0</v>
      </c>
      <c r="L2580" s="36">
        <v>0</v>
      </c>
      <c r="M2580" s="36">
        <v>9868.4</v>
      </c>
      <c r="N2580" s="37" t="s">
        <v>116</v>
      </c>
      <c r="O2580" s="14">
        <f t="shared" si="235"/>
        <v>45919.731215277781</v>
      </c>
      <c r="P2580" s="19">
        <f t="shared" si="236"/>
        <v>45919.939548611117</v>
      </c>
      <c r="Q2580" s="20" t="str">
        <f t="shared" si="237"/>
        <v>19/09/2025</v>
      </c>
      <c r="R2580" s="13" t="str">
        <f t="shared" si="238"/>
        <v>22</v>
      </c>
      <c r="S2580" s="13" t="str">
        <f t="shared" si="239"/>
        <v>Fri</v>
      </c>
    </row>
    <row r="2581" spans="1:19" x14ac:dyDescent="0.25">
      <c r="A2581" s="58">
        <v>45919.731215277781</v>
      </c>
      <c r="B2581" s="59">
        <v>444671112</v>
      </c>
      <c r="C2581" s="38" t="s">
        <v>36</v>
      </c>
      <c r="D2581" s="38" t="s">
        <v>37</v>
      </c>
      <c r="E2581" s="38" t="s">
        <v>45</v>
      </c>
      <c r="F2581" s="38" t="s">
        <v>120</v>
      </c>
      <c r="G2581" s="35">
        <v>3664.38</v>
      </c>
      <c r="H2581" s="59">
        <v>443897428</v>
      </c>
      <c r="I2581" s="35">
        <v>0</v>
      </c>
      <c r="J2581" s="35">
        <v>0</v>
      </c>
      <c r="K2581" s="35">
        <v>0</v>
      </c>
      <c r="L2581" s="35">
        <v>0</v>
      </c>
      <c r="M2581" s="35">
        <v>9868.4</v>
      </c>
      <c r="N2581" s="38" t="s">
        <v>1385</v>
      </c>
      <c r="O2581" s="14">
        <f t="shared" si="235"/>
        <v>45919.731215277781</v>
      </c>
      <c r="P2581" s="19">
        <f t="shared" si="236"/>
        <v>45919.939548611117</v>
      </c>
      <c r="Q2581" s="20" t="str">
        <f t="shared" si="237"/>
        <v>19/09/2025</v>
      </c>
      <c r="R2581" s="13" t="str">
        <f t="shared" si="238"/>
        <v>22</v>
      </c>
      <c r="S2581" s="13" t="str">
        <f t="shared" si="239"/>
        <v>Fri</v>
      </c>
    </row>
    <row r="2582" spans="1:19" x14ac:dyDescent="0.25">
      <c r="A2582" s="60">
        <v>45919.73133101852</v>
      </c>
      <c r="B2582" s="61">
        <v>444671202</v>
      </c>
      <c r="C2582" s="37" t="s">
        <v>36</v>
      </c>
      <c r="D2582" s="37" t="s">
        <v>37</v>
      </c>
      <c r="E2582" s="37" t="s">
        <v>45</v>
      </c>
      <c r="F2582" s="37" t="s">
        <v>120</v>
      </c>
      <c r="G2582" s="36">
        <v>3664.01</v>
      </c>
      <c r="H2582" s="61">
        <v>443897522</v>
      </c>
      <c r="I2582" s="36">
        <v>0</v>
      </c>
      <c r="J2582" s="36">
        <v>0</v>
      </c>
      <c r="K2582" s="36">
        <v>0</v>
      </c>
      <c r="L2582" s="36">
        <v>0</v>
      </c>
      <c r="M2582" s="36">
        <v>9868.4</v>
      </c>
      <c r="N2582" s="37" t="s">
        <v>47</v>
      </c>
      <c r="O2582" s="14">
        <f t="shared" si="235"/>
        <v>45919.73133101852</v>
      </c>
      <c r="P2582" s="19">
        <f t="shared" si="236"/>
        <v>45919.939664351856</v>
      </c>
      <c r="Q2582" s="20" t="str">
        <f t="shared" si="237"/>
        <v>19/09/2025</v>
      </c>
      <c r="R2582" s="13" t="str">
        <f t="shared" si="238"/>
        <v>22</v>
      </c>
      <c r="S2582" s="13" t="str">
        <f t="shared" si="239"/>
        <v>Fri</v>
      </c>
    </row>
    <row r="2583" spans="1:19" x14ac:dyDescent="0.25">
      <c r="A2583" s="58">
        <v>45919.73133101852</v>
      </c>
      <c r="B2583" s="59">
        <v>444671205</v>
      </c>
      <c r="C2583" s="38" t="s">
        <v>36</v>
      </c>
      <c r="D2583" s="38" t="s">
        <v>37</v>
      </c>
      <c r="E2583" s="38" t="s">
        <v>45</v>
      </c>
      <c r="F2583" s="38" t="s">
        <v>120</v>
      </c>
      <c r="G2583" s="35">
        <v>3664.01</v>
      </c>
      <c r="H2583" s="59">
        <v>443897525</v>
      </c>
      <c r="I2583" s="35">
        <v>0</v>
      </c>
      <c r="J2583" s="35">
        <v>0</v>
      </c>
      <c r="K2583" s="35">
        <v>0</v>
      </c>
      <c r="L2583" s="35">
        <v>0</v>
      </c>
      <c r="M2583" s="35">
        <v>9868.4</v>
      </c>
      <c r="N2583" s="38" t="s">
        <v>77</v>
      </c>
      <c r="O2583" s="14">
        <f t="shared" si="235"/>
        <v>45919.73133101852</v>
      </c>
      <c r="P2583" s="19">
        <f t="shared" si="236"/>
        <v>45919.939664351856</v>
      </c>
      <c r="Q2583" s="20" t="str">
        <f t="shared" si="237"/>
        <v>19/09/2025</v>
      </c>
      <c r="R2583" s="13" t="str">
        <f t="shared" si="238"/>
        <v>22</v>
      </c>
      <c r="S2583" s="13" t="str">
        <f t="shared" si="239"/>
        <v>Fri</v>
      </c>
    </row>
    <row r="2584" spans="1:19" x14ac:dyDescent="0.25">
      <c r="A2584" s="60">
        <v>45919.73133101852</v>
      </c>
      <c r="B2584" s="61">
        <v>444671206</v>
      </c>
      <c r="C2584" s="37" t="s">
        <v>36</v>
      </c>
      <c r="D2584" s="37" t="s">
        <v>37</v>
      </c>
      <c r="E2584" s="37" t="s">
        <v>45</v>
      </c>
      <c r="F2584" s="37" t="s">
        <v>120</v>
      </c>
      <c r="G2584" s="36">
        <v>3664.04</v>
      </c>
      <c r="H2584" s="61">
        <v>443897526</v>
      </c>
      <c r="I2584" s="36">
        <v>0</v>
      </c>
      <c r="J2584" s="36">
        <v>0</v>
      </c>
      <c r="K2584" s="36">
        <v>0</v>
      </c>
      <c r="L2584" s="36">
        <v>0</v>
      </c>
      <c r="M2584" s="36">
        <v>9868.4</v>
      </c>
      <c r="N2584" s="37" t="s">
        <v>114</v>
      </c>
      <c r="O2584" s="14">
        <f t="shared" si="235"/>
        <v>45919.73133101852</v>
      </c>
      <c r="P2584" s="19">
        <f t="shared" si="236"/>
        <v>45919.939664351856</v>
      </c>
      <c r="Q2584" s="20" t="str">
        <f t="shared" si="237"/>
        <v>19/09/2025</v>
      </c>
      <c r="R2584" s="13" t="str">
        <f t="shared" si="238"/>
        <v>22</v>
      </c>
      <c r="S2584" s="13" t="str">
        <f t="shared" si="239"/>
        <v>Fri</v>
      </c>
    </row>
    <row r="2585" spans="1:19" x14ac:dyDescent="0.25">
      <c r="A2585" s="58">
        <v>45919.73133101852</v>
      </c>
      <c r="B2585" s="59">
        <v>444671210</v>
      </c>
      <c r="C2585" s="38" t="s">
        <v>36</v>
      </c>
      <c r="D2585" s="38" t="s">
        <v>37</v>
      </c>
      <c r="E2585" s="38" t="s">
        <v>45</v>
      </c>
      <c r="F2585" s="38" t="s">
        <v>120</v>
      </c>
      <c r="G2585" s="35">
        <v>3664.02</v>
      </c>
      <c r="H2585" s="59">
        <v>443897530</v>
      </c>
      <c r="I2585" s="35">
        <v>0</v>
      </c>
      <c r="J2585" s="35">
        <v>0</v>
      </c>
      <c r="K2585" s="35">
        <v>0</v>
      </c>
      <c r="L2585" s="35">
        <v>0</v>
      </c>
      <c r="M2585" s="35">
        <v>9868.4</v>
      </c>
      <c r="N2585" s="38" t="s">
        <v>52</v>
      </c>
      <c r="O2585" s="14">
        <f t="shared" si="235"/>
        <v>45919.73133101852</v>
      </c>
      <c r="P2585" s="19">
        <f t="shared" si="236"/>
        <v>45919.939664351856</v>
      </c>
      <c r="Q2585" s="20" t="str">
        <f t="shared" si="237"/>
        <v>19/09/2025</v>
      </c>
      <c r="R2585" s="13" t="str">
        <f t="shared" si="238"/>
        <v>22</v>
      </c>
      <c r="S2585" s="13" t="str">
        <f t="shared" si="239"/>
        <v>Fri</v>
      </c>
    </row>
    <row r="2586" spans="1:19" x14ac:dyDescent="0.25">
      <c r="A2586" s="60">
        <v>45919.731342592589</v>
      </c>
      <c r="B2586" s="61">
        <v>444671213</v>
      </c>
      <c r="C2586" s="37" t="s">
        <v>36</v>
      </c>
      <c r="D2586" s="37" t="s">
        <v>37</v>
      </c>
      <c r="E2586" s="37" t="s">
        <v>45</v>
      </c>
      <c r="F2586" s="37" t="s">
        <v>120</v>
      </c>
      <c r="G2586" s="36">
        <v>3664</v>
      </c>
      <c r="H2586" s="61">
        <v>443897534</v>
      </c>
      <c r="I2586" s="36">
        <v>0</v>
      </c>
      <c r="J2586" s="36">
        <v>0</v>
      </c>
      <c r="K2586" s="36">
        <v>0</v>
      </c>
      <c r="L2586" s="36">
        <v>0</v>
      </c>
      <c r="M2586" s="36">
        <v>9868.4</v>
      </c>
      <c r="N2586" s="37" t="s">
        <v>109</v>
      </c>
      <c r="O2586" s="14">
        <f t="shared" si="235"/>
        <v>45919.731342592589</v>
      </c>
      <c r="P2586" s="19">
        <f t="shared" si="236"/>
        <v>45919.939675925925</v>
      </c>
      <c r="Q2586" s="20" t="str">
        <f t="shared" si="237"/>
        <v>19/09/2025</v>
      </c>
      <c r="R2586" s="13" t="str">
        <f t="shared" si="238"/>
        <v>22</v>
      </c>
      <c r="S2586" s="13" t="str">
        <f t="shared" si="239"/>
        <v>Fri</v>
      </c>
    </row>
    <row r="2587" spans="1:19" x14ac:dyDescent="0.25">
      <c r="A2587" s="58">
        <v>45919.731342592589</v>
      </c>
      <c r="B2587" s="59">
        <v>444671217</v>
      </c>
      <c r="C2587" s="38" t="s">
        <v>36</v>
      </c>
      <c r="D2587" s="38" t="s">
        <v>37</v>
      </c>
      <c r="E2587" s="38" t="s">
        <v>45</v>
      </c>
      <c r="F2587" s="38" t="s">
        <v>120</v>
      </c>
      <c r="G2587" s="35">
        <v>3664.02</v>
      </c>
      <c r="H2587" s="59">
        <v>443897537</v>
      </c>
      <c r="I2587" s="35">
        <v>0</v>
      </c>
      <c r="J2587" s="35">
        <v>0</v>
      </c>
      <c r="K2587" s="35">
        <v>0</v>
      </c>
      <c r="L2587" s="35">
        <v>0</v>
      </c>
      <c r="M2587" s="35">
        <v>9868.4</v>
      </c>
      <c r="N2587" s="38" t="s">
        <v>108</v>
      </c>
      <c r="O2587" s="14">
        <f t="shared" si="235"/>
        <v>45919.731342592589</v>
      </c>
      <c r="P2587" s="19">
        <f t="shared" si="236"/>
        <v>45919.939675925925</v>
      </c>
      <c r="Q2587" s="20" t="str">
        <f t="shared" si="237"/>
        <v>19/09/2025</v>
      </c>
      <c r="R2587" s="13" t="str">
        <f t="shared" si="238"/>
        <v>22</v>
      </c>
      <c r="S2587" s="13" t="str">
        <f t="shared" si="239"/>
        <v>Fri</v>
      </c>
    </row>
    <row r="2588" spans="1:19" x14ac:dyDescent="0.25">
      <c r="A2588" s="60">
        <v>45919.731342592589</v>
      </c>
      <c r="B2588" s="61">
        <v>444671220</v>
      </c>
      <c r="C2588" s="37" t="s">
        <v>36</v>
      </c>
      <c r="D2588" s="37" t="s">
        <v>37</v>
      </c>
      <c r="E2588" s="37" t="s">
        <v>45</v>
      </c>
      <c r="F2588" s="37" t="s">
        <v>120</v>
      </c>
      <c r="G2588" s="36">
        <v>3664.03</v>
      </c>
      <c r="H2588" s="61">
        <v>443897541</v>
      </c>
      <c r="I2588" s="36">
        <v>0</v>
      </c>
      <c r="J2588" s="36">
        <v>0</v>
      </c>
      <c r="K2588" s="36">
        <v>0</v>
      </c>
      <c r="L2588" s="36">
        <v>0</v>
      </c>
      <c r="M2588" s="36">
        <v>9868.4</v>
      </c>
      <c r="N2588" s="37" t="s">
        <v>48</v>
      </c>
      <c r="O2588" s="14">
        <f t="shared" si="235"/>
        <v>45919.731342592589</v>
      </c>
      <c r="P2588" s="19">
        <f t="shared" si="236"/>
        <v>45919.939675925925</v>
      </c>
      <c r="Q2588" s="20" t="str">
        <f t="shared" si="237"/>
        <v>19/09/2025</v>
      </c>
      <c r="R2588" s="13" t="str">
        <f t="shared" si="238"/>
        <v>22</v>
      </c>
      <c r="S2588" s="13" t="str">
        <f t="shared" si="239"/>
        <v>Fri</v>
      </c>
    </row>
    <row r="2589" spans="1:19" x14ac:dyDescent="0.25">
      <c r="A2589" s="58">
        <v>45919.73201388889</v>
      </c>
      <c r="B2589" s="59">
        <v>444671579</v>
      </c>
      <c r="C2589" s="38" t="s">
        <v>36</v>
      </c>
      <c r="D2589" s="38" t="s">
        <v>37</v>
      </c>
      <c r="E2589" s="38" t="s">
        <v>45</v>
      </c>
      <c r="F2589" s="38" t="s">
        <v>120</v>
      </c>
      <c r="G2589" s="35">
        <v>3663.11</v>
      </c>
      <c r="H2589" s="59">
        <v>443897935</v>
      </c>
      <c r="I2589" s="35">
        <v>0</v>
      </c>
      <c r="J2589" s="35">
        <v>0</v>
      </c>
      <c r="K2589" s="35">
        <v>0</v>
      </c>
      <c r="L2589" s="35">
        <v>0</v>
      </c>
      <c r="M2589" s="35">
        <v>9868.4</v>
      </c>
      <c r="N2589" s="38" t="s">
        <v>107</v>
      </c>
      <c r="O2589" s="14">
        <f t="shared" si="235"/>
        <v>45919.73201388889</v>
      </c>
      <c r="P2589" s="19">
        <f t="shared" si="236"/>
        <v>45919.940347222226</v>
      </c>
      <c r="Q2589" s="20" t="str">
        <f t="shared" si="237"/>
        <v>19/09/2025</v>
      </c>
      <c r="R2589" s="13" t="str">
        <f t="shared" si="238"/>
        <v>22</v>
      </c>
      <c r="S2589" s="13" t="str">
        <f t="shared" si="239"/>
        <v>Fri</v>
      </c>
    </row>
    <row r="2590" spans="1:19" x14ac:dyDescent="0.25">
      <c r="A2590" s="60">
        <v>45919.732025462959</v>
      </c>
      <c r="B2590" s="61">
        <v>444671581</v>
      </c>
      <c r="C2590" s="37" t="s">
        <v>36</v>
      </c>
      <c r="D2590" s="37" t="s">
        <v>37</v>
      </c>
      <c r="E2590" s="37" t="s">
        <v>45</v>
      </c>
      <c r="F2590" s="37" t="s">
        <v>120</v>
      </c>
      <c r="G2590" s="36">
        <v>3663.1</v>
      </c>
      <c r="H2590" s="61">
        <v>443897939</v>
      </c>
      <c r="I2590" s="36">
        <v>0</v>
      </c>
      <c r="J2590" s="36">
        <v>0</v>
      </c>
      <c r="K2590" s="36">
        <v>0</v>
      </c>
      <c r="L2590" s="36">
        <v>0</v>
      </c>
      <c r="M2590" s="36">
        <v>9868.4</v>
      </c>
      <c r="N2590" s="37" t="s">
        <v>81</v>
      </c>
      <c r="O2590" s="14">
        <f t="shared" si="235"/>
        <v>45919.732025462959</v>
      </c>
      <c r="P2590" s="19">
        <f t="shared" si="236"/>
        <v>45919.940358796295</v>
      </c>
      <c r="Q2590" s="20" t="str">
        <f t="shared" si="237"/>
        <v>19/09/2025</v>
      </c>
      <c r="R2590" s="13" t="str">
        <f t="shared" si="238"/>
        <v>22</v>
      </c>
      <c r="S2590" s="13" t="str">
        <f t="shared" si="239"/>
        <v>Fri</v>
      </c>
    </row>
    <row r="2591" spans="1:19" x14ac:dyDescent="0.25">
      <c r="A2591" s="58">
        <v>45919.73269675926</v>
      </c>
      <c r="B2591" s="59">
        <v>444672366</v>
      </c>
      <c r="C2591" s="38" t="s">
        <v>36</v>
      </c>
      <c r="D2591" s="38" t="s">
        <v>38</v>
      </c>
      <c r="E2591" s="38" t="s">
        <v>46</v>
      </c>
      <c r="F2591" s="38" t="s">
        <v>120</v>
      </c>
      <c r="G2591" s="35">
        <v>3662.51</v>
      </c>
      <c r="H2591" s="59">
        <v>443898757</v>
      </c>
      <c r="I2591" s="35">
        <v>0</v>
      </c>
      <c r="J2591" s="35">
        <v>0</v>
      </c>
      <c r="K2591" s="35">
        <v>0</v>
      </c>
      <c r="L2591" s="35">
        <v>-1.49</v>
      </c>
      <c r="M2591" s="35">
        <v>9866.91</v>
      </c>
      <c r="N2591" s="38" t="s">
        <v>1770</v>
      </c>
      <c r="O2591" s="14">
        <f t="shared" si="235"/>
        <v>45919.73269675926</v>
      </c>
      <c r="P2591" s="19">
        <f t="shared" si="236"/>
        <v>45919.941030092596</v>
      </c>
      <c r="Q2591" s="20" t="str">
        <f t="shared" si="237"/>
        <v>19/09/2025</v>
      </c>
      <c r="R2591" s="13" t="str">
        <f t="shared" si="238"/>
        <v>22</v>
      </c>
      <c r="S2591" s="13" t="str">
        <f t="shared" si="239"/>
        <v>Fri</v>
      </c>
    </row>
    <row r="2592" spans="1:19" x14ac:dyDescent="0.25">
      <c r="A2592" s="60">
        <v>45919.732939814814</v>
      </c>
      <c r="B2592" s="61">
        <v>444672510</v>
      </c>
      <c r="C2592" s="37" t="s">
        <v>36</v>
      </c>
      <c r="D2592" s="37" t="s">
        <v>37</v>
      </c>
      <c r="E2592" s="37" t="s">
        <v>45</v>
      </c>
      <c r="F2592" s="37" t="s">
        <v>120</v>
      </c>
      <c r="G2592" s="36">
        <v>3663.6</v>
      </c>
      <c r="H2592" s="61">
        <v>443898915</v>
      </c>
      <c r="I2592" s="36">
        <v>0</v>
      </c>
      <c r="J2592" s="36">
        <v>0</v>
      </c>
      <c r="K2592" s="36">
        <v>0</v>
      </c>
      <c r="L2592" s="36">
        <v>0</v>
      </c>
      <c r="M2592" s="36">
        <v>9866.91</v>
      </c>
      <c r="N2592" s="37" t="s">
        <v>109</v>
      </c>
      <c r="O2592" s="14">
        <f t="shared" si="235"/>
        <v>45919.732939814814</v>
      </c>
      <c r="P2592" s="19">
        <f t="shared" si="236"/>
        <v>45919.94127314815</v>
      </c>
      <c r="Q2592" s="20" t="str">
        <f t="shared" si="237"/>
        <v>19/09/2025</v>
      </c>
      <c r="R2592" s="13" t="str">
        <f t="shared" si="238"/>
        <v>22</v>
      </c>
      <c r="S2592" s="13" t="str">
        <f t="shared" si="239"/>
        <v>Fri</v>
      </c>
    </row>
    <row r="2593" spans="1:19" x14ac:dyDescent="0.25">
      <c r="A2593" s="58">
        <v>45919.733587962961</v>
      </c>
      <c r="B2593" s="59">
        <v>444672779</v>
      </c>
      <c r="C2593" s="38" t="s">
        <v>36</v>
      </c>
      <c r="D2593" s="38" t="s">
        <v>38</v>
      </c>
      <c r="E2593" s="38" t="s">
        <v>46</v>
      </c>
      <c r="F2593" s="38" t="s">
        <v>120</v>
      </c>
      <c r="G2593" s="35">
        <v>3665.25</v>
      </c>
      <c r="H2593" s="59">
        <v>443899223</v>
      </c>
      <c r="I2593" s="35">
        <v>0</v>
      </c>
      <c r="J2593" s="35">
        <v>0</v>
      </c>
      <c r="K2593" s="35">
        <v>0</v>
      </c>
      <c r="L2593" s="35">
        <v>1.65</v>
      </c>
      <c r="M2593" s="35">
        <v>9868.56</v>
      </c>
      <c r="N2593" s="38" t="s">
        <v>1771</v>
      </c>
      <c r="O2593" s="14">
        <f t="shared" si="235"/>
        <v>45919.733587962961</v>
      </c>
      <c r="P2593" s="19">
        <f t="shared" si="236"/>
        <v>45919.941921296297</v>
      </c>
      <c r="Q2593" s="20" t="str">
        <f t="shared" si="237"/>
        <v>19/09/2025</v>
      </c>
      <c r="R2593" s="13" t="str">
        <f t="shared" si="238"/>
        <v>22</v>
      </c>
      <c r="S2593" s="13" t="str">
        <f t="shared" si="239"/>
        <v>Fri</v>
      </c>
    </row>
    <row r="2594" spans="1:19" x14ac:dyDescent="0.25">
      <c r="A2594" s="60">
        <v>45919.734212962961</v>
      </c>
      <c r="B2594" s="61">
        <v>444673221</v>
      </c>
      <c r="C2594" s="37" t="s">
        <v>36</v>
      </c>
      <c r="D2594" s="37" t="s">
        <v>37</v>
      </c>
      <c r="E2594" s="37" t="s">
        <v>45</v>
      </c>
      <c r="F2594" s="37" t="s">
        <v>120</v>
      </c>
      <c r="G2594" s="36">
        <v>3664.35</v>
      </c>
      <c r="H2594" s="61">
        <v>443899691</v>
      </c>
      <c r="I2594" s="36">
        <v>0</v>
      </c>
      <c r="J2594" s="36">
        <v>0</v>
      </c>
      <c r="K2594" s="36">
        <v>0</v>
      </c>
      <c r="L2594" s="36">
        <v>0</v>
      </c>
      <c r="M2594" s="36">
        <v>9868.56</v>
      </c>
      <c r="N2594" s="37" t="s">
        <v>109</v>
      </c>
      <c r="O2594" s="14">
        <f t="shared" si="235"/>
        <v>45919.734212962961</v>
      </c>
      <c r="P2594" s="19">
        <f t="shared" si="236"/>
        <v>45919.942546296297</v>
      </c>
      <c r="Q2594" s="20" t="str">
        <f t="shared" si="237"/>
        <v>19/09/2025</v>
      </c>
      <c r="R2594" s="13" t="str">
        <f t="shared" si="238"/>
        <v>22</v>
      </c>
      <c r="S2594" s="13" t="str">
        <f t="shared" si="239"/>
        <v>Fri</v>
      </c>
    </row>
    <row r="2595" spans="1:19" x14ac:dyDescent="0.25">
      <c r="A2595" s="58">
        <v>45919.735601851855</v>
      </c>
      <c r="B2595" s="59">
        <v>444673772</v>
      </c>
      <c r="C2595" s="38" t="s">
        <v>36</v>
      </c>
      <c r="D2595" s="38" t="s">
        <v>38</v>
      </c>
      <c r="E2595" s="38" t="s">
        <v>46</v>
      </c>
      <c r="F2595" s="38" t="s">
        <v>120</v>
      </c>
      <c r="G2595" s="35">
        <v>3665.74</v>
      </c>
      <c r="H2595" s="59">
        <v>443900294</v>
      </c>
      <c r="I2595" s="35">
        <v>0</v>
      </c>
      <c r="J2595" s="35">
        <v>0</v>
      </c>
      <c r="K2595" s="35">
        <v>0</v>
      </c>
      <c r="L2595" s="35">
        <v>1.72</v>
      </c>
      <c r="M2595" s="35">
        <v>9870.2800000000007</v>
      </c>
      <c r="N2595" s="38" t="s">
        <v>1772</v>
      </c>
      <c r="O2595" s="14">
        <f t="shared" si="235"/>
        <v>45919.735601851855</v>
      </c>
      <c r="P2595" s="19">
        <f t="shared" si="236"/>
        <v>45919.943935185191</v>
      </c>
      <c r="Q2595" s="20" t="str">
        <f t="shared" si="237"/>
        <v>19/09/2025</v>
      </c>
      <c r="R2595" s="13" t="str">
        <f t="shared" si="238"/>
        <v>22</v>
      </c>
      <c r="S2595" s="13" t="str">
        <f t="shared" si="239"/>
        <v>Fri</v>
      </c>
    </row>
    <row r="2596" spans="1:19" x14ac:dyDescent="0.25">
      <c r="A2596" s="60">
        <v>45919.735601851855</v>
      </c>
      <c r="B2596" s="61">
        <v>444673773</v>
      </c>
      <c r="C2596" s="37" t="s">
        <v>36</v>
      </c>
      <c r="D2596" s="37" t="s">
        <v>38</v>
      </c>
      <c r="E2596" s="37" t="s">
        <v>46</v>
      </c>
      <c r="F2596" s="37" t="s">
        <v>120</v>
      </c>
      <c r="G2596" s="36">
        <v>3665.74</v>
      </c>
      <c r="H2596" s="61">
        <v>443900296</v>
      </c>
      <c r="I2596" s="36">
        <v>0</v>
      </c>
      <c r="J2596" s="36">
        <v>0</v>
      </c>
      <c r="K2596" s="36">
        <v>0</v>
      </c>
      <c r="L2596" s="36">
        <v>1.73</v>
      </c>
      <c r="M2596" s="36">
        <v>9872.01</v>
      </c>
      <c r="N2596" s="37" t="s">
        <v>1772</v>
      </c>
      <c r="O2596" s="14">
        <f t="shared" si="235"/>
        <v>45919.735601851855</v>
      </c>
      <c r="P2596" s="19">
        <f t="shared" si="236"/>
        <v>45919.943935185191</v>
      </c>
      <c r="Q2596" s="20" t="str">
        <f t="shared" si="237"/>
        <v>19/09/2025</v>
      </c>
      <c r="R2596" s="13" t="str">
        <f t="shared" si="238"/>
        <v>22</v>
      </c>
      <c r="S2596" s="13" t="str">
        <f t="shared" si="239"/>
        <v>Fri</v>
      </c>
    </row>
    <row r="2597" spans="1:19" x14ac:dyDescent="0.25">
      <c r="A2597" s="58">
        <v>45919.736990740741</v>
      </c>
      <c r="B2597" s="59">
        <v>444674313</v>
      </c>
      <c r="C2597" s="38" t="s">
        <v>36</v>
      </c>
      <c r="D2597" s="38" t="s">
        <v>37</v>
      </c>
      <c r="E2597" s="38" t="s">
        <v>45</v>
      </c>
      <c r="F2597" s="38" t="s">
        <v>120</v>
      </c>
      <c r="G2597" s="35">
        <v>3665.1</v>
      </c>
      <c r="H2597" s="59">
        <v>443900898</v>
      </c>
      <c r="I2597" s="35">
        <v>0</v>
      </c>
      <c r="J2597" s="35">
        <v>0</v>
      </c>
      <c r="K2597" s="35">
        <v>0</v>
      </c>
      <c r="L2597" s="35">
        <v>0</v>
      </c>
      <c r="M2597" s="35">
        <v>9872.01</v>
      </c>
      <c r="N2597" s="38" t="s">
        <v>108</v>
      </c>
      <c r="O2597" s="14">
        <f t="shared" si="235"/>
        <v>45919.736990740741</v>
      </c>
      <c r="P2597" s="19">
        <f t="shared" si="236"/>
        <v>45919.945324074077</v>
      </c>
      <c r="Q2597" s="20" t="str">
        <f t="shared" si="237"/>
        <v>19/09/2025</v>
      </c>
      <c r="R2597" s="13" t="str">
        <f t="shared" si="238"/>
        <v>22</v>
      </c>
      <c r="S2597" s="13" t="str">
        <f t="shared" si="239"/>
        <v>Fri</v>
      </c>
    </row>
    <row r="2598" spans="1:19" x14ac:dyDescent="0.25">
      <c r="A2598" s="60">
        <v>45919.737002314818</v>
      </c>
      <c r="B2598" s="61">
        <v>444674315</v>
      </c>
      <c r="C2598" s="37" t="s">
        <v>36</v>
      </c>
      <c r="D2598" s="37" t="s">
        <v>37</v>
      </c>
      <c r="E2598" s="37" t="s">
        <v>45</v>
      </c>
      <c r="F2598" s="37" t="s">
        <v>120</v>
      </c>
      <c r="G2598" s="36">
        <v>3665.08</v>
      </c>
      <c r="H2598" s="61">
        <v>443900900</v>
      </c>
      <c r="I2598" s="36">
        <v>0</v>
      </c>
      <c r="J2598" s="36">
        <v>0</v>
      </c>
      <c r="K2598" s="36">
        <v>0</v>
      </c>
      <c r="L2598" s="36">
        <v>0</v>
      </c>
      <c r="M2598" s="36">
        <v>9872.01</v>
      </c>
      <c r="N2598" s="37" t="s">
        <v>77</v>
      </c>
      <c r="O2598" s="14">
        <f t="shared" ref="O2598:O2661" si="240">A2598</f>
        <v>45919.737002314818</v>
      </c>
      <c r="P2598" s="19">
        <f t="shared" ref="P2598:P2661" si="241">O2598+(5/24)</f>
        <v>45919.945335648154</v>
      </c>
      <c r="Q2598" s="20" t="str">
        <f t="shared" ref="Q2598:Q2661" si="242">TEXT(P2598,"dd/mm/yyyy")</f>
        <v>19/09/2025</v>
      </c>
      <c r="R2598" s="13" t="str">
        <f t="shared" ref="R2598:R2661" si="243">TEXT(P2598,"hh")</f>
        <v>22</v>
      </c>
      <c r="S2598" s="13" t="str">
        <f t="shared" ref="S2598:S2661" si="244">TEXT(P2598,"ddd")</f>
        <v>Fri</v>
      </c>
    </row>
    <row r="2599" spans="1:19" x14ac:dyDescent="0.25">
      <c r="A2599" s="58">
        <v>45919.737500000003</v>
      </c>
      <c r="B2599" s="59">
        <v>444674581</v>
      </c>
      <c r="C2599" s="38" t="s">
        <v>36</v>
      </c>
      <c r="D2599" s="38" t="s">
        <v>38</v>
      </c>
      <c r="E2599" s="38" t="s">
        <v>46</v>
      </c>
      <c r="F2599" s="38" t="s">
        <v>120</v>
      </c>
      <c r="G2599" s="35">
        <v>3664.44</v>
      </c>
      <c r="H2599" s="59">
        <v>443901196</v>
      </c>
      <c r="I2599" s="35">
        <v>0</v>
      </c>
      <c r="J2599" s="35">
        <v>0</v>
      </c>
      <c r="K2599" s="35">
        <v>0</v>
      </c>
      <c r="L2599" s="35">
        <v>0.43</v>
      </c>
      <c r="M2599" s="35">
        <v>9872.44</v>
      </c>
      <c r="N2599" s="38" t="s">
        <v>1773</v>
      </c>
      <c r="O2599" s="14">
        <f t="shared" si="240"/>
        <v>45919.737500000003</v>
      </c>
      <c r="P2599" s="19">
        <f t="shared" si="241"/>
        <v>45919.945833333339</v>
      </c>
      <c r="Q2599" s="20" t="str">
        <f t="shared" si="242"/>
        <v>19/09/2025</v>
      </c>
      <c r="R2599" s="13" t="str">
        <f t="shared" si="243"/>
        <v>22</v>
      </c>
      <c r="S2599" s="13" t="str">
        <f t="shared" si="244"/>
        <v>Fri</v>
      </c>
    </row>
    <row r="2600" spans="1:19" x14ac:dyDescent="0.25">
      <c r="A2600" s="60">
        <v>45919.737500000003</v>
      </c>
      <c r="B2600" s="61">
        <v>444674582</v>
      </c>
      <c r="C2600" s="37" t="s">
        <v>36</v>
      </c>
      <c r="D2600" s="37" t="s">
        <v>38</v>
      </c>
      <c r="E2600" s="37" t="s">
        <v>46</v>
      </c>
      <c r="F2600" s="37" t="s">
        <v>120</v>
      </c>
      <c r="G2600" s="36">
        <v>3664.44</v>
      </c>
      <c r="H2600" s="61">
        <v>443901197</v>
      </c>
      <c r="I2600" s="36">
        <v>0</v>
      </c>
      <c r="J2600" s="36">
        <v>0</v>
      </c>
      <c r="K2600" s="36">
        <v>0</v>
      </c>
      <c r="L2600" s="36">
        <v>0.42</v>
      </c>
      <c r="M2600" s="36">
        <v>9872.86</v>
      </c>
      <c r="N2600" s="37" t="s">
        <v>1774</v>
      </c>
      <c r="O2600" s="14">
        <f t="shared" si="240"/>
        <v>45919.737500000003</v>
      </c>
      <c r="P2600" s="19">
        <f t="shared" si="241"/>
        <v>45919.945833333339</v>
      </c>
      <c r="Q2600" s="20" t="str">
        <f t="shared" si="242"/>
        <v>19/09/2025</v>
      </c>
      <c r="R2600" s="13" t="str">
        <f t="shared" si="243"/>
        <v>22</v>
      </c>
      <c r="S2600" s="13" t="str">
        <f t="shared" si="244"/>
        <v>Fri</v>
      </c>
    </row>
    <row r="2601" spans="1:19" x14ac:dyDescent="0.25">
      <c r="A2601" s="58">
        <v>45919.737500000003</v>
      </c>
      <c r="B2601" s="59">
        <v>444674583</v>
      </c>
      <c r="C2601" s="38" t="s">
        <v>36</v>
      </c>
      <c r="D2601" s="38" t="s">
        <v>38</v>
      </c>
      <c r="E2601" s="38" t="s">
        <v>46</v>
      </c>
      <c r="F2601" s="38" t="s">
        <v>120</v>
      </c>
      <c r="G2601" s="35">
        <v>3664.44</v>
      </c>
      <c r="H2601" s="59">
        <v>443901198</v>
      </c>
      <c r="I2601" s="35">
        <v>0</v>
      </c>
      <c r="J2601" s="35">
        <v>0</v>
      </c>
      <c r="K2601" s="35">
        <v>0</v>
      </c>
      <c r="L2601" s="35">
        <v>0.41</v>
      </c>
      <c r="M2601" s="35">
        <v>9873.27</v>
      </c>
      <c r="N2601" s="38" t="s">
        <v>1773</v>
      </c>
      <c r="O2601" s="14">
        <f t="shared" si="240"/>
        <v>45919.737500000003</v>
      </c>
      <c r="P2601" s="19">
        <f t="shared" si="241"/>
        <v>45919.945833333339</v>
      </c>
      <c r="Q2601" s="20" t="str">
        <f t="shared" si="242"/>
        <v>19/09/2025</v>
      </c>
      <c r="R2601" s="13" t="str">
        <f t="shared" si="243"/>
        <v>22</v>
      </c>
      <c r="S2601" s="13" t="str">
        <f t="shared" si="244"/>
        <v>Fri</v>
      </c>
    </row>
    <row r="2602" spans="1:19" x14ac:dyDescent="0.25">
      <c r="A2602" s="60">
        <v>45919.737685185188</v>
      </c>
      <c r="B2602" s="61">
        <v>444674700</v>
      </c>
      <c r="C2602" s="37" t="s">
        <v>36</v>
      </c>
      <c r="D2602" s="37" t="s">
        <v>37</v>
      </c>
      <c r="E2602" s="37" t="s">
        <v>45</v>
      </c>
      <c r="F2602" s="37" t="s">
        <v>120</v>
      </c>
      <c r="G2602" s="36">
        <v>3665</v>
      </c>
      <c r="H2602" s="61">
        <v>443901331</v>
      </c>
      <c r="I2602" s="36">
        <v>0</v>
      </c>
      <c r="J2602" s="36">
        <v>0</v>
      </c>
      <c r="K2602" s="36">
        <v>0</v>
      </c>
      <c r="L2602" s="36">
        <v>0</v>
      </c>
      <c r="M2602" s="36">
        <v>9873.27</v>
      </c>
      <c r="N2602" s="37" t="s">
        <v>48</v>
      </c>
      <c r="O2602" s="14">
        <f t="shared" si="240"/>
        <v>45919.737685185188</v>
      </c>
      <c r="P2602" s="19">
        <f t="shared" si="241"/>
        <v>45919.946018518523</v>
      </c>
      <c r="Q2602" s="20" t="str">
        <f t="shared" si="242"/>
        <v>19/09/2025</v>
      </c>
      <c r="R2602" s="13" t="str">
        <f t="shared" si="243"/>
        <v>22</v>
      </c>
      <c r="S2602" s="13" t="str">
        <f t="shared" si="244"/>
        <v>Fri</v>
      </c>
    </row>
    <row r="2603" spans="1:19" x14ac:dyDescent="0.25">
      <c r="A2603" s="58">
        <v>45919.737696759257</v>
      </c>
      <c r="B2603" s="59">
        <v>444674701</v>
      </c>
      <c r="C2603" s="38" t="s">
        <v>36</v>
      </c>
      <c r="D2603" s="38" t="s">
        <v>37</v>
      </c>
      <c r="E2603" s="38" t="s">
        <v>45</v>
      </c>
      <c r="F2603" s="38" t="s">
        <v>120</v>
      </c>
      <c r="G2603" s="35">
        <v>3665</v>
      </c>
      <c r="H2603" s="59">
        <v>443901332</v>
      </c>
      <c r="I2603" s="35">
        <v>0</v>
      </c>
      <c r="J2603" s="35">
        <v>0</v>
      </c>
      <c r="K2603" s="35">
        <v>0</v>
      </c>
      <c r="L2603" s="35">
        <v>0</v>
      </c>
      <c r="M2603" s="35">
        <v>9873.27</v>
      </c>
      <c r="N2603" s="38" t="s">
        <v>52</v>
      </c>
      <c r="O2603" s="14">
        <f t="shared" si="240"/>
        <v>45919.737696759257</v>
      </c>
      <c r="P2603" s="19">
        <f t="shared" si="241"/>
        <v>45919.946030092593</v>
      </c>
      <c r="Q2603" s="20" t="str">
        <f t="shared" si="242"/>
        <v>19/09/2025</v>
      </c>
      <c r="R2603" s="13" t="str">
        <f t="shared" si="243"/>
        <v>22</v>
      </c>
      <c r="S2603" s="13" t="str">
        <f t="shared" si="244"/>
        <v>Fri</v>
      </c>
    </row>
    <row r="2604" spans="1:19" x14ac:dyDescent="0.25">
      <c r="A2604" s="60">
        <v>45919.737696759257</v>
      </c>
      <c r="B2604" s="61">
        <v>444674702</v>
      </c>
      <c r="C2604" s="37" t="s">
        <v>36</v>
      </c>
      <c r="D2604" s="37" t="s">
        <v>37</v>
      </c>
      <c r="E2604" s="37" t="s">
        <v>45</v>
      </c>
      <c r="F2604" s="37" t="s">
        <v>120</v>
      </c>
      <c r="G2604" s="36">
        <v>3665</v>
      </c>
      <c r="H2604" s="61">
        <v>443901334</v>
      </c>
      <c r="I2604" s="36">
        <v>0</v>
      </c>
      <c r="J2604" s="36">
        <v>0</v>
      </c>
      <c r="K2604" s="36">
        <v>0</v>
      </c>
      <c r="L2604" s="36">
        <v>0</v>
      </c>
      <c r="M2604" s="36">
        <v>9873.27</v>
      </c>
      <c r="N2604" s="37" t="s">
        <v>47</v>
      </c>
      <c r="O2604" s="14">
        <f t="shared" si="240"/>
        <v>45919.737696759257</v>
      </c>
      <c r="P2604" s="19">
        <f t="shared" si="241"/>
        <v>45919.946030092593</v>
      </c>
      <c r="Q2604" s="20" t="str">
        <f t="shared" si="242"/>
        <v>19/09/2025</v>
      </c>
      <c r="R2604" s="13" t="str">
        <f t="shared" si="243"/>
        <v>22</v>
      </c>
      <c r="S2604" s="13" t="str">
        <f t="shared" si="244"/>
        <v>Fri</v>
      </c>
    </row>
    <row r="2605" spans="1:19" x14ac:dyDescent="0.25">
      <c r="A2605" s="58">
        <v>45919.745289351849</v>
      </c>
      <c r="B2605" s="59">
        <v>444678167</v>
      </c>
      <c r="C2605" s="38" t="s">
        <v>36</v>
      </c>
      <c r="D2605" s="38" t="s">
        <v>38</v>
      </c>
      <c r="E2605" s="38" t="s">
        <v>46</v>
      </c>
      <c r="F2605" s="38" t="s">
        <v>120</v>
      </c>
      <c r="G2605" s="35">
        <v>3665.86</v>
      </c>
      <c r="H2605" s="59">
        <v>443905383</v>
      </c>
      <c r="I2605" s="35">
        <v>0</v>
      </c>
      <c r="J2605" s="35">
        <v>0</v>
      </c>
      <c r="K2605" s="35">
        <v>0</v>
      </c>
      <c r="L2605" s="35">
        <v>1.51</v>
      </c>
      <c r="M2605" s="35">
        <v>9874.7800000000007</v>
      </c>
      <c r="N2605" s="38" t="s">
        <v>1775</v>
      </c>
      <c r="O2605" s="14">
        <f t="shared" si="240"/>
        <v>45919.745289351849</v>
      </c>
      <c r="P2605" s="19">
        <f t="shared" si="241"/>
        <v>45919.953622685185</v>
      </c>
      <c r="Q2605" s="20" t="str">
        <f t="shared" si="242"/>
        <v>19/09/2025</v>
      </c>
      <c r="R2605" s="13" t="str">
        <f t="shared" si="243"/>
        <v>22</v>
      </c>
      <c r="S2605" s="13" t="str">
        <f t="shared" si="244"/>
        <v>Fri</v>
      </c>
    </row>
    <row r="2606" spans="1:19" x14ac:dyDescent="0.25">
      <c r="A2606" s="60">
        <v>45919.745335648149</v>
      </c>
      <c r="B2606" s="61">
        <v>444678383</v>
      </c>
      <c r="C2606" s="37" t="s">
        <v>36</v>
      </c>
      <c r="D2606" s="37" t="s">
        <v>38</v>
      </c>
      <c r="E2606" s="37" t="s">
        <v>46</v>
      </c>
      <c r="F2606" s="37" t="s">
        <v>120</v>
      </c>
      <c r="G2606" s="36">
        <v>3666.62</v>
      </c>
      <c r="H2606" s="61">
        <v>443905609</v>
      </c>
      <c r="I2606" s="36">
        <v>0</v>
      </c>
      <c r="J2606" s="36">
        <v>0</v>
      </c>
      <c r="K2606" s="36">
        <v>0</v>
      </c>
      <c r="L2606" s="36">
        <v>3.52</v>
      </c>
      <c r="M2606" s="36">
        <v>9878.2999999999993</v>
      </c>
      <c r="N2606" s="37" t="s">
        <v>1776</v>
      </c>
      <c r="O2606" s="14">
        <f t="shared" si="240"/>
        <v>45919.745335648149</v>
      </c>
      <c r="P2606" s="19">
        <f t="shared" si="241"/>
        <v>45919.953668981485</v>
      </c>
      <c r="Q2606" s="20" t="str">
        <f t="shared" si="242"/>
        <v>19/09/2025</v>
      </c>
      <c r="R2606" s="13" t="str">
        <f t="shared" si="243"/>
        <v>22</v>
      </c>
      <c r="S2606" s="13" t="str">
        <f t="shared" si="244"/>
        <v>Fri</v>
      </c>
    </row>
    <row r="2607" spans="1:19" x14ac:dyDescent="0.25">
      <c r="A2607" s="58">
        <v>45919.745335648149</v>
      </c>
      <c r="B2607" s="59">
        <v>444678385</v>
      </c>
      <c r="C2607" s="38" t="s">
        <v>36</v>
      </c>
      <c r="D2607" s="38" t="s">
        <v>38</v>
      </c>
      <c r="E2607" s="38" t="s">
        <v>46</v>
      </c>
      <c r="F2607" s="38" t="s">
        <v>120</v>
      </c>
      <c r="G2607" s="35">
        <v>3666.62</v>
      </c>
      <c r="H2607" s="59">
        <v>443905610</v>
      </c>
      <c r="I2607" s="35">
        <v>0</v>
      </c>
      <c r="J2607" s="35">
        <v>0</v>
      </c>
      <c r="K2607" s="35">
        <v>0</v>
      </c>
      <c r="L2607" s="35">
        <v>1.52</v>
      </c>
      <c r="M2607" s="35">
        <v>9879.82</v>
      </c>
      <c r="N2607" s="38" t="s">
        <v>1777</v>
      </c>
      <c r="O2607" s="14">
        <f t="shared" si="240"/>
        <v>45919.745335648149</v>
      </c>
      <c r="P2607" s="19">
        <f t="shared" si="241"/>
        <v>45919.953668981485</v>
      </c>
      <c r="Q2607" s="20" t="str">
        <f t="shared" si="242"/>
        <v>19/09/2025</v>
      </c>
      <c r="R2607" s="13" t="str">
        <f t="shared" si="243"/>
        <v>22</v>
      </c>
      <c r="S2607" s="13" t="str">
        <f t="shared" si="244"/>
        <v>Fri</v>
      </c>
    </row>
    <row r="2608" spans="1:19" x14ac:dyDescent="0.25">
      <c r="A2608" s="60">
        <v>45919.745335648149</v>
      </c>
      <c r="B2608" s="61">
        <v>444678387</v>
      </c>
      <c r="C2608" s="37" t="s">
        <v>36</v>
      </c>
      <c r="D2608" s="37" t="s">
        <v>38</v>
      </c>
      <c r="E2608" s="37" t="s">
        <v>46</v>
      </c>
      <c r="F2608" s="37" t="s">
        <v>120</v>
      </c>
      <c r="G2608" s="36">
        <v>3666.62</v>
      </c>
      <c r="H2608" s="61">
        <v>443905611</v>
      </c>
      <c r="I2608" s="36">
        <v>0</v>
      </c>
      <c r="J2608" s="36">
        <v>0</v>
      </c>
      <c r="K2608" s="36">
        <v>0</v>
      </c>
      <c r="L2608" s="36">
        <v>1.54</v>
      </c>
      <c r="M2608" s="36">
        <v>9881.36</v>
      </c>
      <c r="N2608" s="37" t="s">
        <v>1777</v>
      </c>
      <c r="O2608" s="14">
        <f t="shared" si="240"/>
        <v>45919.745335648149</v>
      </c>
      <c r="P2608" s="19">
        <f t="shared" si="241"/>
        <v>45919.953668981485</v>
      </c>
      <c r="Q2608" s="20" t="str">
        <f t="shared" si="242"/>
        <v>19/09/2025</v>
      </c>
      <c r="R2608" s="13" t="str">
        <f t="shared" si="243"/>
        <v>22</v>
      </c>
      <c r="S2608" s="13" t="str">
        <f t="shared" si="244"/>
        <v>Fri</v>
      </c>
    </row>
    <row r="2609" spans="1:19" x14ac:dyDescent="0.25">
      <c r="A2609" s="58">
        <v>45919.745381944442</v>
      </c>
      <c r="B2609" s="59">
        <v>444678613</v>
      </c>
      <c r="C2609" s="38" t="s">
        <v>36</v>
      </c>
      <c r="D2609" s="38" t="s">
        <v>38</v>
      </c>
      <c r="E2609" s="38" t="s">
        <v>46</v>
      </c>
      <c r="F2609" s="38" t="s">
        <v>120</v>
      </c>
      <c r="G2609" s="35">
        <v>3666.69</v>
      </c>
      <c r="H2609" s="59">
        <v>443905831</v>
      </c>
      <c r="I2609" s="35">
        <v>0</v>
      </c>
      <c r="J2609" s="35">
        <v>0</v>
      </c>
      <c r="K2609" s="35">
        <v>0</v>
      </c>
      <c r="L2609" s="35">
        <v>3.58</v>
      </c>
      <c r="M2609" s="35">
        <v>9884.94</v>
      </c>
      <c r="N2609" s="38" t="s">
        <v>1778</v>
      </c>
      <c r="O2609" s="14">
        <f t="shared" si="240"/>
        <v>45919.745381944442</v>
      </c>
      <c r="P2609" s="19">
        <f t="shared" si="241"/>
        <v>45919.953715277778</v>
      </c>
      <c r="Q2609" s="20" t="str">
        <f t="shared" si="242"/>
        <v>19/09/2025</v>
      </c>
      <c r="R2609" s="13" t="str">
        <f t="shared" si="243"/>
        <v>22</v>
      </c>
      <c r="S2609" s="13" t="str">
        <f t="shared" si="244"/>
        <v>Fri</v>
      </c>
    </row>
    <row r="2610" spans="1:19" x14ac:dyDescent="0.25">
      <c r="A2610" s="60">
        <v>45919.745821759258</v>
      </c>
      <c r="B2610" s="61">
        <v>444678861</v>
      </c>
      <c r="C2610" s="37" t="s">
        <v>36</v>
      </c>
      <c r="D2610" s="37" t="s">
        <v>38</v>
      </c>
      <c r="E2610" s="37" t="s">
        <v>46</v>
      </c>
      <c r="F2610" s="37" t="s">
        <v>120</v>
      </c>
      <c r="G2610" s="36">
        <v>3667.33</v>
      </c>
      <c r="H2610" s="61">
        <v>443906115</v>
      </c>
      <c r="I2610" s="36">
        <v>0</v>
      </c>
      <c r="J2610" s="36">
        <v>0</v>
      </c>
      <c r="K2610" s="36">
        <v>0</v>
      </c>
      <c r="L2610" s="36">
        <v>3.66</v>
      </c>
      <c r="M2610" s="36">
        <v>9888.6</v>
      </c>
      <c r="N2610" s="37" t="s">
        <v>1779</v>
      </c>
      <c r="O2610" s="14">
        <f t="shared" si="240"/>
        <v>45919.745821759258</v>
      </c>
      <c r="P2610" s="19">
        <f t="shared" si="241"/>
        <v>45919.954155092593</v>
      </c>
      <c r="Q2610" s="20" t="str">
        <f t="shared" si="242"/>
        <v>19/09/2025</v>
      </c>
      <c r="R2610" s="13" t="str">
        <f t="shared" si="243"/>
        <v>22</v>
      </c>
      <c r="S2610" s="13" t="str">
        <f t="shared" si="244"/>
        <v>Fri</v>
      </c>
    </row>
    <row r="2611" spans="1:19" x14ac:dyDescent="0.25">
      <c r="A2611" s="58">
        <v>45919.746087962965</v>
      </c>
      <c r="B2611" s="59">
        <v>444679565</v>
      </c>
      <c r="C2611" s="38" t="s">
        <v>36</v>
      </c>
      <c r="D2611" s="38" t="s">
        <v>38</v>
      </c>
      <c r="E2611" s="38" t="s">
        <v>46</v>
      </c>
      <c r="F2611" s="38" t="s">
        <v>120</v>
      </c>
      <c r="G2611" s="35">
        <v>3667.51</v>
      </c>
      <c r="H2611" s="59">
        <v>443906840</v>
      </c>
      <c r="I2611" s="35">
        <v>0</v>
      </c>
      <c r="J2611" s="35">
        <v>0</v>
      </c>
      <c r="K2611" s="35">
        <v>0</v>
      </c>
      <c r="L2611" s="35">
        <v>3.47</v>
      </c>
      <c r="M2611" s="35">
        <v>9892.07</v>
      </c>
      <c r="N2611" s="38" t="s">
        <v>1780</v>
      </c>
      <c r="O2611" s="14">
        <f t="shared" si="240"/>
        <v>45919.746087962965</v>
      </c>
      <c r="P2611" s="19">
        <f t="shared" si="241"/>
        <v>45919.954421296301</v>
      </c>
      <c r="Q2611" s="20" t="str">
        <f t="shared" si="242"/>
        <v>19/09/2025</v>
      </c>
      <c r="R2611" s="13" t="str">
        <f t="shared" si="243"/>
        <v>22</v>
      </c>
      <c r="S2611" s="13" t="str">
        <f t="shared" si="244"/>
        <v>Fri</v>
      </c>
    </row>
    <row r="2612" spans="1:19" x14ac:dyDescent="0.25">
      <c r="A2612" s="60">
        <v>45919.746261574073</v>
      </c>
      <c r="B2612" s="61">
        <v>444679859</v>
      </c>
      <c r="C2612" s="37" t="s">
        <v>36</v>
      </c>
      <c r="D2612" s="37" t="s">
        <v>38</v>
      </c>
      <c r="E2612" s="37" t="s">
        <v>46</v>
      </c>
      <c r="F2612" s="37" t="s">
        <v>120</v>
      </c>
      <c r="G2612" s="36">
        <v>3668.09</v>
      </c>
      <c r="H2612" s="61">
        <v>443907145</v>
      </c>
      <c r="I2612" s="36">
        <v>0</v>
      </c>
      <c r="J2612" s="36">
        <v>0</v>
      </c>
      <c r="K2612" s="36">
        <v>0</v>
      </c>
      <c r="L2612" s="36">
        <v>3.09</v>
      </c>
      <c r="M2612" s="36">
        <v>9895.16</v>
      </c>
      <c r="N2612" s="37" t="s">
        <v>1781</v>
      </c>
      <c r="O2612" s="14">
        <f t="shared" si="240"/>
        <v>45919.746261574073</v>
      </c>
      <c r="P2612" s="19">
        <f t="shared" si="241"/>
        <v>45919.954594907409</v>
      </c>
      <c r="Q2612" s="20" t="str">
        <f t="shared" si="242"/>
        <v>19/09/2025</v>
      </c>
      <c r="R2612" s="13" t="str">
        <f t="shared" si="243"/>
        <v>22</v>
      </c>
      <c r="S2612" s="13" t="str">
        <f t="shared" si="244"/>
        <v>Fri</v>
      </c>
    </row>
    <row r="2613" spans="1:19" x14ac:dyDescent="0.25">
      <c r="A2613" s="58">
        <v>45919.746261574073</v>
      </c>
      <c r="B2613" s="59">
        <v>444679861</v>
      </c>
      <c r="C2613" s="38" t="s">
        <v>36</v>
      </c>
      <c r="D2613" s="38" t="s">
        <v>38</v>
      </c>
      <c r="E2613" s="38" t="s">
        <v>46</v>
      </c>
      <c r="F2613" s="38" t="s">
        <v>120</v>
      </c>
      <c r="G2613" s="35">
        <v>3668.09</v>
      </c>
      <c r="H2613" s="59">
        <v>443907146</v>
      </c>
      <c r="I2613" s="35">
        <v>0</v>
      </c>
      <c r="J2613" s="35">
        <v>0</v>
      </c>
      <c r="K2613" s="35">
        <v>0</v>
      </c>
      <c r="L2613" s="35">
        <v>3.09</v>
      </c>
      <c r="M2613" s="35">
        <v>9898.25</v>
      </c>
      <c r="N2613" s="38" t="s">
        <v>1781</v>
      </c>
      <c r="O2613" s="14">
        <f t="shared" si="240"/>
        <v>45919.746261574073</v>
      </c>
      <c r="P2613" s="19">
        <f t="shared" si="241"/>
        <v>45919.954594907409</v>
      </c>
      <c r="Q2613" s="20" t="str">
        <f t="shared" si="242"/>
        <v>19/09/2025</v>
      </c>
      <c r="R2613" s="13" t="str">
        <f t="shared" si="243"/>
        <v>22</v>
      </c>
      <c r="S2613" s="13" t="str">
        <f t="shared" si="244"/>
        <v>Fri</v>
      </c>
    </row>
    <row r="2614" spans="1:19" x14ac:dyDescent="0.25">
      <c r="A2614" s="60">
        <v>45919.746608796297</v>
      </c>
      <c r="B2614" s="61">
        <v>444680531</v>
      </c>
      <c r="C2614" s="37" t="s">
        <v>36</v>
      </c>
      <c r="D2614" s="37" t="s">
        <v>37</v>
      </c>
      <c r="E2614" s="37" t="s">
        <v>45</v>
      </c>
      <c r="F2614" s="37" t="s">
        <v>120</v>
      </c>
      <c r="G2614" s="36">
        <v>3667.42</v>
      </c>
      <c r="H2614" s="61">
        <v>443907778</v>
      </c>
      <c r="I2614" s="36">
        <v>0</v>
      </c>
      <c r="J2614" s="36">
        <v>0</v>
      </c>
      <c r="K2614" s="36">
        <v>0</v>
      </c>
      <c r="L2614" s="36">
        <v>0</v>
      </c>
      <c r="M2614" s="36">
        <v>9898.25</v>
      </c>
      <c r="N2614" s="37" t="s">
        <v>115</v>
      </c>
      <c r="O2614" s="14">
        <f t="shared" si="240"/>
        <v>45919.746608796297</v>
      </c>
      <c r="P2614" s="19">
        <f t="shared" si="241"/>
        <v>45919.954942129632</v>
      </c>
      <c r="Q2614" s="20" t="str">
        <f t="shared" si="242"/>
        <v>19/09/2025</v>
      </c>
      <c r="R2614" s="13" t="str">
        <f t="shared" si="243"/>
        <v>22</v>
      </c>
      <c r="S2614" s="13" t="str">
        <f t="shared" si="244"/>
        <v>Fri</v>
      </c>
    </row>
    <row r="2615" spans="1:19" x14ac:dyDescent="0.25">
      <c r="A2615" s="58">
        <v>45919.746678240743</v>
      </c>
      <c r="B2615" s="59">
        <v>444680565</v>
      </c>
      <c r="C2615" s="38" t="s">
        <v>36</v>
      </c>
      <c r="D2615" s="38" t="s">
        <v>38</v>
      </c>
      <c r="E2615" s="38" t="s">
        <v>46</v>
      </c>
      <c r="F2615" s="38" t="s">
        <v>120</v>
      </c>
      <c r="G2615" s="35">
        <v>3667.09</v>
      </c>
      <c r="H2615" s="59">
        <v>443907819</v>
      </c>
      <c r="I2615" s="35">
        <v>0</v>
      </c>
      <c r="J2615" s="35">
        <v>0</v>
      </c>
      <c r="K2615" s="35">
        <v>0</v>
      </c>
      <c r="L2615" s="35">
        <v>3.41</v>
      </c>
      <c r="M2615" s="35">
        <v>9901.66</v>
      </c>
      <c r="N2615" s="38" t="s">
        <v>1782</v>
      </c>
      <c r="O2615" s="14">
        <f t="shared" si="240"/>
        <v>45919.746678240743</v>
      </c>
      <c r="P2615" s="19">
        <f t="shared" si="241"/>
        <v>45919.955011574079</v>
      </c>
      <c r="Q2615" s="20" t="str">
        <f t="shared" si="242"/>
        <v>19/09/2025</v>
      </c>
      <c r="R2615" s="13" t="str">
        <f t="shared" si="243"/>
        <v>22</v>
      </c>
      <c r="S2615" s="13" t="str">
        <f t="shared" si="244"/>
        <v>Fri</v>
      </c>
    </row>
    <row r="2616" spans="1:19" x14ac:dyDescent="0.25">
      <c r="A2616" s="60">
        <v>45919.746678240743</v>
      </c>
      <c r="B2616" s="61">
        <v>444680566</v>
      </c>
      <c r="C2616" s="37" t="s">
        <v>36</v>
      </c>
      <c r="D2616" s="37" t="s">
        <v>38</v>
      </c>
      <c r="E2616" s="37" t="s">
        <v>46</v>
      </c>
      <c r="F2616" s="37" t="s">
        <v>120</v>
      </c>
      <c r="G2616" s="36">
        <v>3667.09</v>
      </c>
      <c r="H2616" s="61">
        <v>443907820</v>
      </c>
      <c r="I2616" s="36">
        <v>0</v>
      </c>
      <c r="J2616" s="36">
        <v>0</v>
      </c>
      <c r="K2616" s="36">
        <v>0</v>
      </c>
      <c r="L2616" s="36">
        <v>2.71</v>
      </c>
      <c r="M2616" s="36">
        <v>9904.3700000000008</v>
      </c>
      <c r="N2616" s="37" t="s">
        <v>1782</v>
      </c>
      <c r="O2616" s="14">
        <f t="shared" si="240"/>
        <v>45919.746678240743</v>
      </c>
      <c r="P2616" s="19">
        <f t="shared" si="241"/>
        <v>45919.955011574079</v>
      </c>
      <c r="Q2616" s="20" t="str">
        <f t="shared" si="242"/>
        <v>19/09/2025</v>
      </c>
      <c r="R2616" s="13" t="str">
        <f t="shared" si="243"/>
        <v>22</v>
      </c>
      <c r="S2616" s="13" t="str">
        <f t="shared" si="244"/>
        <v>Fri</v>
      </c>
    </row>
    <row r="2617" spans="1:19" x14ac:dyDescent="0.25">
      <c r="A2617" s="58">
        <v>45919.746678240743</v>
      </c>
      <c r="B2617" s="59">
        <v>444680567</v>
      </c>
      <c r="C2617" s="38" t="s">
        <v>36</v>
      </c>
      <c r="D2617" s="38" t="s">
        <v>38</v>
      </c>
      <c r="E2617" s="38" t="s">
        <v>46</v>
      </c>
      <c r="F2617" s="38" t="s">
        <v>120</v>
      </c>
      <c r="G2617" s="35">
        <v>3667.09</v>
      </c>
      <c r="H2617" s="59">
        <v>443907821</v>
      </c>
      <c r="I2617" s="35">
        <v>0</v>
      </c>
      <c r="J2617" s="35">
        <v>0</v>
      </c>
      <c r="K2617" s="35">
        <v>0</v>
      </c>
      <c r="L2617" s="35">
        <v>2.71</v>
      </c>
      <c r="M2617" s="35">
        <v>9907.08</v>
      </c>
      <c r="N2617" s="38" t="s">
        <v>1782</v>
      </c>
      <c r="O2617" s="14">
        <f t="shared" si="240"/>
        <v>45919.746678240743</v>
      </c>
      <c r="P2617" s="19">
        <f t="shared" si="241"/>
        <v>45919.955011574079</v>
      </c>
      <c r="Q2617" s="20" t="str">
        <f t="shared" si="242"/>
        <v>19/09/2025</v>
      </c>
      <c r="R2617" s="13" t="str">
        <f t="shared" si="243"/>
        <v>22</v>
      </c>
      <c r="S2617" s="13" t="str">
        <f t="shared" si="244"/>
        <v>Fri</v>
      </c>
    </row>
    <row r="2618" spans="1:19" x14ac:dyDescent="0.25">
      <c r="A2618" s="60">
        <v>45919.746724537035</v>
      </c>
      <c r="B2618" s="61">
        <v>444680587</v>
      </c>
      <c r="C2618" s="37" t="s">
        <v>36</v>
      </c>
      <c r="D2618" s="37" t="s">
        <v>37</v>
      </c>
      <c r="E2618" s="37" t="s">
        <v>45</v>
      </c>
      <c r="F2618" s="37" t="s">
        <v>120</v>
      </c>
      <c r="G2618" s="36">
        <v>3667.09</v>
      </c>
      <c r="H2618" s="61">
        <v>443907847</v>
      </c>
      <c r="I2618" s="36">
        <v>0</v>
      </c>
      <c r="J2618" s="36">
        <v>0</v>
      </c>
      <c r="K2618" s="36">
        <v>0</v>
      </c>
      <c r="L2618" s="36">
        <v>0</v>
      </c>
      <c r="M2618" s="36">
        <v>9907.08</v>
      </c>
      <c r="N2618" s="37" t="s">
        <v>119</v>
      </c>
      <c r="O2618" s="14">
        <f t="shared" si="240"/>
        <v>45919.746724537035</v>
      </c>
      <c r="P2618" s="19">
        <f t="shared" si="241"/>
        <v>45919.955057870371</v>
      </c>
      <c r="Q2618" s="20" t="str">
        <f t="shared" si="242"/>
        <v>19/09/2025</v>
      </c>
      <c r="R2618" s="13" t="str">
        <f t="shared" si="243"/>
        <v>22</v>
      </c>
      <c r="S2618" s="13" t="str">
        <f t="shared" si="244"/>
        <v>Fri</v>
      </c>
    </row>
    <row r="2619" spans="1:19" x14ac:dyDescent="0.25">
      <c r="A2619" s="58">
        <v>45919.746724537035</v>
      </c>
      <c r="B2619" s="59">
        <v>444680588</v>
      </c>
      <c r="C2619" s="38" t="s">
        <v>36</v>
      </c>
      <c r="D2619" s="38" t="s">
        <v>37</v>
      </c>
      <c r="E2619" s="38" t="s">
        <v>45</v>
      </c>
      <c r="F2619" s="38" t="s">
        <v>120</v>
      </c>
      <c r="G2619" s="35">
        <v>3667.16</v>
      </c>
      <c r="H2619" s="59">
        <v>443907848</v>
      </c>
      <c r="I2619" s="35">
        <v>0</v>
      </c>
      <c r="J2619" s="35">
        <v>0</v>
      </c>
      <c r="K2619" s="35">
        <v>0</v>
      </c>
      <c r="L2619" s="35">
        <v>0</v>
      </c>
      <c r="M2619" s="35">
        <v>9907.08</v>
      </c>
      <c r="N2619" s="38" t="s">
        <v>116</v>
      </c>
      <c r="O2619" s="14">
        <f t="shared" si="240"/>
        <v>45919.746724537035</v>
      </c>
      <c r="P2619" s="19">
        <f t="shared" si="241"/>
        <v>45919.955057870371</v>
      </c>
      <c r="Q2619" s="20" t="str">
        <f t="shared" si="242"/>
        <v>19/09/2025</v>
      </c>
      <c r="R2619" s="13" t="str">
        <f t="shared" si="243"/>
        <v>22</v>
      </c>
      <c r="S2619" s="13" t="str">
        <f t="shared" si="244"/>
        <v>Fri</v>
      </c>
    </row>
    <row r="2620" spans="1:19" x14ac:dyDescent="0.25">
      <c r="A2620" s="60">
        <v>45919.746724537035</v>
      </c>
      <c r="B2620" s="61">
        <v>444680590</v>
      </c>
      <c r="C2620" s="37" t="s">
        <v>36</v>
      </c>
      <c r="D2620" s="37" t="s">
        <v>37</v>
      </c>
      <c r="E2620" s="37" t="s">
        <v>45</v>
      </c>
      <c r="F2620" s="37" t="s">
        <v>120</v>
      </c>
      <c r="G2620" s="36">
        <v>3667.13</v>
      </c>
      <c r="H2620" s="61">
        <v>443907850</v>
      </c>
      <c r="I2620" s="36">
        <v>0</v>
      </c>
      <c r="J2620" s="36">
        <v>0</v>
      </c>
      <c r="K2620" s="36">
        <v>0</v>
      </c>
      <c r="L2620" s="36">
        <v>0</v>
      </c>
      <c r="M2620" s="36">
        <v>9907.08</v>
      </c>
      <c r="N2620" s="37" t="s">
        <v>1385</v>
      </c>
      <c r="O2620" s="14">
        <f t="shared" si="240"/>
        <v>45919.746724537035</v>
      </c>
      <c r="P2620" s="19">
        <f t="shared" si="241"/>
        <v>45919.955057870371</v>
      </c>
      <c r="Q2620" s="20" t="str">
        <f t="shared" si="242"/>
        <v>19/09/2025</v>
      </c>
      <c r="R2620" s="13" t="str">
        <f t="shared" si="243"/>
        <v>22</v>
      </c>
      <c r="S2620" s="13" t="str">
        <f t="shared" si="244"/>
        <v>Fri</v>
      </c>
    </row>
    <row r="2621" spans="1:19" x14ac:dyDescent="0.25">
      <c r="A2621" s="58">
        <v>45919.74795138889</v>
      </c>
      <c r="B2621" s="59">
        <v>444681177</v>
      </c>
      <c r="C2621" s="38" t="s">
        <v>36</v>
      </c>
      <c r="D2621" s="38" t="s">
        <v>38</v>
      </c>
      <c r="E2621" s="38" t="s">
        <v>46</v>
      </c>
      <c r="F2621" s="38" t="s">
        <v>120</v>
      </c>
      <c r="G2621" s="35">
        <v>3668.72</v>
      </c>
      <c r="H2621" s="59">
        <v>443908570</v>
      </c>
      <c r="I2621" s="35">
        <v>0</v>
      </c>
      <c r="J2621" s="35">
        <v>0</v>
      </c>
      <c r="K2621" s="35">
        <v>0</v>
      </c>
      <c r="L2621" s="35">
        <v>3.72</v>
      </c>
      <c r="M2621" s="35">
        <v>9910.7999999999993</v>
      </c>
      <c r="N2621" s="38" t="s">
        <v>1783</v>
      </c>
      <c r="O2621" s="14">
        <f t="shared" si="240"/>
        <v>45919.74795138889</v>
      </c>
      <c r="P2621" s="19">
        <f t="shared" si="241"/>
        <v>45919.956284722226</v>
      </c>
      <c r="Q2621" s="20" t="str">
        <f t="shared" si="242"/>
        <v>19/09/2025</v>
      </c>
      <c r="R2621" s="13" t="str">
        <f t="shared" si="243"/>
        <v>22</v>
      </c>
      <c r="S2621" s="13" t="str">
        <f t="shared" si="244"/>
        <v>Fri</v>
      </c>
    </row>
    <row r="2622" spans="1:19" x14ac:dyDescent="0.25">
      <c r="A2622" s="60">
        <v>45919.748483796298</v>
      </c>
      <c r="B2622" s="61">
        <v>444682201</v>
      </c>
      <c r="C2622" s="37" t="s">
        <v>36</v>
      </c>
      <c r="D2622" s="37" t="s">
        <v>38</v>
      </c>
      <c r="E2622" s="37" t="s">
        <v>46</v>
      </c>
      <c r="F2622" s="37" t="s">
        <v>120</v>
      </c>
      <c r="G2622" s="36">
        <v>3668.13</v>
      </c>
      <c r="H2622" s="61">
        <v>443909638</v>
      </c>
      <c r="I2622" s="36">
        <v>0</v>
      </c>
      <c r="J2622" s="36">
        <v>0</v>
      </c>
      <c r="K2622" s="36">
        <v>0</v>
      </c>
      <c r="L2622" s="36">
        <v>0.97</v>
      </c>
      <c r="M2622" s="36">
        <v>9911.77</v>
      </c>
      <c r="N2622" s="37" t="s">
        <v>1784</v>
      </c>
      <c r="O2622" s="14">
        <f t="shared" si="240"/>
        <v>45919.748483796298</v>
      </c>
      <c r="P2622" s="19">
        <f t="shared" si="241"/>
        <v>45919.956817129634</v>
      </c>
      <c r="Q2622" s="20" t="str">
        <f t="shared" si="242"/>
        <v>19/09/2025</v>
      </c>
      <c r="R2622" s="13" t="str">
        <f t="shared" si="243"/>
        <v>22</v>
      </c>
      <c r="S2622" s="13" t="str">
        <f t="shared" si="244"/>
        <v>Fri</v>
      </c>
    </row>
    <row r="2623" spans="1:19" x14ac:dyDescent="0.25">
      <c r="A2623" s="58">
        <v>45919.748483796298</v>
      </c>
      <c r="B2623" s="59">
        <v>444682202</v>
      </c>
      <c r="C2623" s="38" t="s">
        <v>36</v>
      </c>
      <c r="D2623" s="38" t="s">
        <v>38</v>
      </c>
      <c r="E2623" s="38" t="s">
        <v>46</v>
      </c>
      <c r="F2623" s="38" t="s">
        <v>120</v>
      </c>
      <c r="G2623" s="35">
        <v>3668.13</v>
      </c>
      <c r="H2623" s="59">
        <v>443909639</v>
      </c>
      <c r="I2623" s="35">
        <v>0</v>
      </c>
      <c r="J2623" s="35">
        <v>0</v>
      </c>
      <c r="K2623" s="35">
        <v>0</v>
      </c>
      <c r="L2623" s="35">
        <v>1</v>
      </c>
      <c r="M2623" s="35">
        <v>9912.77</v>
      </c>
      <c r="N2623" s="38" t="s">
        <v>1785</v>
      </c>
      <c r="O2623" s="14">
        <f t="shared" si="240"/>
        <v>45919.748483796298</v>
      </c>
      <c r="P2623" s="19">
        <f t="shared" si="241"/>
        <v>45919.956817129634</v>
      </c>
      <c r="Q2623" s="20" t="str">
        <f t="shared" si="242"/>
        <v>19/09/2025</v>
      </c>
      <c r="R2623" s="13" t="str">
        <f t="shared" si="243"/>
        <v>22</v>
      </c>
      <c r="S2623" s="13" t="str">
        <f t="shared" si="244"/>
        <v>Fri</v>
      </c>
    </row>
    <row r="2624" spans="1:19" x14ac:dyDescent="0.25">
      <c r="A2624" s="60">
        <v>45919.748807870368</v>
      </c>
      <c r="B2624" s="61">
        <v>444682305</v>
      </c>
      <c r="C2624" s="37" t="s">
        <v>36</v>
      </c>
      <c r="D2624" s="37" t="s">
        <v>37</v>
      </c>
      <c r="E2624" s="37" t="s">
        <v>45</v>
      </c>
      <c r="F2624" s="37" t="s">
        <v>120</v>
      </c>
      <c r="G2624" s="36">
        <v>3668.79</v>
      </c>
      <c r="H2624" s="61">
        <v>443909781</v>
      </c>
      <c r="I2624" s="36">
        <v>0</v>
      </c>
      <c r="J2624" s="36">
        <v>0</v>
      </c>
      <c r="K2624" s="36">
        <v>0</v>
      </c>
      <c r="L2624" s="36">
        <v>0</v>
      </c>
      <c r="M2624" s="36">
        <v>9912.77</v>
      </c>
      <c r="N2624" s="37" t="s">
        <v>1385</v>
      </c>
      <c r="O2624" s="14">
        <f t="shared" si="240"/>
        <v>45919.748807870368</v>
      </c>
      <c r="P2624" s="19">
        <f t="shared" si="241"/>
        <v>45919.957141203704</v>
      </c>
      <c r="Q2624" s="20" t="str">
        <f t="shared" si="242"/>
        <v>19/09/2025</v>
      </c>
      <c r="R2624" s="13" t="str">
        <f t="shared" si="243"/>
        <v>22</v>
      </c>
      <c r="S2624" s="13" t="str">
        <f t="shared" si="244"/>
        <v>Fri</v>
      </c>
    </row>
    <row r="2625" spans="1:19" x14ac:dyDescent="0.25">
      <c r="A2625" s="58">
        <v>45919.748807870368</v>
      </c>
      <c r="B2625" s="59">
        <v>444682307</v>
      </c>
      <c r="C2625" s="38" t="s">
        <v>36</v>
      </c>
      <c r="D2625" s="38" t="s">
        <v>37</v>
      </c>
      <c r="E2625" s="38" t="s">
        <v>45</v>
      </c>
      <c r="F2625" s="38" t="s">
        <v>120</v>
      </c>
      <c r="G2625" s="35">
        <v>3668.74</v>
      </c>
      <c r="H2625" s="59">
        <v>443909783</v>
      </c>
      <c r="I2625" s="35">
        <v>0</v>
      </c>
      <c r="J2625" s="35">
        <v>0</v>
      </c>
      <c r="K2625" s="35">
        <v>0</v>
      </c>
      <c r="L2625" s="35">
        <v>0</v>
      </c>
      <c r="M2625" s="35">
        <v>9912.77</v>
      </c>
      <c r="N2625" s="38" t="s">
        <v>116</v>
      </c>
      <c r="O2625" s="14">
        <f t="shared" si="240"/>
        <v>45919.748807870368</v>
      </c>
      <c r="P2625" s="19">
        <f t="shared" si="241"/>
        <v>45919.957141203704</v>
      </c>
      <c r="Q2625" s="20" t="str">
        <f t="shared" si="242"/>
        <v>19/09/2025</v>
      </c>
      <c r="R2625" s="13" t="str">
        <f t="shared" si="243"/>
        <v>22</v>
      </c>
      <c r="S2625" s="13" t="str">
        <f t="shared" si="244"/>
        <v>Fri</v>
      </c>
    </row>
    <row r="2626" spans="1:19" x14ac:dyDescent="0.25">
      <c r="A2626" s="60">
        <v>45919.74927083333</v>
      </c>
      <c r="B2626" s="61">
        <v>444682514</v>
      </c>
      <c r="C2626" s="37" t="s">
        <v>36</v>
      </c>
      <c r="D2626" s="37" t="s">
        <v>37</v>
      </c>
      <c r="E2626" s="37" t="s">
        <v>45</v>
      </c>
      <c r="F2626" s="37" t="s">
        <v>120</v>
      </c>
      <c r="G2626" s="36">
        <v>3666.71</v>
      </c>
      <c r="H2626" s="61">
        <v>443910010</v>
      </c>
      <c r="I2626" s="36">
        <v>0</v>
      </c>
      <c r="J2626" s="36">
        <v>0</v>
      </c>
      <c r="K2626" s="36">
        <v>0</v>
      </c>
      <c r="L2626" s="36">
        <v>0</v>
      </c>
      <c r="M2626" s="36">
        <v>9912.77</v>
      </c>
      <c r="N2626" s="37" t="s">
        <v>81</v>
      </c>
      <c r="O2626" s="14">
        <f t="shared" si="240"/>
        <v>45919.74927083333</v>
      </c>
      <c r="P2626" s="19">
        <f t="shared" si="241"/>
        <v>45919.957604166666</v>
      </c>
      <c r="Q2626" s="20" t="str">
        <f t="shared" si="242"/>
        <v>19/09/2025</v>
      </c>
      <c r="R2626" s="13" t="str">
        <f t="shared" si="243"/>
        <v>22</v>
      </c>
      <c r="S2626" s="13" t="str">
        <f t="shared" si="244"/>
        <v>Fri</v>
      </c>
    </row>
    <row r="2627" spans="1:19" x14ac:dyDescent="0.25">
      <c r="A2627" s="58">
        <v>45919.74927083333</v>
      </c>
      <c r="B2627" s="59">
        <v>444682515</v>
      </c>
      <c r="C2627" s="38" t="s">
        <v>36</v>
      </c>
      <c r="D2627" s="38" t="s">
        <v>37</v>
      </c>
      <c r="E2627" s="38" t="s">
        <v>45</v>
      </c>
      <c r="F2627" s="38" t="s">
        <v>120</v>
      </c>
      <c r="G2627" s="35">
        <v>3666.74</v>
      </c>
      <c r="H2627" s="59">
        <v>443910011</v>
      </c>
      <c r="I2627" s="35">
        <v>0</v>
      </c>
      <c r="J2627" s="35">
        <v>0</v>
      </c>
      <c r="K2627" s="35">
        <v>0</v>
      </c>
      <c r="L2627" s="35">
        <v>0</v>
      </c>
      <c r="M2627" s="35">
        <v>9912.77</v>
      </c>
      <c r="N2627" s="38" t="s">
        <v>107</v>
      </c>
      <c r="O2627" s="14">
        <f t="shared" si="240"/>
        <v>45919.74927083333</v>
      </c>
      <c r="P2627" s="19">
        <f t="shared" si="241"/>
        <v>45919.957604166666</v>
      </c>
      <c r="Q2627" s="20" t="str">
        <f t="shared" si="242"/>
        <v>19/09/2025</v>
      </c>
      <c r="R2627" s="13" t="str">
        <f t="shared" si="243"/>
        <v>22</v>
      </c>
      <c r="S2627" s="13" t="str">
        <f t="shared" si="244"/>
        <v>Fri</v>
      </c>
    </row>
    <row r="2628" spans="1:19" x14ac:dyDescent="0.25">
      <c r="A2628" s="60">
        <v>45919.749722222223</v>
      </c>
      <c r="B2628" s="61">
        <v>444682926</v>
      </c>
      <c r="C2628" s="37" t="s">
        <v>36</v>
      </c>
      <c r="D2628" s="37" t="s">
        <v>37</v>
      </c>
      <c r="E2628" s="37" t="s">
        <v>45</v>
      </c>
      <c r="F2628" s="37" t="s">
        <v>120</v>
      </c>
      <c r="G2628" s="36">
        <v>3667.19</v>
      </c>
      <c r="H2628" s="61">
        <v>443910472</v>
      </c>
      <c r="I2628" s="36">
        <v>0</v>
      </c>
      <c r="J2628" s="36">
        <v>0</v>
      </c>
      <c r="K2628" s="36">
        <v>0</v>
      </c>
      <c r="L2628" s="36">
        <v>0</v>
      </c>
      <c r="M2628" s="36">
        <v>9912.77</v>
      </c>
      <c r="N2628" s="37" t="s">
        <v>52</v>
      </c>
      <c r="O2628" s="14">
        <f t="shared" si="240"/>
        <v>45919.749722222223</v>
      </c>
      <c r="P2628" s="19">
        <f t="shared" si="241"/>
        <v>45919.958055555559</v>
      </c>
      <c r="Q2628" s="20" t="str">
        <f t="shared" si="242"/>
        <v>19/09/2025</v>
      </c>
      <c r="R2628" s="13" t="str">
        <f t="shared" si="243"/>
        <v>22</v>
      </c>
      <c r="S2628" s="13" t="str">
        <f t="shared" si="244"/>
        <v>Fri</v>
      </c>
    </row>
    <row r="2629" spans="1:19" x14ac:dyDescent="0.25">
      <c r="A2629" s="58">
        <v>45919.7497337963</v>
      </c>
      <c r="B2629" s="59">
        <v>444682931</v>
      </c>
      <c r="C2629" s="38" t="s">
        <v>36</v>
      </c>
      <c r="D2629" s="38" t="s">
        <v>37</v>
      </c>
      <c r="E2629" s="38" t="s">
        <v>45</v>
      </c>
      <c r="F2629" s="38" t="s">
        <v>120</v>
      </c>
      <c r="G2629" s="35">
        <v>3667.19</v>
      </c>
      <c r="H2629" s="59">
        <v>443910476</v>
      </c>
      <c r="I2629" s="35">
        <v>0</v>
      </c>
      <c r="J2629" s="35">
        <v>0</v>
      </c>
      <c r="K2629" s="35">
        <v>0</v>
      </c>
      <c r="L2629" s="35">
        <v>0</v>
      </c>
      <c r="M2629" s="35">
        <v>9912.77</v>
      </c>
      <c r="N2629" s="38" t="s">
        <v>48</v>
      </c>
      <c r="O2629" s="14">
        <f t="shared" si="240"/>
        <v>45919.7497337963</v>
      </c>
      <c r="P2629" s="19">
        <f t="shared" si="241"/>
        <v>45919.958067129635</v>
      </c>
      <c r="Q2629" s="20" t="str">
        <f t="shared" si="242"/>
        <v>19/09/2025</v>
      </c>
      <c r="R2629" s="13" t="str">
        <f t="shared" si="243"/>
        <v>22</v>
      </c>
      <c r="S2629" s="13" t="str">
        <f t="shared" si="244"/>
        <v>Fri</v>
      </c>
    </row>
    <row r="2630" spans="1:19" x14ac:dyDescent="0.25">
      <c r="A2630" s="60">
        <v>45919.7497337963</v>
      </c>
      <c r="B2630" s="61">
        <v>444682936</v>
      </c>
      <c r="C2630" s="37" t="s">
        <v>36</v>
      </c>
      <c r="D2630" s="37" t="s">
        <v>37</v>
      </c>
      <c r="E2630" s="37" t="s">
        <v>45</v>
      </c>
      <c r="F2630" s="37" t="s">
        <v>120</v>
      </c>
      <c r="G2630" s="36">
        <v>3667.15</v>
      </c>
      <c r="H2630" s="61">
        <v>443910480</v>
      </c>
      <c r="I2630" s="36">
        <v>0</v>
      </c>
      <c r="J2630" s="36">
        <v>0</v>
      </c>
      <c r="K2630" s="36">
        <v>0</v>
      </c>
      <c r="L2630" s="36">
        <v>0</v>
      </c>
      <c r="M2630" s="36">
        <v>9912.77</v>
      </c>
      <c r="N2630" s="37" t="s">
        <v>77</v>
      </c>
      <c r="O2630" s="14">
        <f t="shared" si="240"/>
        <v>45919.7497337963</v>
      </c>
      <c r="P2630" s="19">
        <f t="shared" si="241"/>
        <v>45919.958067129635</v>
      </c>
      <c r="Q2630" s="20" t="str">
        <f t="shared" si="242"/>
        <v>19/09/2025</v>
      </c>
      <c r="R2630" s="13" t="str">
        <f t="shared" si="243"/>
        <v>22</v>
      </c>
      <c r="S2630" s="13" t="str">
        <f t="shared" si="244"/>
        <v>Fri</v>
      </c>
    </row>
    <row r="2631" spans="1:19" x14ac:dyDescent="0.25">
      <c r="A2631" s="58">
        <v>45919.7497337963</v>
      </c>
      <c r="B2631" s="59">
        <v>444682941</v>
      </c>
      <c r="C2631" s="38" t="s">
        <v>36</v>
      </c>
      <c r="D2631" s="38" t="s">
        <v>37</v>
      </c>
      <c r="E2631" s="38" t="s">
        <v>45</v>
      </c>
      <c r="F2631" s="38" t="s">
        <v>120</v>
      </c>
      <c r="G2631" s="35">
        <v>3667.18</v>
      </c>
      <c r="H2631" s="59">
        <v>443910486</v>
      </c>
      <c r="I2631" s="35">
        <v>0</v>
      </c>
      <c r="J2631" s="35">
        <v>0</v>
      </c>
      <c r="K2631" s="35">
        <v>0</v>
      </c>
      <c r="L2631" s="35">
        <v>0</v>
      </c>
      <c r="M2631" s="35">
        <v>9912.77</v>
      </c>
      <c r="N2631" s="38" t="s">
        <v>47</v>
      </c>
      <c r="O2631" s="14">
        <f t="shared" si="240"/>
        <v>45919.7497337963</v>
      </c>
      <c r="P2631" s="19">
        <f t="shared" si="241"/>
        <v>45919.958067129635</v>
      </c>
      <c r="Q2631" s="20" t="str">
        <f t="shared" si="242"/>
        <v>19/09/2025</v>
      </c>
      <c r="R2631" s="13" t="str">
        <f t="shared" si="243"/>
        <v>22</v>
      </c>
      <c r="S2631" s="13" t="str">
        <f t="shared" si="244"/>
        <v>Fri</v>
      </c>
    </row>
    <row r="2632" spans="1:19" x14ac:dyDescent="0.25">
      <c r="A2632" s="60">
        <v>45919.750185185185</v>
      </c>
      <c r="B2632" s="61">
        <v>444683385</v>
      </c>
      <c r="C2632" s="37" t="s">
        <v>36</v>
      </c>
      <c r="D2632" s="37" t="s">
        <v>37</v>
      </c>
      <c r="E2632" s="37" t="s">
        <v>45</v>
      </c>
      <c r="F2632" s="37" t="s">
        <v>120</v>
      </c>
      <c r="G2632" s="36">
        <v>3667.12</v>
      </c>
      <c r="H2632" s="61">
        <v>443910991</v>
      </c>
      <c r="I2632" s="36">
        <v>0</v>
      </c>
      <c r="J2632" s="36">
        <v>0</v>
      </c>
      <c r="K2632" s="36">
        <v>0</v>
      </c>
      <c r="L2632" s="36">
        <v>0</v>
      </c>
      <c r="M2632" s="36">
        <v>9912.77</v>
      </c>
      <c r="N2632" s="37" t="s">
        <v>114</v>
      </c>
      <c r="O2632" s="14">
        <f t="shared" si="240"/>
        <v>45919.750185185185</v>
      </c>
      <c r="P2632" s="19">
        <f t="shared" si="241"/>
        <v>45919.958518518521</v>
      </c>
      <c r="Q2632" s="20" t="str">
        <f t="shared" si="242"/>
        <v>19/09/2025</v>
      </c>
      <c r="R2632" s="13" t="str">
        <f t="shared" si="243"/>
        <v>23</v>
      </c>
      <c r="S2632" s="13" t="str">
        <f t="shared" si="244"/>
        <v>Fri</v>
      </c>
    </row>
    <row r="2633" spans="1:19" x14ac:dyDescent="0.25">
      <c r="A2633" s="58">
        <v>45919.750196759262</v>
      </c>
      <c r="B2633" s="59">
        <v>444683388</v>
      </c>
      <c r="C2633" s="38" t="s">
        <v>36</v>
      </c>
      <c r="D2633" s="38" t="s">
        <v>37</v>
      </c>
      <c r="E2633" s="38" t="s">
        <v>45</v>
      </c>
      <c r="F2633" s="38" t="s">
        <v>120</v>
      </c>
      <c r="G2633" s="35">
        <v>3667.13</v>
      </c>
      <c r="H2633" s="59">
        <v>443910993</v>
      </c>
      <c r="I2633" s="35">
        <v>0</v>
      </c>
      <c r="J2633" s="35">
        <v>0</v>
      </c>
      <c r="K2633" s="35">
        <v>0</v>
      </c>
      <c r="L2633" s="35">
        <v>0</v>
      </c>
      <c r="M2633" s="35">
        <v>9912.77</v>
      </c>
      <c r="N2633" s="38" t="s">
        <v>108</v>
      </c>
      <c r="O2633" s="14">
        <f t="shared" si="240"/>
        <v>45919.750196759262</v>
      </c>
      <c r="P2633" s="19">
        <f t="shared" si="241"/>
        <v>45919.958530092597</v>
      </c>
      <c r="Q2633" s="20" t="str">
        <f t="shared" si="242"/>
        <v>19/09/2025</v>
      </c>
      <c r="R2633" s="13" t="str">
        <f t="shared" si="243"/>
        <v>23</v>
      </c>
      <c r="S2633" s="13" t="str">
        <f t="shared" si="244"/>
        <v>Fri</v>
      </c>
    </row>
    <row r="2634" spans="1:19" x14ac:dyDescent="0.25">
      <c r="A2634" s="60">
        <v>45919.750196759262</v>
      </c>
      <c r="B2634" s="61">
        <v>444683391</v>
      </c>
      <c r="C2634" s="37" t="s">
        <v>36</v>
      </c>
      <c r="D2634" s="37" t="s">
        <v>37</v>
      </c>
      <c r="E2634" s="37" t="s">
        <v>45</v>
      </c>
      <c r="F2634" s="37" t="s">
        <v>120</v>
      </c>
      <c r="G2634" s="36">
        <v>3667.13</v>
      </c>
      <c r="H2634" s="61">
        <v>443910996</v>
      </c>
      <c r="I2634" s="36">
        <v>0</v>
      </c>
      <c r="J2634" s="36">
        <v>0</v>
      </c>
      <c r="K2634" s="36">
        <v>0</v>
      </c>
      <c r="L2634" s="36">
        <v>0</v>
      </c>
      <c r="M2634" s="36">
        <v>9912.77</v>
      </c>
      <c r="N2634" s="37" t="s">
        <v>109</v>
      </c>
      <c r="O2634" s="14">
        <f t="shared" si="240"/>
        <v>45919.750196759262</v>
      </c>
      <c r="P2634" s="19">
        <f t="shared" si="241"/>
        <v>45919.958530092597</v>
      </c>
      <c r="Q2634" s="20" t="str">
        <f t="shared" si="242"/>
        <v>19/09/2025</v>
      </c>
      <c r="R2634" s="13" t="str">
        <f t="shared" si="243"/>
        <v>23</v>
      </c>
      <c r="S2634" s="13" t="str">
        <f t="shared" si="244"/>
        <v>Fri</v>
      </c>
    </row>
    <row r="2635" spans="1:19" x14ac:dyDescent="0.25">
      <c r="A2635" s="58">
        <v>45919.751469907409</v>
      </c>
      <c r="B2635" s="59">
        <v>444684062</v>
      </c>
      <c r="C2635" s="38" t="s">
        <v>36</v>
      </c>
      <c r="D2635" s="38" t="s">
        <v>38</v>
      </c>
      <c r="E2635" s="38" t="s">
        <v>46</v>
      </c>
      <c r="F2635" s="38" t="s">
        <v>120</v>
      </c>
      <c r="G2635" s="35">
        <v>3668.62</v>
      </c>
      <c r="H2635" s="59">
        <v>443911784</v>
      </c>
      <c r="I2635" s="35">
        <v>0</v>
      </c>
      <c r="J2635" s="35">
        <v>0</v>
      </c>
      <c r="K2635" s="35">
        <v>0</v>
      </c>
      <c r="L2635" s="35">
        <v>1.49</v>
      </c>
      <c r="M2635" s="35">
        <v>9914.26</v>
      </c>
      <c r="N2635" s="38" t="s">
        <v>811</v>
      </c>
      <c r="O2635" s="14">
        <f t="shared" si="240"/>
        <v>45919.751469907409</v>
      </c>
      <c r="P2635" s="19">
        <f t="shared" si="241"/>
        <v>45919.959803240745</v>
      </c>
      <c r="Q2635" s="20" t="str">
        <f t="shared" si="242"/>
        <v>19/09/2025</v>
      </c>
      <c r="R2635" s="13" t="str">
        <f t="shared" si="243"/>
        <v>23</v>
      </c>
      <c r="S2635" s="13" t="str">
        <f t="shared" si="244"/>
        <v>Fri</v>
      </c>
    </row>
    <row r="2636" spans="1:19" x14ac:dyDescent="0.25">
      <c r="A2636" s="60">
        <v>45919.751469907409</v>
      </c>
      <c r="B2636" s="61">
        <v>444684063</v>
      </c>
      <c r="C2636" s="37" t="s">
        <v>36</v>
      </c>
      <c r="D2636" s="37" t="s">
        <v>38</v>
      </c>
      <c r="E2636" s="37" t="s">
        <v>46</v>
      </c>
      <c r="F2636" s="37" t="s">
        <v>120</v>
      </c>
      <c r="G2636" s="36">
        <v>3668.62</v>
      </c>
      <c r="H2636" s="61">
        <v>443911785</v>
      </c>
      <c r="I2636" s="36">
        <v>0</v>
      </c>
      <c r="J2636" s="36">
        <v>0</v>
      </c>
      <c r="K2636" s="36">
        <v>0</v>
      </c>
      <c r="L2636" s="36">
        <v>1.49</v>
      </c>
      <c r="M2636" s="36">
        <v>9915.75</v>
      </c>
      <c r="N2636" s="37" t="s">
        <v>811</v>
      </c>
      <c r="O2636" s="14">
        <f t="shared" si="240"/>
        <v>45919.751469907409</v>
      </c>
      <c r="P2636" s="19">
        <f t="shared" si="241"/>
        <v>45919.959803240745</v>
      </c>
      <c r="Q2636" s="20" t="str">
        <f t="shared" si="242"/>
        <v>19/09/2025</v>
      </c>
      <c r="R2636" s="13" t="str">
        <f t="shared" si="243"/>
        <v>23</v>
      </c>
      <c r="S2636" s="13" t="str">
        <f t="shared" si="244"/>
        <v>Fri</v>
      </c>
    </row>
    <row r="2637" spans="1:19" x14ac:dyDescent="0.25">
      <c r="A2637" s="58">
        <v>45919.751469907409</v>
      </c>
      <c r="B2637" s="59">
        <v>444684065</v>
      </c>
      <c r="C2637" s="38" t="s">
        <v>36</v>
      </c>
      <c r="D2637" s="38" t="s">
        <v>38</v>
      </c>
      <c r="E2637" s="38" t="s">
        <v>46</v>
      </c>
      <c r="F2637" s="38" t="s">
        <v>120</v>
      </c>
      <c r="G2637" s="35">
        <v>3668.73</v>
      </c>
      <c r="H2637" s="59">
        <v>443911787</v>
      </c>
      <c r="I2637" s="35">
        <v>0</v>
      </c>
      <c r="J2637" s="35">
        <v>0</v>
      </c>
      <c r="K2637" s="35">
        <v>0</v>
      </c>
      <c r="L2637" s="35">
        <v>1.58</v>
      </c>
      <c r="M2637" s="35">
        <v>9917.33</v>
      </c>
      <c r="N2637" s="38" t="s">
        <v>1786</v>
      </c>
      <c r="O2637" s="14">
        <f t="shared" si="240"/>
        <v>45919.751469907409</v>
      </c>
      <c r="P2637" s="19">
        <f t="shared" si="241"/>
        <v>45919.959803240745</v>
      </c>
      <c r="Q2637" s="20" t="str">
        <f t="shared" si="242"/>
        <v>19/09/2025</v>
      </c>
      <c r="R2637" s="13" t="str">
        <f t="shared" si="243"/>
        <v>23</v>
      </c>
      <c r="S2637" s="13" t="str">
        <f t="shared" si="244"/>
        <v>Fri</v>
      </c>
    </row>
    <row r="2638" spans="1:19" x14ac:dyDescent="0.25">
      <c r="A2638" s="60">
        <v>45919.75341435185</v>
      </c>
      <c r="B2638" s="61">
        <v>444685380</v>
      </c>
      <c r="C2638" s="37" t="s">
        <v>36</v>
      </c>
      <c r="D2638" s="37" t="s">
        <v>38</v>
      </c>
      <c r="E2638" s="37" t="s">
        <v>46</v>
      </c>
      <c r="F2638" s="37" t="s">
        <v>120</v>
      </c>
      <c r="G2638" s="36">
        <v>3669.08</v>
      </c>
      <c r="H2638" s="61">
        <v>443913216</v>
      </c>
      <c r="I2638" s="36">
        <v>0</v>
      </c>
      <c r="J2638" s="36">
        <v>0</v>
      </c>
      <c r="K2638" s="36">
        <v>0</v>
      </c>
      <c r="L2638" s="36">
        <v>1.99</v>
      </c>
      <c r="M2638" s="36">
        <v>9919.32</v>
      </c>
      <c r="N2638" s="37" t="s">
        <v>1787</v>
      </c>
      <c r="O2638" s="14">
        <f t="shared" si="240"/>
        <v>45919.75341435185</v>
      </c>
      <c r="P2638" s="19">
        <f t="shared" si="241"/>
        <v>45919.961747685185</v>
      </c>
      <c r="Q2638" s="20" t="str">
        <f t="shared" si="242"/>
        <v>19/09/2025</v>
      </c>
      <c r="R2638" s="13" t="str">
        <f t="shared" si="243"/>
        <v>23</v>
      </c>
      <c r="S2638" s="13" t="str">
        <f t="shared" si="244"/>
        <v>Fri</v>
      </c>
    </row>
    <row r="2639" spans="1:19" x14ac:dyDescent="0.25">
      <c r="A2639" s="58">
        <v>45919.753425925926</v>
      </c>
      <c r="B2639" s="59">
        <v>444685392</v>
      </c>
      <c r="C2639" s="38" t="s">
        <v>36</v>
      </c>
      <c r="D2639" s="38" t="s">
        <v>37</v>
      </c>
      <c r="E2639" s="38" t="s">
        <v>45</v>
      </c>
      <c r="F2639" s="38" t="s">
        <v>120</v>
      </c>
      <c r="G2639" s="35">
        <v>3669.2</v>
      </c>
      <c r="H2639" s="59">
        <v>443913228</v>
      </c>
      <c r="I2639" s="35">
        <v>0</v>
      </c>
      <c r="J2639" s="35">
        <v>0</v>
      </c>
      <c r="K2639" s="35">
        <v>0</v>
      </c>
      <c r="L2639" s="35">
        <v>0</v>
      </c>
      <c r="M2639" s="35">
        <v>9919.32</v>
      </c>
      <c r="N2639" s="38" t="s">
        <v>119</v>
      </c>
      <c r="O2639" s="14">
        <f t="shared" si="240"/>
        <v>45919.753425925926</v>
      </c>
      <c r="P2639" s="19">
        <f t="shared" si="241"/>
        <v>45919.961759259262</v>
      </c>
      <c r="Q2639" s="20" t="str">
        <f t="shared" si="242"/>
        <v>19/09/2025</v>
      </c>
      <c r="R2639" s="13" t="str">
        <f t="shared" si="243"/>
        <v>23</v>
      </c>
      <c r="S2639" s="13" t="str">
        <f t="shared" si="244"/>
        <v>Fri</v>
      </c>
    </row>
    <row r="2640" spans="1:19" x14ac:dyDescent="0.25">
      <c r="A2640" s="60">
        <v>45919.753472222219</v>
      </c>
      <c r="B2640" s="61">
        <v>444685427</v>
      </c>
      <c r="C2640" s="37" t="s">
        <v>36</v>
      </c>
      <c r="D2640" s="37" t="s">
        <v>38</v>
      </c>
      <c r="E2640" s="37" t="s">
        <v>46</v>
      </c>
      <c r="F2640" s="37" t="s">
        <v>120</v>
      </c>
      <c r="G2640" s="36">
        <v>3668.1</v>
      </c>
      <c r="H2640" s="61">
        <v>443913267</v>
      </c>
      <c r="I2640" s="36">
        <v>0</v>
      </c>
      <c r="J2640" s="36">
        <v>0</v>
      </c>
      <c r="K2640" s="36">
        <v>0</v>
      </c>
      <c r="L2640" s="36">
        <v>0.91</v>
      </c>
      <c r="M2640" s="36">
        <v>9920.23</v>
      </c>
      <c r="N2640" s="37" t="s">
        <v>1025</v>
      </c>
      <c r="O2640" s="14">
        <f t="shared" si="240"/>
        <v>45919.753472222219</v>
      </c>
      <c r="P2640" s="19">
        <f t="shared" si="241"/>
        <v>45919.961805555555</v>
      </c>
      <c r="Q2640" s="20" t="str">
        <f t="shared" si="242"/>
        <v>19/09/2025</v>
      </c>
      <c r="R2640" s="13" t="str">
        <f t="shared" si="243"/>
        <v>23</v>
      </c>
      <c r="S2640" s="13" t="str">
        <f t="shared" si="244"/>
        <v>Fri</v>
      </c>
    </row>
    <row r="2641" spans="1:19" x14ac:dyDescent="0.25">
      <c r="A2641" s="58">
        <v>45919.753472222219</v>
      </c>
      <c r="B2641" s="59">
        <v>444685428</v>
      </c>
      <c r="C2641" s="38" t="s">
        <v>36</v>
      </c>
      <c r="D2641" s="38" t="s">
        <v>38</v>
      </c>
      <c r="E2641" s="38" t="s">
        <v>46</v>
      </c>
      <c r="F2641" s="38" t="s">
        <v>120</v>
      </c>
      <c r="G2641" s="35">
        <v>3668.1</v>
      </c>
      <c r="H2641" s="59">
        <v>443913268</v>
      </c>
      <c r="I2641" s="35">
        <v>0</v>
      </c>
      <c r="J2641" s="35">
        <v>0</v>
      </c>
      <c r="K2641" s="35">
        <v>0</v>
      </c>
      <c r="L2641" s="35">
        <v>0.91</v>
      </c>
      <c r="M2641" s="35">
        <v>9921.14</v>
      </c>
      <c r="N2641" s="38" t="s">
        <v>1788</v>
      </c>
      <c r="O2641" s="14">
        <f t="shared" si="240"/>
        <v>45919.753472222219</v>
      </c>
      <c r="P2641" s="19">
        <f t="shared" si="241"/>
        <v>45919.961805555555</v>
      </c>
      <c r="Q2641" s="20" t="str">
        <f t="shared" si="242"/>
        <v>19/09/2025</v>
      </c>
      <c r="R2641" s="13" t="str">
        <f t="shared" si="243"/>
        <v>23</v>
      </c>
      <c r="S2641" s="13" t="str">
        <f t="shared" si="244"/>
        <v>Fri</v>
      </c>
    </row>
    <row r="2642" spans="1:19" x14ac:dyDescent="0.25">
      <c r="A2642" s="60">
        <v>45919.753472222219</v>
      </c>
      <c r="B2642" s="61">
        <v>444685429</v>
      </c>
      <c r="C2642" s="37" t="s">
        <v>36</v>
      </c>
      <c r="D2642" s="37" t="s">
        <v>38</v>
      </c>
      <c r="E2642" s="37" t="s">
        <v>46</v>
      </c>
      <c r="F2642" s="37" t="s">
        <v>120</v>
      </c>
      <c r="G2642" s="36">
        <v>3668.1</v>
      </c>
      <c r="H2642" s="61">
        <v>443913269</v>
      </c>
      <c r="I2642" s="36">
        <v>0</v>
      </c>
      <c r="J2642" s="36">
        <v>0</v>
      </c>
      <c r="K2642" s="36">
        <v>0</v>
      </c>
      <c r="L2642" s="36">
        <v>0.92</v>
      </c>
      <c r="M2642" s="36">
        <v>9922.06</v>
      </c>
      <c r="N2642" s="37" t="s">
        <v>1025</v>
      </c>
      <c r="O2642" s="14">
        <f t="shared" si="240"/>
        <v>45919.753472222219</v>
      </c>
      <c r="P2642" s="19">
        <f t="shared" si="241"/>
        <v>45919.961805555555</v>
      </c>
      <c r="Q2642" s="20" t="str">
        <f t="shared" si="242"/>
        <v>19/09/2025</v>
      </c>
      <c r="R2642" s="13" t="str">
        <f t="shared" si="243"/>
        <v>23</v>
      </c>
      <c r="S2642" s="13" t="str">
        <f t="shared" si="244"/>
        <v>Fri</v>
      </c>
    </row>
    <row r="2643" spans="1:19" x14ac:dyDescent="0.25">
      <c r="A2643" s="58">
        <v>45919.753472222219</v>
      </c>
      <c r="B2643" s="59">
        <v>444685433</v>
      </c>
      <c r="C2643" s="38" t="s">
        <v>36</v>
      </c>
      <c r="D2643" s="38" t="s">
        <v>38</v>
      </c>
      <c r="E2643" s="38" t="s">
        <v>46</v>
      </c>
      <c r="F2643" s="38" t="s">
        <v>120</v>
      </c>
      <c r="G2643" s="35">
        <v>3667.82</v>
      </c>
      <c r="H2643" s="59">
        <v>443913273</v>
      </c>
      <c r="I2643" s="35">
        <v>0</v>
      </c>
      <c r="J2643" s="35">
        <v>0</v>
      </c>
      <c r="K2643" s="35">
        <v>0</v>
      </c>
      <c r="L2643" s="35">
        <v>1.1100000000000001</v>
      </c>
      <c r="M2643" s="35">
        <v>9923.17</v>
      </c>
      <c r="N2643" s="38" t="s">
        <v>1789</v>
      </c>
      <c r="O2643" s="14">
        <f t="shared" si="240"/>
        <v>45919.753472222219</v>
      </c>
      <c r="P2643" s="19">
        <f t="shared" si="241"/>
        <v>45919.961805555555</v>
      </c>
      <c r="Q2643" s="20" t="str">
        <f t="shared" si="242"/>
        <v>19/09/2025</v>
      </c>
      <c r="R2643" s="13" t="str">
        <f t="shared" si="243"/>
        <v>23</v>
      </c>
      <c r="S2643" s="13" t="str">
        <f t="shared" si="244"/>
        <v>Fri</v>
      </c>
    </row>
    <row r="2644" spans="1:19" x14ac:dyDescent="0.25">
      <c r="A2644" s="60">
        <v>45919.753472222219</v>
      </c>
      <c r="B2644" s="61">
        <v>444685434</v>
      </c>
      <c r="C2644" s="37" t="s">
        <v>36</v>
      </c>
      <c r="D2644" s="37" t="s">
        <v>38</v>
      </c>
      <c r="E2644" s="37" t="s">
        <v>46</v>
      </c>
      <c r="F2644" s="37" t="s">
        <v>120</v>
      </c>
      <c r="G2644" s="36">
        <v>3667.82</v>
      </c>
      <c r="H2644" s="61">
        <v>443913274</v>
      </c>
      <c r="I2644" s="36">
        <v>0</v>
      </c>
      <c r="J2644" s="36">
        <v>0</v>
      </c>
      <c r="K2644" s="36">
        <v>0</v>
      </c>
      <c r="L2644" s="36">
        <v>1.08</v>
      </c>
      <c r="M2644" s="36">
        <v>9924.25</v>
      </c>
      <c r="N2644" s="37" t="s">
        <v>1789</v>
      </c>
      <c r="O2644" s="14">
        <f t="shared" si="240"/>
        <v>45919.753472222219</v>
      </c>
      <c r="P2644" s="19">
        <f t="shared" si="241"/>
        <v>45919.961805555555</v>
      </c>
      <c r="Q2644" s="20" t="str">
        <f t="shared" si="242"/>
        <v>19/09/2025</v>
      </c>
      <c r="R2644" s="13" t="str">
        <f t="shared" si="243"/>
        <v>23</v>
      </c>
      <c r="S2644" s="13" t="str">
        <f t="shared" si="244"/>
        <v>Fri</v>
      </c>
    </row>
    <row r="2645" spans="1:19" x14ac:dyDescent="0.25">
      <c r="A2645" s="58">
        <v>45919.754930555559</v>
      </c>
      <c r="B2645" s="59">
        <v>444686253</v>
      </c>
      <c r="C2645" s="38" t="s">
        <v>36</v>
      </c>
      <c r="D2645" s="38" t="s">
        <v>37</v>
      </c>
      <c r="E2645" s="38" t="s">
        <v>45</v>
      </c>
      <c r="F2645" s="38" t="s">
        <v>120</v>
      </c>
      <c r="G2645" s="35">
        <v>3667.75</v>
      </c>
      <c r="H2645" s="59">
        <v>443914174</v>
      </c>
      <c r="I2645" s="35">
        <v>0</v>
      </c>
      <c r="J2645" s="35">
        <v>0</v>
      </c>
      <c r="K2645" s="35">
        <v>0</v>
      </c>
      <c r="L2645" s="35">
        <v>0</v>
      </c>
      <c r="M2645" s="35">
        <v>9924.25</v>
      </c>
      <c r="N2645" s="38" t="s">
        <v>81</v>
      </c>
      <c r="O2645" s="14">
        <f t="shared" si="240"/>
        <v>45919.754930555559</v>
      </c>
      <c r="P2645" s="19">
        <f t="shared" si="241"/>
        <v>45919.963263888894</v>
      </c>
      <c r="Q2645" s="20" t="str">
        <f t="shared" si="242"/>
        <v>19/09/2025</v>
      </c>
      <c r="R2645" s="13" t="str">
        <f t="shared" si="243"/>
        <v>23</v>
      </c>
      <c r="S2645" s="13" t="str">
        <f t="shared" si="244"/>
        <v>Fri</v>
      </c>
    </row>
    <row r="2646" spans="1:19" x14ac:dyDescent="0.25">
      <c r="A2646" s="60">
        <v>45919.754942129628</v>
      </c>
      <c r="B2646" s="61">
        <v>444686254</v>
      </c>
      <c r="C2646" s="37" t="s">
        <v>36</v>
      </c>
      <c r="D2646" s="37" t="s">
        <v>37</v>
      </c>
      <c r="E2646" s="37" t="s">
        <v>45</v>
      </c>
      <c r="F2646" s="37" t="s">
        <v>120</v>
      </c>
      <c r="G2646" s="36">
        <v>3667.72</v>
      </c>
      <c r="H2646" s="61">
        <v>443914175</v>
      </c>
      <c r="I2646" s="36">
        <v>0</v>
      </c>
      <c r="J2646" s="36">
        <v>0</v>
      </c>
      <c r="K2646" s="36">
        <v>0</v>
      </c>
      <c r="L2646" s="36">
        <v>0</v>
      </c>
      <c r="M2646" s="36">
        <v>9924.25</v>
      </c>
      <c r="N2646" s="37" t="s">
        <v>47</v>
      </c>
      <c r="O2646" s="14">
        <f t="shared" si="240"/>
        <v>45919.754942129628</v>
      </c>
      <c r="P2646" s="19">
        <f t="shared" si="241"/>
        <v>45919.963275462964</v>
      </c>
      <c r="Q2646" s="20" t="str">
        <f t="shared" si="242"/>
        <v>19/09/2025</v>
      </c>
      <c r="R2646" s="13" t="str">
        <f t="shared" si="243"/>
        <v>23</v>
      </c>
      <c r="S2646" s="13" t="str">
        <f t="shared" si="244"/>
        <v>Fri</v>
      </c>
    </row>
    <row r="2647" spans="1:19" x14ac:dyDescent="0.25">
      <c r="A2647" s="58">
        <v>45919.754942129628</v>
      </c>
      <c r="B2647" s="59">
        <v>444686255</v>
      </c>
      <c r="C2647" s="38" t="s">
        <v>36</v>
      </c>
      <c r="D2647" s="38" t="s">
        <v>37</v>
      </c>
      <c r="E2647" s="38" t="s">
        <v>45</v>
      </c>
      <c r="F2647" s="38" t="s">
        <v>120</v>
      </c>
      <c r="G2647" s="35">
        <v>3667.72</v>
      </c>
      <c r="H2647" s="59">
        <v>443914177</v>
      </c>
      <c r="I2647" s="35">
        <v>0</v>
      </c>
      <c r="J2647" s="35">
        <v>0</v>
      </c>
      <c r="K2647" s="35">
        <v>0</v>
      </c>
      <c r="L2647" s="35">
        <v>0</v>
      </c>
      <c r="M2647" s="35">
        <v>9924.25</v>
      </c>
      <c r="N2647" s="38" t="s">
        <v>107</v>
      </c>
      <c r="O2647" s="14">
        <f t="shared" si="240"/>
        <v>45919.754942129628</v>
      </c>
      <c r="P2647" s="19">
        <f t="shared" si="241"/>
        <v>45919.963275462964</v>
      </c>
      <c r="Q2647" s="20" t="str">
        <f t="shared" si="242"/>
        <v>19/09/2025</v>
      </c>
      <c r="R2647" s="13" t="str">
        <f t="shared" si="243"/>
        <v>23</v>
      </c>
      <c r="S2647" s="13" t="str">
        <f t="shared" si="244"/>
        <v>Fri</v>
      </c>
    </row>
    <row r="2648" spans="1:19" x14ac:dyDescent="0.25">
      <c r="A2648" s="60">
        <v>45919.754942129628</v>
      </c>
      <c r="B2648" s="61">
        <v>444686258</v>
      </c>
      <c r="C2648" s="37" t="s">
        <v>36</v>
      </c>
      <c r="D2648" s="37" t="s">
        <v>37</v>
      </c>
      <c r="E2648" s="37" t="s">
        <v>45</v>
      </c>
      <c r="F2648" s="37" t="s">
        <v>120</v>
      </c>
      <c r="G2648" s="36">
        <v>3667.78</v>
      </c>
      <c r="H2648" s="61">
        <v>443914180</v>
      </c>
      <c r="I2648" s="36">
        <v>0</v>
      </c>
      <c r="J2648" s="36">
        <v>0</v>
      </c>
      <c r="K2648" s="36">
        <v>0</v>
      </c>
      <c r="L2648" s="36">
        <v>0</v>
      </c>
      <c r="M2648" s="36">
        <v>9924.25</v>
      </c>
      <c r="N2648" s="37" t="s">
        <v>77</v>
      </c>
      <c r="O2648" s="14">
        <f t="shared" si="240"/>
        <v>45919.754942129628</v>
      </c>
      <c r="P2648" s="19">
        <f t="shared" si="241"/>
        <v>45919.963275462964</v>
      </c>
      <c r="Q2648" s="20" t="str">
        <f t="shared" si="242"/>
        <v>19/09/2025</v>
      </c>
      <c r="R2648" s="13" t="str">
        <f t="shared" si="243"/>
        <v>23</v>
      </c>
      <c r="S2648" s="13" t="str">
        <f t="shared" si="244"/>
        <v>Fri</v>
      </c>
    </row>
    <row r="2649" spans="1:19" x14ac:dyDescent="0.25">
      <c r="A2649" s="58">
        <v>45919.754942129628</v>
      </c>
      <c r="B2649" s="59">
        <v>444686260</v>
      </c>
      <c r="C2649" s="38" t="s">
        <v>36</v>
      </c>
      <c r="D2649" s="38" t="s">
        <v>37</v>
      </c>
      <c r="E2649" s="38" t="s">
        <v>45</v>
      </c>
      <c r="F2649" s="38" t="s">
        <v>120</v>
      </c>
      <c r="G2649" s="35">
        <v>3667.76</v>
      </c>
      <c r="H2649" s="59">
        <v>443914182</v>
      </c>
      <c r="I2649" s="35">
        <v>0</v>
      </c>
      <c r="J2649" s="35">
        <v>0</v>
      </c>
      <c r="K2649" s="35">
        <v>0</v>
      </c>
      <c r="L2649" s="35">
        <v>0</v>
      </c>
      <c r="M2649" s="35">
        <v>9924.25</v>
      </c>
      <c r="N2649" s="38" t="s">
        <v>52</v>
      </c>
      <c r="O2649" s="14">
        <f t="shared" si="240"/>
        <v>45919.754942129628</v>
      </c>
      <c r="P2649" s="19">
        <f t="shared" si="241"/>
        <v>45919.963275462964</v>
      </c>
      <c r="Q2649" s="20" t="str">
        <f t="shared" si="242"/>
        <v>19/09/2025</v>
      </c>
      <c r="R2649" s="13" t="str">
        <f t="shared" si="243"/>
        <v>23</v>
      </c>
      <c r="S2649" s="13" t="str">
        <f t="shared" si="244"/>
        <v>Fri</v>
      </c>
    </row>
    <row r="2650" spans="1:19" x14ac:dyDescent="0.25">
      <c r="A2650" s="60">
        <v>45919.754953703705</v>
      </c>
      <c r="B2650" s="61">
        <v>444686261</v>
      </c>
      <c r="C2650" s="37" t="s">
        <v>36</v>
      </c>
      <c r="D2650" s="37" t="s">
        <v>37</v>
      </c>
      <c r="E2650" s="37" t="s">
        <v>45</v>
      </c>
      <c r="F2650" s="37" t="s">
        <v>120</v>
      </c>
      <c r="G2650" s="36">
        <v>3667.75</v>
      </c>
      <c r="H2650" s="61">
        <v>443914183</v>
      </c>
      <c r="I2650" s="36">
        <v>0</v>
      </c>
      <c r="J2650" s="36">
        <v>0</v>
      </c>
      <c r="K2650" s="36">
        <v>0</v>
      </c>
      <c r="L2650" s="36">
        <v>0</v>
      </c>
      <c r="M2650" s="36">
        <v>9924.25</v>
      </c>
      <c r="N2650" s="37" t="s">
        <v>48</v>
      </c>
      <c r="O2650" s="14">
        <f t="shared" si="240"/>
        <v>45919.754953703705</v>
      </c>
      <c r="P2650" s="19">
        <f t="shared" si="241"/>
        <v>45919.963287037041</v>
      </c>
      <c r="Q2650" s="20" t="str">
        <f t="shared" si="242"/>
        <v>19/09/2025</v>
      </c>
      <c r="R2650" s="13" t="str">
        <f t="shared" si="243"/>
        <v>23</v>
      </c>
      <c r="S2650" s="13" t="str">
        <f t="shared" si="244"/>
        <v>Fri</v>
      </c>
    </row>
    <row r="2651" spans="1:19" x14ac:dyDescent="0.25">
      <c r="A2651" s="58">
        <v>45919.756076388891</v>
      </c>
      <c r="B2651" s="59">
        <v>444687082</v>
      </c>
      <c r="C2651" s="38" t="s">
        <v>36</v>
      </c>
      <c r="D2651" s="38" t="s">
        <v>38</v>
      </c>
      <c r="E2651" s="38" t="s">
        <v>46</v>
      </c>
      <c r="F2651" s="38" t="s">
        <v>120</v>
      </c>
      <c r="G2651" s="35">
        <v>3666.18</v>
      </c>
      <c r="H2651" s="59">
        <v>443915074</v>
      </c>
      <c r="I2651" s="35">
        <v>0</v>
      </c>
      <c r="J2651" s="35">
        <v>0</v>
      </c>
      <c r="K2651" s="35">
        <v>0</v>
      </c>
      <c r="L2651" s="35">
        <v>-3.02</v>
      </c>
      <c r="M2651" s="35">
        <v>9921.23</v>
      </c>
      <c r="N2651" s="38" t="s">
        <v>1790</v>
      </c>
      <c r="O2651" s="14">
        <f t="shared" si="240"/>
        <v>45919.756076388891</v>
      </c>
      <c r="P2651" s="19">
        <f t="shared" si="241"/>
        <v>45919.964409722226</v>
      </c>
      <c r="Q2651" s="20" t="str">
        <f t="shared" si="242"/>
        <v>19/09/2025</v>
      </c>
      <c r="R2651" s="13" t="str">
        <f t="shared" si="243"/>
        <v>23</v>
      </c>
      <c r="S2651" s="13" t="str">
        <f t="shared" si="244"/>
        <v>Fri</v>
      </c>
    </row>
    <row r="2652" spans="1:19" x14ac:dyDescent="0.25">
      <c r="A2652" s="60">
        <v>45919.757060185184</v>
      </c>
      <c r="B2652" s="61">
        <v>444687711</v>
      </c>
      <c r="C2652" s="37" t="s">
        <v>36</v>
      </c>
      <c r="D2652" s="37" t="s">
        <v>38</v>
      </c>
      <c r="E2652" s="37" t="s">
        <v>46</v>
      </c>
      <c r="F2652" s="37" t="s">
        <v>120</v>
      </c>
      <c r="G2652" s="36">
        <v>3665.65</v>
      </c>
      <c r="H2652" s="61">
        <v>443915763</v>
      </c>
      <c r="I2652" s="36">
        <v>0</v>
      </c>
      <c r="J2652" s="36">
        <v>0</v>
      </c>
      <c r="K2652" s="36">
        <v>0</v>
      </c>
      <c r="L2652" s="36">
        <v>-3.14</v>
      </c>
      <c r="M2652" s="36">
        <v>9918.09</v>
      </c>
      <c r="N2652" s="37" t="s">
        <v>1791</v>
      </c>
      <c r="O2652" s="14">
        <f t="shared" si="240"/>
        <v>45919.757060185184</v>
      </c>
      <c r="P2652" s="19">
        <f t="shared" si="241"/>
        <v>45919.96539351852</v>
      </c>
      <c r="Q2652" s="20" t="str">
        <f t="shared" si="242"/>
        <v>19/09/2025</v>
      </c>
      <c r="R2652" s="13" t="str">
        <f t="shared" si="243"/>
        <v>23</v>
      </c>
      <c r="S2652" s="13" t="str">
        <f t="shared" si="244"/>
        <v>Fri</v>
      </c>
    </row>
    <row r="2653" spans="1:19" x14ac:dyDescent="0.25">
      <c r="A2653" s="58">
        <v>45919.757060185184</v>
      </c>
      <c r="B2653" s="59">
        <v>444687712</v>
      </c>
      <c r="C2653" s="38" t="s">
        <v>36</v>
      </c>
      <c r="D2653" s="38" t="s">
        <v>38</v>
      </c>
      <c r="E2653" s="38" t="s">
        <v>46</v>
      </c>
      <c r="F2653" s="38" t="s">
        <v>120</v>
      </c>
      <c r="G2653" s="35">
        <v>3665.65</v>
      </c>
      <c r="H2653" s="59">
        <v>443915764</v>
      </c>
      <c r="I2653" s="35">
        <v>0</v>
      </c>
      <c r="J2653" s="35">
        <v>0</v>
      </c>
      <c r="K2653" s="35">
        <v>0</v>
      </c>
      <c r="L2653" s="35">
        <v>-3.09</v>
      </c>
      <c r="M2653" s="35">
        <v>9915</v>
      </c>
      <c r="N2653" s="38" t="s">
        <v>1792</v>
      </c>
      <c r="O2653" s="14">
        <f t="shared" si="240"/>
        <v>45919.757060185184</v>
      </c>
      <c r="P2653" s="19">
        <f t="shared" si="241"/>
        <v>45919.96539351852</v>
      </c>
      <c r="Q2653" s="20" t="str">
        <f t="shared" si="242"/>
        <v>19/09/2025</v>
      </c>
      <c r="R2653" s="13" t="str">
        <f t="shared" si="243"/>
        <v>23</v>
      </c>
      <c r="S2653" s="13" t="str">
        <f t="shared" si="244"/>
        <v>Fri</v>
      </c>
    </row>
    <row r="2654" spans="1:19" x14ac:dyDescent="0.25">
      <c r="A2654" s="60">
        <v>45919.758287037039</v>
      </c>
      <c r="B2654" s="61">
        <v>444688766</v>
      </c>
      <c r="C2654" s="37" t="s">
        <v>36</v>
      </c>
      <c r="D2654" s="37" t="s">
        <v>38</v>
      </c>
      <c r="E2654" s="37" t="s">
        <v>46</v>
      </c>
      <c r="F2654" s="37" t="s">
        <v>120</v>
      </c>
      <c r="G2654" s="36">
        <v>3669.34</v>
      </c>
      <c r="H2654" s="61">
        <v>443916882</v>
      </c>
      <c r="I2654" s="36">
        <v>0</v>
      </c>
      <c r="J2654" s="36">
        <v>0</v>
      </c>
      <c r="K2654" s="36">
        <v>0</v>
      </c>
      <c r="L2654" s="36">
        <v>1.56</v>
      </c>
      <c r="M2654" s="36">
        <v>9916.56</v>
      </c>
      <c r="N2654" s="37" t="s">
        <v>1793</v>
      </c>
      <c r="O2654" s="14">
        <f t="shared" si="240"/>
        <v>45919.758287037039</v>
      </c>
      <c r="P2654" s="19">
        <f t="shared" si="241"/>
        <v>45919.966620370375</v>
      </c>
      <c r="Q2654" s="20" t="str">
        <f t="shared" si="242"/>
        <v>19/09/2025</v>
      </c>
      <c r="R2654" s="13" t="str">
        <f t="shared" si="243"/>
        <v>23</v>
      </c>
      <c r="S2654" s="13" t="str">
        <f t="shared" si="244"/>
        <v>Fri</v>
      </c>
    </row>
    <row r="2655" spans="1:19" x14ac:dyDescent="0.25">
      <c r="A2655" s="58">
        <v>45919.759004629632</v>
      </c>
      <c r="B2655" s="59">
        <v>444689212</v>
      </c>
      <c r="C2655" s="38" t="s">
        <v>36</v>
      </c>
      <c r="D2655" s="38" t="s">
        <v>38</v>
      </c>
      <c r="E2655" s="38" t="s">
        <v>46</v>
      </c>
      <c r="F2655" s="38" t="s">
        <v>120</v>
      </c>
      <c r="G2655" s="35">
        <v>3670.68</v>
      </c>
      <c r="H2655" s="59">
        <v>443917351</v>
      </c>
      <c r="I2655" s="35">
        <v>0</v>
      </c>
      <c r="J2655" s="35">
        <v>0</v>
      </c>
      <c r="K2655" s="35">
        <v>0</v>
      </c>
      <c r="L2655" s="35">
        <v>3.56</v>
      </c>
      <c r="M2655" s="35">
        <v>9920.1200000000008</v>
      </c>
      <c r="N2655" s="38" t="s">
        <v>1015</v>
      </c>
      <c r="O2655" s="14">
        <f t="shared" si="240"/>
        <v>45919.759004629632</v>
      </c>
      <c r="P2655" s="19">
        <f t="shared" si="241"/>
        <v>45919.967337962968</v>
      </c>
      <c r="Q2655" s="20" t="str">
        <f t="shared" si="242"/>
        <v>19/09/2025</v>
      </c>
      <c r="R2655" s="13" t="str">
        <f t="shared" si="243"/>
        <v>23</v>
      </c>
      <c r="S2655" s="13" t="str">
        <f t="shared" si="244"/>
        <v>Fri</v>
      </c>
    </row>
    <row r="2656" spans="1:19" x14ac:dyDescent="0.25">
      <c r="A2656" s="60">
        <v>45919.759131944447</v>
      </c>
      <c r="B2656" s="61">
        <v>444689335</v>
      </c>
      <c r="C2656" s="37" t="s">
        <v>36</v>
      </c>
      <c r="D2656" s="37" t="s">
        <v>38</v>
      </c>
      <c r="E2656" s="37" t="s">
        <v>46</v>
      </c>
      <c r="F2656" s="37" t="s">
        <v>120</v>
      </c>
      <c r="G2656" s="36">
        <v>3670.75</v>
      </c>
      <c r="H2656" s="61">
        <v>443917477</v>
      </c>
      <c r="I2656" s="36">
        <v>0</v>
      </c>
      <c r="J2656" s="36">
        <v>0</v>
      </c>
      <c r="K2656" s="36">
        <v>0</v>
      </c>
      <c r="L2656" s="36">
        <v>3.03</v>
      </c>
      <c r="M2656" s="36">
        <v>9923.15</v>
      </c>
      <c r="N2656" s="37" t="s">
        <v>1794</v>
      </c>
      <c r="O2656" s="14">
        <f t="shared" si="240"/>
        <v>45919.759131944447</v>
      </c>
      <c r="P2656" s="19">
        <f t="shared" si="241"/>
        <v>45919.967465277783</v>
      </c>
      <c r="Q2656" s="20" t="str">
        <f t="shared" si="242"/>
        <v>19/09/2025</v>
      </c>
      <c r="R2656" s="13" t="str">
        <f t="shared" si="243"/>
        <v>23</v>
      </c>
      <c r="S2656" s="13" t="str">
        <f t="shared" si="244"/>
        <v>Fri</v>
      </c>
    </row>
    <row r="2657" spans="1:19" x14ac:dyDescent="0.25">
      <c r="A2657" s="58">
        <v>45919.759131944447</v>
      </c>
      <c r="B2657" s="59">
        <v>444689337</v>
      </c>
      <c r="C2657" s="38" t="s">
        <v>36</v>
      </c>
      <c r="D2657" s="38" t="s">
        <v>38</v>
      </c>
      <c r="E2657" s="38" t="s">
        <v>46</v>
      </c>
      <c r="F2657" s="38" t="s">
        <v>120</v>
      </c>
      <c r="G2657" s="35">
        <v>3670.75</v>
      </c>
      <c r="H2657" s="59">
        <v>443917478</v>
      </c>
      <c r="I2657" s="35">
        <v>0</v>
      </c>
      <c r="J2657" s="35">
        <v>0</v>
      </c>
      <c r="K2657" s="35">
        <v>0</v>
      </c>
      <c r="L2657" s="35">
        <v>3</v>
      </c>
      <c r="M2657" s="35">
        <v>9926.15</v>
      </c>
      <c r="N2657" s="38" t="s">
        <v>1794</v>
      </c>
      <c r="O2657" s="14">
        <f t="shared" si="240"/>
        <v>45919.759131944447</v>
      </c>
      <c r="P2657" s="19">
        <f t="shared" si="241"/>
        <v>45919.967465277783</v>
      </c>
      <c r="Q2657" s="20" t="str">
        <f t="shared" si="242"/>
        <v>19/09/2025</v>
      </c>
      <c r="R2657" s="13" t="str">
        <f t="shared" si="243"/>
        <v>23</v>
      </c>
      <c r="S2657" s="13" t="str">
        <f t="shared" si="244"/>
        <v>Fri</v>
      </c>
    </row>
    <row r="2658" spans="1:19" x14ac:dyDescent="0.25">
      <c r="A2658" s="60">
        <v>45919.759143518517</v>
      </c>
      <c r="B2658" s="61">
        <v>444689382</v>
      </c>
      <c r="C2658" s="37" t="s">
        <v>36</v>
      </c>
      <c r="D2658" s="37" t="s">
        <v>38</v>
      </c>
      <c r="E2658" s="37" t="s">
        <v>46</v>
      </c>
      <c r="F2658" s="37" t="s">
        <v>120</v>
      </c>
      <c r="G2658" s="36">
        <v>3671.04</v>
      </c>
      <c r="H2658" s="61">
        <v>443917523</v>
      </c>
      <c r="I2658" s="36">
        <v>0</v>
      </c>
      <c r="J2658" s="36">
        <v>0</v>
      </c>
      <c r="K2658" s="36">
        <v>0</v>
      </c>
      <c r="L2658" s="36">
        <v>3.62</v>
      </c>
      <c r="M2658" s="36">
        <v>9929.77</v>
      </c>
      <c r="N2658" s="37" t="s">
        <v>1795</v>
      </c>
      <c r="O2658" s="14">
        <f t="shared" si="240"/>
        <v>45919.759143518517</v>
      </c>
      <c r="P2658" s="19">
        <f t="shared" si="241"/>
        <v>45919.967476851853</v>
      </c>
      <c r="Q2658" s="20" t="str">
        <f t="shared" si="242"/>
        <v>19/09/2025</v>
      </c>
      <c r="R2658" s="13" t="str">
        <f t="shared" si="243"/>
        <v>23</v>
      </c>
      <c r="S2658" s="13" t="str">
        <f t="shared" si="244"/>
        <v>Fri</v>
      </c>
    </row>
    <row r="2659" spans="1:19" x14ac:dyDescent="0.25">
      <c r="A2659" s="58">
        <v>45919.759317129632</v>
      </c>
      <c r="B2659" s="59">
        <v>444689597</v>
      </c>
      <c r="C2659" s="38" t="s">
        <v>36</v>
      </c>
      <c r="D2659" s="38" t="s">
        <v>38</v>
      </c>
      <c r="E2659" s="38" t="s">
        <v>46</v>
      </c>
      <c r="F2659" s="38" t="s">
        <v>120</v>
      </c>
      <c r="G2659" s="35">
        <v>3671.31</v>
      </c>
      <c r="H2659" s="59">
        <v>443917732</v>
      </c>
      <c r="I2659" s="35">
        <v>0</v>
      </c>
      <c r="J2659" s="35">
        <v>0</v>
      </c>
      <c r="K2659" s="35">
        <v>0</v>
      </c>
      <c r="L2659" s="35">
        <v>3.56</v>
      </c>
      <c r="M2659" s="35">
        <v>9933.33</v>
      </c>
      <c r="N2659" s="38" t="s">
        <v>1796</v>
      </c>
      <c r="O2659" s="14">
        <f t="shared" si="240"/>
        <v>45919.759317129632</v>
      </c>
      <c r="P2659" s="19">
        <f t="shared" si="241"/>
        <v>45919.967650462968</v>
      </c>
      <c r="Q2659" s="20" t="str">
        <f t="shared" si="242"/>
        <v>19/09/2025</v>
      </c>
      <c r="R2659" s="13" t="str">
        <f t="shared" si="243"/>
        <v>23</v>
      </c>
      <c r="S2659" s="13" t="str">
        <f t="shared" si="244"/>
        <v>Fri</v>
      </c>
    </row>
    <row r="2660" spans="1:19" x14ac:dyDescent="0.25">
      <c r="A2660" s="60">
        <v>45919.759317129632</v>
      </c>
      <c r="B2660" s="61">
        <v>444689598</v>
      </c>
      <c r="C2660" s="37" t="s">
        <v>36</v>
      </c>
      <c r="D2660" s="37" t="s">
        <v>38</v>
      </c>
      <c r="E2660" s="37" t="s">
        <v>46</v>
      </c>
      <c r="F2660" s="37" t="s">
        <v>120</v>
      </c>
      <c r="G2660" s="36">
        <v>3671.31</v>
      </c>
      <c r="H2660" s="61">
        <v>443917733</v>
      </c>
      <c r="I2660" s="36">
        <v>0</v>
      </c>
      <c r="J2660" s="36">
        <v>0</v>
      </c>
      <c r="K2660" s="36">
        <v>0</v>
      </c>
      <c r="L2660" s="36">
        <v>3.59</v>
      </c>
      <c r="M2660" s="36">
        <v>9936.92</v>
      </c>
      <c r="N2660" s="37" t="s">
        <v>1796</v>
      </c>
      <c r="O2660" s="14">
        <f t="shared" si="240"/>
        <v>45919.759317129632</v>
      </c>
      <c r="P2660" s="19">
        <f t="shared" si="241"/>
        <v>45919.967650462968</v>
      </c>
      <c r="Q2660" s="20" t="str">
        <f t="shared" si="242"/>
        <v>19/09/2025</v>
      </c>
      <c r="R2660" s="13" t="str">
        <f t="shared" si="243"/>
        <v>23</v>
      </c>
      <c r="S2660" s="13" t="str">
        <f t="shared" si="244"/>
        <v>Fri</v>
      </c>
    </row>
    <row r="2661" spans="1:19" x14ac:dyDescent="0.25">
      <c r="A2661" s="58">
        <v>45919.759317129632</v>
      </c>
      <c r="B2661" s="59">
        <v>444689600</v>
      </c>
      <c r="C2661" s="38" t="s">
        <v>36</v>
      </c>
      <c r="D2661" s="38" t="s">
        <v>38</v>
      </c>
      <c r="E2661" s="38" t="s">
        <v>46</v>
      </c>
      <c r="F2661" s="38" t="s">
        <v>120</v>
      </c>
      <c r="G2661" s="35">
        <v>3671.31</v>
      </c>
      <c r="H2661" s="59">
        <v>443917734</v>
      </c>
      <c r="I2661" s="35">
        <v>0</v>
      </c>
      <c r="J2661" s="35">
        <v>0</v>
      </c>
      <c r="K2661" s="35">
        <v>0</v>
      </c>
      <c r="L2661" s="35">
        <v>3.55</v>
      </c>
      <c r="M2661" s="35">
        <v>9940.4699999999993</v>
      </c>
      <c r="N2661" s="38" t="s">
        <v>1796</v>
      </c>
      <c r="O2661" s="14">
        <f t="shared" si="240"/>
        <v>45919.759317129632</v>
      </c>
      <c r="P2661" s="19">
        <f t="shared" si="241"/>
        <v>45919.967650462968</v>
      </c>
      <c r="Q2661" s="20" t="str">
        <f t="shared" si="242"/>
        <v>19/09/2025</v>
      </c>
      <c r="R2661" s="13" t="str">
        <f t="shared" si="243"/>
        <v>23</v>
      </c>
      <c r="S2661" s="13" t="str">
        <f t="shared" si="244"/>
        <v>Fri</v>
      </c>
    </row>
    <row r="2662" spans="1:19" x14ac:dyDescent="0.25">
      <c r="A2662" s="60">
        <v>45919.760613425926</v>
      </c>
      <c r="B2662" s="61">
        <v>444690425</v>
      </c>
      <c r="C2662" s="37" t="s">
        <v>36</v>
      </c>
      <c r="D2662" s="37" t="s">
        <v>37</v>
      </c>
      <c r="E2662" s="37" t="s">
        <v>45</v>
      </c>
      <c r="F2662" s="37" t="s">
        <v>120</v>
      </c>
      <c r="G2662" s="36">
        <v>3671.69</v>
      </c>
      <c r="H2662" s="61">
        <v>443918578</v>
      </c>
      <c r="I2662" s="36">
        <v>0</v>
      </c>
      <c r="J2662" s="36">
        <v>0</v>
      </c>
      <c r="K2662" s="36">
        <v>0</v>
      </c>
      <c r="L2662" s="36">
        <v>0</v>
      </c>
      <c r="M2662" s="36">
        <v>9940.4699999999993</v>
      </c>
      <c r="N2662" s="37" t="s">
        <v>116</v>
      </c>
      <c r="O2662" s="14">
        <f t="shared" ref="O2662:O2725" si="245">A2662</f>
        <v>45919.760613425926</v>
      </c>
      <c r="P2662" s="19">
        <f t="shared" ref="P2662:P2725" si="246">O2662+(5/24)</f>
        <v>45919.968946759262</v>
      </c>
      <c r="Q2662" s="20" t="str">
        <f t="shared" ref="Q2662:Q2725" si="247">TEXT(P2662,"dd/mm/yyyy")</f>
        <v>19/09/2025</v>
      </c>
      <c r="R2662" s="13" t="str">
        <f t="shared" ref="R2662:R2725" si="248">TEXT(P2662,"hh")</f>
        <v>23</v>
      </c>
      <c r="S2662" s="13" t="str">
        <f t="shared" ref="S2662:S2725" si="249">TEXT(P2662,"ddd")</f>
        <v>Fri</v>
      </c>
    </row>
    <row r="2663" spans="1:19" x14ac:dyDescent="0.25">
      <c r="A2663" s="58">
        <v>45919.760613425926</v>
      </c>
      <c r="B2663" s="59">
        <v>444690427</v>
      </c>
      <c r="C2663" s="38" t="s">
        <v>36</v>
      </c>
      <c r="D2663" s="38" t="s">
        <v>37</v>
      </c>
      <c r="E2663" s="38" t="s">
        <v>45</v>
      </c>
      <c r="F2663" s="38" t="s">
        <v>120</v>
      </c>
      <c r="G2663" s="35">
        <v>3671.76</v>
      </c>
      <c r="H2663" s="59">
        <v>443918580</v>
      </c>
      <c r="I2663" s="35">
        <v>0</v>
      </c>
      <c r="J2663" s="35">
        <v>0</v>
      </c>
      <c r="K2663" s="35">
        <v>0</v>
      </c>
      <c r="L2663" s="35">
        <v>0</v>
      </c>
      <c r="M2663" s="35">
        <v>9940.4699999999993</v>
      </c>
      <c r="N2663" s="38" t="s">
        <v>115</v>
      </c>
      <c r="O2663" s="14">
        <f t="shared" si="245"/>
        <v>45919.760613425926</v>
      </c>
      <c r="P2663" s="19">
        <f t="shared" si="246"/>
        <v>45919.968946759262</v>
      </c>
      <c r="Q2663" s="20" t="str">
        <f t="shared" si="247"/>
        <v>19/09/2025</v>
      </c>
      <c r="R2663" s="13" t="str">
        <f t="shared" si="248"/>
        <v>23</v>
      </c>
      <c r="S2663" s="13" t="str">
        <f t="shared" si="249"/>
        <v>Fri</v>
      </c>
    </row>
    <row r="2664" spans="1:19" x14ac:dyDescent="0.25">
      <c r="A2664" s="60">
        <v>45919.760613425926</v>
      </c>
      <c r="B2664" s="61">
        <v>444690430</v>
      </c>
      <c r="C2664" s="37" t="s">
        <v>36</v>
      </c>
      <c r="D2664" s="37" t="s">
        <v>37</v>
      </c>
      <c r="E2664" s="37" t="s">
        <v>45</v>
      </c>
      <c r="F2664" s="37" t="s">
        <v>120</v>
      </c>
      <c r="G2664" s="36">
        <v>3671.75</v>
      </c>
      <c r="H2664" s="61">
        <v>443918583</v>
      </c>
      <c r="I2664" s="36">
        <v>0</v>
      </c>
      <c r="J2664" s="36">
        <v>0</v>
      </c>
      <c r="K2664" s="36">
        <v>0</v>
      </c>
      <c r="L2664" s="36">
        <v>0</v>
      </c>
      <c r="M2664" s="36">
        <v>9940.4699999999993</v>
      </c>
      <c r="N2664" s="37" t="s">
        <v>119</v>
      </c>
      <c r="O2664" s="14">
        <f t="shared" si="245"/>
        <v>45919.760613425926</v>
      </c>
      <c r="P2664" s="19">
        <f t="shared" si="246"/>
        <v>45919.968946759262</v>
      </c>
      <c r="Q2664" s="20" t="str">
        <f t="shared" si="247"/>
        <v>19/09/2025</v>
      </c>
      <c r="R2664" s="13" t="str">
        <f t="shared" si="248"/>
        <v>23</v>
      </c>
      <c r="S2664" s="13" t="str">
        <f t="shared" si="249"/>
        <v>Fri</v>
      </c>
    </row>
    <row r="2665" spans="1:19" x14ac:dyDescent="0.25">
      <c r="A2665" s="58">
        <v>45919.760613425926</v>
      </c>
      <c r="B2665" s="59">
        <v>444690434</v>
      </c>
      <c r="C2665" s="38" t="s">
        <v>36</v>
      </c>
      <c r="D2665" s="38" t="s">
        <v>37</v>
      </c>
      <c r="E2665" s="38" t="s">
        <v>45</v>
      </c>
      <c r="F2665" s="38" t="s">
        <v>120</v>
      </c>
      <c r="G2665" s="35">
        <v>3671.75</v>
      </c>
      <c r="H2665" s="59">
        <v>443918587</v>
      </c>
      <c r="I2665" s="35">
        <v>0</v>
      </c>
      <c r="J2665" s="35">
        <v>0</v>
      </c>
      <c r="K2665" s="35">
        <v>0</v>
      </c>
      <c r="L2665" s="35">
        <v>0</v>
      </c>
      <c r="M2665" s="35">
        <v>9940.4699999999993</v>
      </c>
      <c r="N2665" s="38" t="s">
        <v>1385</v>
      </c>
      <c r="O2665" s="14">
        <f t="shared" si="245"/>
        <v>45919.760613425926</v>
      </c>
      <c r="P2665" s="19">
        <f t="shared" si="246"/>
        <v>45919.968946759262</v>
      </c>
      <c r="Q2665" s="20" t="str">
        <f t="shared" si="247"/>
        <v>19/09/2025</v>
      </c>
      <c r="R2665" s="13" t="str">
        <f t="shared" si="248"/>
        <v>23</v>
      </c>
      <c r="S2665" s="13" t="str">
        <f t="shared" si="249"/>
        <v>Fri</v>
      </c>
    </row>
    <row r="2666" spans="1:19" x14ac:dyDescent="0.25">
      <c r="A2666" s="60">
        <v>45919.766134259262</v>
      </c>
      <c r="B2666" s="61">
        <v>444694365</v>
      </c>
      <c r="C2666" s="37" t="s">
        <v>36</v>
      </c>
      <c r="D2666" s="37" t="s">
        <v>38</v>
      </c>
      <c r="E2666" s="37" t="s">
        <v>46</v>
      </c>
      <c r="F2666" s="37" t="s">
        <v>120</v>
      </c>
      <c r="G2666" s="36">
        <v>3674.26</v>
      </c>
      <c r="H2666" s="61">
        <v>443922715</v>
      </c>
      <c r="I2666" s="36">
        <v>0</v>
      </c>
      <c r="J2666" s="36">
        <v>0</v>
      </c>
      <c r="K2666" s="36">
        <v>0</v>
      </c>
      <c r="L2666" s="36">
        <v>2.57</v>
      </c>
      <c r="M2666" s="36">
        <v>9943.0400000000009</v>
      </c>
      <c r="N2666" s="37" t="s">
        <v>1797</v>
      </c>
      <c r="O2666" s="14">
        <f t="shared" si="245"/>
        <v>45919.766134259262</v>
      </c>
      <c r="P2666" s="19">
        <f t="shared" si="246"/>
        <v>45919.974467592598</v>
      </c>
      <c r="Q2666" s="20" t="str">
        <f t="shared" si="247"/>
        <v>19/09/2025</v>
      </c>
      <c r="R2666" s="13" t="str">
        <f t="shared" si="248"/>
        <v>23</v>
      </c>
      <c r="S2666" s="13" t="str">
        <f t="shared" si="249"/>
        <v>Fri</v>
      </c>
    </row>
    <row r="2667" spans="1:19" x14ac:dyDescent="0.25">
      <c r="A2667" s="58">
        <v>45919.766134259262</v>
      </c>
      <c r="B2667" s="59">
        <v>444694367</v>
      </c>
      <c r="C2667" s="38" t="s">
        <v>36</v>
      </c>
      <c r="D2667" s="38" t="s">
        <v>38</v>
      </c>
      <c r="E2667" s="38" t="s">
        <v>46</v>
      </c>
      <c r="F2667" s="38" t="s">
        <v>120</v>
      </c>
      <c r="G2667" s="35">
        <v>3674.24</v>
      </c>
      <c r="H2667" s="59">
        <v>443922717</v>
      </c>
      <c r="I2667" s="35">
        <v>0</v>
      </c>
      <c r="J2667" s="35">
        <v>0</v>
      </c>
      <c r="K2667" s="35">
        <v>0</v>
      </c>
      <c r="L2667" s="35">
        <v>2.4900000000000002</v>
      </c>
      <c r="M2667" s="35">
        <v>9945.5300000000007</v>
      </c>
      <c r="N2667" s="38" t="s">
        <v>1798</v>
      </c>
      <c r="O2667" s="14">
        <f t="shared" si="245"/>
        <v>45919.766134259262</v>
      </c>
      <c r="P2667" s="19">
        <f t="shared" si="246"/>
        <v>45919.974467592598</v>
      </c>
      <c r="Q2667" s="20" t="str">
        <f t="shared" si="247"/>
        <v>19/09/2025</v>
      </c>
      <c r="R2667" s="13" t="str">
        <f t="shared" si="248"/>
        <v>23</v>
      </c>
      <c r="S2667" s="13" t="str">
        <f t="shared" si="249"/>
        <v>Fri</v>
      </c>
    </row>
    <row r="2668" spans="1:19" x14ac:dyDescent="0.25">
      <c r="A2668" s="60">
        <v>45919.766157407408</v>
      </c>
      <c r="B2668" s="61">
        <v>444694383</v>
      </c>
      <c r="C2668" s="37" t="s">
        <v>36</v>
      </c>
      <c r="D2668" s="37" t="s">
        <v>37</v>
      </c>
      <c r="E2668" s="37" t="s">
        <v>45</v>
      </c>
      <c r="F2668" s="37" t="s">
        <v>120</v>
      </c>
      <c r="G2668" s="36">
        <v>3674.52</v>
      </c>
      <c r="H2668" s="61">
        <v>443922733</v>
      </c>
      <c r="I2668" s="36">
        <v>0</v>
      </c>
      <c r="J2668" s="36">
        <v>0</v>
      </c>
      <c r="K2668" s="36">
        <v>0</v>
      </c>
      <c r="L2668" s="36">
        <v>0</v>
      </c>
      <c r="M2668" s="36">
        <v>9945.5300000000007</v>
      </c>
      <c r="N2668" s="37" t="s">
        <v>116</v>
      </c>
      <c r="O2668" s="14">
        <f t="shared" si="245"/>
        <v>45919.766157407408</v>
      </c>
      <c r="P2668" s="19">
        <f t="shared" si="246"/>
        <v>45919.974490740744</v>
      </c>
      <c r="Q2668" s="20" t="str">
        <f t="shared" si="247"/>
        <v>19/09/2025</v>
      </c>
      <c r="R2668" s="13" t="str">
        <f t="shared" si="248"/>
        <v>23</v>
      </c>
      <c r="S2668" s="13" t="str">
        <f t="shared" si="249"/>
        <v>Fri</v>
      </c>
    </row>
    <row r="2669" spans="1:19" x14ac:dyDescent="0.25">
      <c r="A2669" s="58">
        <v>45919.766168981485</v>
      </c>
      <c r="B2669" s="59">
        <v>444694384</v>
      </c>
      <c r="C2669" s="38" t="s">
        <v>36</v>
      </c>
      <c r="D2669" s="38" t="s">
        <v>37</v>
      </c>
      <c r="E2669" s="38" t="s">
        <v>45</v>
      </c>
      <c r="F2669" s="38" t="s">
        <v>120</v>
      </c>
      <c r="G2669" s="35">
        <v>3674.51</v>
      </c>
      <c r="H2669" s="59">
        <v>443922734</v>
      </c>
      <c r="I2669" s="35">
        <v>0</v>
      </c>
      <c r="J2669" s="35">
        <v>0</v>
      </c>
      <c r="K2669" s="35">
        <v>0</v>
      </c>
      <c r="L2669" s="35">
        <v>0</v>
      </c>
      <c r="M2669" s="35">
        <v>9945.5300000000007</v>
      </c>
      <c r="N2669" s="38" t="s">
        <v>1385</v>
      </c>
      <c r="O2669" s="14">
        <f t="shared" si="245"/>
        <v>45919.766168981485</v>
      </c>
      <c r="P2669" s="19">
        <f t="shared" si="246"/>
        <v>45919.974502314821</v>
      </c>
      <c r="Q2669" s="20" t="str">
        <f t="shared" si="247"/>
        <v>19/09/2025</v>
      </c>
      <c r="R2669" s="13" t="str">
        <f t="shared" si="248"/>
        <v>23</v>
      </c>
      <c r="S2669" s="13" t="str">
        <f t="shared" si="249"/>
        <v>Fri</v>
      </c>
    </row>
    <row r="2670" spans="1:19" x14ac:dyDescent="0.25">
      <c r="A2670" s="60">
        <v>45919.766400462962</v>
      </c>
      <c r="B2670" s="61">
        <v>444694645</v>
      </c>
      <c r="C2670" s="37" t="s">
        <v>36</v>
      </c>
      <c r="D2670" s="37" t="s">
        <v>38</v>
      </c>
      <c r="E2670" s="37" t="s">
        <v>46</v>
      </c>
      <c r="F2670" s="37" t="s">
        <v>120</v>
      </c>
      <c r="G2670" s="36">
        <v>3675.31</v>
      </c>
      <c r="H2670" s="61">
        <v>443923001</v>
      </c>
      <c r="I2670" s="36">
        <v>0</v>
      </c>
      <c r="J2670" s="36">
        <v>0</v>
      </c>
      <c r="K2670" s="36">
        <v>0</v>
      </c>
      <c r="L2670" s="36">
        <v>3.55</v>
      </c>
      <c r="M2670" s="36">
        <v>9949.08</v>
      </c>
      <c r="N2670" s="37" t="s">
        <v>1799</v>
      </c>
      <c r="O2670" s="14">
        <f t="shared" si="245"/>
        <v>45919.766400462962</v>
      </c>
      <c r="P2670" s="19">
        <f t="shared" si="246"/>
        <v>45919.974733796298</v>
      </c>
      <c r="Q2670" s="20" t="str">
        <f t="shared" si="247"/>
        <v>19/09/2025</v>
      </c>
      <c r="R2670" s="13" t="str">
        <f t="shared" si="248"/>
        <v>23</v>
      </c>
      <c r="S2670" s="13" t="str">
        <f t="shared" si="249"/>
        <v>Fri</v>
      </c>
    </row>
    <row r="2671" spans="1:19" x14ac:dyDescent="0.25">
      <c r="A2671" s="58">
        <v>45919.766736111109</v>
      </c>
      <c r="B2671" s="59">
        <v>444695394</v>
      </c>
      <c r="C2671" s="38" t="s">
        <v>36</v>
      </c>
      <c r="D2671" s="38" t="s">
        <v>37</v>
      </c>
      <c r="E2671" s="38" t="s">
        <v>45</v>
      </c>
      <c r="F2671" s="38" t="s">
        <v>120</v>
      </c>
      <c r="G2671" s="35">
        <v>3675.52</v>
      </c>
      <c r="H2671" s="59">
        <v>443923771</v>
      </c>
      <c r="I2671" s="35">
        <v>0</v>
      </c>
      <c r="J2671" s="35">
        <v>0</v>
      </c>
      <c r="K2671" s="35">
        <v>0</v>
      </c>
      <c r="L2671" s="35">
        <v>0</v>
      </c>
      <c r="M2671" s="35">
        <v>9949.08</v>
      </c>
      <c r="N2671" s="38" t="s">
        <v>115</v>
      </c>
      <c r="O2671" s="14">
        <f t="shared" si="245"/>
        <v>45919.766736111109</v>
      </c>
      <c r="P2671" s="19">
        <f t="shared" si="246"/>
        <v>45919.975069444445</v>
      </c>
      <c r="Q2671" s="20" t="str">
        <f t="shared" si="247"/>
        <v>19/09/2025</v>
      </c>
      <c r="R2671" s="13" t="str">
        <f t="shared" si="248"/>
        <v>23</v>
      </c>
      <c r="S2671" s="13" t="str">
        <f t="shared" si="249"/>
        <v>Fri</v>
      </c>
    </row>
    <row r="2672" spans="1:19" x14ac:dyDescent="0.25">
      <c r="A2672" s="60">
        <v>45919.766863425924</v>
      </c>
      <c r="B2672" s="61">
        <v>444695533</v>
      </c>
      <c r="C2672" s="37" t="s">
        <v>36</v>
      </c>
      <c r="D2672" s="37" t="s">
        <v>38</v>
      </c>
      <c r="E2672" s="37" t="s">
        <v>46</v>
      </c>
      <c r="F2672" s="37" t="s">
        <v>120</v>
      </c>
      <c r="G2672" s="36">
        <v>3674.71</v>
      </c>
      <c r="H2672" s="61">
        <v>443923923</v>
      </c>
      <c r="I2672" s="36">
        <v>0</v>
      </c>
      <c r="J2672" s="36">
        <v>0</v>
      </c>
      <c r="K2672" s="36">
        <v>0</v>
      </c>
      <c r="L2672" s="36">
        <v>2.96</v>
      </c>
      <c r="M2672" s="36">
        <v>9952.0400000000009</v>
      </c>
      <c r="N2672" s="37" t="s">
        <v>1800</v>
      </c>
      <c r="O2672" s="14">
        <f t="shared" si="245"/>
        <v>45919.766863425924</v>
      </c>
      <c r="P2672" s="19">
        <f t="shared" si="246"/>
        <v>45919.97519675926</v>
      </c>
      <c r="Q2672" s="20" t="str">
        <f t="shared" si="247"/>
        <v>19/09/2025</v>
      </c>
      <c r="R2672" s="13" t="str">
        <f t="shared" si="248"/>
        <v>23</v>
      </c>
      <c r="S2672" s="13" t="str">
        <f t="shared" si="249"/>
        <v>Fri</v>
      </c>
    </row>
    <row r="2673" spans="1:19" x14ac:dyDescent="0.25">
      <c r="A2673" s="58">
        <v>45919.766967592594</v>
      </c>
      <c r="B2673" s="59">
        <v>444695602</v>
      </c>
      <c r="C2673" s="38" t="s">
        <v>36</v>
      </c>
      <c r="D2673" s="38" t="s">
        <v>37</v>
      </c>
      <c r="E2673" s="38" t="s">
        <v>45</v>
      </c>
      <c r="F2673" s="38" t="s">
        <v>120</v>
      </c>
      <c r="G2673" s="35">
        <v>3675.01</v>
      </c>
      <c r="H2673" s="59">
        <v>443923996</v>
      </c>
      <c r="I2673" s="35">
        <v>0</v>
      </c>
      <c r="J2673" s="35">
        <v>0</v>
      </c>
      <c r="K2673" s="35">
        <v>0</v>
      </c>
      <c r="L2673" s="35">
        <v>0</v>
      </c>
      <c r="M2673" s="35">
        <v>9952.0400000000009</v>
      </c>
      <c r="N2673" s="38" t="s">
        <v>119</v>
      </c>
      <c r="O2673" s="14">
        <f t="shared" si="245"/>
        <v>45919.766967592594</v>
      </c>
      <c r="P2673" s="19">
        <f t="shared" si="246"/>
        <v>45919.975300925929</v>
      </c>
      <c r="Q2673" s="20" t="str">
        <f t="shared" si="247"/>
        <v>19/09/2025</v>
      </c>
      <c r="R2673" s="13" t="str">
        <f t="shared" si="248"/>
        <v>23</v>
      </c>
      <c r="S2673" s="13" t="str">
        <f t="shared" si="249"/>
        <v>Fri</v>
      </c>
    </row>
    <row r="2674" spans="1:19" x14ac:dyDescent="0.25">
      <c r="A2674" s="60">
        <v>45919.767893518518</v>
      </c>
      <c r="B2674" s="61">
        <v>444696155</v>
      </c>
      <c r="C2674" s="37" t="s">
        <v>36</v>
      </c>
      <c r="D2674" s="37" t="s">
        <v>37</v>
      </c>
      <c r="E2674" s="37" t="s">
        <v>45</v>
      </c>
      <c r="F2674" s="37" t="s">
        <v>120</v>
      </c>
      <c r="G2674" s="36">
        <v>3674.31</v>
      </c>
      <c r="H2674" s="61">
        <v>443924604</v>
      </c>
      <c r="I2674" s="36">
        <v>0</v>
      </c>
      <c r="J2674" s="36">
        <v>0</v>
      </c>
      <c r="K2674" s="36">
        <v>0</v>
      </c>
      <c r="L2674" s="36">
        <v>0</v>
      </c>
      <c r="M2674" s="36">
        <v>9952.0400000000009</v>
      </c>
      <c r="N2674" s="37" t="s">
        <v>109</v>
      </c>
      <c r="O2674" s="14">
        <f t="shared" si="245"/>
        <v>45919.767893518518</v>
      </c>
      <c r="P2674" s="19">
        <f t="shared" si="246"/>
        <v>45919.976226851853</v>
      </c>
      <c r="Q2674" s="20" t="str">
        <f t="shared" si="247"/>
        <v>19/09/2025</v>
      </c>
      <c r="R2674" s="13" t="str">
        <f t="shared" si="248"/>
        <v>23</v>
      </c>
      <c r="S2674" s="13" t="str">
        <f t="shared" si="249"/>
        <v>Fri</v>
      </c>
    </row>
    <row r="2675" spans="1:19" x14ac:dyDescent="0.25">
      <c r="A2675" s="58">
        <v>45919.767905092594</v>
      </c>
      <c r="B2675" s="59">
        <v>444696156</v>
      </c>
      <c r="C2675" s="38" t="s">
        <v>36</v>
      </c>
      <c r="D2675" s="38" t="s">
        <v>37</v>
      </c>
      <c r="E2675" s="38" t="s">
        <v>45</v>
      </c>
      <c r="F2675" s="38" t="s">
        <v>120</v>
      </c>
      <c r="G2675" s="35">
        <v>3674.3</v>
      </c>
      <c r="H2675" s="59">
        <v>443924606</v>
      </c>
      <c r="I2675" s="35">
        <v>0</v>
      </c>
      <c r="J2675" s="35">
        <v>0</v>
      </c>
      <c r="K2675" s="35">
        <v>0</v>
      </c>
      <c r="L2675" s="35">
        <v>0</v>
      </c>
      <c r="M2675" s="35">
        <v>9952.0400000000009</v>
      </c>
      <c r="N2675" s="38" t="s">
        <v>52</v>
      </c>
      <c r="O2675" s="14">
        <f t="shared" si="245"/>
        <v>45919.767905092594</v>
      </c>
      <c r="P2675" s="19">
        <f t="shared" si="246"/>
        <v>45919.97623842593</v>
      </c>
      <c r="Q2675" s="20" t="str">
        <f t="shared" si="247"/>
        <v>19/09/2025</v>
      </c>
      <c r="R2675" s="13" t="str">
        <f t="shared" si="248"/>
        <v>23</v>
      </c>
      <c r="S2675" s="13" t="str">
        <f t="shared" si="249"/>
        <v>Fri</v>
      </c>
    </row>
    <row r="2676" spans="1:19" x14ac:dyDescent="0.25">
      <c r="A2676" s="60">
        <v>45919.767905092594</v>
      </c>
      <c r="B2676" s="61">
        <v>444696157</v>
      </c>
      <c r="C2676" s="37" t="s">
        <v>36</v>
      </c>
      <c r="D2676" s="37" t="s">
        <v>37</v>
      </c>
      <c r="E2676" s="37" t="s">
        <v>45</v>
      </c>
      <c r="F2676" s="37" t="s">
        <v>120</v>
      </c>
      <c r="G2676" s="36">
        <v>3674.29</v>
      </c>
      <c r="H2676" s="61">
        <v>443924607</v>
      </c>
      <c r="I2676" s="36">
        <v>0</v>
      </c>
      <c r="J2676" s="36">
        <v>0</v>
      </c>
      <c r="K2676" s="36">
        <v>0</v>
      </c>
      <c r="L2676" s="36">
        <v>0</v>
      </c>
      <c r="M2676" s="36">
        <v>9952.0400000000009</v>
      </c>
      <c r="N2676" s="37" t="s">
        <v>77</v>
      </c>
      <c r="O2676" s="14">
        <f t="shared" si="245"/>
        <v>45919.767905092594</v>
      </c>
      <c r="P2676" s="19">
        <f t="shared" si="246"/>
        <v>45919.97623842593</v>
      </c>
      <c r="Q2676" s="20" t="str">
        <f t="shared" si="247"/>
        <v>19/09/2025</v>
      </c>
      <c r="R2676" s="13" t="str">
        <f t="shared" si="248"/>
        <v>23</v>
      </c>
      <c r="S2676" s="13" t="str">
        <f t="shared" si="249"/>
        <v>Fri</v>
      </c>
    </row>
    <row r="2677" spans="1:19" x14ac:dyDescent="0.25">
      <c r="A2677" s="58">
        <v>45919.767905092594</v>
      </c>
      <c r="B2677" s="59">
        <v>444696158</v>
      </c>
      <c r="C2677" s="38" t="s">
        <v>36</v>
      </c>
      <c r="D2677" s="38" t="s">
        <v>37</v>
      </c>
      <c r="E2677" s="38" t="s">
        <v>45</v>
      </c>
      <c r="F2677" s="38" t="s">
        <v>120</v>
      </c>
      <c r="G2677" s="35">
        <v>3674.31</v>
      </c>
      <c r="H2677" s="59">
        <v>443924609</v>
      </c>
      <c r="I2677" s="35">
        <v>0</v>
      </c>
      <c r="J2677" s="35">
        <v>0</v>
      </c>
      <c r="K2677" s="35">
        <v>0</v>
      </c>
      <c r="L2677" s="35">
        <v>0</v>
      </c>
      <c r="M2677" s="35">
        <v>9952.0400000000009</v>
      </c>
      <c r="N2677" s="38" t="s">
        <v>47</v>
      </c>
      <c r="O2677" s="14">
        <f t="shared" si="245"/>
        <v>45919.767905092594</v>
      </c>
      <c r="P2677" s="19">
        <f t="shared" si="246"/>
        <v>45919.97623842593</v>
      </c>
      <c r="Q2677" s="20" t="str">
        <f t="shared" si="247"/>
        <v>19/09/2025</v>
      </c>
      <c r="R2677" s="13" t="str">
        <f t="shared" si="248"/>
        <v>23</v>
      </c>
      <c r="S2677" s="13" t="str">
        <f t="shared" si="249"/>
        <v>Fri</v>
      </c>
    </row>
    <row r="2678" spans="1:19" x14ac:dyDescent="0.25">
      <c r="A2678" s="60">
        <v>45919.767905092594</v>
      </c>
      <c r="B2678" s="61">
        <v>444696160</v>
      </c>
      <c r="C2678" s="37" t="s">
        <v>36</v>
      </c>
      <c r="D2678" s="37" t="s">
        <v>37</v>
      </c>
      <c r="E2678" s="37" t="s">
        <v>45</v>
      </c>
      <c r="F2678" s="37" t="s">
        <v>120</v>
      </c>
      <c r="G2678" s="36">
        <v>3674.34</v>
      </c>
      <c r="H2678" s="61">
        <v>443924611</v>
      </c>
      <c r="I2678" s="36">
        <v>0</v>
      </c>
      <c r="J2678" s="36">
        <v>0</v>
      </c>
      <c r="K2678" s="36">
        <v>0</v>
      </c>
      <c r="L2678" s="36">
        <v>0</v>
      </c>
      <c r="M2678" s="36">
        <v>9952.0400000000009</v>
      </c>
      <c r="N2678" s="37" t="s">
        <v>108</v>
      </c>
      <c r="O2678" s="14">
        <f t="shared" si="245"/>
        <v>45919.767905092594</v>
      </c>
      <c r="P2678" s="19">
        <f t="shared" si="246"/>
        <v>45919.97623842593</v>
      </c>
      <c r="Q2678" s="20" t="str">
        <f t="shared" si="247"/>
        <v>19/09/2025</v>
      </c>
      <c r="R2678" s="13" t="str">
        <f t="shared" si="248"/>
        <v>23</v>
      </c>
      <c r="S2678" s="13" t="str">
        <f t="shared" si="249"/>
        <v>Fri</v>
      </c>
    </row>
    <row r="2679" spans="1:19" x14ac:dyDescent="0.25">
      <c r="A2679" s="58">
        <v>45919.767916666664</v>
      </c>
      <c r="B2679" s="59">
        <v>444696162</v>
      </c>
      <c r="C2679" s="38" t="s">
        <v>36</v>
      </c>
      <c r="D2679" s="38" t="s">
        <v>37</v>
      </c>
      <c r="E2679" s="38" t="s">
        <v>45</v>
      </c>
      <c r="F2679" s="38" t="s">
        <v>120</v>
      </c>
      <c r="G2679" s="35">
        <v>3674.34</v>
      </c>
      <c r="H2679" s="59">
        <v>443924613</v>
      </c>
      <c r="I2679" s="35">
        <v>0</v>
      </c>
      <c r="J2679" s="35">
        <v>0</v>
      </c>
      <c r="K2679" s="35">
        <v>0</v>
      </c>
      <c r="L2679" s="35">
        <v>0</v>
      </c>
      <c r="M2679" s="35">
        <v>9952.0400000000009</v>
      </c>
      <c r="N2679" s="38" t="s">
        <v>48</v>
      </c>
      <c r="O2679" s="14">
        <f t="shared" si="245"/>
        <v>45919.767916666664</v>
      </c>
      <c r="P2679" s="19">
        <f t="shared" si="246"/>
        <v>45919.97625</v>
      </c>
      <c r="Q2679" s="20" t="str">
        <f t="shared" si="247"/>
        <v>19/09/2025</v>
      </c>
      <c r="R2679" s="13" t="str">
        <f t="shared" si="248"/>
        <v>23</v>
      </c>
      <c r="S2679" s="13" t="str">
        <f t="shared" si="249"/>
        <v>Fri</v>
      </c>
    </row>
    <row r="2680" spans="1:19" x14ac:dyDescent="0.25">
      <c r="A2680" s="60">
        <v>45919.767916666664</v>
      </c>
      <c r="B2680" s="61">
        <v>444696163</v>
      </c>
      <c r="C2680" s="37" t="s">
        <v>36</v>
      </c>
      <c r="D2680" s="37" t="s">
        <v>37</v>
      </c>
      <c r="E2680" s="37" t="s">
        <v>45</v>
      </c>
      <c r="F2680" s="37" t="s">
        <v>120</v>
      </c>
      <c r="G2680" s="36">
        <v>3674.29</v>
      </c>
      <c r="H2680" s="61">
        <v>443924614</v>
      </c>
      <c r="I2680" s="36">
        <v>0</v>
      </c>
      <c r="J2680" s="36">
        <v>0</v>
      </c>
      <c r="K2680" s="36">
        <v>0</v>
      </c>
      <c r="L2680" s="36">
        <v>0</v>
      </c>
      <c r="M2680" s="36">
        <v>9952.0400000000009</v>
      </c>
      <c r="N2680" s="37" t="s">
        <v>114</v>
      </c>
      <c r="O2680" s="14">
        <f t="shared" si="245"/>
        <v>45919.767916666664</v>
      </c>
      <c r="P2680" s="19">
        <f t="shared" si="246"/>
        <v>45919.97625</v>
      </c>
      <c r="Q2680" s="20" t="str">
        <f t="shared" si="247"/>
        <v>19/09/2025</v>
      </c>
      <c r="R2680" s="13" t="str">
        <f t="shared" si="248"/>
        <v>23</v>
      </c>
      <c r="S2680" s="13" t="str">
        <f t="shared" si="249"/>
        <v>Fri</v>
      </c>
    </row>
    <row r="2681" spans="1:19" x14ac:dyDescent="0.25">
      <c r="A2681" s="58">
        <v>45919.768125000002</v>
      </c>
      <c r="B2681" s="59">
        <v>444696333</v>
      </c>
      <c r="C2681" s="38" t="s">
        <v>36</v>
      </c>
      <c r="D2681" s="38" t="s">
        <v>37</v>
      </c>
      <c r="E2681" s="38" t="s">
        <v>45</v>
      </c>
      <c r="F2681" s="38" t="s">
        <v>120</v>
      </c>
      <c r="G2681" s="35">
        <v>3673.24</v>
      </c>
      <c r="H2681" s="59">
        <v>443924795</v>
      </c>
      <c r="I2681" s="35">
        <v>0</v>
      </c>
      <c r="J2681" s="35">
        <v>0</v>
      </c>
      <c r="K2681" s="35">
        <v>0</v>
      </c>
      <c r="L2681" s="35">
        <v>0</v>
      </c>
      <c r="M2681" s="35">
        <v>9952.0400000000009</v>
      </c>
      <c r="N2681" s="38" t="s">
        <v>81</v>
      </c>
      <c r="O2681" s="14">
        <f t="shared" si="245"/>
        <v>45919.768125000002</v>
      </c>
      <c r="P2681" s="19">
        <f t="shared" si="246"/>
        <v>45919.976458333338</v>
      </c>
      <c r="Q2681" s="20" t="str">
        <f t="shared" si="247"/>
        <v>19/09/2025</v>
      </c>
      <c r="R2681" s="13" t="str">
        <f t="shared" si="248"/>
        <v>23</v>
      </c>
      <c r="S2681" s="13" t="str">
        <f t="shared" si="249"/>
        <v>Fri</v>
      </c>
    </row>
    <row r="2682" spans="1:19" x14ac:dyDescent="0.25">
      <c r="A2682" s="60">
        <v>45919.768136574072</v>
      </c>
      <c r="B2682" s="61">
        <v>444696337</v>
      </c>
      <c r="C2682" s="37" t="s">
        <v>36</v>
      </c>
      <c r="D2682" s="37" t="s">
        <v>37</v>
      </c>
      <c r="E2682" s="37" t="s">
        <v>45</v>
      </c>
      <c r="F2682" s="37" t="s">
        <v>120</v>
      </c>
      <c r="G2682" s="36">
        <v>3673.35</v>
      </c>
      <c r="H2682" s="61">
        <v>443924799</v>
      </c>
      <c r="I2682" s="36">
        <v>0</v>
      </c>
      <c r="J2682" s="36">
        <v>0</v>
      </c>
      <c r="K2682" s="36">
        <v>0</v>
      </c>
      <c r="L2682" s="36">
        <v>0</v>
      </c>
      <c r="M2682" s="36">
        <v>9952.0400000000009</v>
      </c>
      <c r="N2682" s="37" t="s">
        <v>107</v>
      </c>
      <c r="O2682" s="14">
        <f t="shared" si="245"/>
        <v>45919.768136574072</v>
      </c>
      <c r="P2682" s="19">
        <f t="shared" si="246"/>
        <v>45919.976469907408</v>
      </c>
      <c r="Q2682" s="20" t="str">
        <f t="shared" si="247"/>
        <v>19/09/2025</v>
      </c>
      <c r="R2682" s="13" t="str">
        <f t="shared" si="248"/>
        <v>23</v>
      </c>
      <c r="S2682" s="13" t="str">
        <f t="shared" si="249"/>
        <v>Fri</v>
      </c>
    </row>
    <row r="2683" spans="1:19" x14ac:dyDescent="0.25">
      <c r="A2683" s="58">
        <v>45919.768530092595</v>
      </c>
      <c r="B2683" s="59">
        <v>444696539</v>
      </c>
      <c r="C2683" s="38" t="s">
        <v>36</v>
      </c>
      <c r="D2683" s="38" t="s">
        <v>38</v>
      </c>
      <c r="E2683" s="38" t="s">
        <v>46</v>
      </c>
      <c r="F2683" s="38" t="s">
        <v>120</v>
      </c>
      <c r="G2683" s="35">
        <v>3672.78</v>
      </c>
      <c r="H2683" s="59">
        <v>443925004</v>
      </c>
      <c r="I2683" s="35">
        <v>0</v>
      </c>
      <c r="J2683" s="35">
        <v>0</v>
      </c>
      <c r="K2683" s="35">
        <v>0</v>
      </c>
      <c r="L2683" s="35">
        <v>-1.53</v>
      </c>
      <c r="M2683" s="35">
        <v>9950.51</v>
      </c>
      <c r="N2683" s="38" t="s">
        <v>1801</v>
      </c>
      <c r="O2683" s="14">
        <f t="shared" si="245"/>
        <v>45919.768530092595</v>
      </c>
      <c r="P2683" s="19">
        <f t="shared" si="246"/>
        <v>45919.976863425931</v>
      </c>
      <c r="Q2683" s="20" t="str">
        <f t="shared" si="247"/>
        <v>19/09/2025</v>
      </c>
      <c r="R2683" s="13" t="str">
        <f t="shared" si="248"/>
        <v>23</v>
      </c>
      <c r="S2683" s="13" t="str">
        <f t="shared" si="249"/>
        <v>Fri</v>
      </c>
    </row>
    <row r="2684" spans="1:19" x14ac:dyDescent="0.25">
      <c r="A2684" s="60">
        <v>45919.768634259257</v>
      </c>
      <c r="B2684" s="61">
        <v>444696633</v>
      </c>
      <c r="C2684" s="37" t="s">
        <v>36</v>
      </c>
      <c r="D2684" s="37" t="s">
        <v>38</v>
      </c>
      <c r="E2684" s="37" t="s">
        <v>46</v>
      </c>
      <c r="F2684" s="37" t="s">
        <v>120</v>
      </c>
      <c r="G2684" s="36">
        <v>3672.5</v>
      </c>
      <c r="H2684" s="61">
        <v>443925107</v>
      </c>
      <c r="I2684" s="36">
        <v>0</v>
      </c>
      <c r="J2684" s="36">
        <v>0</v>
      </c>
      <c r="K2684" s="36">
        <v>0</v>
      </c>
      <c r="L2684" s="36">
        <v>-3.02</v>
      </c>
      <c r="M2684" s="36">
        <v>9947.49</v>
      </c>
      <c r="N2684" s="37" t="s">
        <v>1802</v>
      </c>
      <c r="O2684" s="14">
        <f t="shared" si="245"/>
        <v>45919.768634259257</v>
      </c>
      <c r="P2684" s="19">
        <f t="shared" si="246"/>
        <v>45919.976967592593</v>
      </c>
      <c r="Q2684" s="20" t="str">
        <f t="shared" si="247"/>
        <v>19/09/2025</v>
      </c>
      <c r="R2684" s="13" t="str">
        <f t="shared" si="248"/>
        <v>23</v>
      </c>
      <c r="S2684" s="13" t="str">
        <f t="shared" si="249"/>
        <v>Fri</v>
      </c>
    </row>
    <row r="2685" spans="1:19" x14ac:dyDescent="0.25">
      <c r="A2685" s="58">
        <v>45919.769537037035</v>
      </c>
      <c r="B2685" s="59">
        <v>444697488</v>
      </c>
      <c r="C2685" s="38" t="s">
        <v>36</v>
      </c>
      <c r="D2685" s="38" t="s">
        <v>38</v>
      </c>
      <c r="E2685" s="38" t="s">
        <v>46</v>
      </c>
      <c r="F2685" s="38" t="s">
        <v>120</v>
      </c>
      <c r="G2685" s="35">
        <v>3672.02</v>
      </c>
      <c r="H2685" s="59">
        <v>443926094</v>
      </c>
      <c r="I2685" s="35">
        <v>0</v>
      </c>
      <c r="J2685" s="35">
        <v>0</v>
      </c>
      <c r="K2685" s="35">
        <v>0</v>
      </c>
      <c r="L2685" s="35">
        <v>-2.99</v>
      </c>
      <c r="M2685" s="35">
        <v>9944.5</v>
      </c>
      <c r="N2685" s="38" t="s">
        <v>1803</v>
      </c>
      <c r="O2685" s="14">
        <f t="shared" si="245"/>
        <v>45919.769537037035</v>
      </c>
      <c r="P2685" s="19">
        <f t="shared" si="246"/>
        <v>45919.977870370371</v>
      </c>
      <c r="Q2685" s="20" t="str">
        <f t="shared" si="247"/>
        <v>19/09/2025</v>
      </c>
      <c r="R2685" s="13" t="str">
        <f t="shared" si="248"/>
        <v>23</v>
      </c>
      <c r="S2685" s="13" t="str">
        <f t="shared" si="249"/>
        <v>Fri</v>
      </c>
    </row>
    <row r="2686" spans="1:19" x14ac:dyDescent="0.25">
      <c r="A2686" s="60">
        <v>45919.769618055558</v>
      </c>
      <c r="B2686" s="61">
        <v>444697556</v>
      </c>
      <c r="C2686" s="37" t="s">
        <v>36</v>
      </c>
      <c r="D2686" s="37" t="s">
        <v>38</v>
      </c>
      <c r="E2686" s="37" t="s">
        <v>46</v>
      </c>
      <c r="F2686" s="37" t="s">
        <v>120</v>
      </c>
      <c r="G2686" s="36">
        <v>3671.8</v>
      </c>
      <c r="H2686" s="61">
        <v>443926167</v>
      </c>
      <c r="I2686" s="36">
        <v>0</v>
      </c>
      <c r="J2686" s="36">
        <v>0</v>
      </c>
      <c r="K2686" s="36">
        <v>0</v>
      </c>
      <c r="L2686" s="36">
        <v>-2.54</v>
      </c>
      <c r="M2686" s="36">
        <v>9941.9599999999991</v>
      </c>
      <c r="N2686" s="37" t="s">
        <v>1804</v>
      </c>
      <c r="O2686" s="14">
        <f t="shared" si="245"/>
        <v>45919.769618055558</v>
      </c>
      <c r="P2686" s="19">
        <f t="shared" si="246"/>
        <v>45919.977951388893</v>
      </c>
      <c r="Q2686" s="20" t="str">
        <f t="shared" si="247"/>
        <v>19/09/2025</v>
      </c>
      <c r="R2686" s="13" t="str">
        <f t="shared" si="248"/>
        <v>23</v>
      </c>
      <c r="S2686" s="13" t="str">
        <f t="shared" si="249"/>
        <v>Fri</v>
      </c>
    </row>
    <row r="2687" spans="1:19" x14ac:dyDescent="0.25">
      <c r="A2687" s="58">
        <v>45919.770104166666</v>
      </c>
      <c r="B2687" s="59">
        <v>444697904</v>
      </c>
      <c r="C2687" s="38" t="s">
        <v>36</v>
      </c>
      <c r="D2687" s="38" t="s">
        <v>38</v>
      </c>
      <c r="E2687" s="38" t="s">
        <v>46</v>
      </c>
      <c r="F2687" s="38" t="s">
        <v>120</v>
      </c>
      <c r="G2687" s="35">
        <v>3671.48</v>
      </c>
      <c r="H2687" s="59">
        <v>443926530</v>
      </c>
      <c r="I2687" s="35">
        <v>0</v>
      </c>
      <c r="J2687" s="35">
        <v>0</v>
      </c>
      <c r="K2687" s="35">
        <v>0</v>
      </c>
      <c r="L2687" s="35">
        <v>-3.04</v>
      </c>
      <c r="M2687" s="35">
        <v>9938.92</v>
      </c>
      <c r="N2687" s="38" t="s">
        <v>1805</v>
      </c>
      <c r="O2687" s="14">
        <f t="shared" si="245"/>
        <v>45919.770104166666</v>
      </c>
      <c r="P2687" s="19">
        <f t="shared" si="246"/>
        <v>45919.978437500002</v>
      </c>
      <c r="Q2687" s="20" t="str">
        <f t="shared" si="247"/>
        <v>19/09/2025</v>
      </c>
      <c r="R2687" s="13" t="str">
        <f t="shared" si="248"/>
        <v>23</v>
      </c>
      <c r="S2687" s="13" t="str">
        <f t="shared" si="249"/>
        <v>Fri</v>
      </c>
    </row>
    <row r="2688" spans="1:19" x14ac:dyDescent="0.25">
      <c r="A2688" s="60">
        <v>45919.770104166666</v>
      </c>
      <c r="B2688" s="61">
        <v>444697905</v>
      </c>
      <c r="C2688" s="37" t="s">
        <v>36</v>
      </c>
      <c r="D2688" s="37" t="s">
        <v>38</v>
      </c>
      <c r="E2688" s="37" t="s">
        <v>46</v>
      </c>
      <c r="F2688" s="37" t="s">
        <v>120</v>
      </c>
      <c r="G2688" s="36">
        <v>3671.48</v>
      </c>
      <c r="H2688" s="61">
        <v>443926531</v>
      </c>
      <c r="I2688" s="36">
        <v>0</v>
      </c>
      <c r="J2688" s="36">
        <v>0</v>
      </c>
      <c r="K2688" s="36">
        <v>0</v>
      </c>
      <c r="L2688" s="36">
        <v>-3.03</v>
      </c>
      <c r="M2688" s="36">
        <v>9935.89</v>
      </c>
      <c r="N2688" s="37" t="s">
        <v>1805</v>
      </c>
      <c r="O2688" s="14">
        <f t="shared" si="245"/>
        <v>45919.770104166666</v>
      </c>
      <c r="P2688" s="19">
        <f t="shared" si="246"/>
        <v>45919.978437500002</v>
      </c>
      <c r="Q2688" s="20" t="str">
        <f t="shared" si="247"/>
        <v>19/09/2025</v>
      </c>
      <c r="R2688" s="13" t="str">
        <f t="shared" si="248"/>
        <v>23</v>
      </c>
      <c r="S2688" s="13" t="str">
        <f t="shared" si="249"/>
        <v>Fri</v>
      </c>
    </row>
    <row r="2689" spans="1:19" x14ac:dyDescent="0.25">
      <c r="A2689" s="58">
        <v>45919.770254629628</v>
      </c>
      <c r="B2689" s="59">
        <v>444698028</v>
      </c>
      <c r="C2689" s="38" t="s">
        <v>36</v>
      </c>
      <c r="D2689" s="38" t="s">
        <v>38</v>
      </c>
      <c r="E2689" s="38" t="s">
        <v>46</v>
      </c>
      <c r="F2689" s="38" t="s">
        <v>120</v>
      </c>
      <c r="G2689" s="35">
        <v>3671.28</v>
      </c>
      <c r="H2689" s="59">
        <v>443926655</v>
      </c>
      <c r="I2689" s="35">
        <v>0</v>
      </c>
      <c r="J2689" s="35">
        <v>0</v>
      </c>
      <c r="K2689" s="35">
        <v>0</v>
      </c>
      <c r="L2689" s="35">
        <v>-3.02</v>
      </c>
      <c r="M2689" s="35">
        <v>9932.8700000000008</v>
      </c>
      <c r="N2689" s="38" t="s">
        <v>1806</v>
      </c>
      <c r="O2689" s="14">
        <f t="shared" si="245"/>
        <v>45919.770254629628</v>
      </c>
      <c r="P2689" s="19">
        <f t="shared" si="246"/>
        <v>45919.978587962964</v>
      </c>
      <c r="Q2689" s="20" t="str">
        <f t="shared" si="247"/>
        <v>19/09/2025</v>
      </c>
      <c r="R2689" s="13" t="str">
        <f t="shared" si="248"/>
        <v>23</v>
      </c>
      <c r="S2689" s="13" t="str">
        <f t="shared" si="249"/>
        <v>Fri</v>
      </c>
    </row>
    <row r="2690" spans="1:19" x14ac:dyDescent="0.25">
      <c r="A2690" s="60">
        <v>45919.770254629628</v>
      </c>
      <c r="B2690" s="61">
        <v>444698029</v>
      </c>
      <c r="C2690" s="37" t="s">
        <v>36</v>
      </c>
      <c r="D2690" s="37" t="s">
        <v>38</v>
      </c>
      <c r="E2690" s="37" t="s">
        <v>46</v>
      </c>
      <c r="F2690" s="37" t="s">
        <v>120</v>
      </c>
      <c r="G2690" s="36">
        <v>3671.28</v>
      </c>
      <c r="H2690" s="61">
        <v>443926656</v>
      </c>
      <c r="I2690" s="36">
        <v>0</v>
      </c>
      <c r="J2690" s="36">
        <v>0</v>
      </c>
      <c r="K2690" s="36">
        <v>0</v>
      </c>
      <c r="L2690" s="36">
        <v>-3.01</v>
      </c>
      <c r="M2690" s="36">
        <v>9929.86</v>
      </c>
      <c r="N2690" s="37" t="s">
        <v>1806</v>
      </c>
      <c r="O2690" s="14">
        <f t="shared" si="245"/>
        <v>45919.770254629628</v>
      </c>
      <c r="P2690" s="19">
        <f t="shared" si="246"/>
        <v>45919.978587962964</v>
      </c>
      <c r="Q2690" s="20" t="str">
        <f t="shared" si="247"/>
        <v>19/09/2025</v>
      </c>
      <c r="R2690" s="13" t="str">
        <f t="shared" si="248"/>
        <v>23</v>
      </c>
      <c r="S2690" s="13" t="str">
        <f t="shared" si="249"/>
        <v>Fri</v>
      </c>
    </row>
    <row r="2691" spans="1:19" x14ac:dyDescent="0.25">
      <c r="A2691" s="58">
        <v>45919.770254629628</v>
      </c>
      <c r="B2691" s="59">
        <v>444698030</v>
      </c>
      <c r="C2691" s="38" t="s">
        <v>36</v>
      </c>
      <c r="D2691" s="38" t="s">
        <v>38</v>
      </c>
      <c r="E2691" s="38" t="s">
        <v>46</v>
      </c>
      <c r="F2691" s="38" t="s">
        <v>120</v>
      </c>
      <c r="G2691" s="35">
        <v>3671.28</v>
      </c>
      <c r="H2691" s="59">
        <v>443926657</v>
      </c>
      <c r="I2691" s="35">
        <v>0</v>
      </c>
      <c r="J2691" s="35">
        <v>0</v>
      </c>
      <c r="K2691" s="35">
        <v>0</v>
      </c>
      <c r="L2691" s="35">
        <v>-3.03</v>
      </c>
      <c r="M2691" s="35">
        <v>9926.83</v>
      </c>
      <c r="N2691" s="38" t="s">
        <v>1806</v>
      </c>
      <c r="O2691" s="14">
        <f t="shared" si="245"/>
        <v>45919.770254629628</v>
      </c>
      <c r="P2691" s="19">
        <f t="shared" si="246"/>
        <v>45919.978587962964</v>
      </c>
      <c r="Q2691" s="20" t="str">
        <f t="shared" si="247"/>
        <v>19/09/2025</v>
      </c>
      <c r="R2691" s="13" t="str">
        <f t="shared" si="248"/>
        <v>23</v>
      </c>
      <c r="S2691" s="13" t="str">
        <f t="shared" si="249"/>
        <v>Fri</v>
      </c>
    </row>
    <row r="2692" spans="1:19" x14ac:dyDescent="0.25">
      <c r="A2692" s="60">
        <v>45919.770254629628</v>
      </c>
      <c r="B2692" s="61">
        <v>444698031</v>
      </c>
      <c r="C2692" s="37" t="s">
        <v>36</v>
      </c>
      <c r="D2692" s="37" t="s">
        <v>38</v>
      </c>
      <c r="E2692" s="37" t="s">
        <v>46</v>
      </c>
      <c r="F2692" s="37" t="s">
        <v>120</v>
      </c>
      <c r="G2692" s="36">
        <v>3671.28</v>
      </c>
      <c r="H2692" s="61">
        <v>443926658</v>
      </c>
      <c r="I2692" s="36">
        <v>0</v>
      </c>
      <c r="J2692" s="36">
        <v>0</v>
      </c>
      <c r="K2692" s="36">
        <v>0</v>
      </c>
      <c r="L2692" s="36">
        <v>-3.06</v>
      </c>
      <c r="M2692" s="36">
        <v>9923.77</v>
      </c>
      <c r="N2692" s="37" t="s">
        <v>1806</v>
      </c>
      <c r="O2692" s="14">
        <f t="shared" si="245"/>
        <v>45919.770254629628</v>
      </c>
      <c r="P2692" s="19">
        <f t="shared" si="246"/>
        <v>45919.978587962964</v>
      </c>
      <c r="Q2692" s="20" t="str">
        <f t="shared" si="247"/>
        <v>19/09/2025</v>
      </c>
      <c r="R2692" s="13" t="str">
        <f t="shared" si="248"/>
        <v>23</v>
      </c>
      <c r="S2692" s="13" t="str">
        <f t="shared" si="249"/>
        <v>Fri</v>
      </c>
    </row>
    <row r="2693" spans="1:19" x14ac:dyDescent="0.25">
      <c r="A2693" s="58">
        <v>45919.770254629628</v>
      </c>
      <c r="B2693" s="59">
        <v>444698032</v>
      </c>
      <c r="C2693" s="38" t="s">
        <v>36</v>
      </c>
      <c r="D2693" s="38" t="s">
        <v>38</v>
      </c>
      <c r="E2693" s="38" t="s">
        <v>46</v>
      </c>
      <c r="F2693" s="38" t="s">
        <v>120</v>
      </c>
      <c r="G2693" s="35">
        <v>3671.28</v>
      </c>
      <c r="H2693" s="59">
        <v>443926659</v>
      </c>
      <c r="I2693" s="35">
        <v>0</v>
      </c>
      <c r="J2693" s="35">
        <v>0</v>
      </c>
      <c r="K2693" s="35">
        <v>0</v>
      </c>
      <c r="L2693" s="35">
        <v>-3.01</v>
      </c>
      <c r="M2693" s="35">
        <v>9920.76</v>
      </c>
      <c r="N2693" s="38" t="s">
        <v>1806</v>
      </c>
      <c r="O2693" s="14">
        <f t="shared" si="245"/>
        <v>45919.770254629628</v>
      </c>
      <c r="P2693" s="19">
        <f t="shared" si="246"/>
        <v>45919.978587962964</v>
      </c>
      <c r="Q2693" s="20" t="str">
        <f t="shared" si="247"/>
        <v>19/09/2025</v>
      </c>
      <c r="R2693" s="13" t="str">
        <f t="shared" si="248"/>
        <v>23</v>
      </c>
      <c r="S2693" s="13" t="str">
        <f t="shared" si="249"/>
        <v>Fri</v>
      </c>
    </row>
    <row r="2694" spans="1:19" x14ac:dyDescent="0.25">
      <c r="A2694" s="60">
        <v>45919.771284722221</v>
      </c>
      <c r="B2694" s="61">
        <v>444699174</v>
      </c>
      <c r="C2694" s="37" t="s">
        <v>36</v>
      </c>
      <c r="D2694" s="37" t="s">
        <v>38</v>
      </c>
      <c r="E2694" s="37" t="s">
        <v>46</v>
      </c>
      <c r="F2694" s="37" t="s">
        <v>120</v>
      </c>
      <c r="G2694" s="36">
        <v>3670.22</v>
      </c>
      <c r="H2694" s="61">
        <v>443927825</v>
      </c>
      <c r="I2694" s="36">
        <v>0</v>
      </c>
      <c r="J2694" s="36">
        <v>0</v>
      </c>
      <c r="K2694" s="36">
        <v>0</v>
      </c>
      <c r="L2694" s="36">
        <v>-3.13</v>
      </c>
      <c r="M2694" s="36">
        <v>9917.6299999999992</v>
      </c>
      <c r="N2694" s="37" t="s">
        <v>1807</v>
      </c>
      <c r="O2694" s="14">
        <f t="shared" si="245"/>
        <v>45919.771284722221</v>
      </c>
      <c r="P2694" s="19">
        <f t="shared" si="246"/>
        <v>45919.979618055557</v>
      </c>
      <c r="Q2694" s="20" t="str">
        <f t="shared" si="247"/>
        <v>19/09/2025</v>
      </c>
      <c r="R2694" s="13" t="str">
        <f t="shared" si="248"/>
        <v>23</v>
      </c>
      <c r="S2694" s="13" t="str">
        <f t="shared" si="249"/>
        <v>Fri</v>
      </c>
    </row>
    <row r="2695" spans="1:19" x14ac:dyDescent="0.25">
      <c r="A2695" s="58">
        <v>45919.771307870367</v>
      </c>
      <c r="B2695" s="59">
        <v>444699189</v>
      </c>
      <c r="C2695" s="38" t="s">
        <v>36</v>
      </c>
      <c r="D2695" s="38" t="s">
        <v>38</v>
      </c>
      <c r="E2695" s="38" t="s">
        <v>46</v>
      </c>
      <c r="F2695" s="38" t="s">
        <v>120</v>
      </c>
      <c r="G2695" s="35">
        <v>3670.02</v>
      </c>
      <c r="H2695" s="59">
        <v>443927841</v>
      </c>
      <c r="I2695" s="35">
        <v>0</v>
      </c>
      <c r="J2695" s="35">
        <v>0</v>
      </c>
      <c r="K2695" s="35">
        <v>0</v>
      </c>
      <c r="L2695" s="35">
        <v>-3.22</v>
      </c>
      <c r="M2695" s="35">
        <v>9914.41</v>
      </c>
      <c r="N2695" s="38" t="s">
        <v>1808</v>
      </c>
      <c r="O2695" s="14">
        <f t="shared" si="245"/>
        <v>45919.771307870367</v>
      </c>
      <c r="P2695" s="19">
        <f t="shared" si="246"/>
        <v>45919.979641203703</v>
      </c>
      <c r="Q2695" s="20" t="str">
        <f t="shared" si="247"/>
        <v>19/09/2025</v>
      </c>
      <c r="R2695" s="13" t="str">
        <f t="shared" si="248"/>
        <v>23</v>
      </c>
      <c r="S2695" s="13" t="str">
        <f t="shared" si="249"/>
        <v>Fri</v>
      </c>
    </row>
    <row r="2696" spans="1:19" x14ac:dyDescent="0.25">
      <c r="A2696" s="60">
        <v>45919.772523148145</v>
      </c>
      <c r="B2696" s="61">
        <v>444700305</v>
      </c>
      <c r="C2696" s="37" t="s">
        <v>36</v>
      </c>
      <c r="D2696" s="37" t="s">
        <v>38</v>
      </c>
      <c r="E2696" s="37" t="s">
        <v>45</v>
      </c>
      <c r="F2696" s="37" t="s">
        <v>120</v>
      </c>
      <c r="G2696" s="36">
        <v>3669.08</v>
      </c>
      <c r="H2696" s="61">
        <v>443928958</v>
      </c>
      <c r="I2696" s="36">
        <v>0</v>
      </c>
      <c r="J2696" s="36">
        <v>0</v>
      </c>
      <c r="K2696" s="36">
        <v>0</v>
      </c>
      <c r="L2696" s="36">
        <v>0</v>
      </c>
      <c r="M2696" s="36">
        <v>9914.41</v>
      </c>
      <c r="N2696" s="37" t="s">
        <v>115</v>
      </c>
      <c r="O2696" s="14">
        <f t="shared" si="245"/>
        <v>45919.772523148145</v>
      </c>
      <c r="P2696" s="19">
        <f t="shared" si="246"/>
        <v>45919.980856481481</v>
      </c>
      <c r="Q2696" s="20" t="str">
        <f t="shared" si="247"/>
        <v>19/09/2025</v>
      </c>
      <c r="R2696" s="13" t="str">
        <f t="shared" si="248"/>
        <v>23</v>
      </c>
      <c r="S2696" s="13" t="str">
        <f t="shared" si="249"/>
        <v>Fri</v>
      </c>
    </row>
    <row r="2697" spans="1:19" x14ac:dyDescent="0.25">
      <c r="A2697" s="58">
        <v>45919.772534722222</v>
      </c>
      <c r="B2697" s="59">
        <v>444700307</v>
      </c>
      <c r="C2697" s="38" t="s">
        <v>36</v>
      </c>
      <c r="D2697" s="38" t="s">
        <v>38</v>
      </c>
      <c r="E2697" s="38" t="s">
        <v>45</v>
      </c>
      <c r="F2697" s="38" t="s">
        <v>120</v>
      </c>
      <c r="G2697" s="35">
        <v>3669</v>
      </c>
      <c r="H2697" s="59">
        <v>443928960</v>
      </c>
      <c r="I2697" s="35">
        <v>0</v>
      </c>
      <c r="J2697" s="35">
        <v>0</v>
      </c>
      <c r="K2697" s="35">
        <v>0</v>
      </c>
      <c r="L2697" s="35">
        <v>0</v>
      </c>
      <c r="M2697" s="35">
        <v>9914.41</v>
      </c>
      <c r="N2697" s="38" t="s">
        <v>119</v>
      </c>
      <c r="O2697" s="14">
        <f t="shared" si="245"/>
        <v>45919.772534722222</v>
      </c>
      <c r="P2697" s="19">
        <f t="shared" si="246"/>
        <v>45919.980868055558</v>
      </c>
      <c r="Q2697" s="20" t="str">
        <f t="shared" si="247"/>
        <v>19/09/2025</v>
      </c>
      <c r="R2697" s="13" t="str">
        <f t="shared" si="248"/>
        <v>23</v>
      </c>
      <c r="S2697" s="13" t="str">
        <f t="shared" si="249"/>
        <v>Fri</v>
      </c>
    </row>
    <row r="2698" spans="1:19" x14ac:dyDescent="0.25">
      <c r="A2698" s="60">
        <v>45919.772534722222</v>
      </c>
      <c r="B2698" s="61">
        <v>444700310</v>
      </c>
      <c r="C2698" s="37" t="s">
        <v>36</v>
      </c>
      <c r="D2698" s="37" t="s">
        <v>38</v>
      </c>
      <c r="E2698" s="37" t="s">
        <v>45</v>
      </c>
      <c r="F2698" s="37" t="s">
        <v>120</v>
      </c>
      <c r="G2698" s="36">
        <v>3669.07</v>
      </c>
      <c r="H2698" s="61">
        <v>443928963</v>
      </c>
      <c r="I2698" s="36">
        <v>0</v>
      </c>
      <c r="J2698" s="36">
        <v>0</v>
      </c>
      <c r="K2698" s="36">
        <v>0</v>
      </c>
      <c r="L2698" s="36">
        <v>0</v>
      </c>
      <c r="M2698" s="36">
        <v>9914.41</v>
      </c>
      <c r="N2698" s="37" t="s">
        <v>116</v>
      </c>
      <c r="O2698" s="14">
        <f t="shared" si="245"/>
        <v>45919.772534722222</v>
      </c>
      <c r="P2698" s="19">
        <f t="shared" si="246"/>
        <v>45919.980868055558</v>
      </c>
      <c r="Q2698" s="20" t="str">
        <f t="shared" si="247"/>
        <v>19/09/2025</v>
      </c>
      <c r="R2698" s="13" t="str">
        <f t="shared" si="248"/>
        <v>23</v>
      </c>
      <c r="S2698" s="13" t="str">
        <f t="shared" si="249"/>
        <v>Fri</v>
      </c>
    </row>
    <row r="2699" spans="1:19" x14ac:dyDescent="0.25">
      <c r="A2699" s="58">
        <v>45919.774606481478</v>
      </c>
      <c r="B2699" s="59">
        <v>444701814</v>
      </c>
      <c r="C2699" s="38" t="s">
        <v>36</v>
      </c>
      <c r="D2699" s="38" t="s">
        <v>38</v>
      </c>
      <c r="E2699" s="38" t="s">
        <v>45</v>
      </c>
      <c r="F2699" s="38" t="s">
        <v>120</v>
      </c>
      <c r="G2699" s="35">
        <v>3670.24</v>
      </c>
      <c r="H2699" s="59">
        <v>443930481</v>
      </c>
      <c r="I2699" s="35">
        <v>0</v>
      </c>
      <c r="J2699" s="35">
        <v>0</v>
      </c>
      <c r="K2699" s="35">
        <v>0</v>
      </c>
      <c r="L2699" s="35">
        <v>0</v>
      </c>
      <c r="M2699" s="35">
        <v>9914.41</v>
      </c>
      <c r="N2699" s="38" t="s">
        <v>109</v>
      </c>
      <c r="O2699" s="14">
        <f t="shared" si="245"/>
        <v>45919.774606481478</v>
      </c>
      <c r="P2699" s="19">
        <f t="shared" si="246"/>
        <v>45919.982939814814</v>
      </c>
      <c r="Q2699" s="20" t="str">
        <f t="shared" si="247"/>
        <v>19/09/2025</v>
      </c>
      <c r="R2699" s="13" t="str">
        <f t="shared" si="248"/>
        <v>23</v>
      </c>
      <c r="S2699" s="13" t="str">
        <f t="shared" si="249"/>
        <v>Fri</v>
      </c>
    </row>
    <row r="2700" spans="1:19" x14ac:dyDescent="0.25">
      <c r="A2700" s="60">
        <v>45919.774618055555</v>
      </c>
      <c r="B2700" s="61">
        <v>444701816</v>
      </c>
      <c r="C2700" s="37" t="s">
        <v>36</v>
      </c>
      <c r="D2700" s="37" t="s">
        <v>38</v>
      </c>
      <c r="E2700" s="37" t="s">
        <v>45</v>
      </c>
      <c r="F2700" s="37" t="s">
        <v>120</v>
      </c>
      <c r="G2700" s="36">
        <v>3670.25</v>
      </c>
      <c r="H2700" s="61">
        <v>443930483</v>
      </c>
      <c r="I2700" s="36">
        <v>0</v>
      </c>
      <c r="J2700" s="36">
        <v>0</v>
      </c>
      <c r="K2700" s="36">
        <v>0</v>
      </c>
      <c r="L2700" s="36">
        <v>0</v>
      </c>
      <c r="M2700" s="36">
        <v>9914.41</v>
      </c>
      <c r="N2700" s="37" t="s">
        <v>108</v>
      </c>
      <c r="O2700" s="14">
        <f t="shared" si="245"/>
        <v>45919.774618055555</v>
      </c>
      <c r="P2700" s="19">
        <f t="shared" si="246"/>
        <v>45919.982951388891</v>
      </c>
      <c r="Q2700" s="20" t="str">
        <f t="shared" si="247"/>
        <v>19/09/2025</v>
      </c>
      <c r="R2700" s="13" t="str">
        <f t="shared" si="248"/>
        <v>23</v>
      </c>
      <c r="S2700" s="13" t="str">
        <f t="shared" si="249"/>
        <v>Fri</v>
      </c>
    </row>
    <row r="2701" spans="1:19" x14ac:dyDescent="0.25">
      <c r="A2701" s="58">
        <v>45919.774618055555</v>
      </c>
      <c r="B2701" s="59">
        <v>444701817</v>
      </c>
      <c r="C2701" s="38" t="s">
        <v>36</v>
      </c>
      <c r="D2701" s="38" t="s">
        <v>38</v>
      </c>
      <c r="E2701" s="38" t="s">
        <v>45</v>
      </c>
      <c r="F2701" s="38" t="s">
        <v>120</v>
      </c>
      <c r="G2701" s="35">
        <v>3670.2</v>
      </c>
      <c r="H2701" s="59">
        <v>443930485</v>
      </c>
      <c r="I2701" s="35">
        <v>0</v>
      </c>
      <c r="J2701" s="35">
        <v>0</v>
      </c>
      <c r="K2701" s="35">
        <v>0</v>
      </c>
      <c r="L2701" s="35">
        <v>0</v>
      </c>
      <c r="M2701" s="35">
        <v>9914.41</v>
      </c>
      <c r="N2701" s="38" t="s">
        <v>114</v>
      </c>
      <c r="O2701" s="14">
        <f t="shared" si="245"/>
        <v>45919.774618055555</v>
      </c>
      <c r="P2701" s="19">
        <f t="shared" si="246"/>
        <v>45919.982951388891</v>
      </c>
      <c r="Q2701" s="20" t="str">
        <f t="shared" si="247"/>
        <v>19/09/2025</v>
      </c>
      <c r="R2701" s="13" t="str">
        <f t="shared" si="248"/>
        <v>23</v>
      </c>
      <c r="S2701" s="13" t="str">
        <f t="shared" si="249"/>
        <v>Fri</v>
      </c>
    </row>
    <row r="2702" spans="1:19" x14ac:dyDescent="0.25">
      <c r="A2702" s="60">
        <v>45919.775416666664</v>
      </c>
      <c r="B2702" s="61">
        <v>444702233</v>
      </c>
      <c r="C2702" s="37" t="s">
        <v>36</v>
      </c>
      <c r="D2702" s="37" t="s">
        <v>37</v>
      </c>
      <c r="E2702" s="37" t="s">
        <v>45</v>
      </c>
      <c r="F2702" s="37" t="s">
        <v>120</v>
      </c>
      <c r="G2702" s="36">
        <v>3671.04</v>
      </c>
      <c r="H2702" s="61">
        <v>443930937</v>
      </c>
      <c r="I2702" s="36">
        <v>0</v>
      </c>
      <c r="J2702" s="36">
        <v>0</v>
      </c>
      <c r="K2702" s="36">
        <v>0</v>
      </c>
      <c r="L2702" s="36">
        <v>0</v>
      </c>
      <c r="M2702" s="36">
        <v>9914.41</v>
      </c>
      <c r="N2702" s="37" t="s">
        <v>107</v>
      </c>
      <c r="O2702" s="14">
        <f t="shared" si="245"/>
        <v>45919.775416666664</v>
      </c>
      <c r="P2702" s="19">
        <f t="shared" si="246"/>
        <v>45919.983749999999</v>
      </c>
      <c r="Q2702" s="20" t="str">
        <f t="shared" si="247"/>
        <v>19/09/2025</v>
      </c>
      <c r="R2702" s="13" t="str">
        <f t="shared" si="248"/>
        <v>23</v>
      </c>
      <c r="S2702" s="13" t="str">
        <f t="shared" si="249"/>
        <v>Fri</v>
      </c>
    </row>
    <row r="2703" spans="1:19" x14ac:dyDescent="0.25">
      <c r="A2703" s="58">
        <v>45919.77542824074</v>
      </c>
      <c r="B2703" s="59">
        <v>444702237</v>
      </c>
      <c r="C2703" s="38" t="s">
        <v>36</v>
      </c>
      <c r="D2703" s="38" t="s">
        <v>37</v>
      </c>
      <c r="E2703" s="38" t="s">
        <v>45</v>
      </c>
      <c r="F2703" s="38" t="s">
        <v>120</v>
      </c>
      <c r="G2703" s="35">
        <v>3671.01</v>
      </c>
      <c r="H2703" s="59">
        <v>443930941</v>
      </c>
      <c r="I2703" s="35">
        <v>0</v>
      </c>
      <c r="J2703" s="35">
        <v>0</v>
      </c>
      <c r="K2703" s="35">
        <v>0</v>
      </c>
      <c r="L2703" s="35">
        <v>0</v>
      </c>
      <c r="M2703" s="35">
        <v>9914.41</v>
      </c>
      <c r="N2703" s="38" t="s">
        <v>81</v>
      </c>
      <c r="O2703" s="14">
        <f t="shared" si="245"/>
        <v>45919.77542824074</v>
      </c>
      <c r="P2703" s="19">
        <f t="shared" si="246"/>
        <v>45919.983761574076</v>
      </c>
      <c r="Q2703" s="20" t="str">
        <f t="shared" si="247"/>
        <v>19/09/2025</v>
      </c>
      <c r="R2703" s="13" t="str">
        <f t="shared" si="248"/>
        <v>23</v>
      </c>
      <c r="S2703" s="13" t="str">
        <f t="shared" si="249"/>
        <v>Fri</v>
      </c>
    </row>
    <row r="2704" spans="1:19" x14ac:dyDescent="0.25">
      <c r="A2704" s="60">
        <v>45919.77815972222</v>
      </c>
      <c r="B2704" s="61">
        <v>444703638</v>
      </c>
      <c r="C2704" s="37" t="s">
        <v>36</v>
      </c>
      <c r="D2704" s="37" t="s">
        <v>37</v>
      </c>
      <c r="E2704" s="37" t="s">
        <v>46</v>
      </c>
      <c r="F2704" s="37" t="s">
        <v>120</v>
      </c>
      <c r="G2704" s="36">
        <v>3669.97</v>
      </c>
      <c r="H2704" s="61">
        <v>443932396</v>
      </c>
      <c r="I2704" s="36">
        <v>0</v>
      </c>
      <c r="J2704" s="36">
        <v>0</v>
      </c>
      <c r="K2704" s="36">
        <v>0</v>
      </c>
      <c r="L2704" s="36">
        <v>0.27</v>
      </c>
      <c r="M2704" s="36">
        <v>9914.68</v>
      </c>
      <c r="N2704" s="37" t="s">
        <v>1809</v>
      </c>
      <c r="O2704" s="14">
        <f t="shared" si="245"/>
        <v>45919.77815972222</v>
      </c>
      <c r="P2704" s="19">
        <f t="shared" si="246"/>
        <v>45919.986493055556</v>
      </c>
      <c r="Q2704" s="20" t="str">
        <f t="shared" si="247"/>
        <v>19/09/2025</v>
      </c>
      <c r="R2704" s="13" t="str">
        <f t="shared" si="248"/>
        <v>23</v>
      </c>
      <c r="S2704" s="13" t="str">
        <f t="shared" si="249"/>
        <v>Fri</v>
      </c>
    </row>
    <row r="2705" spans="1:19" x14ac:dyDescent="0.25">
      <c r="A2705" s="58">
        <v>45919.77815972222</v>
      </c>
      <c r="B2705" s="59">
        <v>444703639</v>
      </c>
      <c r="C2705" s="38" t="s">
        <v>36</v>
      </c>
      <c r="D2705" s="38" t="s">
        <v>37</v>
      </c>
      <c r="E2705" s="38" t="s">
        <v>46</v>
      </c>
      <c r="F2705" s="38" t="s">
        <v>120</v>
      </c>
      <c r="G2705" s="35">
        <v>3669.97</v>
      </c>
      <c r="H2705" s="59">
        <v>443932397</v>
      </c>
      <c r="I2705" s="35">
        <v>0</v>
      </c>
      <c r="J2705" s="35">
        <v>0</v>
      </c>
      <c r="K2705" s="35">
        <v>0</v>
      </c>
      <c r="L2705" s="35">
        <v>0.28000000000000003</v>
      </c>
      <c r="M2705" s="35">
        <v>9914.9599999999991</v>
      </c>
      <c r="N2705" s="38" t="s">
        <v>1809</v>
      </c>
      <c r="O2705" s="14">
        <f t="shared" si="245"/>
        <v>45919.77815972222</v>
      </c>
      <c r="P2705" s="19">
        <f t="shared" si="246"/>
        <v>45919.986493055556</v>
      </c>
      <c r="Q2705" s="20" t="str">
        <f t="shared" si="247"/>
        <v>19/09/2025</v>
      </c>
      <c r="R2705" s="13" t="str">
        <f t="shared" si="248"/>
        <v>23</v>
      </c>
      <c r="S2705" s="13" t="str">
        <f t="shared" si="249"/>
        <v>Fri</v>
      </c>
    </row>
    <row r="2706" spans="1:19" x14ac:dyDescent="0.25">
      <c r="A2706" s="60">
        <v>45919.778194444443</v>
      </c>
      <c r="B2706" s="61">
        <v>444703650</v>
      </c>
      <c r="C2706" s="37" t="s">
        <v>36</v>
      </c>
      <c r="D2706" s="37" t="s">
        <v>38</v>
      </c>
      <c r="E2706" s="37" t="s">
        <v>45</v>
      </c>
      <c r="F2706" s="37" t="s">
        <v>120</v>
      </c>
      <c r="G2706" s="36">
        <v>3669.75</v>
      </c>
      <c r="H2706" s="61">
        <v>443932405</v>
      </c>
      <c r="I2706" s="36">
        <v>0</v>
      </c>
      <c r="J2706" s="36">
        <v>0</v>
      </c>
      <c r="K2706" s="36">
        <v>0</v>
      </c>
      <c r="L2706" s="36">
        <v>0</v>
      </c>
      <c r="M2706" s="36">
        <v>9914.9599999999991</v>
      </c>
      <c r="N2706" s="37" t="s">
        <v>77</v>
      </c>
      <c r="O2706" s="14">
        <f t="shared" si="245"/>
        <v>45919.778194444443</v>
      </c>
      <c r="P2706" s="19">
        <f t="shared" si="246"/>
        <v>45919.986527777779</v>
      </c>
      <c r="Q2706" s="20" t="str">
        <f t="shared" si="247"/>
        <v>19/09/2025</v>
      </c>
      <c r="R2706" s="13" t="str">
        <f t="shared" si="248"/>
        <v>23</v>
      </c>
      <c r="S2706" s="13" t="str">
        <f t="shared" si="249"/>
        <v>Fri</v>
      </c>
    </row>
    <row r="2707" spans="1:19" x14ac:dyDescent="0.25">
      <c r="A2707" s="58">
        <v>45919.77820601852</v>
      </c>
      <c r="B2707" s="59">
        <v>444703651</v>
      </c>
      <c r="C2707" s="38" t="s">
        <v>36</v>
      </c>
      <c r="D2707" s="38" t="s">
        <v>38</v>
      </c>
      <c r="E2707" s="38" t="s">
        <v>45</v>
      </c>
      <c r="F2707" s="38" t="s">
        <v>120</v>
      </c>
      <c r="G2707" s="35">
        <v>3669.78</v>
      </c>
      <c r="H2707" s="59">
        <v>443932406</v>
      </c>
      <c r="I2707" s="35">
        <v>0</v>
      </c>
      <c r="J2707" s="35">
        <v>0</v>
      </c>
      <c r="K2707" s="35">
        <v>0</v>
      </c>
      <c r="L2707" s="35">
        <v>0</v>
      </c>
      <c r="M2707" s="35">
        <v>9914.9599999999991</v>
      </c>
      <c r="N2707" s="38" t="s">
        <v>52</v>
      </c>
      <c r="O2707" s="14">
        <f t="shared" si="245"/>
        <v>45919.77820601852</v>
      </c>
      <c r="P2707" s="19">
        <f t="shared" si="246"/>
        <v>45919.986539351856</v>
      </c>
      <c r="Q2707" s="20" t="str">
        <f t="shared" si="247"/>
        <v>19/09/2025</v>
      </c>
      <c r="R2707" s="13" t="str">
        <f t="shared" si="248"/>
        <v>23</v>
      </c>
      <c r="S2707" s="13" t="str">
        <f t="shared" si="249"/>
        <v>Fri</v>
      </c>
    </row>
    <row r="2708" spans="1:19" x14ac:dyDescent="0.25">
      <c r="A2708" s="60">
        <v>45919.77820601852</v>
      </c>
      <c r="B2708" s="61">
        <v>444703652</v>
      </c>
      <c r="C2708" s="37" t="s">
        <v>36</v>
      </c>
      <c r="D2708" s="37" t="s">
        <v>38</v>
      </c>
      <c r="E2708" s="37" t="s">
        <v>45</v>
      </c>
      <c r="F2708" s="37" t="s">
        <v>120</v>
      </c>
      <c r="G2708" s="36">
        <v>3669.88</v>
      </c>
      <c r="H2708" s="61">
        <v>443932407</v>
      </c>
      <c r="I2708" s="36">
        <v>0</v>
      </c>
      <c r="J2708" s="36">
        <v>0</v>
      </c>
      <c r="K2708" s="36">
        <v>0</v>
      </c>
      <c r="L2708" s="36">
        <v>0</v>
      </c>
      <c r="M2708" s="36">
        <v>9914.9599999999991</v>
      </c>
      <c r="N2708" s="37" t="s">
        <v>109</v>
      </c>
      <c r="O2708" s="14">
        <f t="shared" si="245"/>
        <v>45919.77820601852</v>
      </c>
      <c r="P2708" s="19">
        <f t="shared" si="246"/>
        <v>45919.986539351856</v>
      </c>
      <c r="Q2708" s="20" t="str">
        <f t="shared" si="247"/>
        <v>19/09/2025</v>
      </c>
      <c r="R2708" s="13" t="str">
        <f t="shared" si="248"/>
        <v>23</v>
      </c>
      <c r="S2708" s="13" t="str">
        <f t="shared" si="249"/>
        <v>Fri</v>
      </c>
    </row>
    <row r="2709" spans="1:19" x14ac:dyDescent="0.25">
      <c r="A2709" s="58">
        <v>45919.77820601852</v>
      </c>
      <c r="B2709" s="59">
        <v>444703653</v>
      </c>
      <c r="C2709" s="38" t="s">
        <v>36</v>
      </c>
      <c r="D2709" s="38" t="s">
        <v>38</v>
      </c>
      <c r="E2709" s="38" t="s">
        <v>45</v>
      </c>
      <c r="F2709" s="38" t="s">
        <v>120</v>
      </c>
      <c r="G2709" s="35">
        <v>3669.87</v>
      </c>
      <c r="H2709" s="59">
        <v>443932408</v>
      </c>
      <c r="I2709" s="35">
        <v>0</v>
      </c>
      <c r="J2709" s="35">
        <v>0</v>
      </c>
      <c r="K2709" s="35">
        <v>0</v>
      </c>
      <c r="L2709" s="35">
        <v>0</v>
      </c>
      <c r="M2709" s="35">
        <v>9914.9599999999991</v>
      </c>
      <c r="N2709" s="38" t="s">
        <v>47</v>
      </c>
      <c r="O2709" s="14">
        <f t="shared" si="245"/>
        <v>45919.77820601852</v>
      </c>
      <c r="P2709" s="19">
        <f t="shared" si="246"/>
        <v>45919.986539351856</v>
      </c>
      <c r="Q2709" s="20" t="str">
        <f t="shared" si="247"/>
        <v>19/09/2025</v>
      </c>
      <c r="R2709" s="13" t="str">
        <f t="shared" si="248"/>
        <v>23</v>
      </c>
      <c r="S2709" s="13" t="str">
        <f t="shared" si="249"/>
        <v>Fri</v>
      </c>
    </row>
    <row r="2710" spans="1:19" x14ac:dyDescent="0.25">
      <c r="A2710" s="60">
        <v>45919.77820601852</v>
      </c>
      <c r="B2710" s="61">
        <v>444703655</v>
      </c>
      <c r="C2710" s="37" t="s">
        <v>36</v>
      </c>
      <c r="D2710" s="37" t="s">
        <v>38</v>
      </c>
      <c r="E2710" s="37" t="s">
        <v>45</v>
      </c>
      <c r="F2710" s="37" t="s">
        <v>120</v>
      </c>
      <c r="G2710" s="36">
        <v>3669.89</v>
      </c>
      <c r="H2710" s="61">
        <v>443932410</v>
      </c>
      <c r="I2710" s="36">
        <v>0</v>
      </c>
      <c r="J2710" s="36">
        <v>0</v>
      </c>
      <c r="K2710" s="36">
        <v>0</v>
      </c>
      <c r="L2710" s="36">
        <v>0</v>
      </c>
      <c r="M2710" s="36">
        <v>9914.9599999999991</v>
      </c>
      <c r="N2710" s="37" t="s">
        <v>108</v>
      </c>
      <c r="O2710" s="14">
        <f t="shared" si="245"/>
        <v>45919.77820601852</v>
      </c>
      <c r="P2710" s="19">
        <f t="shared" si="246"/>
        <v>45919.986539351856</v>
      </c>
      <c r="Q2710" s="20" t="str">
        <f t="shared" si="247"/>
        <v>19/09/2025</v>
      </c>
      <c r="R2710" s="13" t="str">
        <f t="shared" si="248"/>
        <v>23</v>
      </c>
      <c r="S2710" s="13" t="str">
        <f t="shared" si="249"/>
        <v>Fri</v>
      </c>
    </row>
    <row r="2711" spans="1:19" x14ac:dyDescent="0.25">
      <c r="A2711" s="58">
        <v>45919.778217592589</v>
      </c>
      <c r="B2711" s="59">
        <v>444703656</v>
      </c>
      <c r="C2711" s="38" t="s">
        <v>36</v>
      </c>
      <c r="D2711" s="38" t="s">
        <v>38</v>
      </c>
      <c r="E2711" s="38" t="s">
        <v>45</v>
      </c>
      <c r="F2711" s="38" t="s">
        <v>120</v>
      </c>
      <c r="G2711" s="35">
        <v>3669.89</v>
      </c>
      <c r="H2711" s="59">
        <v>443932411</v>
      </c>
      <c r="I2711" s="35">
        <v>0</v>
      </c>
      <c r="J2711" s="35">
        <v>0</v>
      </c>
      <c r="K2711" s="35">
        <v>0</v>
      </c>
      <c r="L2711" s="35">
        <v>0</v>
      </c>
      <c r="M2711" s="35">
        <v>9914.9599999999991</v>
      </c>
      <c r="N2711" s="38" t="s">
        <v>48</v>
      </c>
      <c r="O2711" s="14">
        <f t="shared" si="245"/>
        <v>45919.778217592589</v>
      </c>
      <c r="P2711" s="19">
        <f t="shared" si="246"/>
        <v>45919.986550925925</v>
      </c>
      <c r="Q2711" s="20" t="str">
        <f t="shared" si="247"/>
        <v>19/09/2025</v>
      </c>
      <c r="R2711" s="13" t="str">
        <f t="shared" si="248"/>
        <v>23</v>
      </c>
      <c r="S2711" s="13" t="str">
        <f t="shared" si="249"/>
        <v>Fri</v>
      </c>
    </row>
    <row r="2712" spans="1:19" x14ac:dyDescent="0.25">
      <c r="A2712" s="60">
        <v>45919.786666666667</v>
      </c>
      <c r="B2712" s="61">
        <v>444706499</v>
      </c>
      <c r="C2712" s="37" t="s">
        <v>36</v>
      </c>
      <c r="D2712" s="37" t="s">
        <v>37</v>
      </c>
      <c r="E2712" s="37" t="s">
        <v>46</v>
      </c>
      <c r="F2712" s="37" t="s">
        <v>120</v>
      </c>
      <c r="G2712" s="36">
        <v>3671.33</v>
      </c>
      <c r="H2712" s="61">
        <v>443935455</v>
      </c>
      <c r="I2712" s="36">
        <v>0</v>
      </c>
      <c r="J2712" s="36">
        <v>0</v>
      </c>
      <c r="K2712" s="36">
        <v>0</v>
      </c>
      <c r="L2712" s="36">
        <v>-1.45</v>
      </c>
      <c r="M2712" s="36">
        <v>9913.51</v>
      </c>
      <c r="N2712" s="37" t="s">
        <v>1810</v>
      </c>
      <c r="O2712" s="14">
        <f t="shared" si="245"/>
        <v>45919.786666666667</v>
      </c>
      <c r="P2712" s="19">
        <f t="shared" si="246"/>
        <v>45919.995000000003</v>
      </c>
      <c r="Q2712" s="20" t="str">
        <f t="shared" si="247"/>
        <v>19/09/2025</v>
      </c>
      <c r="R2712" s="13" t="str">
        <f t="shared" si="248"/>
        <v>23</v>
      </c>
      <c r="S2712" s="13" t="str">
        <f t="shared" si="249"/>
        <v>Fri</v>
      </c>
    </row>
    <row r="2713" spans="1:19" x14ac:dyDescent="0.25">
      <c r="A2713" s="58">
        <v>45919.787106481483</v>
      </c>
      <c r="B2713" s="59">
        <v>444706721</v>
      </c>
      <c r="C2713" s="38" t="s">
        <v>36</v>
      </c>
      <c r="D2713" s="38" t="s">
        <v>37</v>
      </c>
      <c r="E2713" s="38" t="s">
        <v>45</v>
      </c>
      <c r="F2713" s="38" t="s">
        <v>120</v>
      </c>
      <c r="G2713" s="35">
        <v>3671.21</v>
      </c>
      <c r="H2713" s="59">
        <v>443935674</v>
      </c>
      <c r="I2713" s="35">
        <v>0</v>
      </c>
      <c r="J2713" s="35">
        <v>0</v>
      </c>
      <c r="K2713" s="35">
        <v>0</v>
      </c>
      <c r="L2713" s="35">
        <v>0</v>
      </c>
      <c r="M2713" s="35">
        <v>9913.51</v>
      </c>
      <c r="N2713" s="38" t="s">
        <v>1385</v>
      </c>
      <c r="O2713" s="14">
        <f t="shared" si="245"/>
        <v>45919.787106481483</v>
      </c>
      <c r="P2713" s="19">
        <f t="shared" si="246"/>
        <v>45919.995439814818</v>
      </c>
      <c r="Q2713" s="20" t="str">
        <f t="shared" si="247"/>
        <v>19/09/2025</v>
      </c>
      <c r="R2713" s="13" t="str">
        <f t="shared" si="248"/>
        <v>23</v>
      </c>
      <c r="S2713" s="13" t="str">
        <f t="shared" si="249"/>
        <v>Fri</v>
      </c>
    </row>
    <row r="2714" spans="1:19" x14ac:dyDescent="0.25">
      <c r="A2714" s="60">
        <v>45919.791921296295</v>
      </c>
      <c r="B2714" s="61">
        <v>444707731</v>
      </c>
      <c r="C2714" s="37" t="s">
        <v>36</v>
      </c>
      <c r="D2714" s="37" t="s">
        <v>37</v>
      </c>
      <c r="E2714" s="37" t="s">
        <v>46</v>
      </c>
      <c r="F2714" s="37" t="s">
        <v>120</v>
      </c>
      <c r="G2714" s="36">
        <v>3672.11</v>
      </c>
      <c r="H2714" s="61">
        <v>443936791</v>
      </c>
      <c r="I2714" s="36">
        <v>0</v>
      </c>
      <c r="J2714" s="36">
        <v>0</v>
      </c>
      <c r="K2714" s="36">
        <v>0</v>
      </c>
      <c r="L2714" s="36">
        <v>-3.03</v>
      </c>
      <c r="M2714" s="36">
        <v>9910.48</v>
      </c>
      <c r="N2714" s="37" t="s">
        <v>1811</v>
      </c>
      <c r="O2714" s="14">
        <f t="shared" si="245"/>
        <v>45919.791921296295</v>
      </c>
      <c r="P2714" s="19">
        <f t="shared" si="246"/>
        <v>45920.000254629631</v>
      </c>
      <c r="Q2714" s="20" t="str">
        <f t="shared" si="247"/>
        <v>20/09/2025</v>
      </c>
      <c r="R2714" s="13" t="str">
        <f t="shared" si="248"/>
        <v>00</v>
      </c>
      <c r="S2714" s="13" t="str">
        <f t="shared" si="249"/>
        <v>Sat</v>
      </c>
    </row>
    <row r="2715" spans="1:19" x14ac:dyDescent="0.25">
      <c r="A2715" s="58">
        <v>45919.791921296295</v>
      </c>
      <c r="B2715" s="59">
        <v>444707732</v>
      </c>
      <c r="C2715" s="38" t="s">
        <v>36</v>
      </c>
      <c r="D2715" s="38" t="s">
        <v>37</v>
      </c>
      <c r="E2715" s="38" t="s">
        <v>46</v>
      </c>
      <c r="F2715" s="38" t="s">
        <v>120</v>
      </c>
      <c r="G2715" s="35">
        <v>3672.11</v>
      </c>
      <c r="H2715" s="59">
        <v>443936792</v>
      </c>
      <c r="I2715" s="35">
        <v>0</v>
      </c>
      <c r="J2715" s="35">
        <v>0</v>
      </c>
      <c r="K2715" s="35">
        <v>0</v>
      </c>
      <c r="L2715" s="35">
        <v>-3.11</v>
      </c>
      <c r="M2715" s="35">
        <v>9907.3700000000008</v>
      </c>
      <c r="N2715" s="38" t="s">
        <v>1811</v>
      </c>
      <c r="O2715" s="14">
        <f t="shared" si="245"/>
        <v>45919.791921296295</v>
      </c>
      <c r="P2715" s="19">
        <f t="shared" si="246"/>
        <v>45920.000254629631</v>
      </c>
      <c r="Q2715" s="20" t="str">
        <f t="shared" si="247"/>
        <v>20/09/2025</v>
      </c>
      <c r="R2715" s="13" t="str">
        <f t="shared" si="248"/>
        <v>00</v>
      </c>
      <c r="S2715" s="13" t="str">
        <f t="shared" si="249"/>
        <v>Sat</v>
      </c>
    </row>
    <row r="2716" spans="1:19" x14ac:dyDescent="0.25">
      <c r="A2716" s="60">
        <v>45919.791921296295</v>
      </c>
      <c r="B2716" s="61">
        <v>444707733</v>
      </c>
      <c r="C2716" s="37" t="s">
        <v>36</v>
      </c>
      <c r="D2716" s="37" t="s">
        <v>37</v>
      </c>
      <c r="E2716" s="37" t="s">
        <v>46</v>
      </c>
      <c r="F2716" s="37" t="s">
        <v>120</v>
      </c>
      <c r="G2716" s="36">
        <v>3672.11</v>
      </c>
      <c r="H2716" s="61">
        <v>443936793</v>
      </c>
      <c r="I2716" s="36">
        <v>0</v>
      </c>
      <c r="J2716" s="36">
        <v>0</v>
      </c>
      <c r="K2716" s="36">
        <v>0</v>
      </c>
      <c r="L2716" s="36">
        <v>-3.04</v>
      </c>
      <c r="M2716" s="36">
        <v>9904.33</v>
      </c>
      <c r="N2716" s="37" t="s">
        <v>1811</v>
      </c>
      <c r="O2716" s="14">
        <f t="shared" si="245"/>
        <v>45919.791921296295</v>
      </c>
      <c r="P2716" s="19">
        <f t="shared" si="246"/>
        <v>45920.000254629631</v>
      </c>
      <c r="Q2716" s="20" t="str">
        <f t="shared" si="247"/>
        <v>20/09/2025</v>
      </c>
      <c r="R2716" s="13" t="str">
        <f t="shared" si="248"/>
        <v>00</v>
      </c>
      <c r="S2716" s="13" t="str">
        <f t="shared" si="249"/>
        <v>Sat</v>
      </c>
    </row>
    <row r="2717" spans="1:19" x14ac:dyDescent="0.25">
      <c r="A2717" s="58">
        <v>45919.791932870372</v>
      </c>
      <c r="B2717" s="59">
        <v>444707745</v>
      </c>
      <c r="C2717" s="38" t="s">
        <v>36</v>
      </c>
      <c r="D2717" s="38" t="s">
        <v>37</v>
      </c>
      <c r="E2717" s="38" t="s">
        <v>46</v>
      </c>
      <c r="F2717" s="38" t="s">
        <v>120</v>
      </c>
      <c r="G2717" s="35">
        <v>3672.32</v>
      </c>
      <c r="H2717" s="59">
        <v>443936804</v>
      </c>
      <c r="I2717" s="35">
        <v>0</v>
      </c>
      <c r="J2717" s="35">
        <v>0</v>
      </c>
      <c r="K2717" s="35">
        <v>0</v>
      </c>
      <c r="L2717" s="35">
        <v>-2.4300000000000002</v>
      </c>
      <c r="M2717" s="35">
        <v>9901.9</v>
      </c>
      <c r="N2717" s="38" t="s">
        <v>1812</v>
      </c>
      <c r="O2717" s="14">
        <f t="shared" si="245"/>
        <v>45919.791932870372</v>
      </c>
      <c r="P2717" s="19">
        <f t="shared" si="246"/>
        <v>45920.000266203708</v>
      </c>
      <c r="Q2717" s="20" t="str">
        <f t="shared" si="247"/>
        <v>20/09/2025</v>
      </c>
      <c r="R2717" s="13" t="str">
        <f t="shared" si="248"/>
        <v>00</v>
      </c>
      <c r="S2717" s="13" t="str">
        <f t="shared" si="249"/>
        <v>Sat</v>
      </c>
    </row>
    <row r="2718" spans="1:19" x14ac:dyDescent="0.25">
      <c r="A2718" s="60">
        <v>45919.792662037034</v>
      </c>
      <c r="B2718" s="61">
        <v>444708192</v>
      </c>
      <c r="C2718" s="37" t="s">
        <v>36</v>
      </c>
      <c r="D2718" s="37" t="s">
        <v>37</v>
      </c>
      <c r="E2718" s="37" t="s">
        <v>45</v>
      </c>
      <c r="F2718" s="37" t="s">
        <v>120</v>
      </c>
      <c r="G2718" s="36">
        <v>3671.72</v>
      </c>
      <c r="H2718" s="61">
        <v>443937243</v>
      </c>
      <c r="I2718" s="36">
        <v>0</v>
      </c>
      <c r="J2718" s="36">
        <v>0</v>
      </c>
      <c r="K2718" s="36">
        <v>0</v>
      </c>
      <c r="L2718" s="36">
        <v>0</v>
      </c>
      <c r="M2718" s="36">
        <v>9901.9</v>
      </c>
      <c r="N2718" s="37" t="s">
        <v>119</v>
      </c>
      <c r="O2718" s="14">
        <f t="shared" si="245"/>
        <v>45919.792662037034</v>
      </c>
      <c r="P2718" s="19">
        <f t="shared" si="246"/>
        <v>45920.00099537037</v>
      </c>
      <c r="Q2718" s="20" t="str">
        <f t="shared" si="247"/>
        <v>20/09/2025</v>
      </c>
      <c r="R2718" s="13" t="str">
        <f t="shared" si="248"/>
        <v>00</v>
      </c>
      <c r="S2718" s="13" t="str">
        <f t="shared" si="249"/>
        <v>Sat</v>
      </c>
    </row>
    <row r="2719" spans="1:19" x14ac:dyDescent="0.25">
      <c r="A2719" s="58">
        <v>45919.792673611111</v>
      </c>
      <c r="B2719" s="59">
        <v>444708194</v>
      </c>
      <c r="C2719" s="38" t="s">
        <v>36</v>
      </c>
      <c r="D2719" s="38" t="s">
        <v>37</v>
      </c>
      <c r="E2719" s="38" t="s">
        <v>45</v>
      </c>
      <c r="F2719" s="38" t="s">
        <v>120</v>
      </c>
      <c r="G2719" s="35">
        <v>3671.71</v>
      </c>
      <c r="H2719" s="59">
        <v>443937245</v>
      </c>
      <c r="I2719" s="35">
        <v>0</v>
      </c>
      <c r="J2719" s="35">
        <v>0</v>
      </c>
      <c r="K2719" s="35">
        <v>0</v>
      </c>
      <c r="L2719" s="35">
        <v>0</v>
      </c>
      <c r="M2719" s="35">
        <v>9901.9</v>
      </c>
      <c r="N2719" s="38" t="s">
        <v>116</v>
      </c>
      <c r="O2719" s="14">
        <f t="shared" si="245"/>
        <v>45919.792673611111</v>
      </c>
      <c r="P2719" s="19">
        <f t="shared" si="246"/>
        <v>45920.001006944447</v>
      </c>
      <c r="Q2719" s="20" t="str">
        <f t="shared" si="247"/>
        <v>20/09/2025</v>
      </c>
      <c r="R2719" s="13" t="str">
        <f t="shared" si="248"/>
        <v>00</v>
      </c>
      <c r="S2719" s="13" t="str">
        <f t="shared" si="249"/>
        <v>Sat</v>
      </c>
    </row>
    <row r="2720" spans="1:19" x14ac:dyDescent="0.25">
      <c r="A2720" s="60">
        <v>45919.792673611111</v>
      </c>
      <c r="B2720" s="61">
        <v>444708199</v>
      </c>
      <c r="C2720" s="37" t="s">
        <v>36</v>
      </c>
      <c r="D2720" s="37" t="s">
        <v>37</v>
      </c>
      <c r="E2720" s="37" t="s">
        <v>45</v>
      </c>
      <c r="F2720" s="37" t="s">
        <v>120</v>
      </c>
      <c r="G2720" s="36">
        <v>3671.72</v>
      </c>
      <c r="H2720" s="61">
        <v>443937251</v>
      </c>
      <c r="I2720" s="36">
        <v>0</v>
      </c>
      <c r="J2720" s="36">
        <v>0</v>
      </c>
      <c r="K2720" s="36">
        <v>0</v>
      </c>
      <c r="L2720" s="36">
        <v>0</v>
      </c>
      <c r="M2720" s="36">
        <v>9901.9</v>
      </c>
      <c r="N2720" s="37" t="s">
        <v>115</v>
      </c>
      <c r="O2720" s="14">
        <f t="shared" si="245"/>
        <v>45919.792673611111</v>
      </c>
      <c r="P2720" s="19">
        <f t="shared" si="246"/>
        <v>45920.001006944447</v>
      </c>
      <c r="Q2720" s="20" t="str">
        <f t="shared" si="247"/>
        <v>20/09/2025</v>
      </c>
      <c r="R2720" s="13" t="str">
        <f t="shared" si="248"/>
        <v>00</v>
      </c>
      <c r="S2720" s="13" t="str">
        <f t="shared" si="249"/>
        <v>Sat</v>
      </c>
    </row>
    <row r="2721" spans="1:19" x14ac:dyDescent="0.25">
      <c r="A2721" s="58">
        <v>45919.793703703705</v>
      </c>
      <c r="B2721" s="59">
        <v>444708528</v>
      </c>
      <c r="C2721" s="38" t="s">
        <v>36</v>
      </c>
      <c r="D2721" s="38" t="s">
        <v>37</v>
      </c>
      <c r="E2721" s="38" t="s">
        <v>45</v>
      </c>
      <c r="F2721" s="38" t="s">
        <v>120</v>
      </c>
      <c r="G2721" s="35">
        <v>3671.62</v>
      </c>
      <c r="H2721" s="59">
        <v>443937569</v>
      </c>
      <c r="I2721" s="35">
        <v>0</v>
      </c>
      <c r="J2721" s="35">
        <v>0</v>
      </c>
      <c r="K2721" s="35">
        <v>0</v>
      </c>
      <c r="L2721" s="35">
        <v>0</v>
      </c>
      <c r="M2721" s="35">
        <v>9901.9</v>
      </c>
      <c r="N2721" s="38" t="s">
        <v>48</v>
      </c>
      <c r="O2721" s="14">
        <f t="shared" si="245"/>
        <v>45919.793703703705</v>
      </c>
      <c r="P2721" s="19">
        <f t="shared" si="246"/>
        <v>45920.00203703704</v>
      </c>
      <c r="Q2721" s="20" t="str">
        <f t="shared" si="247"/>
        <v>20/09/2025</v>
      </c>
      <c r="R2721" s="13" t="str">
        <f t="shared" si="248"/>
        <v>00</v>
      </c>
      <c r="S2721" s="13" t="str">
        <f t="shared" si="249"/>
        <v>Sat</v>
      </c>
    </row>
    <row r="2722" spans="1:19" x14ac:dyDescent="0.25">
      <c r="A2722" s="60">
        <v>45919.794791666667</v>
      </c>
      <c r="B2722" s="61">
        <v>444709155</v>
      </c>
      <c r="C2722" s="37" t="s">
        <v>36</v>
      </c>
      <c r="D2722" s="37" t="s">
        <v>37</v>
      </c>
      <c r="E2722" s="37" t="s">
        <v>46</v>
      </c>
      <c r="F2722" s="37" t="s">
        <v>120</v>
      </c>
      <c r="G2722" s="36">
        <v>3672.73</v>
      </c>
      <c r="H2722" s="61">
        <v>443938189</v>
      </c>
      <c r="I2722" s="36">
        <v>0</v>
      </c>
      <c r="J2722" s="36">
        <v>0</v>
      </c>
      <c r="K2722" s="36">
        <v>0</v>
      </c>
      <c r="L2722" s="36">
        <v>-2.98</v>
      </c>
      <c r="M2722" s="36">
        <v>9898.92</v>
      </c>
      <c r="N2722" s="37" t="s">
        <v>1813</v>
      </c>
      <c r="O2722" s="14">
        <f t="shared" si="245"/>
        <v>45919.794791666667</v>
      </c>
      <c r="P2722" s="19">
        <f t="shared" si="246"/>
        <v>45920.003125000003</v>
      </c>
      <c r="Q2722" s="20" t="str">
        <f t="shared" si="247"/>
        <v>20/09/2025</v>
      </c>
      <c r="R2722" s="13" t="str">
        <f t="shared" si="248"/>
        <v>00</v>
      </c>
      <c r="S2722" s="13" t="str">
        <f t="shared" si="249"/>
        <v>Sat</v>
      </c>
    </row>
    <row r="2723" spans="1:19" x14ac:dyDescent="0.25">
      <c r="A2723" s="58">
        <v>45919.794791666667</v>
      </c>
      <c r="B2723" s="59">
        <v>444709165</v>
      </c>
      <c r="C2723" s="38" t="s">
        <v>36</v>
      </c>
      <c r="D2723" s="38" t="s">
        <v>37</v>
      </c>
      <c r="E2723" s="38" t="s">
        <v>46</v>
      </c>
      <c r="F2723" s="38" t="s">
        <v>120</v>
      </c>
      <c r="G2723" s="35">
        <v>3672.85</v>
      </c>
      <c r="H2723" s="59">
        <v>443938198</v>
      </c>
      <c r="I2723" s="35">
        <v>0</v>
      </c>
      <c r="J2723" s="35">
        <v>0</v>
      </c>
      <c r="K2723" s="35">
        <v>0</v>
      </c>
      <c r="L2723" s="35">
        <v>-3.07</v>
      </c>
      <c r="M2723" s="35">
        <v>9895.85</v>
      </c>
      <c r="N2723" s="38" t="s">
        <v>1814</v>
      </c>
      <c r="O2723" s="14">
        <f t="shared" si="245"/>
        <v>45919.794791666667</v>
      </c>
      <c r="P2723" s="19">
        <f t="shared" si="246"/>
        <v>45920.003125000003</v>
      </c>
      <c r="Q2723" s="20" t="str">
        <f t="shared" si="247"/>
        <v>20/09/2025</v>
      </c>
      <c r="R2723" s="13" t="str">
        <f t="shared" si="248"/>
        <v>00</v>
      </c>
      <c r="S2723" s="13" t="str">
        <f t="shared" si="249"/>
        <v>Sat</v>
      </c>
    </row>
    <row r="2724" spans="1:19" x14ac:dyDescent="0.25">
      <c r="A2724" s="60">
        <v>45919.794791666667</v>
      </c>
      <c r="B2724" s="61">
        <v>444709167</v>
      </c>
      <c r="C2724" s="37" t="s">
        <v>36</v>
      </c>
      <c r="D2724" s="37" t="s">
        <v>37</v>
      </c>
      <c r="E2724" s="37" t="s">
        <v>46</v>
      </c>
      <c r="F2724" s="37" t="s">
        <v>120</v>
      </c>
      <c r="G2724" s="36">
        <v>3672.85</v>
      </c>
      <c r="H2724" s="61">
        <v>443938200</v>
      </c>
      <c r="I2724" s="36">
        <v>0</v>
      </c>
      <c r="J2724" s="36">
        <v>0</v>
      </c>
      <c r="K2724" s="36">
        <v>0</v>
      </c>
      <c r="L2724" s="36">
        <v>-2.98</v>
      </c>
      <c r="M2724" s="36">
        <v>9892.8700000000008</v>
      </c>
      <c r="N2724" s="37" t="s">
        <v>1814</v>
      </c>
      <c r="O2724" s="14">
        <f t="shared" si="245"/>
        <v>45919.794791666667</v>
      </c>
      <c r="P2724" s="19">
        <f t="shared" si="246"/>
        <v>45920.003125000003</v>
      </c>
      <c r="Q2724" s="20" t="str">
        <f t="shared" si="247"/>
        <v>20/09/2025</v>
      </c>
      <c r="R2724" s="13" t="str">
        <f t="shared" si="248"/>
        <v>00</v>
      </c>
      <c r="S2724" s="13" t="str">
        <f t="shared" si="249"/>
        <v>Sat</v>
      </c>
    </row>
    <row r="2725" spans="1:19" x14ac:dyDescent="0.25">
      <c r="A2725" s="58">
        <v>45919.794791666667</v>
      </c>
      <c r="B2725" s="59">
        <v>444709168</v>
      </c>
      <c r="C2725" s="38" t="s">
        <v>36</v>
      </c>
      <c r="D2725" s="38" t="s">
        <v>37</v>
      </c>
      <c r="E2725" s="38" t="s">
        <v>46</v>
      </c>
      <c r="F2725" s="38" t="s">
        <v>120</v>
      </c>
      <c r="G2725" s="35">
        <v>3672.85</v>
      </c>
      <c r="H2725" s="59">
        <v>443938201</v>
      </c>
      <c r="I2725" s="35">
        <v>0</v>
      </c>
      <c r="J2725" s="35">
        <v>0</v>
      </c>
      <c r="K2725" s="35">
        <v>0</v>
      </c>
      <c r="L2725" s="35">
        <v>-2.96</v>
      </c>
      <c r="M2725" s="35">
        <v>9889.91</v>
      </c>
      <c r="N2725" s="38" t="s">
        <v>1814</v>
      </c>
      <c r="O2725" s="14">
        <f t="shared" si="245"/>
        <v>45919.794791666667</v>
      </c>
      <c r="P2725" s="19">
        <f t="shared" si="246"/>
        <v>45920.003125000003</v>
      </c>
      <c r="Q2725" s="20" t="str">
        <f t="shared" si="247"/>
        <v>20/09/2025</v>
      </c>
      <c r="R2725" s="13" t="str">
        <f t="shared" si="248"/>
        <v>00</v>
      </c>
      <c r="S2725" s="13" t="str">
        <f t="shared" si="249"/>
        <v>Sat</v>
      </c>
    </row>
    <row r="2726" spans="1:19" x14ac:dyDescent="0.25">
      <c r="A2726" s="60">
        <v>45919.79482638889</v>
      </c>
      <c r="B2726" s="61">
        <v>444709198</v>
      </c>
      <c r="C2726" s="37" t="s">
        <v>36</v>
      </c>
      <c r="D2726" s="37" t="s">
        <v>37</v>
      </c>
      <c r="E2726" s="37" t="s">
        <v>46</v>
      </c>
      <c r="F2726" s="37" t="s">
        <v>120</v>
      </c>
      <c r="G2726" s="36">
        <v>3673.3</v>
      </c>
      <c r="H2726" s="61">
        <v>443938228</v>
      </c>
      <c r="I2726" s="36">
        <v>0</v>
      </c>
      <c r="J2726" s="36">
        <v>0</v>
      </c>
      <c r="K2726" s="36">
        <v>0</v>
      </c>
      <c r="L2726" s="36">
        <v>-3.1</v>
      </c>
      <c r="M2726" s="36">
        <v>9886.81</v>
      </c>
      <c r="N2726" s="37" t="s">
        <v>1815</v>
      </c>
      <c r="O2726" s="14">
        <f t="shared" ref="O2726:O2762" si="250">A2726</f>
        <v>45919.79482638889</v>
      </c>
      <c r="P2726" s="19">
        <f t="shared" ref="P2726:P2762" si="251">O2726+(5/24)</f>
        <v>45920.003159722226</v>
      </c>
      <c r="Q2726" s="20" t="str">
        <f t="shared" ref="Q2726:Q2762" si="252">TEXT(P2726,"dd/mm/yyyy")</f>
        <v>20/09/2025</v>
      </c>
      <c r="R2726" s="13" t="str">
        <f t="shared" ref="R2726:R2762" si="253">TEXT(P2726,"hh")</f>
        <v>00</v>
      </c>
      <c r="S2726" s="13" t="str">
        <f t="shared" ref="S2726:S2762" si="254">TEXT(P2726,"ddd")</f>
        <v>Sat</v>
      </c>
    </row>
    <row r="2727" spans="1:19" x14ac:dyDescent="0.25">
      <c r="A2727" s="58">
        <v>45919.796932870369</v>
      </c>
      <c r="B2727" s="59">
        <v>444710221</v>
      </c>
      <c r="C2727" s="38" t="s">
        <v>36</v>
      </c>
      <c r="D2727" s="38" t="s">
        <v>38</v>
      </c>
      <c r="E2727" s="38" t="s">
        <v>46</v>
      </c>
      <c r="F2727" s="38" t="s">
        <v>120</v>
      </c>
      <c r="G2727" s="35">
        <v>3672.52</v>
      </c>
      <c r="H2727" s="59">
        <v>443939239</v>
      </c>
      <c r="I2727" s="35">
        <v>0</v>
      </c>
      <c r="J2727" s="35">
        <v>0</v>
      </c>
      <c r="K2727" s="35">
        <v>0</v>
      </c>
      <c r="L2727" s="35">
        <v>1.31</v>
      </c>
      <c r="M2727" s="35">
        <v>9888.1200000000008</v>
      </c>
      <c r="N2727" s="38" t="s">
        <v>1816</v>
      </c>
      <c r="O2727" s="14">
        <f t="shared" si="250"/>
        <v>45919.796932870369</v>
      </c>
      <c r="P2727" s="19">
        <f t="shared" si="251"/>
        <v>45920.005266203705</v>
      </c>
      <c r="Q2727" s="20" t="str">
        <f t="shared" si="252"/>
        <v>20/09/2025</v>
      </c>
      <c r="R2727" s="13" t="str">
        <f t="shared" si="253"/>
        <v>00</v>
      </c>
      <c r="S2727" s="13" t="str">
        <f t="shared" si="254"/>
        <v>Sat</v>
      </c>
    </row>
    <row r="2728" spans="1:19" x14ac:dyDescent="0.25">
      <c r="A2728" s="60">
        <v>45919.796932870369</v>
      </c>
      <c r="B2728" s="61">
        <v>444710222</v>
      </c>
      <c r="C2728" s="37" t="s">
        <v>36</v>
      </c>
      <c r="D2728" s="37" t="s">
        <v>38</v>
      </c>
      <c r="E2728" s="37" t="s">
        <v>46</v>
      </c>
      <c r="F2728" s="37" t="s">
        <v>120</v>
      </c>
      <c r="G2728" s="36">
        <v>3672.52</v>
      </c>
      <c r="H2728" s="61">
        <v>443939240</v>
      </c>
      <c r="I2728" s="36">
        <v>0</v>
      </c>
      <c r="J2728" s="36">
        <v>0</v>
      </c>
      <c r="K2728" s="36">
        <v>0</v>
      </c>
      <c r="L2728" s="36">
        <v>0.81</v>
      </c>
      <c r="M2728" s="36">
        <v>9888.93</v>
      </c>
      <c r="N2728" s="37" t="s">
        <v>1817</v>
      </c>
      <c r="O2728" s="14">
        <f t="shared" si="250"/>
        <v>45919.796932870369</v>
      </c>
      <c r="P2728" s="19">
        <f t="shared" si="251"/>
        <v>45920.005266203705</v>
      </c>
      <c r="Q2728" s="20" t="str">
        <f t="shared" si="252"/>
        <v>20/09/2025</v>
      </c>
      <c r="R2728" s="13" t="str">
        <f t="shared" si="253"/>
        <v>00</v>
      </c>
      <c r="S2728" s="13" t="str">
        <f t="shared" si="254"/>
        <v>Sat</v>
      </c>
    </row>
    <row r="2729" spans="1:19" x14ac:dyDescent="0.25">
      <c r="A2729" s="58">
        <v>45919.796944444446</v>
      </c>
      <c r="B2729" s="59">
        <v>444710225</v>
      </c>
      <c r="C2729" s="38" t="s">
        <v>36</v>
      </c>
      <c r="D2729" s="38" t="s">
        <v>37</v>
      </c>
      <c r="E2729" s="38" t="s">
        <v>45</v>
      </c>
      <c r="F2729" s="38" t="s">
        <v>120</v>
      </c>
      <c r="G2729" s="35">
        <v>3672.83</v>
      </c>
      <c r="H2729" s="59">
        <v>443939242</v>
      </c>
      <c r="I2729" s="35">
        <v>0</v>
      </c>
      <c r="J2729" s="35">
        <v>0</v>
      </c>
      <c r="K2729" s="35">
        <v>0</v>
      </c>
      <c r="L2729" s="35">
        <v>0</v>
      </c>
      <c r="M2729" s="35">
        <v>9888.93</v>
      </c>
      <c r="N2729" s="38" t="s">
        <v>116</v>
      </c>
      <c r="O2729" s="14">
        <f t="shared" si="250"/>
        <v>45919.796944444446</v>
      </c>
      <c r="P2729" s="19">
        <f t="shared" si="251"/>
        <v>45920.005277777782</v>
      </c>
      <c r="Q2729" s="20" t="str">
        <f t="shared" si="252"/>
        <v>20/09/2025</v>
      </c>
      <c r="R2729" s="13" t="str">
        <f t="shared" si="253"/>
        <v>00</v>
      </c>
      <c r="S2729" s="13" t="str">
        <f t="shared" si="254"/>
        <v>Sat</v>
      </c>
    </row>
    <row r="2730" spans="1:19" x14ac:dyDescent="0.25">
      <c r="A2730" s="60">
        <v>45919.796944444446</v>
      </c>
      <c r="B2730" s="61">
        <v>444710226</v>
      </c>
      <c r="C2730" s="37" t="s">
        <v>36</v>
      </c>
      <c r="D2730" s="37" t="s">
        <v>37</v>
      </c>
      <c r="E2730" s="37" t="s">
        <v>45</v>
      </c>
      <c r="F2730" s="37" t="s">
        <v>120</v>
      </c>
      <c r="G2730" s="36">
        <v>3672.81</v>
      </c>
      <c r="H2730" s="61">
        <v>443939243</v>
      </c>
      <c r="I2730" s="36">
        <v>0</v>
      </c>
      <c r="J2730" s="36">
        <v>0</v>
      </c>
      <c r="K2730" s="36">
        <v>0</v>
      </c>
      <c r="L2730" s="36">
        <v>0</v>
      </c>
      <c r="M2730" s="36">
        <v>9888.93</v>
      </c>
      <c r="N2730" s="37" t="s">
        <v>1385</v>
      </c>
      <c r="O2730" s="14">
        <f t="shared" si="250"/>
        <v>45919.796944444446</v>
      </c>
      <c r="P2730" s="19">
        <f t="shared" si="251"/>
        <v>45920.005277777782</v>
      </c>
      <c r="Q2730" s="20" t="str">
        <f t="shared" si="252"/>
        <v>20/09/2025</v>
      </c>
      <c r="R2730" s="13" t="str">
        <f t="shared" si="253"/>
        <v>00</v>
      </c>
      <c r="S2730" s="13" t="str">
        <f t="shared" si="254"/>
        <v>Sat</v>
      </c>
    </row>
    <row r="2731" spans="1:19" x14ac:dyDescent="0.25">
      <c r="A2731" s="58">
        <v>45919.797291666669</v>
      </c>
      <c r="B2731" s="59">
        <v>444710312</v>
      </c>
      <c r="C2731" s="38" t="s">
        <v>36</v>
      </c>
      <c r="D2731" s="38" t="s">
        <v>37</v>
      </c>
      <c r="E2731" s="38" t="s">
        <v>45</v>
      </c>
      <c r="F2731" s="38" t="s">
        <v>120</v>
      </c>
      <c r="G2731" s="35">
        <v>3672.67</v>
      </c>
      <c r="H2731" s="59">
        <v>443939327</v>
      </c>
      <c r="I2731" s="35">
        <v>0</v>
      </c>
      <c r="J2731" s="35">
        <v>0</v>
      </c>
      <c r="K2731" s="35">
        <v>0</v>
      </c>
      <c r="L2731" s="35">
        <v>0</v>
      </c>
      <c r="M2731" s="35">
        <v>9888.93</v>
      </c>
      <c r="N2731" s="38" t="s">
        <v>108</v>
      </c>
      <c r="O2731" s="14">
        <f t="shared" si="250"/>
        <v>45919.797291666669</v>
      </c>
      <c r="P2731" s="19">
        <f t="shared" si="251"/>
        <v>45920.005625000005</v>
      </c>
      <c r="Q2731" s="20" t="str">
        <f t="shared" si="252"/>
        <v>20/09/2025</v>
      </c>
      <c r="R2731" s="13" t="str">
        <f t="shared" si="253"/>
        <v>00</v>
      </c>
      <c r="S2731" s="13" t="str">
        <f t="shared" si="254"/>
        <v>Sat</v>
      </c>
    </row>
    <row r="2732" spans="1:19" x14ac:dyDescent="0.25">
      <c r="A2732" s="60">
        <v>45919.797291666669</v>
      </c>
      <c r="B2732" s="61">
        <v>444710313</v>
      </c>
      <c r="C2732" s="37" t="s">
        <v>36</v>
      </c>
      <c r="D2732" s="37" t="s">
        <v>37</v>
      </c>
      <c r="E2732" s="37" t="s">
        <v>45</v>
      </c>
      <c r="F2732" s="37" t="s">
        <v>120</v>
      </c>
      <c r="G2732" s="36">
        <v>3672.67</v>
      </c>
      <c r="H2732" s="61">
        <v>443939328</v>
      </c>
      <c r="I2732" s="36">
        <v>0</v>
      </c>
      <c r="J2732" s="36">
        <v>0</v>
      </c>
      <c r="K2732" s="36">
        <v>0</v>
      </c>
      <c r="L2732" s="36">
        <v>0</v>
      </c>
      <c r="M2732" s="36">
        <v>9888.93</v>
      </c>
      <c r="N2732" s="37" t="s">
        <v>77</v>
      </c>
      <c r="O2732" s="14">
        <f t="shared" si="250"/>
        <v>45919.797291666669</v>
      </c>
      <c r="P2732" s="19">
        <f t="shared" si="251"/>
        <v>45920.005625000005</v>
      </c>
      <c r="Q2732" s="20" t="str">
        <f t="shared" si="252"/>
        <v>20/09/2025</v>
      </c>
      <c r="R2732" s="13" t="str">
        <f t="shared" si="253"/>
        <v>00</v>
      </c>
      <c r="S2732" s="13" t="str">
        <f t="shared" si="254"/>
        <v>Sat</v>
      </c>
    </row>
    <row r="2733" spans="1:19" x14ac:dyDescent="0.25">
      <c r="A2733" s="58">
        <v>45919.797303240739</v>
      </c>
      <c r="B2733" s="59">
        <v>444710314</v>
      </c>
      <c r="C2733" s="38" t="s">
        <v>36</v>
      </c>
      <c r="D2733" s="38" t="s">
        <v>37</v>
      </c>
      <c r="E2733" s="38" t="s">
        <v>45</v>
      </c>
      <c r="F2733" s="38" t="s">
        <v>120</v>
      </c>
      <c r="G2733" s="35">
        <v>3672.67</v>
      </c>
      <c r="H2733" s="59">
        <v>443939329</v>
      </c>
      <c r="I2733" s="35">
        <v>0</v>
      </c>
      <c r="J2733" s="35">
        <v>0</v>
      </c>
      <c r="K2733" s="35">
        <v>0</v>
      </c>
      <c r="L2733" s="35">
        <v>0</v>
      </c>
      <c r="M2733" s="35">
        <v>9888.93</v>
      </c>
      <c r="N2733" s="38" t="s">
        <v>109</v>
      </c>
      <c r="O2733" s="14">
        <f t="shared" si="250"/>
        <v>45919.797303240739</v>
      </c>
      <c r="P2733" s="19">
        <f t="shared" si="251"/>
        <v>45920.005636574075</v>
      </c>
      <c r="Q2733" s="20" t="str">
        <f t="shared" si="252"/>
        <v>20/09/2025</v>
      </c>
      <c r="R2733" s="13" t="str">
        <f t="shared" si="253"/>
        <v>00</v>
      </c>
      <c r="S2733" s="13" t="str">
        <f t="shared" si="254"/>
        <v>Sat</v>
      </c>
    </row>
    <row r="2734" spans="1:19" x14ac:dyDescent="0.25">
      <c r="A2734" s="60">
        <v>45919.797303240739</v>
      </c>
      <c r="B2734" s="61">
        <v>444710315</v>
      </c>
      <c r="C2734" s="37" t="s">
        <v>36</v>
      </c>
      <c r="D2734" s="37" t="s">
        <v>37</v>
      </c>
      <c r="E2734" s="37" t="s">
        <v>45</v>
      </c>
      <c r="F2734" s="37" t="s">
        <v>120</v>
      </c>
      <c r="G2734" s="36">
        <v>3672.67</v>
      </c>
      <c r="H2734" s="61">
        <v>443939330</v>
      </c>
      <c r="I2734" s="36">
        <v>0</v>
      </c>
      <c r="J2734" s="36">
        <v>0</v>
      </c>
      <c r="K2734" s="36">
        <v>0</v>
      </c>
      <c r="L2734" s="36">
        <v>0</v>
      </c>
      <c r="M2734" s="36">
        <v>9888.93</v>
      </c>
      <c r="N2734" s="37" t="s">
        <v>114</v>
      </c>
      <c r="O2734" s="14">
        <f t="shared" si="250"/>
        <v>45919.797303240739</v>
      </c>
      <c r="P2734" s="19">
        <f t="shared" si="251"/>
        <v>45920.005636574075</v>
      </c>
      <c r="Q2734" s="20" t="str">
        <f t="shared" si="252"/>
        <v>20/09/2025</v>
      </c>
      <c r="R2734" s="13" t="str">
        <f t="shared" si="253"/>
        <v>00</v>
      </c>
      <c r="S2734" s="13" t="str">
        <f t="shared" si="254"/>
        <v>Sat</v>
      </c>
    </row>
    <row r="2735" spans="1:19" x14ac:dyDescent="0.25">
      <c r="A2735" s="58">
        <v>45919.797303240739</v>
      </c>
      <c r="B2735" s="59">
        <v>444710317</v>
      </c>
      <c r="C2735" s="38" t="s">
        <v>36</v>
      </c>
      <c r="D2735" s="38" t="s">
        <v>37</v>
      </c>
      <c r="E2735" s="38" t="s">
        <v>45</v>
      </c>
      <c r="F2735" s="38" t="s">
        <v>120</v>
      </c>
      <c r="G2735" s="35">
        <v>3672.63</v>
      </c>
      <c r="H2735" s="59">
        <v>443939332</v>
      </c>
      <c r="I2735" s="35">
        <v>0</v>
      </c>
      <c r="J2735" s="35">
        <v>0</v>
      </c>
      <c r="K2735" s="35">
        <v>0</v>
      </c>
      <c r="L2735" s="35">
        <v>0</v>
      </c>
      <c r="M2735" s="35">
        <v>9888.93</v>
      </c>
      <c r="N2735" s="38" t="s">
        <v>47</v>
      </c>
      <c r="O2735" s="14">
        <f t="shared" si="250"/>
        <v>45919.797303240739</v>
      </c>
      <c r="P2735" s="19">
        <f t="shared" si="251"/>
        <v>45920.005636574075</v>
      </c>
      <c r="Q2735" s="20" t="str">
        <f t="shared" si="252"/>
        <v>20/09/2025</v>
      </c>
      <c r="R2735" s="13" t="str">
        <f t="shared" si="253"/>
        <v>00</v>
      </c>
      <c r="S2735" s="13" t="str">
        <f t="shared" si="254"/>
        <v>Sat</v>
      </c>
    </row>
    <row r="2736" spans="1:19" x14ac:dyDescent="0.25">
      <c r="A2736" s="60">
        <v>45919.797303240739</v>
      </c>
      <c r="B2736" s="61">
        <v>444710318</v>
      </c>
      <c r="C2736" s="37" t="s">
        <v>36</v>
      </c>
      <c r="D2736" s="37" t="s">
        <v>37</v>
      </c>
      <c r="E2736" s="37" t="s">
        <v>45</v>
      </c>
      <c r="F2736" s="37" t="s">
        <v>120</v>
      </c>
      <c r="G2736" s="36">
        <v>3672.73</v>
      </c>
      <c r="H2736" s="61">
        <v>443939333</v>
      </c>
      <c r="I2736" s="36">
        <v>0</v>
      </c>
      <c r="J2736" s="36">
        <v>0</v>
      </c>
      <c r="K2736" s="36">
        <v>0</v>
      </c>
      <c r="L2736" s="36">
        <v>0</v>
      </c>
      <c r="M2736" s="36">
        <v>9888.93</v>
      </c>
      <c r="N2736" s="37" t="s">
        <v>52</v>
      </c>
      <c r="O2736" s="14">
        <f t="shared" si="250"/>
        <v>45919.797303240739</v>
      </c>
      <c r="P2736" s="19">
        <f t="shared" si="251"/>
        <v>45920.005636574075</v>
      </c>
      <c r="Q2736" s="20" t="str">
        <f t="shared" si="252"/>
        <v>20/09/2025</v>
      </c>
      <c r="R2736" s="13" t="str">
        <f t="shared" si="253"/>
        <v>00</v>
      </c>
      <c r="S2736" s="13" t="str">
        <f t="shared" si="254"/>
        <v>Sat</v>
      </c>
    </row>
    <row r="2737" spans="1:19" x14ac:dyDescent="0.25">
      <c r="A2737" s="58">
        <v>45919.797465277778</v>
      </c>
      <c r="B2737" s="59">
        <v>444710368</v>
      </c>
      <c r="C2737" s="38" t="s">
        <v>36</v>
      </c>
      <c r="D2737" s="38" t="s">
        <v>38</v>
      </c>
      <c r="E2737" s="38" t="s">
        <v>46</v>
      </c>
      <c r="F2737" s="38" t="s">
        <v>120</v>
      </c>
      <c r="G2737" s="35">
        <v>3672.05</v>
      </c>
      <c r="H2737" s="59">
        <v>443939383</v>
      </c>
      <c r="I2737" s="35">
        <v>0</v>
      </c>
      <c r="J2737" s="35">
        <v>0</v>
      </c>
      <c r="K2737" s="35">
        <v>0</v>
      </c>
      <c r="L2737" s="35">
        <v>0.43</v>
      </c>
      <c r="M2737" s="35">
        <v>9889.36</v>
      </c>
      <c r="N2737" s="38" t="s">
        <v>1811</v>
      </c>
      <c r="O2737" s="14">
        <f t="shared" si="250"/>
        <v>45919.797465277778</v>
      </c>
      <c r="P2737" s="19">
        <f t="shared" si="251"/>
        <v>45920.005798611113</v>
      </c>
      <c r="Q2737" s="20" t="str">
        <f t="shared" si="252"/>
        <v>20/09/2025</v>
      </c>
      <c r="R2737" s="13" t="str">
        <f t="shared" si="253"/>
        <v>00</v>
      </c>
      <c r="S2737" s="13" t="str">
        <f t="shared" si="254"/>
        <v>Sat</v>
      </c>
    </row>
    <row r="2738" spans="1:19" x14ac:dyDescent="0.25">
      <c r="A2738" s="60">
        <v>45919.797523148147</v>
      </c>
      <c r="B2738" s="61">
        <v>444710400</v>
      </c>
      <c r="C2738" s="37" t="s">
        <v>36</v>
      </c>
      <c r="D2738" s="37" t="s">
        <v>37</v>
      </c>
      <c r="E2738" s="37" t="s">
        <v>45</v>
      </c>
      <c r="F2738" s="37" t="s">
        <v>120</v>
      </c>
      <c r="G2738" s="36">
        <v>3672.31</v>
      </c>
      <c r="H2738" s="61">
        <v>443939415</v>
      </c>
      <c r="I2738" s="36">
        <v>0</v>
      </c>
      <c r="J2738" s="36">
        <v>0</v>
      </c>
      <c r="K2738" s="36">
        <v>0</v>
      </c>
      <c r="L2738" s="36">
        <v>0</v>
      </c>
      <c r="M2738" s="36">
        <v>9889.36</v>
      </c>
      <c r="N2738" s="37" t="s">
        <v>48</v>
      </c>
      <c r="O2738" s="14">
        <f t="shared" si="250"/>
        <v>45919.797523148147</v>
      </c>
      <c r="P2738" s="19">
        <f t="shared" si="251"/>
        <v>45920.005856481483</v>
      </c>
      <c r="Q2738" s="20" t="str">
        <f t="shared" si="252"/>
        <v>20/09/2025</v>
      </c>
      <c r="R2738" s="13" t="str">
        <f t="shared" si="253"/>
        <v>00</v>
      </c>
      <c r="S2738" s="13" t="str">
        <f t="shared" si="254"/>
        <v>Sat</v>
      </c>
    </row>
    <row r="2739" spans="1:19" x14ac:dyDescent="0.25">
      <c r="A2739" s="58">
        <v>45919.800775462965</v>
      </c>
      <c r="B2739" s="59">
        <v>444711418</v>
      </c>
      <c r="C2739" s="38" t="s">
        <v>36</v>
      </c>
      <c r="D2739" s="38" t="s">
        <v>38</v>
      </c>
      <c r="E2739" s="38" t="s">
        <v>46</v>
      </c>
      <c r="F2739" s="38" t="s">
        <v>120</v>
      </c>
      <c r="G2739" s="35">
        <v>3671.15</v>
      </c>
      <c r="H2739" s="59">
        <v>443940443</v>
      </c>
      <c r="I2739" s="35">
        <v>0</v>
      </c>
      <c r="J2739" s="35">
        <v>0</v>
      </c>
      <c r="K2739" s="35">
        <v>0</v>
      </c>
      <c r="L2739" s="35">
        <v>-1.52</v>
      </c>
      <c r="M2739" s="35">
        <v>9887.84</v>
      </c>
      <c r="N2739" s="38" t="s">
        <v>1818</v>
      </c>
      <c r="O2739" s="14">
        <f t="shared" si="250"/>
        <v>45919.800775462965</v>
      </c>
      <c r="P2739" s="19">
        <f t="shared" si="251"/>
        <v>45920.009108796301</v>
      </c>
      <c r="Q2739" s="20" t="str">
        <f t="shared" si="252"/>
        <v>20/09/2025</v>
      </c>
      <c r="R2739" s="13" t="str">
        <f t="shared" si="253"/>
        <v>00</v>
      </c>
      <c r="S2739" s="13" t="str">
        <f t="shared" si="254"/>
        <v>Sat</v>
      </c>
    </row>
    <row r="2740" spans="1:19" x14ac:dyDescent="0.25">
      <c r="A2740" s="60">
        <v>45919.801435185182</v>
      </c>
      <c r="B2740" s="61">
        <v>444711840</v>
      </c>
      <c r="C2740" s="37" t="s">
        <v>36</v>
      </c>
      <c r="D2740" s="37" t="s">
        <v>38</v>
      </c>
      <c r="E2740" s="37" t="s">
        <v>46</v>
      </c>
      <c r="F2740" s="37" t="s">
        <v>120</v>
      </c>
      <c r="G2740" s="36">
        <v>3669.53</v>
      </c>
      <c r="H2740" s="61">
        <v>443940858</v>
      </c>
      <c r="I2740" s="36">
        <v>0</v>
      </c>
      <c r="J2740" s="36">
        <v>0</v>
      </c>
      <c r="K2740" s="36">
        <v>0</v>
      </c>
      <c r="L2740" s="36">
        <v>-3.3</v>
      </c>
      <c r="M2740" s="36">
        <v>9884.5400000000009</v>
      </c>
      <c r="N2740" s="37" t="s">
        <v>1819</v>
      </c>
      <c r="O2740" s="14">
        <f t="shared" si="250"/>
        <v>45919.801435185182</v>
      </c>
      <c r="P2740" s="19">
        <f t="shared" si="251"/>
        <v>45920.009768518517</v>
      </c>
      <c r="Q2740" s="20" t="str">
        <f t="shared" si="252"/>
        <v>20/09/2025</v>
      </c>
      <c r="R2740" s="13" t="str">
        <f t="shared" si="253"/>
        <v>00</v>
      </c>
      <c r="S2740" s="13" t="str">
        <f t="shared" si="254"/>
        <v>Sat</v>
      </c>
    </row>
    <row r="2741" spans="1:19" x14ac:dyDescent="0.25">
      <c r="A2741" s="58">
        <v>45919.801435185182</v>
      </c>
      <c r="B2741" s="59">
        <v>444711841</v>
      </c>
      <c r="C2741" s="38" t="s">
        <v>36</v>
      </c>
      <c r="D2741" s="38" t="s">
        <v>38</v>
      </c>
      <c r="E2741" s="38" t="s">
        <v>46</v>
      </c>
      <c r="F2741" s="38" t="s">
        <v>120</v>
      </c>
      <c r="G2741" s="35">
        <v>3669.53</v>
      </c>
      <c r="H2741" s="59">
        <v>443940861</v>
      </c>
      <c r="I2741" s="35">
        <v>0</v>
      </c>
      <c r="J2741" s="35">
        <v>0</v>
      </c>
      <c r="K2741" s="35">
        <v>0</v>
      </c>
      <c r="L2741" s="35">
        <v>-3.28</v>
      </c>
      <c r="M2741" s="35">
        <v>9881.26</v>
      </c>
      <c r="N2741" s="38" t="s">
        <v>1819</v>
      </c>
      <c r="O2741" s="14">
        <f t="shared" si="250"/>
        <v>45919.801435185182</v>
      </c>
      <c r="P2741" s="19">
        <f t="shared" si="251"/>
        <v>45920.009768518517</v>
      </c>
      <c r="Q2741" s="20" t="str">
        <f t="shared" si="252"/>
        <v>20/09/2025</v>
      </c>
      <c r="R2741" s="13" t="str">
        <f t="shared" si="253"/>
        <v>00</v>
      </c>
      <c r="S2741" s="13" t="str">
        <f t="shared" si="254"/>
        <v>Sat</v>
      </c>
    </row>
    <row r="2742" spans="1:19" x14ac:dyDescent="0.25">
      <c r="A2742" s="60">
        <v>45919.801435185182</v>
      </c>
      <c r="B2742" s="61">
        <v>444711842</v>
      </c>
      <c r="C2742" s="37" t="s">
        <v>36</v>
      </c>
      <c r="D2742" s="37" t="s">
        <v>38</v>
      </c>
      <c r="E2742" s="37" t="s">
        <v>46</v>
      </c>
      <c r="F2742" s="37" t="s">
        <v>120</v>
      </c>
      <c r="G2742" s="36">
        <v>3669.53</v>
      </c>
      <c r="H2742" s="61">
        <v>443940863</v>
      </c>
      <c r="I2742" s="36">
        <v>0</v>
      </c>
      <c r="J2742" s="36">
        <v>0</v>
      </c>
      <c r="K2742" s="36">
        <v>0</v>
      </c>
      <c r="L2742" s="36">
        <v>-3.14</v>
      </c>
      <c r="M2742" s="36">
        <v>9878.1200000000008</v>
      </c>
      <c r="N2742" s="37" t="s">
        <v>1820</v>
      </c>
      <c r="O2742" s="14">
        <f t="shared" si="250"/>
        <v>45919.801435185182</v>
      </c>
      <c r="P2742" s="19">
        <f t="shared" si="251"/>
        <v>45920.009768518517</v>
      </c>
      <c r="Q2742" s="20" t="str">
        <f t="shared" si="252"/>
        <v>20/09/2025</v>
      </c>
      <c r="R2742" s="13" t="str">
        <f t="shared" si="253"/>
        <v>00</v>
      </c>
      <c r="S2742" s="13" t="str">
        <f t="shared" si="254"/>
        <v>Sat</v>
      </c>
    </row>
    <row r="2743" spans="1:19" x14ac:dyDescent="0.25">
      <c r="A2743" s="58">
        <v>45919.801435185182</v>
      </c>
      <c r="B2743" s="59">
        <v>444711844</v>
      </c>
      <c r="C2743" s="38" t="s">
        <v>36</v>
      </c>
      <c r="D2743" s="38" t="s">
        <v>38</v>
      </c>
      <c r="E2743" s="38" t="s">
        <v>46</v>
      </c>
      <c r="F2743" s="38" t="s">
        <v>120</v>
      </c>
      <c r="G2743" s="35">
        <v>3669.53</v>
      </c>
      <c r="H2743" s="59">
        <v>443940864</v>
      </c>
      <c r="I2743" s="35">
        <v>0</v>
      </c>
      <c r="J2743" s="35">
        <v>0</v>
      </c>
      <c r="K2743" s="35">
        <v>0</v>
      </c>
      <c r="L2743" s="35">
        <v>-3.14</v>
      </c>
      <c r="M2743" s="35">
        <v>9874.98</v>
      </c>
      <c r="N2743" s="38" t="s">
        <v>1820</v>
      </c>
      <c r="O2743" s="14">
        <f t="shared" si="250"/>
        <v>45919.801435185182</v>
      </c>
      <c r="P2743" s="19">
        <f t="shared" si="251"/>
        <v>45920.009768518517</v>
      </c>
      <c r="Q2743" s="20" t="str">
        <f t="shared" si="252"/>
        <v>20/09/2025</v>
      </c>
      <c r="R2743" s="13" t="str">
        <f t="shared" si="253"/>
        <v>00</v>
      </c>
      <c r="S2743" s="13" t="str">
        <f t="shared" si="254"/>
        <v>Sat</v>
      </c>
    </row>
    <row r="2744" spans="1:19" x14ac:dyDescent="0.25">
      <c r="A2744" s="60">
        <v>45919.801435185182</v>
      </c>
      <c r="B2744" s="61">
        <v>444711845</v>
      </c>
      <c r="C2744" s="37" t="s">
        <v>36</v>
      </c>
      <c r="D2744" s="37" t="s">
        <v>38</v>
      </c>
      <c r="E2744" s="37" t="s">
        <v>46</v>
      </c>
      <c r="F2744" s="37" t="s">
        <v>120</v>
      </c>
      <c r="G2744" s="36">
        <v>3669.53</v>
      </c>
      <c r="H2744" s="61">
        <v>443940865</v>
      </c>
      <c r="I2744" s="36">
        <v>0</v>
      </c>
      <c r="J2744" s="36">
        <v>0</v>
      </c>
      <c r="K2744" s="36">
        <v>0</v>
      </c>
      <c r="L2744" s="36">
        <v>-3.14</v>
      </c>
      <c r="M2744" s="36">
        <v>9871.84</v>
      </c>
      <c r="N2744" s="37" t="s">
        <v>1820</v>
      </c>
      <c r="O2744" s="14">
        <f t="shared" si="250"/>
        <v>45919.801435185182</v>
      </c>
      <c r="P2744" s="19">
        <f t="shared" si="251"/>
        <v>45920.009768518517</v>
      </c>
      <c r="Q2744" s="20" t="str">
        <f t="shared" si="252"/>
        <v>20/09/2025</v>
      </c>
      <c r="R2744" s="13" t="str">
        <f t="shared" si="253"/>
        <v>00</v>
      </c>
      <c r="S2744" s="13" t="str">
        <f t="shared" si="254"/>
        <v>Sat</v>
      </c>
    </row>
    <row r="2745" spans="1:19" x14ac:dyDescent="0.25">
      <c r="A2745" s="58">
        <v>45919.801435185182</v>
      </c>
      <c r="B2745" s="59">
        <v>444711847</v>
      </c>
      <c r="C2745" s="38" t="s">
        <v>36</v>
      </c>
      <c r="D2745" s="38" t="s">
        <v>38</v>
      </c>
      <c r="E2745" s="38" t="s">
        <v>46</v>
      </c>
      <c r="F2745" s="38" t="s">
        <v>120</v>
      </c>
      <c r="G2745" s="35">
        <v>3669.53</v>
      </c>
      <c r="H2745" s="59">
        <v>443940866</v>
      </c>
      <c r="I2745" s="35">
        <v>0</v>
      </c>
      <c r="J2745" s="35">
        <v>0</v>
      </c>
      <c r="K2745" s="35">
        <v>0</v>
      </c>
      <c r="L2745" s="35">
        <v>-3.1</v>
      </c>
      <c r="M2745" s="35">
        <v>9868.74</v>
      </c>
      <c r="N2745" s="38" t="s">
        <v>1820</v>
      </c>
      <c r="O2745" s="14">
        <f t="shared" si="250"/>
        <v>45919.801435185182</v>
      </c>
      <c r="P2745" s="19">
        <f t="shared" si="251"/>
        <v>45920.009768518517</v>
      </c>
      <c r="Q2745" s="20" t="str">
        <f t="shared" si="252"/>
        <v>20/09/2025</v>
      </c>
      <c r="R2745" s="13" t="str">
        <f t="shared" si="253"/>
        <v>00</v>
      </c>
      <c r="S2745" s="13" t="str">
        <f t="shared" si="254"/>
        <v>Sat</v>
      </c>
    </row>
    <row r="2746" spans="1:19" x14ac:dyDescent="0.25">
      <c r="A2746" s="60">
        <v>45919.801435185182</v>
      </c>
      <c r="B2746" s="61">
        <v>444711849</v>
      </c>
      <c r="C2746" s="37" t="s">
        <v>36</v>
      </c>
      <c r="D2746" s="37" t="s">
        <v>38</v>
      </c>
      <c r="E2746" s="37" t="s">
        <v>46</v>
      </c>
      <c r="F2746" s="37" t="s">
        <v>120</v>
      </c>
      <c r="G2746" s="36">
        <v>3669.53</v>
      </c>
      <c r="H2746" s="61">
        <v>443940867</v>
      </c>
      <c r="I2746" s="36">
        <v>0</v>
      </c>
      <c r="J2746" s="36">
        <v>0</v>
      </c>
      <c r="K2746" s="36">
        <v>0</v>
      </c>
      <c r="L2746" s="36">
        <v>-3.2</v>
      </c>
      <c r="M2746" s="36">
        <v>9865.5400000000009</v>
      </c>
      <c r="N2746" s="37" t="s">
        <v>1820</v>
      </c>
      <c r="O2746" s="14">
        <f t="shared" si="250"/>
        <v>45919.801435185182</v>
      </c>
      <c r="P2746" s="19">
        <f t="shared" si="251"/>
        <v>45920.009768518517</v>
      </c>
      <c r="Q2746" s="20" t="str">
        <f t="shared" si="252"/>
        <v>20/09/2025</v>
      </c>
      <c r="R2746" s="13" t="str">
        <f t="shared" si="253"/>
        <v>00</v>
      </c>
      <c r="S2746" s="13" t="str">
        <f t="shared" si="254"/>
        <v>Sat</v>
      </c>
    </row>
    <row r="2747" spans="1:19" x14ac:dyDescent="0.25">
      <c r="A2747" s="58">
        <v>45919.801435185182</v>
      </c>
      <c r="B2747" s="59">
        <v>444711851</v>
      </c>
      <c r="C2747" s="38" t="s">
        <v>36</v>
      </c>
      <c r="D2747" s="38" t="s">
        <v>38</v>
      </c>
      <c r="E2747" s="38" t="s">
        <v>46</v>
      </c>
      <c r="F2747" s="38" t="s">
        <v>120</v>
      </c>
      <c r="G2747" s="35">
        <v>3669.53</v>
      </c>
      <c r="H2747" s="59">
        <v>443940868</v>
      </c>
      <c r="I2747" s="35">
        <v>0</v>
      </c>
      <c r="J2747" s="35">
        <v>0</v>
      </c>
      <c r="K2747" s="35">
        <v>0</v>
      </c>
      <c r="L2747" s="35">
        <v>-2.78</v>
      </c>
      <c r="M2747" s="35">
        <v>9862.76</v>
      </c>
      <c r="N2747" s="38" t="s">
        <v>1821</v>
      </c>
      <c r="O2747" s="14">
        <f t="shared" si="250"/>
        <v>45919.801435185182</v>
      </c>
      <c r="P2747" s="19">
        <f t="shared" si="251"/>
        <v>45920.009768518517</v>
      </c>
      <c r="Q2747" s="20" t="str">
        <f t="shared" si="252"/>
        <v>20/09/2025</v>
      </c>
      <c r="R2747" s="13" t="str">
        <f t="shared" si="253"/>
        <v>00</v>
      </c>
      <c r="S2747" s="13" t="str">
        <f t="shared" si="254"/>
        <v>Sat</v>
      </c>
    </row>
    <row r="2748" spans="1:19" x14ac:dyDescent="0.25">
      <c r="A2748" s="60">
        <v>45919.801469907405</v>
      </c>
      <c r="B2748" s="61">
        <v>444711999</v>
      </c>
      <c r="C2748" s="37" t="s">
        <v>36</v>
      </c>
      <c r="D2748" s="37" t="s">
        <v>38</v>
      </c>
      <c r="E2748" s="37" t="s">
        <v>46</v>
      </c>
      <c r="F2748" s="37" t="s">
        <v>120</v>
      </c>
      <c r="G2748" s="36">
        <v>3668.7</v>
      </c>
      <c r="H2748" s="61">
        <v>443941012</v>
      </c>
      <c r="I2748" s="36">
        <v>0</v>
      </c>
      <c r="J2748" s="36">
        <v>0</v>
      </c>
      <c r="K2748" s="36">
        <v>0</v>
      </c>
      <c r="L2748" s="36">
        <v>-3.02</v>
      </c>
      <c r="M2748" s="36">
        <v>9859.74</v>
      </c>
      <c r="N2748" s="37" t="s">
        <v>1822</v>
      </c>
      <c r="O2748" s="14">
        <f t="shared" si="250"/>
        <v>45919.801469907405</v>
      </c>
      <c r="P2748" s="19">
        <f t="shared" si="251"/>
        <v>45920.00980324074</v>
      </c>
      <c r="Q2748" s="20" t="str">
        <f t="shared" si="252"/>
        <v>20/09/2025</v>
      </c>
      <c r="R2748" s="13" t="str">
        <f t="shared" si="253"/>
        <v>00</v>
      </c>
      <c r="S2748" s="13" t="str">
        <f t="shared" si="254"/>
        <v>Sat</v>
      </c>
    </row>
    <row r="2749" spans="1:19" x14ac:dyDescent="0.25">
      <c r="A2749" s="58">
        <v>45919.801469907405</v>
      </c>
      <c r="B2749" s="59">
        <v>444712000</v>
      </c>
      <c r="C2749" s="38" t="s">
        <v>36</v>
      </c>
      <c r="D2749" s="38" t="s">
        <v>38</v>
      </c>
      <c r="E2749" s="38" t="s">
        <v>46</v>
      </c>
      <c r="F2749" s="38" t="s">
        <v>120</v>
      </c>
      <c r="G2749" s="35">
        <v>3668.7</v>
      </c>
      <c r="H2749" s="59">
        <v>443941013</v>
      </c>
      <c r="I2749" s="35">
        <v>0</v>
      </c>
      <c r="J2749" s="35">
        <v>0</v>
      </c>
      <c r="K2749" s="35">
        <v>0</v>
      </c>
      <c r="L2749" s="35">
        <v>-3.02</v>
      </c>
      <c r="M2749" s="35">
        <v>9856.7199999999993</v>
      </c>
      <c r="N2749" s="38" t="s">
        <v>1823</v>
      </c>
      <c r="O2749" s="14">
        <f t="shared" si="250"/>
        <v>45919.801469907405</v>
      </c>
      <c r="P2749" s="19">
        <f t="shared" si="251"/>
        <v>45920.00980324074</v>
      </c>
      <c r="Q2749" s="20" t="str">
        <f t="shared" si="252"/>
        <v>20/09/2025</v>
      </c>
      <c r="R2749" s="13" t="str">
        <f t="shared" si="253"/>
        <v>00</v>
      </c>
      <c r="S2749" s="13" t="str">
        <f t="shared" si="254"/>
        <v>Sat</v>
      </c>
    </row>
    <row r="2750" spans="1:19" x14ac:dyDescent="0.25">
      <c r="A2750" s="60">
        <v>45919.801608796297</v>
      </c>
      <c r="B2750" s="61">
        <v>444712211</v>
      </c>
      <c r="C2750" s="37" t="s">
        <v>36</v>
      </c>
      <c r="D2750" s="37" t="s">
        <v>38</v>
      </c>
      <c r="E2750" s="37" t="s">
        <v>46</v>
      </c>
      <c r="F2750" s="37" t="s">
        <v>120</v>
      </c>
      <c r="G2750" s="36">
        <v>3668.04</v>
      </c>
      <c r="H2750" s="61">
        <v>443941222</v>
      </c>
      <c r="I2750" s="36">
        <v>0</v>
      </c>
      <c r="J2750" s="36">
        <v>0</v>
      </c>
      <c r="K2750" s="36">
        <v>0</v>
      </c>
      <c r="L2750" s="36">
        <v>-3</v>
      </c>
      <c r="M2750" s="36">
        <v>9853.7199999999993</v>
      </c>
      <c r="N2750" s="37" t="s">
        <v>1824</v>
      </c>
      <c r="O2750" s="14">
        <f t="shared" si="250"/>
        <v>45919.801608796297</v>
      </c>
      <c r="P2750" s="19">
        <f t="shared" si="251"/>
        <v>45920.009942129633</v>
      </c>
      <c r="Q2750" s="20" t="str">
        <f t="shared" si="252"/>
        <v>20/09/2025</v>
      </c>
      <c r="R2750" s="13" t="str">
        <f t="shared" si="253"/>
        <v>00</v>
      </c>
      <c r="S2750" s="13" t="str">
        <f t="shared" si="254"/>
        <v>Sat</v>
      </c>
    </row>
    <row r="2751" spans="1:19" x14ac:dyDescent="0.25">
      <c r="A2751" s="58">
        <v>45919.801608796297</v>
      </c>
      <c r="B2751" s="59">
        <v>444712212</v>
      </c>
      <c r="C2751" s="38" t="s">
        <v>36</v>
      </c>
      <c r="D2751" s="38" t="s">
        <v>38</v>
      </c>
      <c r="E2751" s="38" t="s">
        <v>46</v>
      </c>
      <c r="F2751" s="38" t="s">
        <v>120</v>
      </c>
      <c r="G2751" s="35">
        <v>3668.04</v>
      </c>
      <c r="H2751" s="59">
        <v>443941223</v>
      </c>
      <c r="I2751" s="35">
        <v>0</v>
      </c>
      <c r="J2751" s="35">
        <v>0</v>
      </c>
      <c r="K2751" s="35">
        <v>0</v>
      </c>
      <c r="L2751" s="35">
        <v>-2.97</v>
      </c>
      <c r="M2751" s="35">
        <v>9850.75</v>
      </c>
      <c r="N2751" s="38" t="s">
        <v>1824</v>
      </c>
      <c r="O2751" s="14">
        <f t="shared" si="250"/>
        <v>45919.801608796297</v>
      </c>
      <c r="P2751" s="19">
        <f t="shared" si="251"/>
        <v>45920.009942129633</v>
      </c>
      <c r="Q2751" s="20" t="str">
        <f t="shared" si="252"/>
        <v>20/09/2025</v>
      </c>
      <c r="R2751" s="13" t="str">
        <f t="shared" si="253"/>
        <v>00</v>
      </c>
      <c r="S2751" s="13" t="str">
        <f t="shared" si="254"/>
        <v>Sat</v>
      </c>
    </row>
    <row r="2752" spans="1:19" x14ac:dyDescent="0.25">
      <c r="A2752" s="60">
        <v>45919.802847222221</v>
      </c>
      <c r="B2752" s="61">
        <v>444712810</v>
      </c>
      <c r="C2752" s="37" t="s">
        <v>36</v>
      </c>
      <c r="D2752" s="37" t="s">
        <v>38</v>
      </c>
      <c r="E2752" s="37" t="s">
        <v>45</v>
      </c>
      <c r="F2752" s="37" t="s">
        <v>120</v>
      </c>
      <c r="G2752" s="36">
        <v>3669.02</v>
      </c>
      <c r="H2752" s="61">
        <v>443941803</v>
      </c>
      <c r="I2752" s="36">
        <v>0</v>
      </c>
      <c r="J2752" s="36">
        <v>0</v>
      </c>
      <c r="K2752" s="36">
        <v>0</v>
      </c>
      <c r="L2752" s="36">
        <v>0</v>
      </c>
      <c r="M2752" s="36">
        <v>9850.75</v>
      </c>
      <c r="N2752" s="37" t="s">
        <v>119</v>
      </c>
      <c r="O2752" s="14">
        <f t="shared" si="250"/>
        <v>45919.802847222221</v>
      </c>
      <c r="P2752" s="19">
        <f t="shared" si="251"/>
        <v>45920.011180555557</v>
      </c>
      <c r="Q2752" s="20" t="str">
        <f t="shared" si="252"/>
        <v>20/09/2025</v>
      </c>
      <c r="R2752" s="13" t="str">
        <f t="shared" si="253"/>
        <v>00</v>
      </c>
      <c r="S2752" s="13" t="str">
        <f t="shared" si="254"/>
        <v>Sat</v>
      </c>
    </row>
    <row r="2753" spans="1:19" x14ac:dyDescent="0.25">
      <c r="A2753" s="58">
        <v>45919.802847222221</v>
      </c>
      <c r="B2753" s="59">
        <v>444712813</v>
      </c>
      <c r="C2753" s="38" t="s">
        <v>36</v>
      </c>
      <c r="D2753" s="38" t="s">
        <v>38</v>
      </c>
      <c r="E2753" s="38" t="s">
        <v>45</v>
      </c>
      <c r="F2753" s="38" t="s">
        <v>120</v>
      </c>
      <c r="G2753" s="35">
        <v>3669.02</v>
      </c>
      <c r="H2753" s="59">
        <v>443941806</v>
      </c>
      <c r="I2753" s="35">
        <v>0</v>
      </c>
      <c r="J2753" s="35">
        <v>0</v>
      </c>
      <c r="K2753" s="35">
        <v>0</v>
      </c>
      <c r="L2753" s="35">
        <v>0</v>
      </c>
      <c r="M2753" s="35">
        <v>9850.75</v>
      </c>
      <c r="N2753" s="38" t="s">
        <v>116</v>
      </c>
      <c r="O2753" s="14">
        <f t="shared" si="250"/>
        <v>45919.802847222221</v>
      </c>
      <c r="P2753" s="19">
        <f t="shared" si="251"/>
        <v>45920.011180555557</v>
      </c>
      <c r="Q2753" s="20" t="str">
        <f t="shared" si="252"/>
        <v>20/09/2025</v>
      </c>
      <c r="R2753" s="13" t="str">
        <f t="shared" si="253"/>
        <v>00</v>
      </c>
      <c r="S2753" s="13" t="str">
        <f t="shared" si="254"/>
        <v>Sat</v>
      </c>
    </row>
    <row r="2754" spans="1:19" x14ac:dyDescent="0.25">
      <c r="A2754" s="60">
        <v>45919.802858796298</v>
      </c>
      <c r="B2754" s="61">
        <v>444712814</v>
      </c>
      <c r="C2754" s="37" t="s">
        <v>36</v>
      </c>
      <c r="D2754" s="37" t="s">
        <v>38</v>
      </c>
      <c r="E2754" s="37" t="s">
        <v>45</v>
      </c>
      <c r="F2754" s="37" t="s">
        <v>120</v>
      </c>
      <c r="G2754" s="36">
        <v>3669.02</v>
      </c>
      <c r="H2754" s="61">
        <v>443941807</v>
      </c>
      <c r="I2754" s="36">
        <v>0</v>
      </c>
      <c r="J2754" s="36">
        <v>0</v>
      </c>
      <c r="K2754" s="36">
        <v>0</v>
      </c>
      <c r="L2754" s="36">
        <v>0</v>
      </c>
      <c r="M2754" s="36">
        <v>9850.75</v>
      </c>
      <c r="N2754" s="37" t="s">
        <v>115</v>
      </c>
      <c r="O2754" s="14">
        <f t="shared" si="250"/>
        <v>45919.802858796298</v>
      </c>
      <c r="P2754" s="19">
        <f t="shared" si="251"/>
        <v>45920.011192129634</v>
      </c>
      <c r="Q2754" s="20" t="str">
        <f t="shared" si="252"/>
        <v>20/09/2025</v>
      </c>
      <c r="R2754" s="13" t="str">
        <f t="shared" si="253"/>
        <v>00</v>
      </c>
      <c r="S2754" s="13" t="str">
        <f t="shared" si="254"/>
        <v>Sat</v>
      </c>
    </row>
    <row r="2755" spans="1:19" x14ac:dyDescent="0.25">
      <c r="A2755" s="58">
        <v>45919.803541666668</v>
      </c>
      <c r="B2755" s="59">
        <v>444713037</v>
      </c>
      <c r="C2755" s="38" t="s">
        <v>36</v>
      </c>
      <c r="D2755" s="38" t="s">
        <v>38</v>
      </c>
      <c r="E2755" s="38" t="s">
        <v>45</v>
      </c>
      <c r="F2755" s="38" t="s">
        <v>120</v>
      </c>
      <c r="G2755" s="35">
        <v>3669.32</v>
      </c>
      <c r="H2755" s="59">
        <v>443942028</v>
      </c>
      <c r="I2755" s="35">
        <v>0</v>
      </c>
      <c r="J2755" s="35">
        <v>0</v>
      </c>
      <c r="K2755" s="35">
        <v>0</v>
      </c>
      <c r="L2755" s="35">
        <v>0</v>
      </c>
      <c r="M2755" s="35">
        <v>9850.75</v>
      </c>
      <c r="N2755" s="38" t="s">
        <v>1385</v>
      </c>
      <c r="O2755" s="14">
        <f t="shared" si="250"/>
        <v>45919.803541666668</v>
      </c>
      <c r="P2755" s="19">
        <f t="shared" si="251"/>
        <v>45920.011875000004</v>
      </c>
      <c r="Q2755" s="20" t="str">
        <f t="shared" si="252"/>
        <v>20/09/2025</v>
      </c>
      <c r="R2755" s="13" t="str">
        <f t="shared" si="253"/>
        <v>00</v>
      </c>
      <c r="S2755" s="13" t="str">
        <f t="shared" si="254"/>
        <v>Sat</v>
      </c>
    </row>
    <row r="2756" spans="1:19" x14ac:dyDescent="0.25">
      <c r="A2756" s="60">
        <v>45919.804930555554</v>
      </c>
      <c r="B2756" s="61">
        <v>444713445</v>
      </c>
      <c r="C2756" s="37" t="s">
        <v>36</v>
      </c>
      <c r="D2756" s="37" t="s">
        <v>38</v>
      </c>
      <c r="E2756" s="37" t="s">
        <v>45</v>
      </c>
      <c r="F2756" s="37" t="s">
        <v>120</v>
      </c>
      <c r="G2756" s="36">
        <v>3669.77</v>
      </c>
      <c r="H2756" s="61">
        <v>443942398</v>
      </c>
      <c r="I2756" s="36">
        <v>0</v>
      </c>
      <c r="J2756" s="36">
        <v>0</v>
      </c>
      <c r="K2756" s="36">
        <v>0</v>
      </c>
      <c r="L2756" s="36">
        <v>0</v>
      </c>
      <c r="M2756" s="36">
        <v>9850.75</v>
      </c>
      <c r="N2756" s="37" t="s">
        <v>109</v>
      </c>
      <c r="O2756" s="14">
        <f t="shared" si="250"/>
        <v>45919.804930555554</v>
      </c>
      <c r="P2756" s="19">
        <f t="shared" si="251"/>
        <v>45920.01326388889</v>
      </c>
      <c r="Q2756" s="20" t="str">
        <f t="shared" si="252"/>
        <v>20/09/2025</v>
      </c>
      <c r="R2756" s="13" t="str">
        <f t="shared" si="253"/>
        <v>00</v>
      </c>
      <c r="S2756" s="13" t="str">
        <f t="shared" si="254"/>
        <v>Sat</v>
      </c>
    </row>
    <row r="2757" spans="1:19" x14ac:dyDescent="0.25">
      <c r="A2757" s="58">
        <v>45919.804930555554</v>
      </c>
      <c r="B2757" s="59">
        <v>444713448</v>
      </c>
      <c r="C2757" s="38" t="s">
        <v>36</v>
      </c>
      <c r="D2757" s="38" t="s">
        <v>38</v>
      </c>
      <c r="E2757" s="38" t="s">
        <v>45</v>
      </c>
      <c r="F2757" s="38" t="s">
        <v>120</v>
      </c>
      <c r="G2757" s="35">
        <v>3669.67</v>
      </c>
      <c r="H2757" s="59">
        <v>443942401</v>
      </c>
      <c r="I2757" s="35">
        <v>0</v>
      </c>
      <c r="J2757" s="35">
        <v>0</v>
      </c>
      <c r="K2757" s="35">
        <v>0</v>
      </c>
      <c r="L2757" s="35">
        <v>0</v>
      </c>
      <c r="M2757" s="35">
        <v>9850.75</v>
      </c>
      <c r="N2757" s="38" t="s">
        <v>114</v>
      </c>
      <c r="O2757" s="14">
        <f t="shared" si="250"/>
        <v>45919.804930555554</v>
      </c>
      <c r="P2757" s="19">
        <f t="shared" si="251"/>
        <v>45920.01326388889</v>
      </c>
      <c r="Q2757" s="20" t="str">
        <f t="shared" si="252"/>
        <v>20/09/2025</v>
      </c>
      <c r="R2757" s="13" t="str">
        <f t="shared" si="253"/>
        <v>00</v>
      </c>
      <c r="S2757" s="13" t="str">
        <f t="shared" si="254"/>
        <v>Sat</v>
      </c>
    </row>
    <row r="2758" spans="1:19" x14ac:dyDescent="0.25">
      <c r="A2758" s="60">
        <v>45919.804942129631</v>
      </c>
      <c r="B2758" s="61">
        <v>444713450</v>
      </c>
      <c r="C2758" s="37" t="s">
        <v>36</v>
      </c>
      <c r="D2758" s="37" t="s">
        <v>38</v>
      </c>
      <c r="E2758" s="37" t="s">
        <v>45</v>
      </c>
      <c r="F2758" s="37" t="s">
        <v>120</v>
      </c>
      <c r="G2758" s="36">
        <v>3669.67</v>
      </c>
      <c r="H2758" s="61">
        <v>443942403</v>
      </c>
      <c r="I2758" s="36">
        <v>0</v>
      </c>
      <c r="J2758" s="36">
        <v>0</v>
      </c>
      <c r="K2758" s="36">
        <v>0</v>
      </c>
      <c r="L2758" s="36">
        <v>0</v>
      </c>
      <c r="M2758" s="36">
        <v>9850.75</v>
      </c>
      <c r="N2758" s="37" t="s">
        <v>77</v>
      </c>
      <c r="O2758" s="14">
        <f t="shared" si="250"/>
        <v>45919.804942129631</v>
      </c>
      <c r="P2758" s="19">
        <f t="shared" si="251"/>
        <v>45920.013275462967</v>
      </c>
      <c r="Q2758" s="20" t="str">
        <f t="shared" si="252"/>
        <v>20/09/2025</v>
      </c>
      <c r="R2758" s="13" t="str">
        <f t="shared" si="253"/>
        <v>00</v>
      </c>
      <c r="S2758" s="13" t="str">
        <f t="shared" si="254"/>
        <v>Sat</v>
      </c>
    </row>
    <row r="2759" spans="1:19" x14ac:dyDescent="0.25">
      <c r="A2759" s="58">
        <v>45919.804942129631</v>
      </c>
      <c r="B2759" s="59">
        <v>444713451</v>
      </c>
      <c r="C2759" s="38" t="s">
        <v>36</v>
      </c>
      <c r="D2759" s="38" t="s">
        <v>38</v>
      </c>
      <c r="E2759" s="38" t="s">
        <v>45</v>
      </c>
      <c r="F2759" s="38" t="s">
        <v>120</v>
      </c>
      <c r="G2759" s="35">
        <v>3669.67</v>
      </c>
      <c r="H2759" s="59">
        <v>443942404</v>
      </c>
      <c r="I2759" s="35">
        <v>0</v>
      </c>
      <c r="J2759" s="35">
        <v>0</v>
      </c>
      <c r="K2759" s="35">
        <v>0</v>
      </c>
      <c r="L2759" s="35">
        <v>0</v>
      </c>
      <c r="M2759" s="35">
        <v>9850.75</v>
      </c>
      <c r="N2759" s="38" t="s">
        <v>108</v>
      </c>
      <c r="O2759" s="14">
        <f t="shared" si="250"/>
        <v>45919.804942129631</v>
      </c>
      <c r="P2759" s="19">
        <f t="shared" si="251"/>
        <v>45920.013275462967</v>
      </c>
      <c r="Q2759" s="20" t="str">
        <f t="shared" si="252"/>
        <v>20/09/2025</v>
      </c>
      <c r="R2759" s="13" t="str">
        <f t="shared" si="253"/>
        <v>00</v>
      </c>
      <c r="S2759" s="13" t="str">
        <f t="shared" si="254"/>
        <v>Sat</v>
      </c>
    </row>
    <row r="2760" spans="1:19" x14ac:dyDescent="0.25">
      <c r="A2760" s="60">
        <v>45919.804942129631</v>
      </c>
      <c r="B2760" s="61">
        <v>444713452</v>
      </c>
      <c r="C2760" s="37" t="s">
        <v>36</v>
      </c>
      <c r="D2760" s="37" t="s">
        <v>38</v>
      </c>
      <c r="E2760" s="37" t="s">
        <v>45</v>
      </c>
      <c r="F2760" s="37" t="s">
        <v>120</v>
      </c>
      <c r="G2760" s="36">
        <v>3669.66</v>
      </c>
      <c r="H2760" s="61">
        <v>443942405</v>
      </c>
      <c r="I2760" s="36">
        <v>0</v>
      </c>
      <c r="J2760" s="36">
        <v>0</v>
      </c>
      <c r="K2760" s="36">
        <v>0</v>
      </c>
      <c r="L2760" s="36">
        <v>0</v>
      </c>
      <c r="M2760" s="36">
        <v>9850.75</v>
      </c>
      <c r="N2760" s="37" t="s">
        <v>52</v>
      </c>
      <c r="O2760" s="14">
        <f t="shared" si="250"/>
        <v>45919.804942129631</v>
      </c>
      <c r="P2760" s="19">
        <f t="shared" si="251"/>
        <v>45920.013275462967</v>
      </c>
      <c r="Q2760" s="20" t="str">
        <f t="shared" si="252"/>
        <v>20/09/2025</v>
      </c>
      <c r="R2760" s="13" t="str">
        <f t="shared" si="253"/>
        <v>00</v>
      </c>
      <c r="S2760" s="13" t="str">
        <f t="shared" si="254"/>
        <v>Sat</v>
      </c>
    </row>
    <row r="2761" spans="1:19" x14ac:dyDescent="0.25">
      <c r="A2761" s="58">
        <v>45919.804942129631</v>
      </c>
      <c r="B2761" s="59">
        <v>444713453</v>
      </c>
      <c r="C2761" s="38" t="s">
        <v>36</v>
      </c>
      <c r="D2761" s="38" t="s">
        <v>38</v>
      </c>
      <c r="E2761" s="38" t="s">
        <v>45</v>
      </c>
      <c r="F2761" s="38" t="s">
        <v>120</v>
      </c>
      <c r="G2761" s="35">
        <v>3669.68</v>
      </c>
      <c r="H2761" s="59">
        <v>443942406</v>
      </c>
      <c r="I2761" s="35">
        <v>0</v>
      </c>
      <c r="J2761" s="35">
        <v>0</v>
      </c>
      <c r="K2761" s="35">
        <v>0</v>
      </c>
      <c r="L2761" s="35">
        <v>0</v>
      </c>
      <c r="M2761" s="35">
        <v>9850.75</v>
      </c>
      <c r="N2761" s="38" t="s">
        <v>48</v>
      </c>
      <c r="O2761" s="14">
        <f t="shared" si="250"/>
        <v>45919.804942129631</v>
      </c>
      <c r="P2761" s="19">
        <f t="shared" si="251"/>
        <v>45920.013275462967</v>
      </c>
      <c r="Q2761" s="20" t="str">
        <f t="shared" si="252"/>
        <v>20/09/2025</v>
      </c>
      <c r="R2761" s="13" t="str">
        <f t="shared" si="253"/>
        <v>00</v>
      </c>
      <c r="S2761" s="13" t="str">
        <f t="shared" si="254"/>
        <v>Sat</v>
      </c>
    </row>
    <row r="2762" spans="1:19" x14ac:dyDescent="0.25">
      <c r="A2762" s="60">
        <v>45919.8049537037</v>
      </c>
      <c r="B2762" s="61">
        <v>444713455</v>
      </c>
      <c r="C2762" s="37" t="s">
        <v>36</v>
      </c>
      <c r="D2762" s="37" t="s">
        <v>38</v>
      </c>
      <c r="E2762" s="37" t="s">
        <v>45</v>
      </c>
      <c r="F2762" s="37" t="s">
        <v>120</v>
      </c>
      <c r="G2762" s="36">
        <v>3669.67</v>
      </c>
      <c r="H2762" s="61">
        <v>443942408</v>
      </c>
      <c r="I2762" s="36">
        <v>0</v>
      </c>
      <c r="J2762" s="36">
        <v>0</v>
      </c>
      <c r="K2762" s="36">
        <v>0</v>
      </c>
      <c r="L2762" s="36">
        <v>0</v>
      </c>
      <c r="M2762" s="36">
        <v>9850.75</v>
      </c>
      <c r="N2762" s="37" t="s">
        <v>47</v>
      </c>
      <c r="O2762" s="14">
        <f t="shared" si="250"/>
        <v>45919.8049537037</v>
      </c>
      <c r="P2762" s="19">
        <f t="shared" si="251"/>
        <v>45920.013287037036</v>
      </c>
      <c r="Q2762" s="20" t="str">
        <f t="shared" si="252"/>
        <v>20/09/2025</v>
      </c>
      <c r="R2762" s="13" t="str">
        <f t="shared" si="253"/>
        <v>00</v>
      </c>
      <c r="S2762" s="13" t="str">
        <f t="shared" si="254"/>
        <v>Sat</v>
      </c>
    </row>
    <row r="2763" spans="1:19" x14ac:dyDescent="0.25">
      <c r="A2763" s="58">
        <v>45919.806203703702</v>
      </c>
      <c r="B2763" s="59">
        <v>444713722</v>
      </c>
      <c r="C2763" s="38" t="s">
        <v>36</v>
      </c>
      <c r="D2763" s="38" t="s">
        <v>37</v>
      </c>
      <c r="E2763" s="38" t="s">
        <v>45</v>
      </c>
      <c r="F2763" s="38" t="s">
        <v>120</v>
      </c>
      <c r="G2763" s="35">
        <v>3669.95</v>
      </c>
      <c r="H2763" s="59">
        <v>443942665</v>
      </c>
      <c r="I2763" s="35">
        <v>0</v>
      </c>
      <c r="J2763" s="35">
        <v>0</v>
      </c>
      <c r="K2763" s="35">
        <v>0</v>
      </c>
      <c r="L2763" s="35">
        <v>0</v>
      </c>
      <c r="M2763" s="35">
        <v>9850.75</v>
      </c>
      <c r="N2763" s="38" t="s">
        <v>81</v>
      </c>
      <c r="O2763" s="14">
        <f t="shared" ref="O2763:O2826" si="255">A2763</f>
        <v>45919.806203703702</v>
      </c>
      <c r="P2763" s="19">
        <f t="shared" ref="P2763:P2826" si="256">O2763+(5/24)</f>
        <v>45920.014537037037</v>
      </c>
      <c r="Q2763" s="20" t="str">
        <f t="shared" ref="Q2763:Q2826" si="257">TEXT(P2763,"dd/mm/yyyy")</f>
        <v>20/09/2025</v>
      </c>
      <c r="R2763" s="13" t="str">
        <f t="shared" ref="R2763:R2826" si="258">TEXT(P2763,"hh")</f>
        <v>00</v>
      </c>
      <c r="S2763" s="13" t="str">
        <f t="shared" ref="S2763:S2826" si="259">TEXT(P2763,"ddd")</f>
        <v>Sat</v>
      </c>
    </row>
    <row r="2764" spans="1:19" x14ac:dyDescent="0.25">
      <c r="A2764" s="60">
        <v>45919.808356481481</v>
      </c>
      <c r="B2764" s="61">
        <v>444715154</v>
      </c>
      <c r="C2764" s="37" t="s">
        <v>36</v>
      </c>
      <c r="D2764" s="37" t="s">
        <v>37</v>
      </c>
      <c r="E2764" s="37" t="s">
        <v>46</v>
      </c>
      <c r="F2764" s="37" t="s">
        <v>120</v>
      </c>
      <c r="G2764" s="36">
        <v>3668.2</v>
      </c>
      <c r="H2764" s="61">
        <v>443944029</v>
      </c>
      <c r="I2764" s="36">
        <v>0</v>
      </c>
      <c r="J2764" s="36">
        <v>0</v>
      </c>
      <c r="K2764" s="36">
        <v>0</v>
      </c>
      <c r="L2764" s="36">
        <v>1.57</v>
      </c>
      <c r="M2764" s="36">
        <v>9852.32</v>
      </c>
      <c r="N2764" s="37" t="s">
        <v>1894</v>
      </c>
      <c r="O2764" s="14">
        <f t="shared" si="255"/>
        <v>45919.808356481481</v>
      </c>
      <c r="P2764" s="19">
        <f t="shared" si="256"/>
        <v>45920.016689814816</v>
      </c>
      <c r="Q2764" s="20" t="str">
        <f t="shared" si="257"/>
        <v>20/09/2025</v>
      </c>
      <c r="R2764" s="13" t="str">
        <f t="shared" si="258"/>
        <v>00</v>
      </c>
      <c r="S2764" s="13" t="str">
        <f t="shared" si="259"/>
        <v>Sat</v>
      </c>
    </row>
    <row r="2765" spans="1:19" x14ac:dyDescent="0.25">
      <c r="A2765" s="58">
        <v>45919.808356481481</v>
      </c>
      <c r="B2765" s="59">
        <v>444715155</v>
      </c>
      <c r="C2765" s="38" t="s">
        <v>36</v>
      </c>
      <c r="D2765" s="38" t="s">
        <v>37</v>
      </c>
      <c r="E2765" s="38" t="s">
        <v>46</v>
      </c>
      <c r="F2765" s="38" t="s">
        <v>120</v>
      </c>
      <c r="G2765" s="35">
        <v>3668.2</v>
      </c>
      <c r="H2765" s="59">
        <v>443944030</v>
      </c>
      <c r="I2765" s="35">
        <v>0</v>
      </c>
      <c r="J2765" s="35">
        <v>0</v>
      </c>
      <c r="K2765" s="35">
        <v>0</v>
      </c>
      <c r="L2765" s="35">
        <v>1.47</v>
      </c>
      <c r="M2765" s="35">
        <v>9853.7900000000009</v>
      </c>
      <c r="N2765" s="38" t="s">
        <v>1895</v>
      </c>
      <c r="O2765" s="14">
        <f t="shared" si="255"/>
        <v>45919.808356481481</v>
      </c>
      <c r="P2765" s="19">
        <f t="shared" si="256"/>
        <v>45920.016689814816</v>
      </c>
      <c r="Q2765" s="20" t="str">
        <f t="shared" si="257"/>
        <v>20/09/2025</v>
      </c>
      <c r="R2765" s="13" t="str">
        <f t="shared" si="258"/>
        <v>00</v>
      </c>
      <c r="S2765" s="13" t="str">
        <f t="shared" si="259"/>
        <v>Sat</v>
      </c>
    </row>
    <row r="2766" spans="1:19" x14ac:dyDescent="0.25">
      <c r="A2766" s="60">
        <v>45919.808356481481</v>
      </c>
      <c r="B2766" s="61">
        <v>444715156</v>
      </c>
      <c r="C2766" s="37" t="s">
        <v>36</v>
      </c>
      <c r="D2766" s="37" t="s">
        <v>37</v>
      </c>
      <c r="E2766" s="37" t="s">
        <v>46</v>
      </c>
      <c r="F2766" s="37" t="s">
        <v>120</v>
      </c>
      <c r="G2766" s="36">
        <v>3668.2</v>
      </c>
      <c r="H2766" s="61">
        <v>443944031</v>
      </c>
      <c r="I2766" s="36">
        <v>0</v>
      </c>
      <c r="J2766" s="36">
        <v>0</v>
      </c>
      <c r="K2766" s="36">
        <v>0</v>
      </c>
      <c r="L2766" s="36">
        <v>1.47</v>
      </c>
      <c r="M2766" s="36">
        <v>9855.26</v>
      </c>
      <c r="N2766" s="37" t="s">
        <v>1895</v>
      </c>
      <c r="O2766" s="14">
        <f t="shared" si="255"/>
        <v>45919.808356481481</v>
      </c>
      <c r="P2766" s="19">
        <f t="shared" si="256"/>
        <v>45920.016689814816</v>
      </c>
      <c r="Q2766" s="20" t="str">
        <f t="shared" si="257"/>
        <v>20/09/2025</v>
      </c>
      <c r="R2766" s="13" t="str">
        <f t="shared" si="258"/>
        <v>00</v>
      </c>
      <c r="S2766" s="13" t="str">
        <f t="shared" si="259"/>
        <v>Sat</v>
      </c>
    </row>
    <row r="2767" spans="1:19" x14ac:dyDescent="0.25">
      <c r="A2767" s="58">
        <v>45919.809479166666</v>
      </c>
      <c r="B2767" s="59">
        <v>444715909</v>
      </c>
      <c r="C2767" s="38" t="s">
        <v>36</v>
      </c>
      <c r="D2767" s="38" t="s">
        <v>38</v>
      </c>
      <c r="E2767" s="38" t="s">
        <v>46</v>
      </c>
      <c r="F2767" s="38" t="s">
        <v>120</v>
      </c>
      <c r="G2767" s="35">
        <v>3666.94</v>
      </c>
      <c r="H2767" s="59">
        <v>443944780</v>
      </c>
      <c r="I2767" s="35">
        <v>0</v>
      </c>
      <c r="J2767" s="35">
        <v>0</v>
      </c>
      <c r="K2767" s="35">
        <v>0</v>
      </c>
      <c r="L2767" s="35">
        <v>-3.01</v>
      </c>
      <c r="M2767" s="35">
        <v>9852.25</v>
      </c>
      <c r="N2767" s="38" t="s">
        <v>1896</v>
      </c>
      <c r="O2767" s="14">
        <f t="shared" si="255"/>
        <v>45919.809479166666</v>
      </c>
      <c r="P2767" s="19">
        <f t="shared" si="256"/>
        <v>45920.017812500002</v>
      </c>
      <c r="Q2767" s="20" t="str">
        <f t="shared" si="257"/>
        <v>20/09/2025</v>
      </c>
      <c r="R2767" s="13" t="str">
        <f t="shared" si="258"/>
        <v>00</v>
      </c>
      <c r="S2767" s="13" t="str">
        <f t="shared" si="259"/>
        <v>Sat</v>
      </c>
    </row>
    <row r="2768" spans="1:19" x14ac:dyDescent="0.25">
      <c r="A2768" s="60">
        <v>45919.809687499997</v>
      </c>
      <c r="B2768" s="61">
        <v>444716196</v>
      </c>
      <c r="C2768" s="37" t="s">
        <v>36</v>
      </c>
      <c r="D2768" s="37" t="s">
        <v>37</v>
      </c>
      <c r="E2768" s="37" t="s">
        <v>46</v>
      </c>
      <c r="F2768" s="37" t="s">
        <v>120</v>
      </c>
      <c r="G2768" s="36">
        <v>3666.76</v>
      </c>
      <c r="H2768" s="61">
        <v>443945060</v>
      </c>
      <c r="I2768" s="36">
        <v>0</v>
      </c>
      <c r="J2768" s="36">
        <v>0</v>
      </c>
      <c r="K2768" s="36">
        <v>0</v>
      </c>
      <c r="L2768" s="36">
        <v>2.92</v>
      </c>
      <c r="M2768" s="36">
        <v>9855.17</v>
      </c>
      <c r="N2768" s="37" t="s">
        <v>1897</v>
      </c>
      <c r="O2768" s="14">
        <f t="shared" si="255"/>
        <v>45919.809687499997</v>
      </c>
      <c r="P2768" s="19">
        <f t="shared" si="256"/>
        <v>45920.018020833333</v>
      </c>
      <c r="Q2768" s="20" t="str">
        <f t="shared" si="257"/>
        <v>20/09/2025</v>
      </c>
      <c r="R2768" s="13" t="str">
        <f t="shared" si="258"/>
        <v>00</v>
      </c>
      <c r="S2768" s="13" t="str">
        <f t="shared" si="259"/>
        <v>Sat</v>
      </c>
    </row>
    <row r="2769" spans="1:19" x14ac:dyDescent="0.25">
      <c r="A2769" s="58">
        <v>45919.809687499997</v>
      </c>
      <c r="B2769" s="59">
        <v>444716197</v>
      </c>
      <c r="C2769" s="38" t="s">
        <v>36</v>
      </c>
      <c r="D2769" s="38" t="s">
        <v>37</v>
      </c>
      <c r="E2769" s="38" t="s">
        <v>46</v>
      </c>
      <c r="F2769" s="38" t="s">
        <v>120</v>
      </c>
      <c r="G2769" s="35">
        <v>3666.76</v>
      </c>
      <c r="H2769" s="59">
        <v>443945061</v>
      </c>
      <c r="I2769" s="35">
        <v>0</v>
      </c>
      <c r="J2769" s="35">
        <v>0</v>
      </c>
      <c r="K2769" s="35">
        <v>0</v>
      </c>
      <c r="L2769" s="35">
        <v>2.91</v>
      </c>
      <c r="M2769" s="35">
        <v>9858.08</v>
      </c>
      <c r="N2769" s="38" t="s">
        <v>1897</v>
      </c>
      <c r="O2769" s="14">
        <f t="shared" si="255"/>
        <v>45919.809687499997</v>
      </c>
      <c r="P2769" s="19">
        <f t="shared" si="256"/>
        <v>45920.018020833333</v>
      </c>
      <c r="Q2769" s="20" t="str">
        <f t="shared" si="257"/>
        <v>20/09/2025</v>
      </c>
      <c r="R2769" s="13" t="str">
        <f t="shared" si="258"/>
        <v>00</v>
      </c>
      <c r="S2769" s="13" t="str">
        <f t="shared" si="259"/>
        <v>Sat</v>
      </c>
    </row>
    <row r="2770" spans="1:19" x14ac:dyDescent="0.25">
      <c r="A2770" s="60">
        <v>45919.810057870367</v>
      </c>
      <c r="B2770" s="61">
        <v>444716464</v>
      </c>
      <c r="C2770" s="37" t="s">
        <v>36</v>
      </c>
      <c r="D2770" s="37" t="s">
        <v>37</v>
      </c>
      <c r="E2770" s="37" t="s">
        <v>46</v>
      </c>
      <c r="F2770" s="37" t="s">
        <v>120</v>
      </c>
      <c r="G2770" s="36">
        <v>3667.66</v>
      </c>
      <c r="H2770" s="61">
        <v>443945327</v>
      </c>
      <c r="I2770" s="36">
        <v>0</v>
      </c>
      <c r="J2770" s="36">
        <v>0</v>
      </c>
      <c r="K2770" s="36">
        <v>0</v>
      </c>
      <c r="L2770" s="36">
        <v>1.36</v>
      </c>
      <c r="M2770" s="36">
        <v>9859.44</v>
      </c>
      <c r="N2770" s="37" t="s">
        <v>1898</v>
      </c>
      <c r="O2770" s="14">
        <f t="shared" si="255"/>
        <v>45919.810057870367</v>
      </c>
      <c r="P2770" s="19">
        <f t="shared" si="256"/>
        <v>45920.018391203703</v>
      </c>
      <c r="Q2770" s="20" t="str">
        <f t="shared" si="257"/>
        <v>20/09/2025</v>
      </c>
      <c r="R2770" s="13" t="str">
        <f t="shared" si="258"/>
        <v>00</v>
      </c>
      <c r="S2770" s="13" t="str">
        <f t="shared" si="259"/>
        <v>Sat</v>
      </c>
    </row>
    <row r="2771" spans="1:19" x14ac:dyDescent="0.25">
      <c r="A2771" s="58">
        <v>45919.810057870367</v>
      </c>
      <c r="B2771" s="59">
        <v>444716465</v>
      </c>
      <c r="C2771" s="38" t="s">
        <v>36</v>
      </c>
      <c r="D2771" s="38" t="s">
        <v>37</v>
      </c>
      <c r="E2771" s="38" t="s">
        <v>46</v>
      </c>
      <c r="F2771" s="38" t="s">
        <v>120</v>
      </c>
      <c r="G2771" s="35">
        <v>3667.66</v>
      </c>
      <c r="H2771" s="59">
        <v>443945328</v>
      </c>
      <c r="I2771" s="35">
        <v>0</v>
      </c>
      <c r="J2771" s="35">
        <v>0</v>
      </c>
      <c r="K2771" s="35">
        <v>0</v>
      </c>
      <c r="L2771" s="35">
        <v>1.66</v>
      </c>
      <c r="M2771" s="35">
        <v>9861.1</v>
      </c>
      <c r="N2771" s="38" t="s">
        <v>1898</v>
      </c>
      <c r="O2771" s="14">
        <f t="shared" si="255"/>
        <v>45919.810057870367</v>
      </c>
      <c r="P2771" s="19">
        <f t="shared" si="256"/>
        <v>45920.018391203703</v>
      </c>
      <c r="Q2771" s="20" t="str">
        <f t="shared" si="257"/>
        <v>20/09/2025</v>
      </c>
      <c r="R2771" s="13" t="str">
        <f t="shared" si="258"/>
        <v>00</v>
      </c>
      <c r="S2771" s="13" t="str">
        <f t="shared" si="259"/>
        <v>Sat</v>
      </c>
    </row>
    <row r="2772" spans="1:19" x14ac:dyDescent="0.25">
      <c r="A2772" s="60">
        <v>45919.81013888889</v>
      </c>
      <c r="B2772" s="61">
        <v>444716483</v>
      </c>
      <c r="C2772" s="37" t="s">
        <v>36</v>
      </c>
      <c r="D2772" s="37" t="s">
        <v>38</v>
      </c>
      <c r="E2772" s="37" t="s">
        <v>45</v>
      </c>
      <c r="F2772" s="37" t="s">
        <v>120</v>
      </c>
      <c r="G2772" s="36">
        <v>3667.3</v>
      </c>
      <c r="H2772" s="61">
        <v>443945342</v>
      </c>
      <c r="I2772" s="36">
        <v>0</v>
      </c>
      <c r="J2772" s="36">
        <v>0</v>
      </c>
      <c r="K2772" s="36">
        <v>0</v>
      </c>
      <c r="L2772" s="36">
        <v>0</v>
      </c>
      <c r="M2772" s="36">
        <v>9861.1</v>
      </c>
      <c r="N2772" s="37" t="s">
        <v>1385</v>
      </c>
      <c r="O2772" s="14">
        <f t="shared" si="255"/>
        <v>45919.81013888889</v>
      </c>
      <c r="P2772" s="19">
        <f t="shared" si="256"/>
        <v>45920.018472222226</v>
      </c>
      <c r="Q2772" s="20" t="str">
        <f t="shared" si="257"/>
        <v>20/09/2025</v>
      </c>
      <c r="R2772" s="13" t="str">
        <f t="shared" si="258"/>
        <v>00</v>
      </c>
      <c r="S2772" s="13" t="str">
        <f t="shared" si="259"/>
        <v>Sat</v>
      </c>
    </row>
    <row r="2773" spans="1:19" x14ac:dyDescent="0.25">
      <c r="A2773" s="58">
        <v>45919.810150462959</v>
      </c>
      <c r="B2773" s="59">
        <v>444716484</v>
      </c>
      <c r="C2773" s="38" t="s">
        <v>36</v>
      </c>
      <c r="D2773" s="38" t="s">
        <v>38</v>
      </c>
      <c r="E2773" s="38" t="s">
        <v>45</v>
      </c>
      <c r="F2773" s="38" t="s">
        <v>120</v>
      </c>
      <c r="G2773" s="35">
        <v>3667.3</v>
      </c>
      <c r="H2773" s="59">
        <v>443945343</v>
      </c>
      <c r="I2773" s="35">
        <v>0</v>
      </c>
      <c r="J2773" s="35">
        <v>0</v>
      </c>
      <c r="K2773" s="35">
        <v>0</v>
      </c>
      <c r="L2773" s="35">
        <v>0</v>
      </c>
      <c r="M2773" s="35">
        <v>9861.1</v>
      </c>
      <c r="N2773" s="38" t="s">
        <v>116</v>
      </c>
      <c r="O2773" s="14">
        <f t="shared" si="255"/>
        <v>45919.810150462959</v>
      </c>
      <c r="P2773" s="19">
        <f t="shared" si="256"/>
        <v>45920.018483796295</v>
      </c>
      <c r="Q2773" s="20" t="str">
        <f t="shared" si="257"/>
        <v>20/09/2025</v>
      </c>
      <c r="R2773" s="13" t="str">
        <f t="shared" si="258"/>
        <v>00</v>
      </c>
      <c r="S2773" s="13" t="str">
        <f t="shared" si="259"/>
        <v>Sat</v>
      </c>
    </row>
    <row r="2774" spans="1:19" x14ac:dyDescent="0.25">
      <c r="A2774" s="60">
        <v>45919.810601851852</v>
      </c>
      <c r="B2774" s="61">
        <v>444716586</v>
      </c>
      <c r="C2774" s="37" t="s">
        <v>36</v>
      </c>
      <c r="D2774" s="37" t="s">
        <v>38</v>
      </c>
      <c r="E2774" s="37" t="s">
        <v>45</v>
      </c>
      <c r="F2774" s="37" t="s">
        <v>120</v>
      </c>
      <c r="G2774" s="36">
        <v>3667.71</v>
      </c>
      <c r="H2774" s="61">
        <v>443945445</v>
      </c>
      <c r="I2774" s="36">
        <v>0</v>
      </c>
      <c r="J2774" s="36">
        <v>0</v>
      </c>
      <c r="K2774" s="36">
        <v>0</v>
      </c>
      <c r="L2774" s="36">
        <v>0</v>
      </c>
      <c r="M2774" s="36">
        <v>9861.1</v>
      </c>
      <c r="N2774" s="37" t="s">
        <v>108</v>
      </c>
      <c r="O2774" s="14">
        <f t="shared" si="255"/>
        <v>45919.810601851852</v>
      </c>
      <c r="P2774" s="19">
        <f t="shared" si="256"/>
        <v>45920.018935185188</v>
      </c>
      <c r="Q2774" s="20" t="str">
        <f t="shared" si="257"/>
        <v>20/09/2025</v>
      </c>
      <c r="R2774" s="13" t="str">
        <f t="shared" si="258"/>
        <v>00</v>
      </c>
      <c r="S2774" s="13" t="str">
        <f t="shared" si="259"/>
        <v>Sat</v>
      </c>
    </row>
    <row r="2775" spans="1:19" x14ac:dyDescent="0.25">
      <c r="A2775" s="58">
        <v>45919.810601851852</v>
      </c>
      <c r="B2775" s="59">
        <v>444716587</v>
      </c>
      <c r="C2775" s="38" t="s">
        <v>36</v>
      </c>
      <c r="D2775" s="38" t="s">
        <v>38</v>
      </c>
      <c r="E2775" s="38" t="s">
        <v>45</v>
      </c>
      <c r="F2775" s="38" t="s">
        <v>120</v>
      </c>
      <c r="G2775" s="35">
        <v>3667.61</v>
      </c>
      <c r="H2775" s="59">
        <v>443945446</v>
      </c>
      <c r="I2775" s="35">
        <v>0</v>
      </c>
      <c r="J2775" s="35">
        <v>0</v>
      </c>
      <c r="K2775" s="35">
        <v>0</v>
      </c>
      <c r="L2775" s="35">
        <v>0</v>
      </c>
      <c r="M2775" s="35">
        <v>9861.1</v>
      </c>
      <c r="N2775" s="38" t="s">
        <v>47</v>
      </c>
      <c r="O2775" s="14">
        <f t="shared" si="255"/>
        <v>45919.810601851852</v>
      </c>
      <c r="P2775" s="19">
        <f t="shared" si="256"/>
        <v>45920.018935185188</v>
      </c>
      <c r="Q2775" s="20" t="str">
        <f t="shared" si="257"/>
        <v>20/09/2025</v>
      </c>
      <c r="R2775" s="13" t="str">
        <f t="shared" si="258"/>
        <v>00</v>
      </c>
      <c r="S2775" s="13" t="str">
        <f t="shared" si="259"/>
        <v>Sat</v>
      </c>
    </row>
    <row r="2776" spans="1:19" x14ac:dyDescent="0.25">
      <c r="A2776" s="60">
        <v>45919.810613425929</v>
      </c>
      <c r="B2776" s="61">
        <v>444716588</v>
      </c>
      <c r="C2776" s="37" t="s">
        <v>36</v>
      </c>
      <c r="D2776" s="37" t="s">
        <v>38</v>
      </c>
      <c r="E2776" s="37" t="s">
        <v>45</v>
      </c>
      <c r="F2776" s="37" t="s">
        <v>120</v>
      </c>
      <c r="G2776" s="36">
        <v>3667.6</v>
      </c>
      <c r="H2776" s="61">
        <v>443945447</v>
      </c>
      <c r="I2776" s="36">
        <v>0</v>
      </c>
      <c r="J2776" s="36">
        <v>0</v>
      </c>
      <c r="K2776" s="36">
        <v>0</v>
      </c>
      <c r="L2776" s="36">
        <v>0</v>
      </c>
      <c r="M2776" s="36">
        <v>9861.1</v>
      </c>
      <c r="N2776" s="37" t="s">
        <v>77</v>
      </c>
      <c r="O2776" s="14">
        <f t="shared" si="255"/>
        <v>45919.810613425929</v>
      </c>
      <c r="P2776" s="19">
        <f t="shared" si="256"/>
        <v>45920.018946759265</v>
      </c>
      <c r="Q2776" s="20" t="str">
        <f t="shared" si="257"/>
        <v>20/09/2025</v>
      </c>
      <c r="R2776" s="13" t="str">
        <f t="shared" si="258"/>
        <v>00</v>
      </c>
      <c r="S2776" s="13" t="str">
        <f t="shared" si="259"/>
        <v>Sat</v>
      </c>
    </row>
    <row r="2777" spans="1:19" x14ac:dyDescent="0.25">
      <c r="A2777" s="58">
        <v>45919.810613425929</v>
      </c>
      <c r="B2777" s="59">
        <v>444716589</v>
      </c>
      <c r="C2777" s="38" t="s">
        <v>36</v>
      </c>
      <c r="D2777" s="38" t="s">
        <v>38</v>
      </c>
      <c r="E2777" s="38" t="s">
        <v>45</v>
      </c>
      <c r="F2777" s="38" t="s">
        <v>120</v>
      </c>
      <c r="G2777" s="35">
        <v>3667.61</v>
      </c>
      <c r="H2777" s="59">
        <v>443945448</v>
      </c>
      <c r="I2777" s="35">
        <v>0</v>
      </c>
      <c r="J2777" s="35">
        <v>0</v>
      </c>
      <c r="K2777" s="35">
        <v>0</v>
      </c>
      <c r="L2777" s="35">
        <v>0</v>
      </c>
      <c r="M2777" s="35">
        <v>9861.1</v>
      </c>
      <c r="N2777" s="38" t="s">
        <v>109</v>
      </c>
      <c r="O2777" s="14">
        <f t="shared" si="255"/>
        <v>45919.810613425929</v>
      </c>
      <c r="P2777" s="19">
        <f t="shared" si="256"/>
        <v>45920.018946759265</v>
      </c>
      <c r="Q2777" s="20" t="str">
        <f t="shared" si="257"/>
        <v>20/09/2025</v>
      </c>
      <c r="R2777" s="13" t="str">
        <f t="shared" si="258"/>
        <v>00</v>
      </c>
      <c r="S2777" s="13" t="str">
        <f t="shared" si="259"/>
        <v>Sat</v>
      </c>
    </row>
    <row r="2778" spans="1:19" x14ac:dyDescent="0.25">
      <c r="A2778" s="60">
        <v>45919.810613425929</v>
      </c>
      <c r="B2778" s="61">
        <v>444716590</v>
      </c>
      <c r="C2778" s="37" t="s">
        <v>36</v>
      </c>
      <c r="D2778" s="37" t="s">
        <v>38</v>
      </c>
      <c r="E2778" s="37" t="s">
        <v>45</v>
      </c>
      <c r="F2778" s="37" t="s">
        <v>120</v>
      </c>
      <c r="G2778" s="36">
        <v>3667.6</v>
      </c>
      <c r="H2778" s="61">
        <v>443945449</v>
      </c>
      <c r="I2778" s="36">
        <v>0</v>
      </c>
      <c r="J2778" s="36">
        <v>0</v>
      </c>
      <c r="K2778" s="36">
        <v>0</v>
      </c>
      <c r="L2778" s="36">
        <v>0</v>
      </c>
      <c r="M2778" s="36">
        <v>9861.1</v>
      </c>
      <c r="N2778" s="37" t="s">
        <v>48</v>
      </c>
      <c r="O2778" s="14">
        <f t="shared" si="255"/>
        <v>45919.810613425929</v>
      </c>
      <c r="P2778" s="19">
        <f t="shared" si="256"/>
        <v>45920.018946759265</v>
      </c>
      <c r="Q2778" s="20" t="str">
        <f t="shared" si="257"/>
        <v>20/09/2025</v>
      </c>
      <c r="R2778" s="13" t="str">
        <f t="shared" si="258"/>
        <v>00</v>
      </c>
      <c r="S2778" s="13" t="str">
        <f t="shared" si="259"/>
        <v>Sat</v>
      </c>
    </row>
    <row r="2779" spans="1:19" x14ac:dyDescent="0.25">
      <c r="A2779" s="58">
        <v>45919.810891203706</v>
      </c>
      <c r="B2779" s="59">
        <v>444716696</v>
      </c>
      <c r="C2779" s="38" t="s">
        <v>36</v>
      </c>
      <c r="D2779" s="38" t="s">
        <v>37</v>
      </c>
      <c r="E2779" s="38" t="s">
        <v>46</v>
      </c>
      <c r="F2779" s="38" t="s">
        <v>120</v>
      </c>
      <c r="G2779" s="35">
        <v>3668.12</v>
      </c>
      <c r="H2779" s="59">
        <v>443945558</v>
      </c>
      <c r="I2779" s="35">
        <v>0</v>
      </c>
      <c r="J2779" s="35">
        <v>0</v>
      </c>
      <c r="K2779" s="35">
        <v>0</v>
      </c>
      <c r="L2779" s="35">
        <v>1.54</v>
      </c>
      <c r="M2779" s="35">
        <v>9862.64</v>
      </c>
      <c r="N2779" s="38" t="s">
        <v>1025</v>
      </c>
      <c r="O2779" s="14">
        <f t="shared" si="255"/>
        <v>45919.810891203706</v>
      </c>
      <c r="P2779" s="19">
        <f t="shared" si="256"/>
        <v>45920.019224537042</v>
      </c>
      <c r="Q2779" s="20" t="str">
        <f t="shared" si="257"/>
        <v>20/09/2025</v>
      </c>
      <c r="R2779" s="13" t="str">
        <f t="shared" si="258"/>
        <v>00</v>
      </c>
      <c r="S2779" s="13" t="str">
        <f t="shared" si="259"/>
        <v>Sat</v>
      </c>
    </row>
    <row r="2780" spans="1:19" x14ac:dyDescent="0.25">
      <c r="A2780" s="60">
        <v>45919.810949074075</v>
      </c>
      <c r="B2780" s="61">
        <v>444716705</v>
      </c>
      <c r="C2780" s="37" t="s">
        <v>36</v>
      </c>
      <c r="D2780" s="37" t="s">
        <v>38</v>
      </c>
      <c r="E2780" s="37" t="s">
        <v>45</v>
      </c>
      <c r="F2780" s="37" t="s">
        <v>120</v>
      </c>
      <c r="G2780" s="36">
        <v>3668.02</v>
      </c>
      <c r="H2780" s="61">
        <v>443945567</v>
      </c>
      <c r="I2780" s="36">
        <v>0</v>
      </c>
      <c r="J2780" s="36">
        <v>0</v>
      </c>
      <c r="K2780" s="36">
        <v>0</v>
      </c>
      <c r="L2780" s="36">
        <v>0</v>
      </c>
      <c r="M2780" s="36">
        <v>9862.64</v>
      </c>
      <c r="N2780" s="37" t="s">
        <v>52</v>
      </c>
      <c r="O2780" s="14">
        <f t="shared" si="255"/>
        <v>45919.810949074075</v>
      </c>
      <c r="P2780" s="19">
        <f t="shared" si="256"/>
        <v>45920.019282407411</v>
      </c>
      <c r="Q2780" s="20" t="str">
        <f t="shared" si="257"/>
        <v>20/09/2025</v>
      </c>
      <c r="R2780" s="13" t="str">
        <f t="shared" si="258"/>
        <v>00</v>
      </c>
      <c r="S2780" s="13" t="str">
        <f t="shared" si="259"/>
        <v>Sat</v>
      </c>
    </row>
    <row r="2781" spans="1:19" x14ac:dyDescent="0.25">
      <c r="A2781" s="58">
        <v>45919.814293981479</v>
      </c>
      <c r="B2781" s="59">
        <v>444717757</v>
      </c>
      <c r="C2781" s="38" t="s">
        <v>36</v>
      </c>
      <c r="D2781" s="38" t="s">
        <v>37</v>
      </c>
      <c r="E2781" s="38" t="s">
        <v>46</v>
      </c>
      <c r="F2781" s="38" t="s">
        <v>120</v>
      </c>
      <c r="G2781" s="35">
        <v>3669.21</v>
      </c>
      <c r="H2781" s="59">
        <v>443946589</v>
      </c>
      <c r="I2781" s="35">
        <v>0</v>
      </c>
      <c r="J2781" s="35">
        <v>0</v>
      </c>
      <c r="K2781" s="35">
        <v>0</v>
      </c>
      <c r="L2781" s="35">
        <v>-1.6</v>
      </c>
      <c r="M2781" s="35">
        <v>9861.0400000000009</v>
      </c>
      <c r="N2781" s="38" t="s">
        <v>1899</v>
      </c>
      <c r="O2781" s="14">
        <f t="shared" si="255"/>
        <v>45919.814293981479</v>
      </c>
      <c r="P2781" s="19">
        <f t="shared" si="256"/>
        <v>45920.022627314815</v>
      </c>
      <c r="Q2781" s="20" t="str">
        <f t="shared" si="257"/>
        <v>20/09/2025</v>
      </c>
      <c r="R2781" s="13" t="str">
        <f t="shared" si="258"/>
        <v>00</v>
      </c>
      <c r="S2781" s="13" t="str">
        <f t="shared" si="259"/>
        <v>Sat</v>
      </c>
    </row>
    <row r="2782" spans="1:19" x14ac:dyDescent="0.25">
      <c r="A2782" s="60">
        <v>45919.822546296295</v>
      </c>
      <c r="B2782" s="61">
        <v>444720374</v>
      </c>
      <c r="C2782" s="37" t="s">
        <v>36</v>
      </c>
      <c r="D2782" s="37" t="s">
        <v>37</v>
      </c>
      <c r="E2782" s="37" t="s">
        <v>46</v>
      </c>
      <c r="F2782" s="37" t="s">
        <v>120</v>
      </c>
      <c r="G2782" s="36">
        <v>3670.22</v>
      </c>
      <c r="H2782" s="61">
        <v>443949143</v>
      </c>
      <c r="I2782" s="36">
        <v>0</v>
      </c>
      <c r="J2782" s="36">
        <v>0</v>
      </c>
      <c r="K2782" s="36">
        <v>0</v>
      </c>
      <c r="L2782" s="36">
        <v>-2.62</v>
      </c>
      <c r="M2782" s="36">
        <v>9858.42</v>
      </c>
      <c r="N2782" s="37" t="s">
        <v>1900</v>
      </c>
      <c r="O2782" s="14">
        <f t="shared" si="255"/>
        <v>45919.822546296295</v>
      </c>
      <c r="P2782" s="19">
        <f t="shared" si="256"/>
        <v>45920.03087962963</v>
      </c>
      <c r="Q2782" s="20" t="str">
        <f t="shared" si="257"/>
        <v>20/09/2025</v>
      </c>
      <c r="R2782" s="13" t="str">
        <f t="shared" si="258"/>
        <v>00</v>
      </c>
      <c r="S2782" s="13" t="str">
        <f t="shared" si="259"/>
        <v>Sat</v>
      </c>
    </row>
    <row r="2783" spans="1:19" x14ac:dyDescent="0.25">
      <c r="A2783" s="58">
        <v>45919.822627314818</v>
      </c>
      <c r="B2783" s="59">
        <v>444720402</v>
      </c>
      <c r="C2783" s="38" t="s">
        <v>36</v>
      </c>
      <c r="D2783" s="38" t="s">
        <v>37</v>
      </c>
      <c r="E2783" s="38" t="s">
        <v>46</v>
      </c>
      <c r="F2783" s="38" t="s">
        <v>120</v>
      </c>
      <c r="G2783" s="35">
        <v>3670.31</v>
      </c>
      <c r="H2783" s="59">
        <v>443949170</v>
      </c>
      <c r="I2783" s="35">
        <v>0</v>
      </c>
      <c r="J2783" s="35">
        <v>0</v>
      </c>
      <c r="K2783" s="35">
        <v>0</v>
      </c>
      <c r="L2783" s="35">
        <v>-3.01</v>
      </c>
      <c r="M2783" s="35">
        <v>9855.41</v>
      </c>
      <c r="N2783" s="38" t="s">
        <v>1901</v>
      </c>
      <c r="O2783" s="14">
        <f t="shared" si="255"/>
        <v>45919.822627314818</v>
      </c>
      <c r="P2783" s="19">
        <f t="shared" si="256"/>
        <v>45920.030960648153</v>
      </c>
      <c r="Q2783" s="20" t="str">
        <f t="shared" si="257"/>
        <v>20/09/2025</v>
      </c>
      <c r="R2783" s="13" t="str">
        <f t="shared" si="258"/>
        <v>00</v>
      </c>
      <c r="S2783" s="13" t="str">
        <f t="shared" si="259"/>
        <v>Sat</v>
      </c>
    </row>
    <row r="2784" spans="1:19" x14ac:dyDescent="0.25">
      <c r="A2784" s="60">
        <v>45919.822627314818</v>
      </c>
      <c r="B2784" s="61">
        <v>444720403</v>
      </c>
      <c r="C2784" s="37" t="s">
        <v>36</v>
      </c>
      <c r="D2784" s="37" t="s">
        <v>37</v>
      </c>
      <c r="E2784" s="37" t="s">
        <v>46</v>
      </c>
      <c r="F2784" s="37" t="s">
        <v>120</v>
      </c>
      <c r="G2784" s="36">
        <v>3670.31</v>
      </c>
      <c r="H2784" s="61">
        <v>443949171</v>
      </c>
      <c r="I2784" s="36">
        <v>0</v>
      </c>
      <c r="J2784" s="36">
        <v>0</v>
      </c>
      <c r="K2784" s="36">
        <v>0</v>
      </c>
      <c r="L2784" s="36">
        <v>-3.01</v>
      </c>
      <c r="M2784" s="36">
        <v>9852.4</v>
      </c>
      <c r="N2784" s="37" t="s">
        <v>1901</v>
      </c>
      <c r="O2784" s="14">
        <f t="shared" si="255"/>
        <v>45919.822627314818</v>
      </c>
      <c r="P2784" s="19">
        <f t="shared" si="256"/>
        <v>45920.030960648153</v>
      </c>
      <c r="Q2784" s="20" t="str">
        <f t="shared" si="257"/>
        <v>20/09/2025</v>
      </c>
      <c r="R2784" s="13" t="str">
        <f t="shared" si="258"/>
        <v>00</v>
      </c>
      <c r="S2784" s="13" t="str">
        <f t="shared" si="259"/>
        <v>Sat</v>
      </c>
    </row>
    <row r="2785" spans="1:19" x14ac:dyDescent="0.25">
      <c r="A2785" s="58">
        <v>45919.82298611111</v>
      </c>
      <c r="B2785" s="59">
        <v>444720732</v>
      </c>
      <c r="C2785" s="38" t="s">
        <v>36</v>
      </c>
      <c r="D2785" s="38" t="s">
        <v>37</v>
      </c>
      <c r="E2785" s="38" t="s">
        <v>45</v>
      </c>
      <c r="F2785" s="38" t="s">
        <v>120</v>
      </c>
      <c r="G2785" s="35">
        <v>3670.26</v>
      </c>
      <c r="H2785" s="59">
        <v>443949495</v>
      </c>
      <c r="I2785" s="35">
        <v>0</v>
      </c>
      <c r="J2785" s="35">
        <v>0</v>
      </c>
      <c r="K2785" s="35">
        <v>0</v>
      </c>
      <c r="L2785" s="35">
        <v>0</v>
      </c>
      <c r="M2785" s="35">
        <v>9852.4</v>
      </c>
      <c r="N2785" s="38" t="s">
        <v>116</v>
      </c>
      <c r="O2785" s="14">
        <f t="shared" si="255"/>
        <v>45919.82298611111</v>
      </c>
      <c r="P2785" s="19">
        <f t="shared" si="256"/>
        <v>45920.031319444446</v>
      </c>
      <c r="Q2785" s="20" t="str">
        <f t="shared" si="257"/>
        <v>20/09/2025</v>
      </c>
      <c r="R2785" s="13" t="str">
        <f t="shared" si="258"/>
        <v>00</v>
      </c>
      <c r="S2785" s="13" t="str">
        <f t="shared" si="259"/>
        <v>Sat</v>
      </c>
    </row>
    <row r="2786" spans="1:19" x14ac:dyDescent="0.25">
      <c r="A2786" s="60">
        <v>45919.823206018518</v>
      </c>
      <c r="B2786" s="61">
        <v>444720902</v>
      </c>
      <c r="C2786" s="37" t="s">
        <v>36</v>
      </c>
      <c r="D2786" s="37" t="s">
        <v>37</v>
      </c>
      <c r="E2786" s="37" t="s">
        <v>46</v>
      </c>
      <c r="F2786" s="37" t="s">
        <v>120</v>
      </c>
      <c r="G2786" s="36">
        <v>3670.78</v>
      </c>
      <c r="H2786" s="61">
        <v>443949666</v>
      </c>
      <c r="I2786" s="36">
        <v>0</v>
      </c>
      <c r="J2786" s="36">
        <v>0</v>
      </c>
      <c r="K2786" s="36">
        <v>0</v>
      </c>
      <c r="L2786" s="36">
        <v>-3.07</v>
      </c>
      <c r="M2786" s="36">
        <v>9849.33</v>
      </c>
      <c r="N2786" s="37" t="s">
        <v>1902</v>
      </c>
      <c r="O2786" s="14">
        <f t="shared" si="255"/>
        <v>45919.823206018518</v>
      </c>
      <c r="P2786" s="19">
        <f t="shared" si="256"/>
        <v>45920.031539351854</v>
      </c>
      <c r="Q2786" s="20" t="str">
        <f t="shared" si="257"/>
        <v>20/09/2025</v>
      </c>
      <c r="R2786" s="13" t="str">
        <f t="shared" si="258"/>
        <v>00</v>
      </c>
      <c r="S2786" s="13" t="str">
        <f t="shared" si="259"/>
        <v>Sat</v>
      </c>
    </row>
    <row r="2787" spans="1:19" x14ac:dyDescent="0.25">
      <c r="A2787" s="58">
        <v>45919.823206018518</v>
      </c>
      <c r="B2787" s="59">
        <v>444720905</v>
      </c>
      <c r="C2787" s="38" t="s">
        <v>36</v>
      </c>
      <c r="D2787" s="38" t="s">
        <v>37</v>
      </c>
      <c r="E2787" s="38" t="s">
        <v>46</v>
      </c>
      <c r="F2787" s="38" t="s">
        <v>120</v>
      </c>
      <c r="G2787" s="35">
        <v>3670.78</v>
      </c>
      <c r="H2787" s="59">
        <v>443949667</v>
      </c>
      <c r="I2787" s="35">
        <v>0</v>
      </c>
      <c r="J2787" s="35">
        <v>0</v>
      </c>
      <c r="K2787" s="35">
        <v>0</v>
      </c>
      <c r="L2787" s="35">
        <v>-3.17</v>
      </c>
      <c r="M2787" s="35">
        <v>9846.16</v>
      </c>
      <c r="N2787" s="38" t="s">
        <v>1903</v>
      </c>
      <c r="O2787" s="14">
        <f t="shared" si="255"/>
        <v>45919.823206018518</v>
      </c>
      <c r="P2787" s="19">
        <f t="shared" si="256"/>
        <v>45920.031539351854</v>
      </c>
      <c r="Q2787" s="20" t="str">
        <f t="shared" si="257"/>
        <v>20/09/2025</v>
      </c>
      <c r="R2787" s="13" t="str">
        <f t="shared" si="258"/>
        <v>00</v>
      </c>
      <c r="S2787" s="13" t="str">
        <f t="shared" si="259"/>
        <v>Sat</v>
      </c>
    </row>
    <row r="2788" spans="1:19" x14ac:dyDescent="0.25">
      <c r="A2788" s="60">
        <v>45919.823206018518</v>
      </c>
      <c r="B2788" s="61">
        <v>444720907</v>
      </c>
      <c r="C2788" s="37" t="s">
        <v>36</v>
      </c>
      <c r="D2788" s="37" t="s">
        <v>37</v>
      </c>
      <c r="E2788" s="37" t="s">
        <v>46</v>
      </c>
      <c r="F2788" s="37" t="s">
        <v>120</v>
      </c>
      <c r="G2788" s="36">
        <v>3670.78</v>
      </c>
      <c r="H2788" s="61">
        <v>443949668</v>
      </c>
      <c r="I2788" s="36">
        <v>0</v>
      </c>
      <c r="J2788" s="36">
        <v>0</v>
      </c>
      <c r="K2788" s="36">
        <v>0</v>
      </c>
      <c r="L2788" s="36">
        <v>-3.18</v>
      </c>
      <c r="M2788" s="36">
        <v>9842.98</v>
      </c>
      <c r="N2788" s="37" t="s">
        <v>1903</v>
      </c>
      <c r="O2788" s="14">
        <f t="shared" si="255"/>
        <v>45919.823206018518</v>
      </c>
      <c r="P2788" s="19">
        <f t="shared" si="256"/>
        <v>45920.031539351854</v>
      </c>
      <c r="Q2788" s="20" t="str">
        <f t="shared" si="257"/>
        <v>20/09/2025</v>
      </c>
      <c r="R2788" s="13" t="str">
        <f t="shared" si="258"/>
        <v>00</v>
      </c>
      <c r="S2788" s="13" t="str">
        <f t="shared" si="259"/>
        <v>Sat</v>
      </c>
    </row>
    <row r="2789" spans="1:19" x14ac:dyDescent="0.25">
      <c r="A2789" s="58">
        <v>45919.823680555557</v>
      </c>
      <c r="B2789" s="59">
        <v>444721100</v>
      </c>
      <c r="C2789" s="38" t="s">
        <v>36</v>
      </c>
      <c r="D2789" s="38" t="s">
        <v>37</v>
      </c>
      <c r="E2789" s="38" t="s">
        <v>45</v>
      </c>
      <c r="F2789" s="38" t="s">
        <v>120</v>
      </c>
      <c r="G2789" s="35">
        <v>3670.52</v>
      </c>
      <c r="H2789" s="59">
        <v>443949860</v>
      </c>
      <c r="I2789" s="35">
        <v>0</v>
      </c>
      <c r="J2789" s="35">
        <v>0</v>
      </c>
      <c r="K2789" s="35">
        <v>0</v>
      </c>
      <c r="L2789" s="35">
        <v>0</v>
      </c>
      <c r="M2789" s="35">
        <v>9842.98</v>
      </c>
      <c r="N2789" s="38" t="s">
        <v>1385</v>
      </c>
      <c r="O2789" s="14">
        <f t="shared" si="255"/>
        <v>45919.823680555557</v>
      </c>
      <c r="P2789" s="19">
        <f t="shared" si="256"/>
        <v>45920.032013888893</v>
      </c>
      <c r="Q2789" s="20" t="str">
        <f t="shared" si="257"/>
        <v>20/09/2025</v>
      </c>
      <c r="R2789" s="13" t="str">
        <f t="shared" si="258"/>
        <v>00</v>
      </c>
      <c r="S2789" s="13" t="str">
        <f t="shared" si="259"/>
        <v>Sat</v>
      </c>
    </row>
    <row r="2790" spans="1:19" x14ac:dyDescent="0.25">
      <c r="A2790" s="60">
        <v>45919.82402777778</v>
      </c>
      <c r="B2790" s="61">
        <v>444721292</v>
      </c>
      <c r="C2790" s="37" t="s">
        <v>36</v>
      </c>
      <c r="D2790" s="37" t="s">
        <v>37</v>
      </c>
      <c r="E2790" s="37" t="s">
        <v>45</v>
      </c>
      <c r="F2790" s="37" t="s">
        <v>120</v>
      </c>
      <c r="G2790" s="36">
        <v>3670.1</v>
      </c>
      <c r="H2790" s="61">
        <v>443950048</v>
      </c>
      <c r="I2790" s="36">
        <v>0</v>
      </c>
      <c r="J2790" s="36">
        <v>0</v>
      </c>
      <c r="K2790" s="36">
        <v>0</v>
      </c>
      <c r="L2790" s="36">
        <v>0</v>
      </c>
      <c r="M2790" s="36">
        <v>9842.98</v>
      </c>
      <c r="N2790" s="37" t="s">
        <v>77</v>
      </c>
      <c r="O2790" s="14">
        <f t="shared" si="255"/>
        <v>45919.82402777778</v>
      </c>
      <c r="P2790" s="19">
        <f t="shared" si="256"/>
        <v>45920.032361111116</v>
      </c>
      <c r="Q2790" s="20" t="str">
        <f t="shared" si="257"/>
        <v>20/09/2025</v>
      </c>
      <c r="R2790" s="13" t="str">
        <f t="shared" si="258"/>
        <v>00</v>
      </c>
      <c r="S2790" s="13" t="str">
        <f t="shared" si="259"/>
        <v>Sat</v>
      </c>
    </row>
    <row r="2791" spans="1:19" x14ac:dyDescent="0.25">
      <c r="A2791" s="58">
        <v>45919.82402777778</v>
      </c>
      <c r="B2791" s="59">
        <v>444721293</v>
      </c>
      <c r="C2791" s="38" t="s">
        <v>36</v>
      </c>
      <c r="D2791" s="38" t="s">
        <v>37</v>
      </c>
      <c r="E2791" s="38" t="s">
        <v>45</v>
      </c>
      <c r="F2791" s="38" t="s">
        <v>120</v>
      </c>
      <c r="G2791" s="35">
        <v>3670.1</v>
      </c>
      <c r="H2791" s="59">
        <v>443950049</v>
      </c>
      <c r="I2791" s="35">
        <v>0</v>
      </c>
      <c r="J2791" s="35">
        <v>0</v>
      </c>
      <c r="K2791" s="35">
        <v>0</v>
      </c>
      <c r="L2791" s="35">
        <v>0</v>
      </c>
      <c r="M2791" s="35">
        <v>9842.98</v>
      </c>
      <c r="N2791" s="38" t="s">
        <v>47</v>
      </c>
      <c r="O2791" s="14">
        <f t="shared" si="255"/>
        <v>45919.82402777778</v>
      </c>
      <c r="P2791" s="19">
        <f t="shared" si="256"/>
        <v>45920.032361111116</v>
      </c>
      <c r="Q2791" s="20" t="str">
        <f t="shared" si="257"/>
        <v>20/09/2025</v>
      </c>
      <c r="R2791" s="13" t="str">
        <f t="shared" si="258"/>
        <v>00</v>
      </c>
      <c r="S2791" s="13" t="str">
        <f t="shared" si="259"/>
        <v>Sat</v>
      </c>
    </row>
    <row r="2792" spans="1:19" x14ac:dyDescent="0.25">
      <c r="A2792" s="60">
        <v>45919.82403935185</v>
      </c>
      <c r="B2792" s="61">
        <v>444721295</v>
      </c>
      <c r="C2792" s="37" t="s">
        <v>36</v>
      </c>
      <c r="D2792" s="37" t="s">
        <v>37</v>
      </c>
      <c r="E2792" s="37" t="s">
        <v>45</v>
      </c>
      <c r="F2792" s="37" t="s">
        <v>120</v>
      </c>
      <c r="G2792" s="36">
        <v>3670.1</v>
      </c>
      <c r="H2792" s="61">
        <v>443950051</v>
      </c>
      <c r="I2792" s="36">
        <v>0</v>
      </c>
      <c r="J2792" s="36">
        <v>0</v>
      </c>
      <c r="K2792" s="36">
        <v>0</v>
      </c>
      <c r="L2792" s="36">
        <v>0</v>
      </c>
      <c r="M2792" s="36">
        <v>9842.98</v>
      </c>
      <c r="N2792" s="37" t="s">
        <v>48</v>
      </c>
      <c r="O2792" s="14">
        <f t="shared" si="255"/>
        <v>45919.82403935185</v>
      </c>
      <c r="P2792" s="19">
        <f t="shared" si="256"/>
        <v>45920.032372685186</v>
      </c>
      <c r="Q2792" s="20" t="str">
        <f t="shared" si="257"/>
        <v>20/09/2025</v>
      </c>
      <c r="R2792" s="13" t="str">
        <f t="shared" si="258"/>
        <v>00</v>
      </c>
      <c r="S2792" s="13" t="str">
        <f t="shared" si="259"/>
        <v>Sat</v>
      </c>
    </row>
    <row r="2793" spans="1:19" x14ac:dyDescent="0.25">
      <c r="A2793" s="58">
        <v>45919.831469907411</v>
      </c>
      <c r="B2793" s="59">
        <v>444723132</v>
      </c>
      <c r="C2793" s="38" t="s">
        <v>36</v>
      </c>
      <c r="D2793" s="38" t="s">
        <v>38</v>
      </c>
      <c r="E2793" s="38" t="s">
        <v>46</v>
      </c>
      <c r="F2793" s="38" t="s">
        <v>120</v>
      </c>
      <c r="G2793" s="35">
        <v>3667.58</v>
      </c>
      <c r="H2793" s="59">
        <v>443951858</v>
      </c>
      <c r="I2793" s="35">
        <v>0</v>
      </c>
      <c r="J2793" s="35">
        <v>0</v>
      </c>
      <c r="K2793" s="35">
        <v>0</v>
      </c>
      <c r="L2793" s="35">
        <v>-2.52</v>
      </c>
      <c r="M2793" s="35">
        <v>9840.4599999999991</v>
      </c>
      <c r="N2793" s="38" t="s">
        <v>1904</v>
      </c>
      <c r="O2793" s="14">
        <f t="shared" si="255"/>
        <v>45919.831469907411</v>
      </c>
      <c r="P2793" s="19">
        <f t="shared" si="256"/>
        <v>45920.039803240747</v>
      </c>
      <c r="Q2793" s="20" t="str">
        <f t="shared" si="257"/>
        <v>20/09/2025</v>
      </c>
      <c r="R2793" s="13" t="str">
        <f t="shared" si="258"/>
        <v>00</v>
      </c>
      <c r="S2793" s="13" t="str">
        <f t="shared" si="259"/>
        <v>Sat</v>
      </c>
    </row>
    <row r="2794" spans="1:19" x14ac:dyDescent="0.25">
      <c r="A2794" s="60">
        <v>45919.831493055557</v>
      </c>
      <c r="B2794" s="61">
        <v>444723137</v>
      </c>
      <c r="C2794" s="37" t="s">
        <v>36</v>
      </c>
      <c r="D2794" s="37" t="s">
        <v>38</v>
      </c>
      <c r="E2794" s="37" t="s">
        <v>46</v>
      </c>
      <c r="F2794" s="37" t="s">
        <v>120</v>
      </c>
      <c r="G2794" s="36">
        <v>3667.51</v>
      </c>
      <c r="H2794" s="61">
        <v>443951863</v>
      </c>
      <c r="I2794" s="36">
        <v>0</v>
      </c>
      <c r="J2794" s="36">
        <v>0</v>
      </c>
      <c r="K2794" s="36">
        <v>0</v>
      </c>
      <c r="L2794" s="36">
        <v>-3.01</v>
      </c>
      <c r="M2794" s="36">
        <v>9837.4500000000007</v>
      </c>
      <c r="N2794" s="37" t="s">
        <v>1905</v>
      </c>
      <c r="O2794" s="14">
        <f t="shared" si="255"/>
        <v>45919.831493055557</v>
      </c>
      <c r="P2794" s="19">
        <f t="shared" si="256"/>
        <v>45920.039826388893</v>
      </c>
      <c r="Q2794" s="20" t="str">
        <f t="shared" si="257"/>
        <v>20/09/2025</v>
      </c>
      <c r="R2794" s="13" t="str">
        <f t="shared" si="258"/>
        <v>00</v>
      </c>
      <c r="S2794" s="13" t="str">
        <f t="shared" si="259"/>
        <v>Sat</v>
      </c>
    </row>
    <row r="2795" spans="1:19" x14ac:dyDescent="0.25">
      <c r="A2795" s="58">
        <v>45919.832013888888</v>
      </c>
      <c r="B2795" s="59">
        <v>444723334</v>
      </c>
      <c r="C2795" s="38" t="s">
        <v>36</v>
      </c>
      <c r="D2795" s="38" t="s">
        <v>38</v>
      </c>
      <c r="E2795" s="38" t="s">
        <v>45</v>
      </c>
      <c r="F2795" s="38" t="s">
        <v>120</v>
      </c>
      <c r="G2795" s="35">
        <v>3667.81</v>
      </c>
      <c r="H2795" s="59">
        <v>443952059</v>
      </c>
      <c r="I2795" s="35">
        <v>0</v>
      </c>
      <c r="J2795" s="35">
        <v>0</v>
      </c>
      <c r="K2795" s="35">
        <v>0</v>
      </c>
      <c r="L2795" s="35">
        <v>0</v>
      </c>
      <c r="M2795" s="35">
        <v>9837.4500000000007</v>
      </c>
      <c r="N2795" s="38" t="s">
        <v>1385</v>
      </c>
      <c r="O2795" s="14">
        <f t="shared" si="255"/>
        <v>45919.832013888888</v>
      </c>
      <c r="P2795" s="19">
        <f t="shared" si="256"/>
        <v>45920.040347222224</v>
      </c>
      <c r="Q2795" s="20" t="str">
        <f t="shared" si="257"/>
        <v>20/09/2025</v>
      </c>
      <c r="R2795" s="13" t="str">
        <f t="shared" si="258"/>
        <v>00</v>
      </c>
      <c r="S2795" s="13" t="str">
        <f t="shared" si="259"/>
        <v>Sat</v>
      </c>
    </row>
    <row r="2796" spans="1:19" x14ac:dyDescent="0.25">
      <c r="A2796" s="60">
        <v>45919.832708333335</v>
      </c>
      <c r="B2796" s="61">
        <v>444723467</v>
      </c>
      <c r="C2796" s="37" t="s">
        <v>36</v>
      </c>
      <c r="D2796" s="37" t="s">
        <v>38</v>
      </c>
      <c r="E2796" s="37" t="s">
        <v>45</v>
      </c>
      <c r="F2796" s="37" t="s">
        <v>120</v>
      </c>
      <c r="G2796" s="36">
        <v>3668.22</v>
      </c>
      <c r="H2796" s="61">
        <v>443952170</v>
      </c>
      <c r="I2796" s="36">
        <v>0</v>
      </c>
      <c r="J2796" s="36">
        <v>0</v>
      </c>
      <c r="K2796" s="36">
        <v>0</v>
      </c>
      <c r="L2796" s="36">
        <v>0</v>
      </c>
      <c r="M2796" s="36">
        <v>9837.4500000000007</v>
      </c>
      <c r="N2796" s="37" t="s">
        <v>48</v>
      </c>
      <c r="O2796" s="14">
        <f t="shared" si="255"/>
        <v>45919.832708333335</v>
      </c>
      <c r="P2796" s="19">
        <f t="shared" si="256"/>
        <v>45920.041041666671</v>
      </c>
      <c r="Q2796" s="20" t="str">
        <f t="shared" si="257"/>
        <v>20/09/2025</v>
      </c>
      <c r="R2796" s="13" t="str">
        <f t="shared" si="258"/>
        <v>00</v>
      </c>
      <c r="S2796" s="13" t="str">
        <f t="shared" si="259"/>
        <v>Sat</v>
      </c>
    </row>
    <row r="2797" spans="1:19" x14ac:dyDescent="0.25">
      <c r="A2797" s="58">
        <v>45919.832708333335</v>
      </c>
      <c r="B2797" s="59">
        <v>444723468</v>
      </c>
      <c r="C2797" s="38" t="s">
        <v>36</v>
      </c>
      <c r="D2797" s="38" t="s">
        <v>38</v>
      </c>
      <c r="E2797" s="38" t="s">
        <v>45</v>
      </c>
      <c r="F2797" s="38" t="s">
        <v>120</v>
      </c>
      <c r="G2797" s="35">
        <v>3668.22</v>
      </c>
      <c r="H2797" s="59">
        <v>443952171</v>
      </c>
      <c r="I2797" s="35">
        <v>0</v>
      </c>
      <c r="J2797" s="35">
        <v>0</v>
      </c>
      <c r="K2797" s="35">
        <v>0</v>
      </c>
      <c r="L2797" s="35">
        <v>0</v>
      </c>
      <c r="M2797" s="35">
        <v>9837.4500000000007</v>
      </c>
      <c r="N2797" s="38" t="s">
        <v>109</v>
      </c>
      <c r="O2797" s="14">
        <f t="shared" si="255"/>
        <v>45919.832708333335</v>
      </c>
      <c r="P2797" s="19">
        <f t="shared" si="256"/>
        <v>45920.041041666671</v>
      </c>
      <c r="Q2797" s="20" t="str">
        <f t="shared" si="257"/>
        <v>20/09/2025</v>
      </c>
      <c r="R2797" s="13" t="str">
        <f t="shared" si="258"/>
        <v>00</v>
      </c>
      <c r="S2797" s="13" t="str">
        <f t="shared" si="259"/>
        <v>Sat</v>
      </c>
    </row>
    <row r="2798" spans="1:19" x14ac:dyDescent="0.25">
      <c r="A2798" s="60">
        <v>45919.832719907405</v>
      </c>
      <c r="B2798" s="61">
        <v>444723470</v>
      </c>
      <c r="C2798" s="37" t="s">
        <v>36</v>
      </c>
      <c r="D2798" s="37" t="s">
        <v>38</v>
      </c>
      <c r="E2798" s="37" t="s">
        <v>45</v>
      </c>
      <c r="F2798" s="37" t="s">
        <v>120</v>
      </c>
      <c r="G2798" s="36">
        <v>3668.22</v>
      </c>
      <c r="H2798" s="61">
        <v>443952173</v>
      </c>
      <c r="I2798" s="36">
        <v>0</v>
      </c>
      <c r="J2798" s="36">
        <v>0</v>
      </c>
      <c r="K2798" s="36">
        <v>0</v>
      </c>
      <c r="L2798" s="36">
        <v>0</v>
      </c>
      <c r="M2798" s="36">
        <v>9837.4500000000007</v>
      </c>
      <c r="N2798" s="37" t="s">
        <v>108</v>
      </c>
      <c r="O2798" s="14">
        <f t="shared" si="255"/>
        <v>45919.832719907405</v>
      </c>
      <c r="P2798" s="19">
        <f t="shared" si="256"/>
        <v>45920.04105324074</v>
      </c>
      <c r="Q2798" s="20" t="str">
        <f t="shared" si="257"/>
        <v>20/09/2025</v>
      </c>
      <c r="R2798" s="13" t="str">
        <f t="shared" si="258"/>
        <v>00</v>
      </c>
      <c r="S2798" s="13" t="str">
        <f t="shared" si="259"/>
        <v>Sat</v>
      </c>
    </row>
    <row r="2799" spans="1:19" x14ac:dyDescent="0.25">
      <c r="A2799" s="58">
        <v>45919.83457175926</v>
      </c>
      <c r="B2799" s="59">
        <v>444724116</v>
      </c>
      <c r="C2799" s="38" t="s">
        <v>36</v>
      </c>
      <c r="D2799" s="38" t="s">
        <v>37</v>
      </c>
      <c r="E2799" s="38" t="s">
        <v>46</v>
      </c>
      <c r="F2799" s="38" t="s">
        <v>120</v>
      </c>
      <c r="G2799" s="35">
        <v>3669.73</v>
      </c>
      <c r="H2799" s="59">
        <v>443952823</v>
      </c>
      <c r="I2799" s="35">
        <v>0</v>
      </c>
      <c r="J2799" s="35">
        <v>0</v>
      </c>
      <c r="K2799" s="35">
        <v>0</v>
      </c>
      <c r="L2799" s="35">
        <v>-1.51</v>
      </c>
      <c r="M2799" s="35">
        <v>9835.94</v>
      </c>
      <c r="N2799" s="38" t="s">
        <v>1049</v>
      </c>
      <c r="O2799" s="14">
        <f t="shared" si="255"/>
        <v>45919.83457175926</v>
      </c>
      <c r="P2799" s="19">
        <f t="shared" si="256"/>
        <v>45920.042905092596</v>
      </c>
      <c r="Q2799" s="20" t="str">
        <f t="shared" si="257"/>
        <v>20/09/2025</v>
      </c>
      <c r="R2799" s="13" t="str">
        <f t="shared" si="258"/>
        <v>01</v>
      </c>
      <c r="S2799" s="13" t="str">
        <f t="shared" si="259"/>
        <v>Sat</v>
      </c>
    </row>
    <row r="2800" spans="1:19" x14ac:dyDescent="0.25">
      <c r="A2800" s="60">
        <v>45919.834675925929</v>
      </c>
      <c r="B2800" s="61">
        <v>444724157</v>
      </c>
      <c r="C2800" s="37" t="s">
        <v>36</v>
      </c>
      <c r="D2800" s="37" t="s">
        <v>37</v>
      </c>
      <c r="E2800" s="37" t="s">
        <v>45</v>
      </c>
      <c r="F2800" s="37" t="s">
        <v>120</v>
      </c>
      <c r="G2800" s="36">
        <v>3669.67</v>
      </c>
      <c r="H2800" s="61">
        <v>443952864</v>
      </c>
      <c r="I2800" s="36">
        <v>0</v>
      </c>
      <c r="J2800" s="36">
        <v>0</v>
      </c>
      <c r="K2800" s="36">
        <v>0</v>
      </c>
      <c r="L2800" s="36">
        <v>0</v>
      </c>
      <c r="M2800" s="36">
        <v>9835.94</v>
      </c>
      <c r="N2800" s="37" t="s">
        <v>76</v>
      </c>
      <c r="O2800" s="14">
        <f t="shared" si="255"/>
        <v>45919.834675925929</v>
      </c>
      <c r="P2800" s="19">
        <f t="shared" si="256"/>
        <v>45920.043009259265</v>
      </c>
      <c r="Q2800" s="20" t="str">
        <f t="shared" si="257"/>
        <v>20/09/2025</v>
      </c>
      <c r="R2800" s="13" t="str">
        <f t="shared" si="258"/>
        <v>01</v>
      </c>
      <c r="S2800" s="13" t="str">
        <f t="shared" si="259"/>
        <v>Sat</v>
      </c>
    </row>
    <row r="2801" spans="1:19" x14ac:dyDescent="0.25">
      <c r="A2801" s="58">
        <v>45919.834675925929</v>
      </c>
      <c r="B2801" s="59">
        <v>444724158</v>
      </c>
      <c r="C2801" s="38" t="s">
        <v>36</v>
      </c>
      <c r="D2801" s="38" t="s">
        <v>37</v>
      </c>
      <c r="E2801" s="38" t="s">
        <v>45</v>
      </c>
      <c r="F2801" s="38" t="s">
        <v>120</v>
      </c>
      <c r="G2801" s="35">
        <v>3669.67</v>
      </c>
      <c r="H2801" s="59">
        <v>443952865</v>
      </c>
      <c r="I2801" s="35">
        <v>0</v>
      </c>
      <c r="J2801" s="35">
        <v>0</v>
      </c>
      <c r="K2801" s="35">
        <v>0</v>
      </c>
      <c r="L2801" s="35">
        <v>0</v>
      </c>
      <c r="M2801" s="35">
        <v>9835.94</v>
      </c>
      <c r="N2801" s="38" t="s">
        <v>75</v>
      </c>
      <c r="O2801" s="14">
        <f t="shared" si="255"/>
        <v>45919.834675925929</v>
      </c>
      <c r="P2801" s="19">
        <f t="shared" si="256"/>
        <v>45920.043009259265</v>
      </c>
      <c r="Q2801" s="20" t="str">
        <f t="shared" si="257"/>
        <v>20/09/2025</v>
      </c>
      <c r="R2801" s="13" t="str">
        <f t="shared" si="258"/>
        <v>01</v>
      </c>
      <c r="S2801" s="13" t="str">
        <f t="shared" si="259"/>
        <v>Sat</v>
      </c>
    </row>
    <row r="2802" spans="1:19" x14ac:dyDescent="0.25">
      <c r="A2802" s="60">
        <v>45919.834687499999</v>
      </c>
      <c r="B2802" s="61">
        <v>444724171</v>
      </c>
      <c r="C2802" s="37" t="s">
        <v>36</v>
      </c>
      <c r="D2802" s="37" t="s">
        <v>37</v>
      </c>
      <c r="E2802" s="37" t="s">
        <v>45</v>
      </c>
      <c r="F2802" s="37" t="s">
        <v>120</v>
      </c>
      <c r="G2802" s="36">
        <v>3669.66</v>
      </c>
      <c r="H2802" s="61">
        <v>443952880</v>
      </c>
      <c r="I2802" s="36">
        <v>0</v>
      </c>
      <c r="J2802" s="36">
        <v>0</v>
      </c>
      <c r="K2802" s="36">
        <v>0</v>
      </c>
      <c r="L2802" s="36">
        <v>0</v>
      </c>
      <c r="M2802" s="36">
        <v>9835.94</v>
      </c>
      <c r="N2802" s="37" t="s">
        <v>74</v>
      </c>
      <c r="O2802" s="14">
        <f t="shared" si="255"/>
        <v>45919.834687499999</v>
      </c>
      <c r="P2802" s="19">
        <f t="shared" si="256"/>
        <v>45920.043020833335</v>
      </c>
      <c r="Q2802" s="20" t="str">
        <f t="shared" si="257"/>
        <v>20/09/2025</v>
      </c>
      <c r="R2802" s="13" t="str">
        <f t="shared" si="258"/>
        <v>01</v>
      </c>
      <c r="S2802" s="13" t="str">
        <f t="shared" si="259"/>
        <v>Sat</v>
      </c>
    </row>
    <row r="2803" spans="1:19" x14ac:dyDescent="0.25">
      <c r="A2803" s="58">
        <v>45919.839895833335</v>
      </c>
      <c r="B2803" s="59">
        <v>444725720</v>
      </c>
      <c r="C2803" s="38" t="s">
        <v>36</v>
      </c>
      <c r="D2803" s="38" t="s">
        <v>37</v>
      </c>
      <c r="E2803" s="38" t="s">
        <v>46</v>
      </c>
      <c r="F2803" s="38" t="s">
        <v>120</v>
      </c>
      <c r="G2803" s="35">
        <v>3670.7</v>
      </c>
      <c r="H2803" s="59">
        <v>443954403</v>
      </c>
      <c r="I2803" s="35">
        <v>0</v>
      </c>
      <c r="J2803" s="35">
        <v>0</v>
      </c>
      <c r="K2803" s="35">
        <v>0</v>
      </c>
      <c r="L2803" s="35">
        <v>-2.48</v>
      </c>
      <c r="M2803" s="35">
        <v>9833.4599999999991</v>
      </c>
      <c r="N2803" s="38" t="s">
        <v>1906</v>
      </c>
      <c r="O2803" s="14">
        <f t="shared" si="255"/>
        <v>45919.839895833335</v>
      </c>
      <c r="P2803" s="19">
        <f t="shared" si="256"/>
        <v>45920.04822916667</v>
      </c>
      <c r="Q2803" s="20" t="str">
        <f t="shared" si="257"/>
        <v>20/09/2025</v>
      </c>
      <c r="R2803" s="13" t="str">
        <f t="shared" si="258"/>
        <v>01</v>
      </c>
      <c r="S2803" s="13" t="str">
        <f t="shared" si="259"/>
        <v>Sat</v>
      </c>
    </row>
    <row r="2804" spans="1:19" x14ac:dyDescent="0.25">
      <c r="A2804" s="60">
        <v>45919.840231481481</v>
      </c>
      <c r="B2804" s="61">
        <v>444725850</v>
      </c>
      <c r="C2804" s="37" t="s">
        <v>36</v>
      </c>
      <c r="D2804" s="37" t="s">
        <v>37</v>
      </c>
      <c r="E2804" s="37" t="s">
        <v>45</v>
      </c>
      <c r="F2804" s="37" t="s">
        <v>120</v>
      </c>
      <c r="G2804" s="36">
        <v>3670.14</v>
      </c>
      <c r="H2804" s="61">
        <v>443954532</v>
      </c>
      <c r="I2804" s="36">
        <v>0</v>
      </c>
      <c r="J2804" s="36">
        <v>0</v>
      </c>
      <c r="K2804" s="36">
        <v>0</v>
      </c>
      <c r="L2804" s="36">
        <v>0</v>
      </c>
      <c r="M2804" s="36">
        <v>9833.4599999999991</v>
      </c>
      <c r="N2804" s="37" t="s">
        <v>109</v>
      </c>
      <c r="O2804" s="14">
        <f t="shared" si="255"/>
        <v>45919.840231481481</v>
      </c>
      <c r="P2804" s="19">
        <f t="shared" si="256"/>
        <v>45920.048564814817</v>
      </c>
      <c r="Q2804" s="20" t="str">
        <f t="shared" si="257"/>
        <v>20/09/2025</v>
      </c>
      <c r="R2804" s="13" t="str">
        <f t="shared" si="258"/>
        <v>01</v>
      </c>
      <c r="S2804" s="13" t="str">
        <f t="shared" si="259"/>
        <v>Sat</v>
      </c>
    </row>
    <row r="2805" spans="1:19" x14ac:dyDescent="0.25">
      <c r="A2805" s="58">
        <v>45919.840231481481</v>
      </c>
      <c r="B2805" s="59">
        <v>444725851</v>
      </c>
      <c r="C2805" s="38" t="s">
        <v>36</v>
      </c>
      <c r="D2805" s="38" t="s">
        <v>37</v>
      </c>
      <c r="E2805" s="38" t="s">
        <v>45</v>
      </c>
      <c r="F2805" s="38" t="s">
        <v>120</v>
      </c>
      <c r="G2805" s="35">
        <v>3670.14</v>
      </c>
      <c r="H2805" s="59">
        <v>443954533</v>
      </c>
      <c r="I2805" s="35">
        <v>0</v>
      </c>
      <c r="J2805" s="35">
        <v>0</v>
      </c>
      <c r="K2805" s="35">
        <v>0</v>
      </c>
      <c r="L2805" s="35">
        <v>0</v>
      </c>
      <c r="M2805" s="35">
        <v>9833.4599999999991</v>
      </c>
      <c r="N2805" s="38" t="s">
        <v>48</v>
      </c>
      <c r="O2805" s="14">
        <f t="shared" si="255"/>
        <v>45919.840231481481</v>
      </c>
      <c r="P2805" s="19">
        <f t="shared" si="256"/>
        <v>45920.048564814817</v>
      </c>
      <c r="Q2805" s="20" t="str">
        <f t="shared" si="257"/>
        <v>20/09/2025</v>
      </c>
      <c r="R2805" s="13" t="str">
        <f t="shared" si="258"/>
        <v>01</v>
      </c>
      <c r="S2805" s="13" t="str">
        <f t="shared" si="259"/>
        <v>Sat</v>
      </c>
    </row>
    <row r="2806" spans="1:19" x14ac:dyDescent="0.25">
      <c r="A2806" s="60">
        <v>45919.841249999998</v>
      </c>
      <c r="B2806" s="61">
        <v>444726060</v>
      </c>
      <c r="C2806" s="37" t="s">
        <v>36</v>
      </c>
      <c r="D2806" s="37" t="s">
        <v>37</v>
      </c>
      <c r="E2806" s="37" t="s">
        <v>46</v>
      </c>
      <c r="F2806" s="37" t="s">
        <v>120</v>
      </c>
      <c r="G2806" s="36">
        <v>3670.78</v>
      </c>
      <c r="H2806" s="61">
        <v>443954730</v>
      </c>
      <c r="I2806" s="36">
        <v>0</v>
      </c>
      <c r="J2806" s="36">
        <v>0</v>
      </c>
      <c r="K2806" s="36">
        <v>0</v>
      </c>
      <c r="L2806" s="36">
        <v>-2.97</v>
      </c>
      <c r="M2806" s="36">
        <v>9830.49</v>
      </c>
      <c r="N2806" s="37" t="s">
        <v>1907</v>
      </c>
      <c r="O2806" s="14">
        <f t="shared" si="255"/>
        <v>45919.841249999998</v>
      </c>
      <c r="P2806" s="19">
        <f t="shared" si="256"/>
        <v>45920.049583333333</v>
      </c>
      <c r="Q2806" s="20" t="str">
        <f t="shared" si="257"/>
        <v>20/09/2025</v>
      </c>
      <c r="R2806" s="13" t="str">
        <f t="shared" si="258"/>
        <v>01</v>
      </c>
      <c r="S2806" s="13" t="str">
        <f t="shared" si="259"/>
        <v>Sat</v>
      </c>
    </row>
    <row r="2807" spans="1:19" x14ac:dyDescent="0.25">
      <c r="A2807" s="58">
        <v>45919.841516203705</v>
      </c>
      <c r="B2807" s="59">
        <v>444726128</v>
      </c>
      <c r="C2807" s="38" t="s">
        <v>36</v>
      </c>
      <c r="D2807" s="38" t="s">
        <v>37</v>
      </c>
      <c r="E2807" s="38" t="s">
        <v>46</v>
      </c>
      <c r="F2807" s="38" t="s">
        <v>120</v>
      </c>
      <c r="G2807" s="35">
        <v>3670.99</v>
      </c>
      <c r="H2807" s="59">
        <v>443954798</v>
      </c>
      <c r="I2807" s="35">
        <v>0</v>
      </c>
      <c r="J2807" s="35">
        <v>0</v>
      </c>
      <c r="K2807" s="35">
        <v>0</v>
      </c>
      <c r="L2807" s="35">
        <v>-2.97</v>
      </c>
      <c r="M2807" s="35">
        <v>9827.52</v>
      </c>
      <c r="N2807" s="38" t="s">
        <v>1908</v>
      </c>
      <c r="O2807" s="14">
        <f t="shared" si="255"/>
        <v>45919.841516203705</v>
      </c>
      <c r="P2807" s="19">
        <f t="shared" si="256"/>
        <v>45920.049849537041</v>
      </c>
      <c r="Q2807" s="20" t="str">
        <f t="shared" si="257"/>
        <v>20/09/2025</v>
      </c>
      <c r="R2807" s="13" t="str">
        <f t="shared" si="258"/>
        <v>01</v>
      </c>
      <c r="S2807" s="13" t="str">
        <f t="shared" si="259"/>
        <v>Sat</v>
      </c>
    </row>
    <row r="2808" spans="1:19" x14ac:dyDescent="0.25">
      <c r="A2808" s="60">
        <v>45919.841967592591</v>
      </c>
      <c r="B2808" s="61">
        <v>444726272</v>
      </c>
      <c r="C2808" s="37" t="s">
        <v>36</v>
      </c>
      <c r="D2808" s="37" t="s">
        <v>37</v>
      </c>
      <c r="E2808" s="37" t="s">
        <v>45</v>
      </c>
      <c r="F2808" s="37" t="s">
        <v>120</v>
      </c>
      <c r="G2808" s="36">
        <v>3670.95</v>
      </c>
      <c r="H2808" s="61">
        <v>443954937</v>
      </c>
      <c r="I2808" s="36">
        <v>0</v>
      </c>
      <c r="J2808" s="36">
        <v>0</v>
      </c>
      <c r="K2808" s="36">
        <v>0</v>
      </c>
      <c r="L2808" s="36">
        <v>0</v>
      </c>
      <c r="M2808" s="36">
        <v>9827.52</v>
      </c>
      <c r="N2808" s="37" t="s">
        <v>1385</v>
      </c>
      <c r="O2808" s="14">
        <f t="shared" si="255"/>
        <v>45919.841967592591</v>
      </c>
      <c r="P2808" s="19">
        <f t="shared" si="256"/>
        <v>45920.050300925926</v>
      </c>
      <c r="Q2808" s="20" t="str">
        <f t="shared" si="257"/>
        <v>20/09/2025</v>
      </c>
      <c r="R2808" s="13" t="str">
        <f t="shared" si="258"/>
        <v>01</v>
      </c>
      <c r="S2808" s="13" t="str">
        <f t="shared" si="259"/>
        <v>Sat</v>
      </c>
    </row>
    <row r="2809" spans="1:19" x14ac:dyDescent="0.25">
      <c r="A2809" s="58">
        <v>45919.842349537037</v>
      </c>
      <c r="B2809" s="59">
        <v>444726332</v>
      </c>
      <c r="C2809" s="38" t="s">
        <v>36</v>
      </c>
      <c r="D2809" s="38" t="s">
        <v>37</v>
      </c>
      <c r="E2809" s="38" t="s">
        <v>46</v>
      </c>
      <c r="F2809" s="38" t="s">
        <v>120</v>
      </c>
      <c r="G2809" s="35">
        <v>3671.23</v>
      </c>
      <c r="H2809" s="59">
        <v>443954996</v>
      </c>
      <c r="I2809" s="35">
        <v>0</v>
      </c>
      <c r="J2809" s="35">
        <v>0</v>
      </c>
      <c r="K2809" s="35">
        <v>0</v>
      </c>
      <c r="L2809" s="35">
        <v>-3.01</v>
      </c>
      <c r="M2809" s="35">
        <v>9824.51</v>
      </c>
      <c r="N2809" s="38" t="s">
        <v>1909</v>
      </c>
      <c r="O2809" s="14">
        <f t="shared" si="255"/>
        <v>45919.842349537037</v>
      </c>
      <c r="P2809" s="19">
        <f t="shared" si="256"/>
        <v>45920.050682870373</v>
      </c>
      <c r="Q2809" s="20" t="str">
        <f t="shared" si="257"/>
        <v>20/09/2025</v>
      </c>
      <c r="R2809" s="13" t="str">
        <f t="shared" si="258"/>
        <v>01</v>
      </c>
      <c r="S2809" s="13" t="str">
        <f t="shared" si="259"/>
        <v>Sat</v>
      </c>
    </row>
    <row r="2810" spans="1:19" x14ac:dyDescent="0.25">
      <c r="A2810" s="60">
        <v>45919.842430555553</v>
      </c>
      <c r="B2810" s="61">
        <v>444726365</v>
      </c>
      <c r="C2810" s="37" t="s">
        <v>36</v>
      </c>
      <c r="D2810" s="37" t="s">
        <v>37</v>
      </c>
      <c r="E2810" s="37" t="s">
        <v>45</v>
      </c>
      <c r="F2810" s="37" t="s">
        <v>120</v>
      </c>
      <c r="G2810" s="36">
        <v>3670.86</v>
      </c>
      <c r="H2810" s="61">
        <v>443955026</v>
      </c>
      <c r="I2810" s="36">
        <v>0</v>
      </c>
      <c r="J2810" s="36">
        <v>0</v>
      </c>
      <c r="K2810" s="36">
        <v>0</v>
      </c>
      <c r="L2810" s="36">
        <v>0</v>
      </c>
      <c r="M2810" s="36">
        <v>9824.51</v>
      </c>
      <c r="N2810" s="37" t="s">
        <v>108</v>
      </c>
      <c r="O2810" s="14">
        <f t="shared" si="255"/>
        <v>45919.842430555553</v>
      </c>
      <c r="P2810" s="19">
        <f t="shared" si="256"/>
        <v>45920.050763888888</v>
      </c>
      <c r="Q2810" s="20" t="str">
        <f t="shared" si="257"/>
        <v>20/09/2025</v>
      </c>
      <c r="R2810" s="13" t="str">
        <f t="shared" si="258"/>
        <v>01</v>
      </c>
      <c r="S2810" s="13" t="str">
        <f t="shared" si="259"/>
        <v>Sat</v>
      </c>
    </row>
    <row r="2811" spans="1:19" x14ac:dyDescent="0.25">
      <c r="A2811" s="58">
        <v>45919.842430555553</v>
      </c>
      <c r="B2811" s="59">
        <v>444726366</v>
      </c>
      <c r="C2811" s="38" t="s">
        <v>36</v>
      </c>
      <c r="D2811" s="38" t="s">
        <v>37</v>
      </c>
      <c r="E2811" s="38" t="s">
        <v>45</v>
      </c>
      <c r="F2811" s="38" t="s">
        <v>120</v>
      </c>
      <c r="G2811" s="35">
        <v>3670.86</v>
      </c>
      <c r="H2811" s="59">
        <v>443955027</v>
      </c>
      <c r="I2811" s="35">
        <v>0</v>
      </c>
      <c r="J2811" s="35">
        <v>0</v>
      </c>
      <c r="K2811" s="35">
        <v>0</v>
      </c>
      <c r="L2811" s="35">
        <v>0</v>
      </c>
      <c r="M2811" s="35">
        <v>9824.51</v>
      </c>
      <c r="N2811" s="38" t="s">
        <v>52</v>
      </c>
      <c r="O2811" s="14">
        <f t="shared" si="255"/>
        <v>45919.842430555553</v>
      </c>
      <c r="P2811" s="19">
        <f t="shared" si="256"/>
        <v>45920.050763888888</v>
      </c>
      <c r="Q2811" s="20" t="str">
        <f t="shared" si="257"/>
        <v>20/09/2025</v>
      </c>
      <c r="R2811" s="13" t="str">
        <f t="shared" si="258"/>
        <v>01</v>
      </c>
      <c r="S2811" s="13" t="str">
        <f t="shared" si="259"/>
        <v>Sat</v>
      </c>
    </row>
    <row r="2812" spans="1:19" x14ac:dyDescent="0.25">
      <c r="A2812" s="60">
        <v>45919.84652777778</v>
      </c>
      <c r="B2812" s="61">
        <v>444727745</v>
      </c>
      <c r="C2812" s="37" t="s">
        <v>36</v>
      </c>
      <c r="D2812" s="37" t="s">
        <v>38</v>
      </c>
      <c r="E2812" s="37" t="s">
        <v>46</v>
      </c>
      <c r="F2812" s="37" t="s">
        <v>120</v>
      </c>
      <c r="G2812" s="36">
        <v>3671.6</v>
      </c>
      <c r="H2812" s="61">
        <v>443956374</v>
      </c>
      <c r="I2812" s="36">
        <v>0</v>
      </c>
      <c r="J2812" s="36">
        <v>0</v>
      </c>
      <c r="K2812" s="36">
        <v>0</v>
      </c>
      <c r="L2812" s="36">
        <v>1.5</v>
      </c>
      <c r="M2812" s="36">
        <v>9826.01</v>
      </c>
      <c r="N2812" s="37" t="s">
        <v>1910</v>
      </c>
      <c r="O2812" s="14">
        <f t="shared" si="255"/>
        <v>45919.84652777778</v>
      </c>
      <c r="P2812" s="19">
        <f t="shared" si="256"/>
        <v>45920.054861111115</v>
      </c>
      <c r="Q2812" s="20" t="str">
        <f t="shared" si="257"/>
        <v>20/09/2025</v>
      </c>
      <c r="R2812" s="13" t="str">
        <f t="shared" si="258"/>
        <v>01</v>
      </c>
      <c r="S2812" s="13" t="str">
        <f t="shared" si="259"/>
        <v>Sat</v>
      </c>
    </row>
    <row r="2813" spans="1:19" x14ac:dyDescent="0.25">
      <c r="A2813" s="58">
        <v>45919.846574074072</v>
      </c>
      <c r="B2813" s="59">
        <v>444727760</v>
      </c>
      <c r="C2813" s="38" t="s">
        <v>36</v>
      </c>
      <c r="D2813" s="38" t="s">
        <v>38</v>
      </c>
      <c r="E2813" s="38" t="s">
        <v>46</v>
      </c>
      <c r="F2813" s="38" t="s">
        <v>120</v>
      </c>
      <c r="G2813" s="35">
        <v>3671.64</v>
      </c>
      <c r="H2813" s="59">
        <v>443956389</v>
      </c>
      <c r="I2813" s="35">
        <v>0</v>
      </c>
      <c r="J2813" s="35">
        <v>0</v>
      </c>
      <c r="K2813" s="35">
        <v>0</v>
      </c>
      <c r="L2813" s="35">
        <v>1.5</v>
      </c>
      <c r="M2813" s="35">
        <v>9827.51</v>
      </c>
      <c r="N2813" s="38" t="s">
        <v>1911</v>
      </c>
      <c r="O2813" s="14">
        <f t="shared" si="255"/>
        <v>45919.846574074072</v>
      </c>
      <c r="P2813" s="19">
        <f t="shared" si="256"/>
        <v>45920.054907407408</v>
      </c>
      <c r="Q2813" s="20" t="str">
        <f t="shared" si="257"/>
        <v>20/09/2025</v>
      </c>
      <c r="R2813" s="13" t="str">
        <f t="shared" si="258"/>
        <v>01</v>
      </c>
      <c r="S2813" s="13" t="str">
        <f t="shared" si="259"/>
        <v>Sat</v>
      </c>
    </row>
    <row r="2814" spans="1:19" x14ac:dyDescent="0.25">
      <c r="A2814" s="60">
        <v>45919.84684027778</v>
      </c>
      <c r="B2814" s="61">
        <v>444727999</v>
      </c>
      <c r="C2814" s="37" t="s">
        <v>36</v>
      </c>
      <c r="D2814" s="37" t="s">
        <v>37</v>
      </c>
      <c r="E2814" s="37" t="s">
        <v>46</v>
      </c>
      <c r="F2814" s="37" t="s">
        <v>120</v>
      </c>
      <c r="G2814" s="36">
        <v>3672.03</v>
      </c>
      <c r="H2814" s="61">
        <v>443956629</v>
      </c>
      <c r="I2814" s="36">
        <v>0</v>
      </c>
      <c r="J2814" s="36">
        <v>0</v>
      </c>
      <c r="K2814" s="36">
        <v>0</v>
      </c>
      <c r="L2814" s="36">
        <v>-3.01</v>
      </c>
      <c r="M2814" s="36">
        <v>9824.5</v>
      </c>
      <c r="N2814" s="37" t="s">
        <v>1912</v>
      </c>
      <c r="O2814" s="14">
        <f t="shared" si="255"/>
        <v>45919.84684027778</v>
      </c>
      <c r="P2814" s="19">
        <f t="shared" si="256"/>
        <v>45920.055173611116</v>
      </c>
      <c r="Q2814" s="20" t="str">
        <f t="shared" si="257"/>
        <v>20/09/2025</v>
      </c>
      <c r="R2814" s="13" t="str">
        <f t="shared" si="258"/>
        <v>01</v>
      </c>
      <c r="S2814" s="13" t="str">
        <f t="shared" si="259"/>
        <v>Sat</v>
      </c>
    </row>
    <row r="2815" spans="1:19" x14ac:dyDescent="0.25">
      <c r="A2815" s="58">
        <v>45919.84684027778</v>
      </c>
      <c r="B2815" s="59">
        <v>444728000</v>
      </c>
      <c r="C2815" s="38" t="s">
        <v>36</v>
      </c>
      <c r="D2815" s="38" t="s">
        <v>37</v>
      </c>
      <c r="E2815" s="38" t="s">
        <v>46</v>
      </c>
      <c r="F2815" s="38" t="s">
        <v>120</v>
      </c>
      <c r="G2815" s="35">
        <v>3672.03</v>
      </c>
      <c r="H2815" s="59">
        <v>443956630</v>
      </c>
      <c r="I2815" s="35">
        <v>0</v>
      </c>
      <c r="J2815" s="35">
        <v>0</v>
      </c>
      <c r="K2815" s="35">
        <v>0</v>
      </c>
      <c r="L2815" s="35">
        <v>-3.01</v>
      </c>
      <c r="M2815" s="35">
        <v>9821.49</v>
      </c>
      <c r="N2815" s="38" t="s">
        <v>1912</v>
      </c>
      <c r="O2815" s="14">
        <f t="shared" si="255"/>
        <v>45919.84684027778</v>
      </c>
      <c r="P2815" s="19">
        <f t="shared" si="256"/>
        <v>45920.055173611116</v>
      </c>
      <c r="Q2815" s="20" t="str">
        <f t="shared" si="257"/>
        <v>20/09/2025</v>
      </c>
      <c r="R2815" s="13" t="str">
        <f t="shared" si="258"/>
        <v>01</v>
      </c>
      <c r="S2815" s="13" t="str">
        <f t="shared" si="259"/>
        <v>Sat</v>
      </c>
    </row>
    <row r="2816" spans="1:19" x14ac:dyDescent="0.25">
      <c r="A2816" s="60">
        <v>45919.847986111112</v>
      </c>
      <c r="B2816" s="61">
        <v>444728769</v>
      </c>
      <c r="C2816" s="37" t="s">
        <v>36</v>
      </c>
      <c r="D2816" s="37" t="s">
        <v>37</v>
      </c>
      <c r="E2816" s="37" t="s">
        <v>45</v>
      </c>
      <c r="F2816" s="37" t="s">
        <v>120</v>
      </c>
      <c r="G2816" s="36">
        <v>3672.03</v>
      </c>
      <c r="H2816" s="61">
        <v>443957383</v>
      </c>
      <c r="I2816" s="36">
        <v>0</v>
      </c>
      <c r="J2816" s="36">
        <v>0</v>
      </c>
      <c r="K2816" s="36">
        <v>0</v>
      </c>
      <c r="L2816" s="36">
        <v>0</v>
      </c>
      <c r="M2816" s="36">
        <v>9821.49</v>
      </c>
      <c r="N2816" s="37" t="s">
        <v>115</v>
      </c>
      <c r="O2816" s="14">
        <f t="shared" si="255"/>
        <v>45919.847986111112</v>
      </c>
      <c r="P2816" s="19">
        <f t="shared" si="256"/>
        <v>45920.056319444448</v>
      </c>
      <c r="Q2816" s="20" t="str">
        <f t="shared" si="257"/>
        <v>20/09/2025</v>
      </c>
      <c r="R2816" s="13" t="str">
        <f t="shared" si="258"/>
        <v>01</v>
      </c>
      <c r="S2816" s="13" t="str">
        <f t="shared" si="259"/>
        <v>Sat</v>
      </c>
    </row>
    <row r="2817" spans="1:19" x14ac:dyDescent="0.25">
      <c r="A2817" s="58">
        <v>45919.847986111112</v>
      </c>
      <c r="B2817" s="59">
        <v>444728770</v>
      </c>
      <c r="C2817" s="38" t="s">
        <v>36</v>
      </c>
      <c r="D2817" s="38" t="s">
        <v>37</v>
      </c>
      <c r="E2817" s="38" t="s">
        <v>45</v>
      </c>
      <c r="F2817" s="38" t="s">
        <v>120</v>
      </c>
      <c r="G2817" s="35">
        <v>3672.03</v>
      </c>
      <c r="H2817" s="59">
        <v>443957384</v>
      </c>
      <c r="I2817" s="35">
        <v>0</v>
      </c>
      <c r="J2817" s="35">
        <v>0</v>
      </c>
      <c r="K2817" s="35">
        <v>0</v>
      </c>
      <c r="L2817" s="35">
        <v>0</v>
      </c>
      <c r="M2817" s="35">
        <v>9821.49</v>
      </c>
      <c r="N2817" s="38" t="s">
        <v>119</v>
      </c>
      <c r="O2817" s="14">
        <f t="shared" si="255"/>
        <v>45919.847986111112</v>
      </c>
      <c r="P2817" s="19">
        <f t="shared" si="256"/>
        <v>45920.056319444448</v>
      </c>
      <c r="Q2817" s="20" t="str">
        <f t="shared" si="257"/>
        <v>20/09/2025</v>
      </c>
      <c r="R2817" s="13" t="str">
        <f t="shared" si="258"/>
        <v>01</v>
      </c>
      <c r="S2817" s="13" t="str">
        <f t="shared" si="259"/>
        <v>Sat</v>
      </c>
    </row>
    <row r="2818" spans="1:19" x14ac:dyDescent="0.25">
      <c r="A2818" s="60">
        <v>45919.848391203705</v>
      </c>
      <c r="B2818" s="61">
        <v>444728829</v>
      </c>
      <c r="C2818" s="37" t="s">
        <v>36</v>
      </c>
      <c r="D2818" s="37" t="s">
        <v>38</v>
      </c>
      <c r="E2818" s="37" t="s">
        <v>46</v>
      </c>
      <c r="F2818" s="37" t="s">
        <v>120</v>
      </c>
      <c r="G2818" s="36">
        <v>3671.42</v>
      </c>
      <c r="H2818" s="61">
        <v>443957441</v>
      </c>
      <c r="I2818" s="36">
        <v>0</v>
      </c>
      <c r="J2818" s="36">
        <v>0</v>
      </c>
      <c r="K2818" s="36">
        <v>0</v>
      </c>
      <c r="L2818" s="36">
        <v>1.1599999999999999</v>
      </c>
      <c r="M2818" s="36">
        <v>9822.65</v>
      </c>
      <c r="N2818" s="37" t="s">
        <v>1913</v>
      </c>
      <c r="O2818" s="14">
        <f t="shared" si="255"/>
        <v>45919.848391203705</v>
      </c>
      <c r="P2818" s="19">
        <f t="shared" si="256"/>
        <v>45920.05672453704</v>
      </c>
      <c r="Q2818" s="20" t="str">
        <f t="shared" si="257"/>
        <v>20/09/2025</v>
      </c>
      <c r="R2818" s="13" t="str">
        <f t="shared" si="258"/>
        <v>01</v>
      </c>
      <c r="S2818" s="13" t="str">
        <f t="shared" si="259"/>
        <v>Sat</v>
      </c>
    </row>
    <row r="2819" spans="1:19" x14ac:dyDescent="0.25">
      <c r="A2819" s="58">
        <v>45919.848449074074</v>
      </c>
      <c r="B2819" s="59">
        <v>444728847</v>
      </c>
      <c r="C2819" s="38" t="s">
        <v>36</v>
      </c>
      <c r="D2819" s="38" t="s">
        <v>37</v>
      </c>
      <c r="E2819" s="38" t="s">
        <v>45</v>
      </c>
      <c r="F2819" s="38" t="s">
        <v>120</v>
      </c>
      <c r="G2819" s="35">
        <v>3671.61</v>
      </c>
      <c r="H2819" s="59">
        <v>443957457</v>
      </c>
      <c r="I2819" s="35">
        <v>0</v>
      </c>
      <c r="J2819" s="35">
        <v>0</v>
      </c>
      <c r="K2819" s="35">
        <v>0</v>
      </c>
      <c r="L2819" s="35">
        <v>0</v>
      </c>
      <c r="M2819" s="35">
        <v>9822.65</v>
      </c>
      <c r="N2819" s="38" t="s">
        <v>109</v>
      </c>
      <c r="O2819" s="14">
        <f t="shared" si="255"/>
        <v>45919.848449074074</v>
      </c>
      <c r="P2819" s="19">
        <f t="shared" si="256"/>
        <v>45920.05678240741</v>
      </c>
      <c r="Q2819" s="20" t="str">
        <f t="shared" si="257"/>
        <v>20/09/2025</v>
      </c>
      <c r="R2819" s="13" t="str">
        <f t="shared" si="258"/>
        <v>01</v>
      </c>
      <c r="S2819" s="13" t="str">
        <f t="shared" si="259"/>
        <v>Sat</v>
      </c>
    </row>
    <row r="2820" spans="1:19" x14ac:dyDescent="0.25">
      <c r="A2820" s="60">
        <v>45919.848449074074</v>
      </c>
      <c r="B2820" s="61">
        <v>444728848</v>
      </c>
      <c r="C2820" s="37" t="s">
        <v>36</v>
      </c>
      <c r="D2820" s="37" t="s">
        <v>37</v>
      </c>
      <c r="E2820" s="37" t="s">
        <v>45</v>
      </c>
      <c r="F2820" s="37" t="s">
        <v>120</v>
      </c>
      <c r="G2820" s="36">
        <v>3671.62</v>
      </c>
      <c r="H2820" s="61">
        <v>443957459</v>
      </c>
      <c r="I2820" s="36">
        <v>0</v>
      </c>
      <c r="J2820" s="36">
        <v>0</v>
      </c>
      <c r="K2820" s="36">
        <v>0</v>
      </c>
      <c r="L2820" s="36">
        <v>0</v>
      </c>
      <c r="M2820" s="36">
        <v>9822.65</v>
      </c>
      <c r="N2820" s="37" t="s">
        <v>77</v>
      </c>
      <c r="O2820" s="14">
        <f t="shared" si="255"/>
        <v>45919.848449074074</v>
      </c>
      <c r="P2820" s="19">
        <f t="shared" si="256"/>
        <v>45920.05678240741</v>
      </c>
      <c r="Q2820" s="20" t="str">
        <f t="shared" si="257"/>
        <v>20/09/2025</v>
      </c>
      <c r="R2820" s="13" t="str">
        <f t="shared" si="258"/>
        <v>01</v>
      </c>
      <c r="S2820" s="13" t="str">
        <f t="shared" si="259"/>
        <v>Sat</v>
      </c>
    </row>
    <row r="2821" spans="1:19" x14ac:dyDescent="0.25">
      <c r="A2821" s="58">
        <v>45919.848460648151</v>
      </c>
      <c r="B2821" s="59">
        <v>444728849</v>
      </c>
      <c r="C2821" s="38" t="s">
        <v>36</v>
      </c>
      <c r="D2821" s="38" t="s">
        <v>37</v>
      </c>
      <c r="E2821" s="38" t="s">
        <v>45</v>
      </c>
      <c r="F2821" s="38" t="s">
        <v>120</v>
      </c>
      <c r="G2821" s="35">
        <v>3671.61</v>
      </c>
      <c r="H2821" s="59">
        <v>443957460</v>
      </c>
      <c r="I2821" s="35">
        <v>0</v>
      </c>
      <c r="J2821" s="35">
        <v>0</v>
      </c>
      <c r="K2821" s="35">
        <v>0</v>
      </c>
      <c r="L2821" s="35">
        <v>0</v>
      </c>
      <c r="M2821" s="35">
        <v>9822.65</v>
      </c>
      <c r="N2821" s="38" t="s">
        <v>116</v>
      </c>
      <c r="O2821" s="14">
        <f t="shared" si="255"/>
        <v>45919.848460648151</v>
      </c>
      <c r="P2821" s="19">
        <f t="shared" si="256"/>
        <v>45920.056793981486</v>
      </c>
      <c r="Q2821" s="20" t="str">
        <f t="shared" si="257"/>
        <v>20/09/2025</v>
      </c>
      <c r="R2821" s="13" t="str">
        <f t="shared" si="258"/>
        <v>01</v>
      </c>
      <c r="S2821" s="13" t="str">
        <f t="shared" si="259"/>
        <v>Sat</v>
      </c>
    </row>
    <row r="2822" spans="1:19" x14ac:dyDescent="0.25">
      <c r="A2822" s="60">
        <v>45919.851111111115</v>
      </c>
      <c r="B2822" s="61">
        <v>444729814</v>
      </c>
      <c r="C2822" s="37" t="s">
        <v>36</v>
      </c>
      <c r="D2822" s="37" t="s">
        <v>37</v>
      </c>
      <c r="E2822" s="37" t="s">
        <v>45</v>
      </c>
      <c r="F2822" s="37" t="s">
        <v>120</v>
      </c>
      <c r="G2822" s="36">
        <v>3671.53</v>
      </c>
      <c r="H2822" s="61">
        <v>443958413</v>
      </c>
      <c r="I2822" s="36">
        <v>0</v>
      </c>
      <c r="J2822" s="36">
        <v>0</v>
      </c>
      <c r="K2822" s="36">
        <v>0</v>
      </c>
      <c r="L2822" s="36">
        <v>0</v>
      </c>
      <c r="M2822" s="36">
        <v>9822.65</v>
      </c>
      <c r="N2822" s="37" t="s">
        <v>107</v>
      </c>
      <c r="O2822" s="14">
        <f t="shared" si="255"/>
        <v>45919.851111111115</v>
      </c>
      <c r="P2822" s="19">
        <f t="shared" si="256"/>
        <v>45920.05944444445</v>
      </c>
      <c r="Q2822" s="20" t="str">
        <f t="shared" si="257"/>
        <v>20/09/2025</v>
      </c>
      <c r="R2822" s="13" t="str">
        <f t="shared" si="258"/>
        <v>01</v>
      </c>
      <c r="S2822" s="13" t="str">
        <f t="shared" si="259"/>
        <v>Sat</v>
      </c>
    </row>
    <row r="2823" spans="1:19" x14ac:dyDescent="0.25">
      <c r="A2823" s="58">
        <v>45919.851134259261</v>
      </c>
      <c r="B2823" s="59">
        <v>444729817</v>
      </c>
      <c r="C2823" s="38" t="s">
        <v>36</v>
      </c>
      <c r="D2823" s="38" t="s">
        <v>38</v>
      </c>
      <c r="E2823" s="38" t="s">
        <v>46</v>
      </c>
      <c r="F2823" s="38" t="s">
        <v>120</v>
      </c>
      <c r="G2823" s="35">
        <v>3671.21</v>
      </c>
      <c r="H2823" s="59">
        <v>443958415</v>
      </c>
      <c r="I2823" s="35">
        <v>0</v>
      </c>
      <c r="J2823" s="35">
        <v>0</v>
      </c>
      <c r="K2823" s="35">
        <v>0</v>
      </c>
      <c r="L2823" s="35">
        <v>1.1100000000000001</v>
      </c>
      <c r="M2823" s="35">
        <v>9823.76</v>
      </c>
      <c r="N2823" s="38" t="s">
        <v>1909</v>
      </c>
      <c r="O2823" s="14">
        <f t="shared" si="255"/>
        <v>45919.851134259261</v>
      </c>
      <c r="P2823" s="19">
        <f t="shared" si="256"/>
        <v>45920.059467592597</v>
      </c>
      <c r="Q2823" s="20" t="str">
        <f t="shared" si="257"/>
        <v>20/09/2025</v>
      </c>
      <c r="R2823" s="13" t="str">
        <f t="shared" si="258"/>
        <v>01</v>
      </c>
      <c r="S2823" s="13" t="str">
        <f t="shared" si="259"/>
        <v>Sat</v>
      </c>
    </row>
    <row r="2824" spans="1:19" x14ac:dyDescent="0.25">
      <c r="A2824" s="60">
        <v>45919.851134259261</v>
      </c>
      <c r="B2824" s="61">
        <v>444729818</v>
      </c>
      <c r="C2824" s="37" t="s">
        <v>36</v>
      </c>
      <c r="D2824" s="37" t="s">
        <v>38</v>
      </c>
      <c r="E2824" s="37" t="s">
        <v>46</v>
      </c>
      <c r="F2824" s="37" t="s">
        <v>120</v>
      </c>
      <c r="G2824" s="36">
        <v>3671.21</v>
      </c>
      <c r="H2824" s="61">
        <v>443958416</v>
      </c>
      <c r="I2824" s="36">
        <v>0</v>
      </c>
      <c r="J2824" s="36">
        <v>0</v>
      </c>
      <c r="K2824" s="36">
        <v>0</v>
      </c>
      <c r="L2824" s="36">
        <v>1.07</v>
      </c>
      <c r="M2824" s="36">
        <v>9824.83</v>
      </c>
      <c r="N2824" s="37" t="s">
        <v>1914</v>
      </c>
      <c r="O2824" s="14">
        <f t="shared" si="255"/>
        <v>45919.851134259261</v>
      </c>
      <c r="P2824" s="19">
        <f t="shared" si="256"/>
        <v>45920.059467592597</v>
      </c>
      <c r="Q2824" s="20" t="str">
        <f t="shared" si="257"/>
        <v>20/09/2025</v>
      </c>
      <c r="R2824" s="13" t="str">
        <f t="shared" si="258"/>
        <v>01</v>
      </c>
      <c r="S2824" s="13" t="str">
        <f t="shared" si="259"/>
        <v>Sat</v>
      </c>
    </row>
    <row r="2825" spans="1:19" x14ac:dyDescent="0.25">
      <c r="A2825" s="58">
        <v>45919.851689814815</v>
      </c>
      <c r="B2825" s="59">
        <v>444729930</v>
      </c>
      <c r="C2825" s="38" t="s">
        <v>36</v>
      </c>
      <c r="D2825" s="38" t="s">
        <v>37</v>
      </c>
      <c r="E2825" s="38" t="s">
        <v>45</v>
      </c>
      <c r="F2825" s="38" t="s">
        <v>120</v>
      </c>
      <c r="G2825" s="35">
        <v>3671.9</v>
      </c>
      <c r="H2825" s="59">
        <v>443958522</v>
      </c>
      <c r="I2825" s="35">
        <v>0</v>
      </c>
      <c r="J2825" s="35">
        <v>0</v>
      </c>
      <c r="K2825" s="35">
        <v>0</v>
      </c>
      <c r="L2825" s="35">
        <v>0</v>
      </c>
      <c r="M2825" s="35">
        <v>9824.83</v>
      </c>
      <c r="N2825" s="38" t="s">
        <v>47</v>
      </c>
      <c r="O2825" s="14">
        <f t="shared" si="255"/>
        <v>45919.851689814815</v>
      </c>
      <c r="P2825" s="19">
        <f t="shared" si="256"/>
        <v>45920.060023148151</v>
      </c>
      <c r="Q2825" s="20" t="str">
        <f t="shared" si="257"/>
        <v>20/09/2025</v>
      </c>
      <c r="R2825" s="13" t="str">
        <f t="shared" si="258"/>
        <v>01</v>
      </c>
      <c r="S2825" s="13" t="str">
        <f t="shared" si="259"/>
        <v>Sat</v>
      </c>
    </row>
    <row r="2826" spans="1:19" x14ac:dyDescent="0.25">
      <c r="A2826" s="60">
        <v>45919.851689814815</v>
      </c>
      <c r="B2826" s="61">
        <v>444729931</v>
      </c>
      <c r="C2826" s="37" t="s">
        <v>36</v>
      </c>
      <c r="D2826" s="37" t="s">
        <v>37</v>
      </c>
      <c r="E2826" s="37" t="s">
        <v>45</v>
      </c>
      <c r="F2826" s="37" t="s">
        <v>120</v>
      </c>
      <c r="G2826" s="36">
        <v>3671.9</v>
      </c>
      <c r="H2826" s="61">
        <v>443958523</v>
      </c>
      <c r="I2826" s="36">
        <v>0</v>
      </c>
      <c r="J2826" s="36">
        <v>0</v>
      </c>
      <c r="K2826" s="36">
        <v>0</v>
      </c>
      <c r="L2826" s="36">
        <v>0</v>
      </c>
      <c r="M2826" s="36">
        <v>9824.83</v>
      </c>
      <c r="N2826" s="37" t="s">
        <v>48</v>
      </c>
      <c r="O2826" s="14">
        <f t="shared" si="255"/>
        <v>45919.851689814815</v>
      </c>
      <c r="P2826" s="19">
        <f t="shared" si="256"/>
        <v>45920.060023148151</v>
      </c>
      <c r="Q2826" s="20" t="str">
        <f t="shared" si="257"/>
        <v>20/09/2025</v>
      </c>
      <c r="R2826" s="13" t="str">
        <f t="shared" si="258"/>
        <v>01</v>
      </c>
      <c r="S2826" s="13" t="str">
        <f t="shared" si="259"/>
        <v>Sat</v>
      </c>
    </row>
    <row r="2827" spans="1:19" x14ac:dyDescent="0.25">
      <c r="A2827" s="58">
        <v>45919.855740740742</v>
      </c>
      <c r="B2827" s="59">
        <v>444731033</v>
      </c>
      <c r="C2827" s="38" t="s">
        <v>36</v>
      </c>
      <c r="D2827" s="38" t="s">
        <v>37</v>
      </c>
      <c r="E2827" s="38" t="s">
        <v>45</v>
      </c>
      <c r="F2827" s="38" t="s">
        <v>120</v>
      </c>
      <c r="G2827" s="35">
        <v>3671.98</v>
      </c>
      <c r="H2827" s="59">
        <v>443959586</v>
      </c>
      <c r="I2827" s="35">
        <v>0</v>
      </c>
      <c r="J2827" s="35">
        <v>0</v>
      </c>
      <c r="K2827" s="35">
        <v>0</v>
      </c>
      <c r="L2827" s="35">
        <v>0</v>
      </c>
      <c r="M2827" s="35">
        <v>9824.83</v>
      </c>
      <c r="N2827" s="38" t="s">
        <v>93</v>
      </c>
      <c r="O2827" s="14">
        <f t="shared" ref="O2827:O2890" si="260">A2827</f>
        <v>45919.855740740742</v>
      </c>
      <c r="P2827" s="19">
        <f t="shared" ref="P2827:P2890" si="261">O2827+(5/24)</f>
        <v>45920.064074074078</v>
      </c>
      <c r="Q2827" s="20" t="str">
        <f t="shared" ref="Q2827:Q2890" si="262">TEXT(P2827,"dd/mm/yyyy")</f>
        <v>20/09/2025</v>
      </c>
      <c r="R2827" s="13" t="str">
        <f t="shared" ref="R2827:R2890" si="263">TEXT(P2827,"hh")</f>
        <v>01</v>
      </c>
      <c r="S2827" s="13" t="str">
        <f t="shared" ref="S2827:S2890" si="264">TEXT(P2827,"ddd")</f>
        <v>Sat</v>
      </c>
    </row>
    <row r="2828" spans="1:19" x14ac:dyDescent="0.25">
      <c r="A2828" s="60">
        <v>45919.855740740742</v>
      </c>
      <c r="B2828" s="61">
        <v>444731035</v>
      </c>
      <c r="C2828" s="37" t="s">
        <v>36</v>
      </c>
      <c r="D2828" s="37" t="s">
        <v>37</v>
      </c>
      <c r="E2828" s="37" t="s">
        <v>45</v>
      </c>
      <c r="F2828" s="37" t="s">
        <v>120</v>
      </c>
      <c r="G2828" s="36">
        <v>3672.02</v>
      </c>
      <c r="H2828" s="61">
        <v>443959588</v>
      </c>
      <c r="I2828" s="36">
        <v>0</v>
      </c>
      <c r="J2828" s="36">
        <v>0</v>
      </c>
      <c r="K2828" s="36">
        <v>0</v>
      </c>
      <c r="L2828" s="36">
        <v>0</v>
      </c>
      <c r="M2828" s="36">
        <v>9824.83</v>
      </c>
      <c r="N2828" s="37" t="s">
        <v>81</v>
      </c>
      <c r="O2828" s="14">
        <f t="shared" si="260"/>
        <v>45919.855740740742</v>
      </c>
      <c r="P2828" s="19">
        <f t="shared" si="261"/>
        <v>45920.064074074078</v>
      </c>
      <c r="Q2828" s="20" t="str">
        <f t="shared" si="262"/>
        <v>20/09/2025</v>
      </c>
      <c r="R2828" s="13" t="str">
        <f t="shared" si="263"/>
        <v>01</v>
      </c>
      <c r="S2828" s="13" t="str">
        <f t="shared" si="264"/>
        <v>Sat</v>
      </c>
    </row>
    <row r="2829" spans="1:19" x14ac:dyDescent="0.25">
      <c r="A2829" s="58">
        <v>45919.855775462966</v>
      </c>
      <c r="B2829" s="59">
        <v>444731045</v>
      </c>
      <c r="C2829" s="38" t="s">
        <v>36</v>
      </c>
      <c r="D2829" s="38" t="s">
        <v>38</v>
      </c>
      <c r="E2829" s="38" t="s">
        <v>46</v>
      </c>
      <c r="F2829" s="38" t="s">
        <v>120</v>
      </c>
      <c r="G2829" s="35">
        <v>3671.71</v>
      </c>
      <c r="H2829" s="59">
        <v>443959598</v>
      </c>
      <c r="I2829" s="35">
        <v>0</v>
      </c>
      <c r="J2829" s="35">
        <v>0</v>
      </c>
      <c r="K2829" s="35">
        <v>0</v>
      </c>
      <c r="L2829" s="35">
        <v>0.76</v>
      </c>
      <c r="M2829" s="35">
        <v>9825.59</v>
      </c>
      <c r="N2829" s="38" t="s">
        <v>1915</v>
      </c>
      <c r="O2829" s="14">
        <f t="shared" si="260"/>
        <v>45919.855775462966</v>
      </c>
      <c r="P2829" s="19">
        <f t="shared" si="261"/>
        <v>45920.064108796301</v>
      </c>
      <c r="Q2829" s="20" t="str">
        <f t="shared" si="262"/>
        <v>20/09/2025</v>
      </c>
      <c r="R2829" s="13" t="str">
        <f t="shared" si="263"/>
        <v>01</v>
      </c>
      <c r="S2829" s="13" t="str">
        <f t="shared" si="264"/>
        <v>Sat</v>
      </c>
    </row>
    <row r="2830" spans="1:19" x14ac:dyDescent="0.25">
      <c r="A2830" s="60">
        <v>45919.855856481481</v>
      </c>
      <c r="B2830" s="61">
        <v>444731059</v>
      </c>
      <c r="C2830" s="37" t="s">
        <v>36</v>
      </c>
      <c r="D2830" s="37" t="s">
        <v>37</v>
      </c>
      <c r="E2830" s="37" t="s">
        <v>45</v>
      </c>
      <c r="F2830" s="37" t="s">
        <v>120</v>
      </c>
      <c r="G2830" s="36">
        <v>3672.06</v>
      </c>
      <c r="H2830" s="61">
        <v>443959611</v>
      </c>
      <c r="I2830" s="36">
        <v>0</v>
      </c>
      <c r="J2830" s="36">
        <v>0</v>
      </c>
      <c r="K2830" s="36">
        <v>0</v>
      </c>
      <c r="L2830" s="36">
        <v>0</v>
      </c>
      <c r="M2830" s="36">
        <v>9825.59</v>
      </c>
      <c r="N2830" s="37" t="s">
        <v>1385</v>
      </c>
      <c r="O2830" s="14">
        <f t="shared" si="260"/>
        <v>45919.855856481481</v>
      </c>
      <c r="P2830" s="19">
        <f t="shared" si="261"/>
        <v>45920.064189814817</v>
      </c>
      <c r="Q2830" s="20" t="str">
        <f t="shared" si="262"/>
        <v>20/09/2025</v>
      </c>
      <c r="R2830" s="13" t="str">
        <f t="shared" si="263"/>
        <v>01</v>
      </c>
      <c r="S2830" s="13" t="str">
        <f t="shared" si="264"/>
        <v>Sat</v>
      </c>
    </row>
    <row r="2831" spans="1:19" x14ac:dyDescent="0.25">
      <c r="A2831" s="58">
        <v>45919.857222222221</v>
      </c>
      <c r="B2831" s="59">
        <v>444731372</v>
      </c>
      <c r="C2831" s="38" t="s">
        <v>36</v>
      </c>
      <c r="D2831" s="38" t="s">
        <v>38</v>
      </c>
      <c r="E2831" s="38" t="s">
        <v>46</v>
      </c>
      <c r="F2831" s="38" t="s">
        <v>120</v>
      </c>
      <c r="G2831" s="35">
        <v>3671.53</v>
      </c>
      <c r="H2831" s="59">
        <v>443959912</v>
      </c>
      <c r="I2831" s="35">
        <v>0</v>
      </c>
      <c r="J2831" s="35">
        <v>0</v>
      </c>
      <c r="K2831" s="35">
        <v>0</v>
      </c>
      <c r="L2831" s="35">
        <v>0.67</v>
      </c>
      <c r="M2831" s="35">
        <v>9826.26</v>
      </c>
      <c r="N2831" s="38" t="s">
        <v>1916</v>
      </c>
      <c r="O2831" s="14">
        <f t="shared" si="260"/>
        <v>45919.857222222221</v>
      </c>
      <c r="P2831" s="19">
        <f t="shared" si="261"/>
        <v>45920.065555555557</v>
      </c>
      <c r="Q2831" s="20" t="str">
        <f t="shared" si="262"/>
        <v>20/09/2025</v>
      </c>
      <c r="R2831" s="13" t="str">
        <f t="shared" si="263"/>
        <v>01</v>
      </c>
      <c r="S2831" s="13" t="str">
        <f t="shared" si="264"/>
        <v>Sat</v>
      </c>
    </row>
    <row r="2832" spans="1:19" x14ac:dyDescent="0.25">
      <c r="A2832" s="60">
        <v>45919.857222222221</v>
      </c>
      <c r="B2832" s="61">
        <v>444731373</v>
      </c>
      <c r="C2832" s="37" t="s">
        <v>36</v>
      </c>
      <c r="D2832" s="37" t="s">
        <v>38</v>
      </c>
      <c r="E2832" s="37" t="s">
        <v>46</v>
      </c>
      <c r="F2832" s="37" t="s">
        <v>120</v>
      </c>
      <c r="G2832" s="36">
        <v>3671.53</v>
      </c>
      <c r="H2832" s="61">
        <v>443959913</v>
      </c>
      <c r="I2832" s="36">
        <v>0</v>
      </c>
      <c r="J2832" s="36">
        <v>0</v>
      </c>
      <c r="K2832" s="36">
        <v>0</v>
      </c>
      <c r="L2832" s="36">
        <v>0.67</v>
      </c>
      <c r="M2832" s="36">
        <v>9826.93</v>
      </c>
      <c r="N2832" s="37" t="s">
        <v>1916</v>
      </c>
      <c r="O2832" s="14">
        <f t="shared" si="260"/>
        <v>45919.857222222221</v>
      </c>
      <c r="P2832" s="19">
        <f t="shared" si="261"/>
        <v>45920.065555555557</v>
      </c>
      <c r="Q2832" s="20" t="str">
        <f t="shared" si="262"/>
        <v>20/09/2025</v>
      </c>
      <c r="R2832" s="13" t="str">
        <f t="shared" si="263"/>
        <v>01</v>
      </c>
      <c r="S2832" s="13" t="str">
        <f t="shared" si="264"/>
        <v>Sat</v>
      </c>
    </row>
    <row r="2833" spans="1:19" x14ac:dyDescent="0.25">
      <c r="A2833" s="58">
        <v>45919.857361111113</v>
      </c>
      <c r="B2833" s="59">
        <v>444731383</v>
      </c>
      <c r="C2833" s="38" t="s">
        <v>36</v>
      </c>
      <c r="D2833" s="38" t="s">
        <v>37</v>
      </c>
      <c r="E2833" s="38" t="s">
        <v>45</v>
      </c>
      <c r="F2833" s="38" t="s">
        <v>120</v>
      </c>
      <c r="G2833" s="35">
        <v>3671.93</v>
      </c>
      <c r="H2833" s="59">
        <v>443959923</v>
      </c>
      <c r="I2833" s="35">
        <v>0</v>
      </c>
      <c r="J2833" s="35">
        <v>0</v>
      </c>
      <c r="K2833" s="35">
        <v>0</v>
      </c>
      <c r="L2833" s="35">
        <v>0</v>
      </c>
      <c r="M2833" s="35">
        <v>9826.93</v>
      </c>
      <c r="N2833" s="38" t="s">
        <v>52</v>
      </c>
      <c r="O2833" s="14">
        <f t="shared" si="260"/>
        <v>45919.857361111113</v>
      </c>
      <c r="P2833" s="19">
        <f t="shared" si="261"/>
        <v>45920.065694444449</v>
      </c>
      <c r="Q2833" s="20" t="str">
        <f t="shared" si="262"/>
        <v>20/09/2025</v>
      </c>
      <c r="R2833" s="13" t="str">
        <f t="shared" si="263"/>
        <v>01</v>
      </c>
      <c r="S2833" s="13" t="str">
        <f t="shared" si="264"/>
        <v>Sat</v>
      </c>
    </row>
    <row r="2834" spans="1:19" x14ac:dyDescent="0.25">
      <c r="A2834" s="60">
        <v>45919.859097222223</v>
      </c>
      <c r="B2834" s="61">
        <v>444731841</v>
      </c>
      <c r="C2834" s="37" t="s">
        <v>36</v>
      </c>
      <c r="D2834" s="37" t="s">
        <v>37</v>
      </c>
      <c r="E2834" s="37" t="s">
        <v>45</v>
      </c>
      <c r="F2834" s="37" t="s">
        <v>120</v>
      </c>
      <c r="G2834" s="36">
        <v>3672.3</v>
      </c>
      <c r="H2834" s="61">
        <v>443960371</v>
      </c>
      <c r="I2834" s="36">
        <v>0</v>
      </c>
      <c r="J2834" s="36">
        <v>0</v>
      </c>
      <c r="K2834" s="36">
        <v>0</v>
      </c>
      <c r="L2834" s="36">
        <v>0</v>
      </c>
      <c r="M2834" s="36">
        <v>9826.93</v>
      </c>
      <c r="N2834" s="37" t="s">
        <v>108</v>
      </c>
      <c r="O2834" s="14">
        <f t="shared" si="260"/>
        <v>45919.859097222223</v>
      </c>
      <c r="P2834" s="19">
        <f t="shared" si="261"/>
        <v>45920.067430555559</v>
      </c>
      <c r="Q2834" s="20" t="str">
        <f t="shared" si="262"/>
        <v>20/09/2025</v>
      </c>
      <c r="R2834" s="13" t="str">
        <f t="shared" si="263"/>
        <v>01</v>
      </c>
      <c r="S2834" s="13" t="str">
        <f t="shared" si="264"/>
        <v>Sat</v>
      </c>
    </row>
    <row r="2835" spans="1:19" x14ac:dyDescent="0.25">
      <c r="A2835" s="58">
        <v>45919.859537037039</v>
      </c>
      <c r="B2835" s="59">
        <v>444732064</v>
      </c>
      <c r="C2835" s="38" t="s">
        <v>36</v>
      </c>
      <c r="D2835" s="38" t="s">
        <v>37</v>
      </c>
      <c r="E2835" s="38" t="s">
        <v>46</v>
      </c>
      <c r="F2835" s="38" t="s">
        <v>120</v>
      </c>
      <c r="G2835" s="35">
        <v>3672.78</v>
      </c>
      <c r="H2835" s="59">
        <v>443960591</v>
      </c>
      <c r="I2835" s="35">
        <v>0</v>
      </c>
      <c r="J2835" s="35">
        <v>0</v>
      </c>
      <c r="K2835" s="35">
        <v>0</v>
      </c>
      <c r="L2835" s="35">
        <v>-3.11</v>
      </c>
      <c r="M2835" s="35">
        <v>9823.82</v>
      </c>
      <c r="N2835" s="38" t="s">
        <v>1917</v>
      </c>
      <c r="O2835" s="14">
        <f t="shared" si="260"/>
        <v>45919.859537037039</v>
      </c>
      <c r="P2835" s="19">
        <f t="shared" si="261"/>
        <v>45920.067870370374</v>
      </c>
      <c r="Q2835" s="20" t="str">
        <f t="shared" si="262"/>
        <v>20/09/2025</v>
      </c>
      <c r="R2835" s="13" t="str">
        <f t="shared" si="263"/>
        <v>01</v>
      </c>
      <c r="S2835" s="13" t="str">
        <f t="shared" si="264"/>
        <v>Sat</v>
      </c>
    </row>
    <row r="2836" spans="1:19" x14ac:dyDescent="0.25">
      <c r="A2836" s="60">
        <v>45919.860833333332</v>
      </c>
      <c r="B2836" s="61">
        <v>444732881</v>
      </c>
      <c r="C2836" s="37" t="s">
        <v>36</v>
      </c>
      <c r="D2836" s="37" t="s">
        <v>37</v>
      </c>
      <c r="E2836" s="37" t="s">
        <v>45</v>
      </c>
      <c r="F2836" s="37" t="s">
        <v>120</v>
      </c>
      <c r="G2836" s="36">
        <v>3672.77</v>
      </c>
      <c r="H2836" s="61">
        <v>443961395</v>
      </c>
      <c r="I2836" s="36">
        <v>0</v>
      </c>
      <c r="J2836" s="36">
        <v>0</v>
      </c>
      <c r="K2836" s="36">
        <v>0</v>
      </c>
      <c r="L2836" s="36">
        <v>0</v>
      </c>
      <c r="M2836" s="36">
        <v>9823.82</v>
      </c>
      <c r="N2836" s="37" t="s">
        <v>114</v>
      </c>
      <c r="O2836" s="14">
        <f t="shared" si="260"/>
        <v>45919.860833333332</v>
      </c>
      <c r="P2836" s="19">
        <f t="shared" si="261"/>
        <v>45920.069166666668</v>
      </c>
      <c r="Q2836" s="20" t="str">
        <f t="shared" si="262"/>
        <v>20/09/2025</v>
      </c>
      <c r="R2836" s="13" t="str">
        <f t="shared" si="263"/>
        <v>01</v>
      </c>
      <c r="S2836" s="13" t="str">
        <f t="shared" si="264"/>
        <v>Sat</v>
      </c>
    </row>
    <row r="2837" spans="1:19" x14ac:dyDescent="0.25">
      <c r="A2837" s="58">
        <v>45919.861203703702</v>
      </c>
      <c r="B2837" s="59">
        <v>444733012</v>
      </c>
      <c r="C2837" s="38" t="s">
        <v>36</v>
      </c>
      <c r="D2837" s="38" t="s">
        <v>38</v>
      </c>
      <c r="E2837" s="38" t="s">
        <v>46</v>
      </c>
      <c r="F2837" s="38" t="s">
        <v>120</v>
      </c>
      <c r="G2837" s="35">
        <v>3672.42</v>
      </c>
      <c r="H2837" s="59">
        <v>443961520</v>
      </c>
      <c r="I2837" s="35">
        <v>0</v>
      </c>
      <c r="J2837" s="35">
        <v>0</v>
      </c>
      <c r="K2837" s="35">
        <v>0</v>
      </c>
      <c r="L2837" s="35">
        <v>0.81</v>
      </c>
      <c r="M2837" s="35">
        <v>9824.6299999999992</v>
      </c>
      <c r="N2837" s="38" t="s">
        <v>1918</v>
      </c>
      <c r="O2837" s="14">
        <f t="shared" si="260"/>
        <v>45919.861203703702</v>
      </c>
      <c r="P2837" s="19">
        <f t="shared" si="261"/>
        <v>45920.069537037038</v>
      </c>
      <c r="Q2837" s="20" t="str">
        <f t="shared" si="262"/>
        <v>20/09/2025</v>
      </c>
      <c r="R2837" s="13" t="str">
        <f t="shared" si="263"/>
        <v>01</v>
      </c>
      <c r="S2837" s="13" t="str">
        <f t="shared" si="264"/>
        <v>Sat</v>
      </c>
    </row>
    <row r="2838" spans="1:19" x14ac:dyDescent="0.25">
      <c r="A2838" s="60">
        <v>45919.861296296294</v>
      </c>
      <c r="B2838" s="61">
        <v>444733040</v>
      </c>
      <c r="C2838" s="37" t="s">
        <v>36</v>
      </c>
      <c r="D2838" s="37" t="s">
        <v>37</v>
      </c>
      <c r="E2838" s="37" t="s">
        <v>45</v>
      </c>
      <c r="F2838" s="37" t="s">
        <v>120</v>
      </c>
      <c r="G2838" s="36">
        <v>3672.84</v>
      </c>
      <c r="H2838" s="61">
        <v>443961545</v>
      </c>
      <c r="I2838" s="36">
        <v>0</v>
      </c>
      <c r="J2838" s="36">
        <v>0</v>
      </c>
      <c r="K2838" s="36">
        <v>0</v>
      </c>
      <c r="L2838" s="36">
        <v>0</v>
      </c>
      <c r="M2838" s="36">
        <v>9824.6299999999992</v>
      </c>
      <c r="N2838" s="37" t="s">
        <v>116</v>
      </c>
      <c r="O2838" s="14">
        <f t="shared" si="260"/>
        <v>45919.861296296294</v>
      </c>
      <c r="P2838" s="19">
        <f t="shared" si="261"/>
        <v>45920.06962962963</v>
      </c>
      <c r="Q2838" s="20" t="str">
        <f t="shared" si="262"/>
        <v>20/09/2025</v>
      </c>
      <c r="R2838" s="13" t="str">
        <f t="shared" si="263"/>
        <v>01</v>
      </c>
      <c r="S2838" s="13" t="str">
        <f t="shared" si="264"/>
        <v>Sat</v>
      </c>
    </row>
    <row r="2839" spans="1:19" x14ac:dyDescent="0.25">
      <c r="A2839" s="58">
        <v>45919.861990740741</v>
      </c>
      <c r="B2839" s="59">
        <v>444733167</v>
      </c>
      <c r="C2839" s="38" t="s">
        <v>36</v>
      </c>
      <c r="D2839" s="38" t="s">
        <v>38</v>
      </c>
      <c r="E2839" s="38" t="s">
        <v>46</v>
      </c>
      <c r="F2839" s="38" t="s">
        <v>120</v>
      </c>
      <c r="G2839" s="35">
        <v>3673.08</v>
      </c>
      <c r="H2839" s="59">
        <v>443961669</v>
      </c>
      <c r="I2839" s="35">
        <v>0</v>
      </c>
      <c r="J2839" s="35">
        <v>0</v>
      </c>
      <c r="K2839" s="35">
        <v>0</v>
      </c>
      <c r="L2839" s="35">
        <v>1.47</v>
      </c>
      <c r="M2839" s="35">
        <v>9826.1</v>
      </c>
      <c r="N2839" s="38" t="s">
        <v>1919</v>
      </c>
      <c r="O2839" s="14">
        <f t="shared" si="260"/>
        <v>45919.861990740741</v>
      </c>
      <c r="P2839" s="19">
        <f t="shared" si="261"/>
        <v>45920.070324074077</v>
      </c>
      <c r="Q2839" s="20" t="str">
        <f t="shared" si="262"/>
        <v>20/09/2025</v>
      </c>
      <c r="R2839" s="13" t="str">
        <f t="shared" si="263"/>
        <v>01</v>
      </c>
      <c r="S2839" s="13" t="str">
        <f t="shared" si="264"/>
        <v>Sat</v>
      </c>
    </row>
    <row r="2840" spans="1:19" x14ac:dyDescent="0.25">
      <c r="A2840" s="60">
        <v>45919.86204861111</v>
      </c>
      <c r="B2840" s="61">
        <v>444733193</v>
      </c>
      <c r="C2840" s="37" t="s">
        <v>36</v>
      </c>
      <c r="D2840" s="37" t="s">
        <v>38</v>
      </c>
      <c r="E2840" s="37" t="s">
        <v>46</v>
      </c>
      <c r="F2840" s="37" t="s">
        <v>120</v>
      </c>
      <c r="G2840" s="36">
        <v>3673.16</v>
      </c>
      <c r="H2840" s="61">
        <v>443961696</v>
      </c>
      <c r="I2840" s="36">
        <v>0</v>
      </c>
      <c r="J2840" s="36">
        <v>0</v>
      </c>
      <c r="K2840" s="36">
        <v>0</v>
      </c>
      <c r="L2840" s="36">
        <v>1.54</v>
      </c>
      <c r="M2840" s="36">
        <v>9827.64</v>
      </c>
      <c r="N2840" s="37" t="s">
        <v>1920</v>
      </c>
      <c r="O2840" s="14">
        <f t="shared" si="260"/>
        <v>45919.86204861111</v>
      </c>
      <c r="P2840" s="19">
        <f t="shared" si="261"/>
        <v>45920.070381944446</v>
      </c>
      <c r="Q2840" s="20" t="str">
        <f t="shared" si="262"/>
        <v>20/09/2025</v>
      </c>
      <c r="R2840" s="13" t="str">
        <f t="shared" si="263"/>
        <v>01</v>
      </c>
      <c r="S2840" s="13" t="str">
        <f t="shared" si="264"/>
        <v>Sat</v>
      </c>
    </row>
    <row r="2841" spans="1:19" x14ac:dyDescent="0.25">
      <c r="A2841" s="58">
        <v>45919.862569444442</v>
      </c>
      <c r="B2841" s="59">
        <v>444733383</v>
      </c>
      <c r="C2841" s="38" t="s">
        <v>36</v>
      </c>
      <c r="D2841" s="38" t="s">
        <v>37</v>
      </c>
      <c r="E2841" s="38" t="s">
        <v>45</v>
      </c>
      <c r="F2841" s="38" t="s">
        <v>120</v>
      </c>
      <c r="G2841" s="35">
        <v>3672.96</v>
      </c>
      <c r="H2841" s="59">
        <v>443961884</v>
      </c>
      <c r="I2841" s="35">
        <v>0</v>
      </c>
      <c r="J2841" s="35">
        <v>0</v>
      </c>
      <c r="K2841" s="35">
        <v>0</v>
      </c>
      <c r="L2841" s="35">
        <v>0</v>
      </c>
      <c r="M2841" s="35">
        <v>9827.64</v>
      </c>
      <c r="N2841" s="38" t="s">
        <v>77</v>
      </c>
      <c r="O2841" s="14">
        <f t="shared" si="260"/>
        <v>45919.862569444442</v>
      </c>
      <c r="P2841" s="19">
        <f t="shared" si="261"/>
        <v>45920.070902777778</v>
      </c>
      <c r="Q2841" s="20" t="str">
        <f t="shared" si="262"/>
        <v>20/09/2025</v>
      </c>
      <c r="R2841" s="13" t="str">
        <f t="shared" si="263"/>
        <v>01</v>
      </c>
      <c r="S2841" s="13" t="str">
        <f t="shared" si="264"/>
        <v>Sat</v>
      </c>
    </row>
    <row r="2842" spans="1:19" x14ac:dyDescent="0.25">
      <c r="A2842" s="60">
        <v>45919.862569444442</v>
      </c>
      <c r="B2842" s="61">
        <v>444733384</v>
      </c>
      <c r="C2842" s="37" t="s">
        <v>36</v>
      </c>
      <c r="D2842" s="37" t="s">
        <v>37</v>
      </c>
      <c r="E2842" s="37" t="s">
        <v>45</v>
      </c>
      <c r="F2842" s="37" t="s">
        <v>120</v>
      </c>
      <c r="G2842" s="36">
        <v>3672.96</v>
      </c>
      <c r="H2842" s="61">
        <v>443961885</v>
      </c>
      <c r="I2842" s="36">
        <v>0</v>
      </c>
      <c r="J2842" s="36">
        <v>0</v>
      </c>
      <c r="K2842" s="36">
        <v>0</v>
      </c>
      <c r="L2842" s="36">
        <v>0</v>
      </c>
      <c r="M2842" s="36">
        <v>9827.64</v>
      </c>
      <c r="N2842" s="37" t="s">
        <v>109</v>
      </c>
      <c r="O2842" s="14">
        <f t="shared" si="260"/>
        <v>45919.862569444442</v>
      </c>
      <c r="P2842" s="19">
        <f t="shared" si="261"/>
        <v>45920.070902777778</v>
      </c>
      <c r="Q2842" s="20" t="str">
        <f t="shared" si="262"/>
        <v>20/09/2025</v>
      </c>
      <c r="R2842" s="13" t="str">
        <f t="shared" si="263"/>
        <v>01</v>
      </c>
      <c r="S2842" s="13" t="str">
        <f t="shared" si="264"/>
        <v>Sat</v>
      </c>
    </row>
    <row r="2843" spans="1:19" x14ac:dyDescent="0.25">
      <c r="A2843" s="58">
        <v>45919.864675925928</v>
      </c>
      <c r="B2843" s="59">
        <v>444734194</v>
      </c>
      <c r="C2843" s="38" t="s">
        <v>36</v>
      </c>
      <c r="D2843" s="38" t="s">
        <v>38</v>
      </c>
      <c r="E2843" s="38" t="s">
        <v>46</v>
      </c>
      <c r="F2843" s="38" t="s">
        <v>120</v>
      </c>
      <c r="G2843" s="35">
        <v>3673.82</v>
      </c>
      <c r="H2843" s="59">
        <v>443962680</v>
      </c>
      <c r="I2843" s="35">
        <v>0</v>
      </c>
      <c r="J2843" s="35">
        <v>0</v>
      </c>
      <c r="K2843" s="35">
        <v>0</v>
      </c>
      <c r="L2843" s="35">
        <v>1.52</v>
      </c>
      <c r="M2843" s="35">
        <v>9829.16</v>
      </c>
      <c r="N2843" s="38" t="s">
        <v>1921</v>
      </c>
      <c r="O2843" s="14">
        <f t="shared" si="260"/>
        <v>45919.864675925928</v>
      </c>
      <c r="P2843" s="19">
        <f t="shared" si="261"/>
        <v>45920.073009259264</v>
      </c>
      <c r="Q2843" s="20" t="str">
        <f t="shared" si="262"/>
        <v>20/09/2025</v>
      </c>
      <c r="R2843" s="13" t="str">
        <f t="shared" si="263"/>
        <v>01</v>
      </c>
      <c r="S2843" s="13" t="str">
        <f t="shared" si="264"/>
        <v>Sat</v>
      </c>
    </row>
    <row r="2844" spans="1:19" x14ac:dyDescent="0.25">
      <c r="A2844" s="60">
        <v>45919.864884259259</v>
      </c>
      <c r="B2844" s="61">
        <v>444734458</v>
      </c>
      <c r="C2844" s="37" t="s">
        <v>36</v>
      </c>
      <c r="D2844" s="37" t="s">
        <v>38</v>
      </c>
      <c r="E2844" s="37" t="s">
        <v>46</v>
      </c>
      <c r="F2844" s="37" t="s">
        <v>120</v>
      </c>
      <c r="G2844" s="36">
        <v>3674.3</v>
      </c>
      <c r="H2844" s="61">
        <v>443962936</v>
      </c>
      <c r="I2844" s="36">
        <v>0</v>
      </c>
      <c r="J2844" s="36">
        <v>0</v>
      </c>
      <c r="K2844" s="36">
        <v>0</v>
      </c>
      <c r="L2844" s="36">
        <v>4.6399999999999997</v>
      </c>
      <c r="M2844" s="36">
        <v>9833.7999999999993</v>
      </c>
      <c r="N2844" s="37" t="s">
        <v>1922</v>
      </c>
      <c r="O2844" s="14">
        <f t="shared" si="260"/>
        <v>45919.864884259259</v>
      </c>
      <c r="P2844" s="19">
        <f t="shared" si="261"/>
        <v>45920.073217592595</v>
      </c>
      <c r="Q2844" s="20" t="str">
        <f t="shared" si="262"/>
        <v>20/09/2025</v>
      </c>
      <c r="R2844" s="13" t="str">
        <f t="shared" si="263"/>
        <v>01</v>
      </c>
      <c r="S2844" s="13" t="str">
        <f t="shared" si="264"/>
        <v>Sat</v>
      </c>
    </row>
    <row r="2845" spans="1:19" x14ac:dyDescent="0.25">
      <c r="A2845" s="58">
        <v>45919.865023148152</v>
      </c>
      <c r="B2845" s="59">
        <v>444734639</v>
      </c>
      <c r="C2845" s="38" t="s">
        <v>36</v>
      </c>
      <c r="D2845" s="38" t="s">
        <v>38</v>
      </c>
      <c r="E2845" s="38" t="s">
        <v>46</v>
      </c>
      <c r="F2845" s="38" t="s">
        <v>120</v>
      </c>
      <c r="G2845" s="35">
        <v>3674.77</v>
      </c>
      <c r="H2845" s="59">
        <v>443963113</v>
      </c>
      <c r="I2845" s="35">
        <v>0</v>
      </c>
      <c r="J2845" s="35">
        <v>0</v>
      </c>
      <c r="K2845" s="35">
        <v>0</v>
      </c>
      <c r="L2845" s="35">
        <v>1.81</v>
      </c>
      <c r="M2845" s="35">
        <v>9835.61</v>
      </c>
      <c r="N2845" s="38" t="s">
        <v>1923</v>
      </c>
      <c r="O2845" s="14">
        <f t="shared" si="260"/>
        <v>45919.865023148152</v>
      </c>
      <c r="P2845" s="19">
        <f t="shared" si="261"/>
        <v>45920.073356481487</v>
      </c>
      <c r="Q2845" s="20" t="str">
        <f t="shared" si="262"/>
        <v>20/09/2025</v>
      </c>
      <c r="R2845" s="13" t="str">
        <f t="shared" si="263"/>
        <v>01</v>
      </c>
      <c r="S2845" s="13" t="str">
        <f t="shared" si="264"/>
        <v>Sat</v>
      </c>
    </row>
    <row r="2846" spans="1:19" x14ac:dyDescent="0.25">
      <c r="A2846" s="60">
        <v>45919.865023148152</v>
      </c>
      <c r="B2846" s="61">
        <v>444734640</v>
      </c>
      <c r="C2846" s="37" t="s">
        <v>36</v>
      </c>
      <c r="D2846" s="37" t="s">
        <v>38</v>
      </c>
      <c r="E2846" s="37" t="s">
        <v>46</v>
      </c>
      <c r="F2846" s="37" t="s">
        <v>120</v>
      </c>
      <c r="G2846" s="36">
        <v>3674.77</v>
      </c>
      <c r="H2846" s="61">
        <v>443963114</v>
      </c>
      <c r="I2846" s="36">
        <v>0</v>
      </c>
      <c r="J2846" s="36">
        <v>0</v>
      </c>
      <c r="K2846" s="36">
        <v>0</v>
      </c>
      <c r="L2846" s="36">
        <v>1.81</v>
      </c>
      <c r="M2846" s="36">
        <v>9837.42</v>
      </c>
      <c r="N2846" s="37" t="s">
        <v>1923</v>
      </c>
      <c r="O2846" s="14">
        <f t="shared" si="260"/>
        <v>45919.865023148152</v>
      </c>
      <c r="P2846" s="19">
        <f t="shared" si="261"/>
        <v>45920.073356481487</v>
      </c>
      <c r="Q2846" s="20" t="str">
        <f t="shared" si="262"/>
        <v>20/09/2025</v>
      </c>
      <c r="R2846" s="13" t="str">
        <f t="shared" si="263"/>
        <v>01</v>
      </c>
      <c r="S2846" s="13" t="str">
        <f t="shared" si="264"/>
        <v>Sat</v>
      </c>
    </row>
    <row r="2847" spans="1:19" x14ac:dyDescent="0.25">
      <c r="A2847" s="58">
        <v>45919.865023148152</v>
      </c>
      <c r="B2847" s="59">
        <v>444734701</v>
      </c>
      <c r="C2847" s="38" t="s">
        <v>36</v>
      </c>
      <c r="D2847" s="38" t="s">
        <v>38</v>
      </c>
      <c r="E2847" s="38" t="s">
        <v>46</v>
      </c>
      <c r="F2847" s="38" t="s">
        <v>120</v>
      </c>
      <c r="G2847" s="35">
        <v>3675.18</v>
      </c>
      <c r="H2847" s="59">
        <v>443963182</v>
      </c>
      <c r="I2847" s="35">
        <v>0</v>
      </c>
      <c r="J2847" s="35">
        <v>0</v>
      </c>
      <c r="K2847" s="35">
        <v>0</v>
      </c>
      <c r="L2847" s="35">
        <v>3.65</v>
      </c>
      <c r="M2847" s="35">
        <v>9841.07</v>
      </c>
      <c r="N2847" s="38" t="s">
        <v>1924</v>
      </c>
      <c r="O2847" s="14">
        <f t="shared" si="260"/>
        <v>45919.865023148152</v>
      </c>
      <c r="P2847" s="19">
        <f t="shared" si="261"/>
        <v>45920.073356481487</v>
      </c>
      <c r="Q2847" s="20" t="str">
        <f t="shared" si="262"/>
        <v>20/09/2025</v>
      </c>
      <c r="R2847" s="13" t="str">
        <f t="shared" si="263"/>
        <v>01</v>
      </c>
      <c r="S2847" s="13" t="str">
        <f t="shared" si="264"/>
        <v>Sat</v>
      </c>
    </row>
    <row r="2848" spans="1:19" x14ac:dyDescent="0.25">
      <c r="A2848" s="60">
        <v>45919.865023148152</v>
      </c>
      <c r="B2848" s="61">
        <v>444734703</v>
      </c>
      <c r="C2848" s="37" t="s">
        <v>36</v>
      </c>
      <c r="D2848" s="37" t="s">
        <v>38</v>
      </c>
      <c r="E2848" s="37" t="s">
        <v>46</v>
      </c>
      <c r="F2848" s="37" t="s">
        <v>120</v>
      </c>
      <c r="G2848" s="36">
        <v>3675.18</v>
      </c>
      <c r="H2848" s="61">
        <v>443963185</v>
      </c>
      <c r="I2848" s="36">
        <v>0</v>
      </c>
      <c r="J2848" s="36">
        <v>0</v>
      </c>
      <c r="K2848" s="36">
        <v>0</v>
      </c>
      <c r="L2848" s="36">
        <v>3.28</v>
      </c>
      <c r="M2848" s="36">
        <v>9844.35</v>
      </c>
      <c r="N2848" s="37" t="s">
        <v>1925</v>
      </c>
      <c r="O2848" s="14">
        <f t="shared" si="260"/>
        <v>45919.865023148152</v>
      </c>
      <c r="P2848" s="19">
        <f t="shared" si="261"/>
        <v>45920.073356481487</v>
      </c>
      <c r="Q2848" s="20" t="str">
        <f t="shared" si="262"/>
        <v>20/09/2025</v>
      </c>
      <c r="R2848" s="13" t="str">
        <f t="shared" si="263"/>
        <v>01</v>
      </c>
      <c r="S2848" s="13" t="str">
        <f t="shared" si="264"/>
        <v>Sat</v>
      </c>
    </row>
    <row r="2849" spans="1:19" x14ac:dyDescent="0.25">
      <c r="A2849" s="58">
        <v>45919.865023148152</v>
      </c>
      <c r="B2849" s="59">
        <v>444734705</v>
      </c>
      <c r="C2849" s="38" t="s">
        <v>36</v>
      </c>
      <c r="D2849" s="38" t="s">
        <v>38</v>
      </c>
      <c r="E2849" s="38" t="s">
        <v>46</v>
      </c>
      <c r="F2849" s="38" t="s">
        <v>120</v>
      </c>
      <c r="G2849" s="35">
        <v>3675.18</v>
      </c>
      <c r="H2849" s="59">
        <v>443963188</v>
      </c>
      <c r="I2849" s="35">
        <v>0</v>
      </c>
      <c r="J2849" s="35">
        <v>0</v>
      </c>
      <c r="K2849" s="35">
        <v>0</v>
      </c>
      <c r="L2849" s="35">
        <v>3.28</v>
      </c>
      <c r="M2849" s="35">
        <v>9847.6299999999992</v>
      </c>
      <c r="N2849" s="38" t="s">
        <v>1926</v>
      </c>
      <c r="O2849" s="14">
        <f t="shared" si="260"/>
        <v>45919.865023148152</v>
      </c>
      <c r="P2849" s="19">
        <f t="shared" si="261"/>
        <v>45920.073356481487</v>
      </c>
      <c r="Q2849" s="20" t="str">
        <f t="shared" si="262"/>
        <v>20/09/2025</v>
      </c>
      <c r="R2849" s="13" t="str">
        <f t="shared" si="263"/>
        <v>01</v>
      </c>
      <c r="S2849" s="13" t="str">
        <f t="shared" si="264"/>
        <v>Sat</v>
      </c>
    </row>
    <row r="2850" spans="1:19" x14ac:dyDescent="0.25">
      <c r="A2850" s="60">
        <v>45919.865023148152</v>
      </c>
      <c r="B2850" s="61">
        <v>444734938</v>
      </c>
      <c r="C2850" s="37" t="s">
        <v>36</v>
      </c>
      <c r="D2850" s="37" t="s">
        <v>38</v>
      </c>
      <c r="E2850" s="37" t="s">
        <v>46</v>
      </c>
      <c r="F2850" s="37" t="s">
        <v>120</v>
      </c>
      <c r="G2850" s="36">
        <v>3675.44</v>
      </c>
      <c r="H2850" s="61">
        <v>443963410</v>
      </c>
      <c r="I2850" s="36">
        <v>0</v>
      </c>
      <c r="J2850" s="36">
        <v>0</v>
      </c>
      <c r="K2850" s="36">
        <v>0</v>
      </c>
      <c r="L2850" s="36">
        <v>3.51</v>
      </c>
      <c r="M2850" s="36">
        <v>9851.14</v>
      </c>
      <c r="N2850" s="37" t="s">
        <v>1927</v>
      </c>
      <c r="O2850" s="14">
        <f t="shared" si="260"/>
        <v>45919.865023148152</v>
      </c>
      <c r="P2850" s="19">
        <f t="shared" si="261"/>
        <v>45920.073356481487</v>
      </c>
      <c r="Q2850" s="20" t="str">
        <f t="shared" si="262"/>
        <v>20/09/2025</v>
      </c>
      <c r="R2850" s="13" t="str">
        <f t="shared" si="263"/>
        <v>01</v>
      </c>
      <c r="S2850" s="13" t="str">
        <f t="shared" si="264"/>
        <v>Sat</v>
      </c>
    </row>
    <row r="2851" spans="1:19" x14ac:dyDescent="0.25">
      <c r="A2851" s="58">
        <v>45919.865057870367</v>
      </c>
      <c r="B2851" s="59">
        <v>444735013</v>
      </c>
      <c r="C2851" s="38" t="s">
        <v>36</v>
      </c>
      <c r="D2851" s="38" t="s">
        <v>38</v>
      </c>
      <c r="E2851" s="38" t="s">
        <v>46</v>
      </c>
      <c r="F2851" s="38" t="s">
        <v>120</v>
      </c>
      <c r="G2851" s="35">
        <v>3676.17</v>
      </c>
      <c r="H2851" s="59">
        <v>443963486</v>
      </c>
      <c r="I2851" s="35">
        <v>0</v>
      </c>
      <c r="J2851" s="35">
        <v>0</v>
      </c>
      <c r="K2851" s="35">
        <v>0</v>
      </c>
      <c r="L2851" s="35">
        <v>6.5</v>
      </c>
      <c r="M2851" s="35">
        <v>9857.64</v>
      </c>
      <c r="N2851" s="38" t="s">
        <v>1928</v>
      </c>
      <c r="O2851" s="14">
        <f t="shared" si="260"/>
        <v>45919.865057870367</v>
      </c>
      <c r="P2851" s="19">
        <f t="shared" si="261"/>
        <v>45920.073391203703</v>
      </c>
      <c r="Q2851" s="20" t="str">
        <f t="shared" si="262"/>
        <v>20/09/2025</v>
      </c>
      <c r="R2851" s="13" t="str">
        <f t="shared" si="263"/>
        <v>01</v>
      </c>
      <c r="S2851" s="13" t="str">
        <f t="shared" si="264"/>
        <v>Sat</v>
      </c>
    </row>
    <row r="2852" spans="1:19" x14ac:dyDescent="0.25">
      <c r="A2852" s="60">
        <v>45919.865057870367</v>
      </c>
      <c r="B2852" s="61">
        <v>444735016</v>
      </c>
      <c r="C2852" s="37" t="s">
        <v>36</v>
      </c>
      <c r="D2852" s="37" t="s">
        <v>38</v>
      </c>
      <c r="E2852" s="37" t="s">
        <v>46</v>
      </c>
      <c r="F2852" s="37" t="s">
        <v>120</v>
      </c>
      <c r="G2852" s="36">
        <v>3676.17</v>
      </c>
      <c r="H2852" s="61">
        <v>443963487</v>
      </c>
      <c r="I2852" s="36">
        <v>0</v>
      </c>
      <c r="J2852" s="36">
        <v>0</v>
      </c>
      <c r="K2852" s="36">
        <v>0</v>
      </c>
      <c r="L2852" s="36">
        <v>4.1399999999999997</v>
      </c>
      <c r="M2852" s="36">
        <v>9861.7800000000007</v>
      </c>
      <c r="N2852" s="37" t="s">
        <v>1929</v>
      </c>
      <c r="O2852" s="14">
        <f t="shared" si="260"/>
        <v>45919.865057870367</v>
      </c>
      <c r="P2852" s="19">
        <f t="shared" si="261"/>
        <v>45920.073391203703</v>
      </c>
      <c r="Q2852" s="20" t="str">
        <f t="shared" si="262"/>
        <v>20/09/2025</v>
      </c>
      <c r="R2852" s="13" t="str">
        <f t="shared" si="263"/>
        <v>01</v>
      </c>
      <c r="S2852" s="13" t="str">
        <f t="shared" si="264"/>
        <v>Sat</v>
      </c>
    </row>
    <row r="2853" spans="1:19" x14ac:dyDescent="0.25">
      <c r="A2853" s="58">
        <v>45919.865057870367</v>
      </c>
      <c r="B2853" s="59">
        <v>444735019</v>
      </c>
      <c r="C2853" s="38" t="s">
        <v>36</v>
      </c>
      <c r="D2853" s="38" t="s">
        <v>38</v>
      </c>
      <c r="E2853" s="38" t="s">
        <v>46</v>
      </c>
      <c r="F2853" s="38" t="s">
        <v>120</v>
      </c>
      <c r="G2853" s="35">
        <v>3676.17</v>
      </c>
      <c r="H2853" s="59">
        <v>443963488</v>
      </c>
      <c r="I2853" s="35">
        <v>0</v>
      </c>
      <c r="J2853" s="35">
        <v>0</v>
      </c>
      <c r="K2853" s="35">
        <v>0</v>
      </c>
      <c r="L2853" s="35">
        <v>4.1900000000000004</v>
      </c>
      <c r="M2853" s="35">
        <v>9865.9699999999993</v>
      </c>
      <c r="N2853" s="38" t="s">
        <v>1930</v>
      </c>
      <c r="O2853" s="14">
        <f t="shared" si="260"/>
        <v>45919.865057870367</v>
      </c>
      <c r="P2853" s="19">
        <f t="shared" si="261"/>
        <v>45920.073391203703</v>
      </c>
      <c r="Q2853" s="20" t="str">
        <f t="shared" si="262"/>
        <v>20/09/2025</v>
      </c>
      <c r="R2853" s="13" t="str">
        <f t="shared" si="263"/>
        <v>01</v>
      </c>
      <c r="S2853" s="13" t="str">
        <f t="shared" si="264"/>
        <v>Sat</v>
      </c>
    </row>
    <row r="2854" spans="1:19" x14ac:dyDescent="0.25">
      <c r="A2854" s="60">
        <v>45919.865057870367</v>
      </c>
      <c r="B2854" s="61">
        <v>444735021</v>
      </c>
      <c r="C2854" s="37" t="s">
        <v>36</v>
      </c>
      <c r="D2854" s="37" t="s">
        <v>38</v>
      </c>
      <c r="E2854" s="37" t="s">
        <v>46</v>
      </c>
      <c r="F2854" s="37" t="s">
        <v>120</v>
      </c>
      <c r="G2854" s="36">
        <v>3676.17</v>
      </c>
      <c r="H2854" s="61">
        <v>443963489</v>
      </c>
      <c r="I2854" s="36">
        <v>0</v>
      </c>
      <c r="J2854" s="36">
        <v>0</v>
      </c>
      <c r="K2854" s="36">
        <v>0</v>
      </c>
      <c r="L2854" s="36">
        <v>4.1500000000000004</v>
      </c>
      <c r="M2854" s="36">
        <v>9870.1200000000008</v>
      </c>
      <c r="N2854" s="37" t="s">
        <v>1930</v>
      </c>
      <c r="O2854" s="14">
        <f t="shared" si="260"/>
        <v>45919.865057870367</v>
      </c>
      <c r="P2854" s="19">
        <f t="shared" si="261"/>
        <v>45920.073391203703</v>
      </c>
      <c r="Q2854" s="20" t="str">
        <f t="shared" si="262"/>
        <v>20/09/2025</v>
      </c>
      <c r="R2854" s="13" t="str">
        <f t="shared" si="263"/>
        <v>01</v>
      </c>
      <c r="S2854" s="13" t="str">
        <f t="shared" si="264"/>
        <v>Sat</v>
      </c>
    </row>
    <row r="2855" spans="1:19" x14ac:dyDescent="0.25">
      <c r="A2855" s="58">
        <v>45919.865405092591</v>
      </c>
      <c r="B2855" s="59">
        <v>444735433</v>
      </c>
      <c r="C2855" s="38" t="s">
        <v>36</v>
      </c>
      <c r="D2855" s="38" t="s">
        <v>38</v>
      </c>
      <c r="E2855" s="38" t="s">
        <v>46</v>
      </c>
      <c r="F2855" s="38" t="s">
        <v>120</v>
      </c>
      <c r="G2855" s="35">
        <v>3676.43</v>
      </c>
      <c r="H2855" s="59">
        <v>443963904</v>
      </c>
      <c r="I2855" s="35">
        <v>0</v>
      </c>
      <c r="J2855" s="35">
        <v>0</v>
      </c>
      <c r="K2855" s="35">
        <v>0</v>
      </c>
      <c r="L2855" s="35">
        <v>3.66</v>
      </c>
      <c r="M2855" s="35">
        <v>9873.7800000000007</v>
      </c>
      <c r="N2855" s="38" t="s">
        <v>1931</v>
      </c>
      <c r="O2855" s="14">
        <f t="shared" si="260"/>
        <v>45919.865405092591</v>
      </c>
      <c r="P2855" s="19">
        <f t="shared" si="261"/>
        <v>45920.073738425926</v>
      </c>
      <c r="Q2855" s="20" t="str">
        <f t="shared" si="262"/>
        <v>20/09/2025</v>
      </c>
      <c r="R2855" s="13" t="str">
        <f t="shared" si="263"/>
        <v>01</v>
      </c>
      <c r="S2855" s="13" t="str">
        <f t="shared" si="264"/>
        <v>Sat</v>
      </c>
    </row>
    <row r="2856" spans="1:19" x14ac:dyDescent="0.25">
      <c r="A2856" s="60">
        <v>45919.866851851853</v>
      </c>
      <c r="B2856" s="61">
        <v>444737002</v>
      </c>
      <c r="C2856" s="37" t="s">
        <v>36</v>
      </c>
      <c r="D2856" s="37" t="s">
        <v>38</v>
      </c>
      <c r="E2856" s="37" t="s">
        <v>46</v>
      </c>
      <c r="F2856" s="37" t="s">
        <v>120</v>
      </c>
      <c r="G2856" s="36">
        <v>3676.9</v>
      </c>
      <c r="H2856" s="61">
        <v>443965443</v>
      </c>
      <c r="I2856" s="36">
        <v>0</v>
      </c>
      <c r="J2856" s="36">
        <v>0</v>
      </c>
      <c r="K2856" s="36">
        <v>0</v>
      </c>
      <c r="L2856" s="36">
        <v>4.87</v>
      </c>
      <c r="M2856" s="36">
        <v>9878.65</v>
      </c>
      <c r="N2856" s="37" t="s">
        <v>1932</v>
      </c>
      <c r="O2856" s="14">
        <f t="shared" si="260"/>
        <v>45919.866851851853</v>
      </c>
      <c r="P2856" s="19">
        <f t="shared" si="261"/>
        <v>45920.075185185189</v>
      </c>
      <c r="Q2856" s="20" t="str">
        <f t="shared" si="262"/>
        <v>20/09/2025</v>
      </c>
      <c r="R2856" s="13" t="str">
        <f t="shared" si="263"/>
        <v>01</v>
      </c>
      <c r="S2856" s="13" t="str">
        <f t="shared" si="264"/>
        <v>Sat</v>
      </c>
    </row>
    <row r="2857" spans="1:19" x14ac:dyDescent="0.25">
      <c r="A2857" s="58">
        <v>45919.866851851853</v>
      </c>
      <c r="B2857" s="59">
        <v>444737003</v>
      </c>
      <c r="C2857" s="38" t="s">
        <v>36</v>
      </c>
      <c r="D2857" s="38" t="s">
        <v>38</v>
      </c>
      <c r="E2857" s="38" t="s">
        <v>46</v>
      </c>
      <c r="F2857" s="38" t="s">
        <v>120</v>
      </c>
      <c r="G2857" s="35">
        <v>3676.9</v>
      </c>
      <c r="H2857" s="59">
        <v>443965444</v>
      </c>
      <c r="I2857" s="35">
        <v>0</v>
      </c>
      <c r="J2857" s="35">
        <v>0</v>
      </c>
      <c r="K2857" s="35">
        <v>0</v>
      </c>
      <c r="L2857" s="35">
        <v>4.84</v>
      </c>
      <c r="M2857" s="35">
        <v>9883.49</v>
      </c>
      <c r="N2857" s="38" t="s">
        <v>1933</v>
      </c>
      <c r="O2857" s="14">
        <f t="shared" si="260"/>
        <v>45919.866851851853</v>
      </c>
      <c r="P2857" s="19">
        <f t="shared" si="261"/>
        <v>45920.075185185189</v>
      </c>
      <c r="Q2857" s="20" t="str">
        <f t="shared" si="262"/>
        <v>20/09/2025</v>
      </c>
      <c r="R2857" s="13" t="str">
        <f t="shared" si="263"/>
        <v>01</v>
      </c>
      <c r="S2857" s="13" t="str">
        <f t="shared" si="264"/>
        <v>Sat</v>
      </c>
    </row>
    <row r="2858" spans="1:19" x14ac:dyDescent="0.25">
      <c r="A2858" s="60">
        <v>45919.866851851853</v>
      </c>
      <c r="B2858" s="61">
        <v>444737004</v>
      </c>
      <c r="C2858" s="37" t="s">
        <v>36</v>
      </c>
      <c r="D2858" s="37" t="s">
        <v>38</v>
      </c>
      <c r="E2858" s="37" t="s">
        <v>46</v>
      </c>
      <c r="F2858" s="37" t="s">
        <v>120</v>
      </c>
      <c r="G2858" s="36">
        <v>3676.9</v>
      </c>
      <c r="H2858" s="61">
        <v>443965445</v>
      </c>
      <c r="I2858" s="36">
        <v>0</v>
      </c>
      <c r="J2858" s="36">
        <v>0</v>
      </c>
      <c r="K2858" s="36">
        <v>0</v>
      </c>
      <c r="L2858" s="36">
        <v>4.0599999999999996</v>
      </c>
      <c r="M2858" s="36">
        <v>9887.5499999999993</v>
      </c>
      <c r="N2858" s="37" t="s">
        <v>1934</v>
      </c>
      <c r="O2858" s="14">
        <f t="shared" si="260"/>
        <v>45919.866851851853</v>
      </c>
      <c r="P2858" s="19">
        <f t="shared" si="261"/>
        <v>45920.075185185189</v>
      </c>
      <c r="Q2858" s="20" t="str">
        <f t="shared" si="262"/>
        <v>20/09/2025</v>
      </c>
      <c r="R2858" s="13" t="str">
        <f t="shared" si="263"/>
        <v>01</v>
      </c>
      <c r="S2858" s="13" t="str">
        <f t="shared" si="264"/>
        <v>Sat</v>
      </c>
    </row>
    <row r="2859" spans="1:19" x14ac:dyDescent="0.25">
      <c r="A2859" s="58">
        <v>45919.866851851853</v>
      </c>
      <c r="B2859" s="59">
        <v>444737018</v>
      </c>
      <c r="C2859" s="38" t="s">
        <v>36</v>
      </c>
      <c r="D2859" s="38" t="s">
        <v>37</v>
      </c>
      <c r="E2859" s="38" t="s">
        <v>45</v>
      </c>
      <c r="F2859" s="38" t="s">
        <v>120</v>
      </c>
      <c r="G2859" s="35">
        <v>3677.1</v>
      </c>
      <c r="H2859" s="59">
        <v>443965459</v>
      </c>
      <c r="I2859" s="35">
        <v>0</v>
      </c>
      <c r="J2859" s="35">
        <v>0</v>
      </c>
      <c r="K2859" s="35">
        <v>0</v>
      </c>
      <c r="L2859" s="35">
        <v>0</v>
      </c>
      <c r="M2859" s="35">
        <v>9887.5499999999993</v>
      </c>
      <c r="N2859" s="38" t="s">
        <v>115</v>
      </c>
      <c r="O2859" s="14">
        <f t="shared" si="260"/>
        <v>45919.866851851853</v>
      </c>
      <c r="P2859" s="19">
        <f t="shared" si="261"/>
        <v>45920.075185185189</v>
      </c>
      <c r="Q2859" s="20" t="str">
        <f t="shared" si="262"/>
        <v>20/09/2025</v>
      </c>
      <c r="R2859" s="13" t="str">
        <f t="shared" si="263"/>
        <v>01</v>
      </c>
      <c r="S2859" s="13" t="str">
        <f t="shared" si="264"/>
        <v>Sat</v>
      </c>
    </row>
    <row r="2860" spans="1:19" x14ac:dyDescent="0.25">
      <c r="A2860" s="60">
        <v>45919.867662037039</v>
      </c>
      <c r="B2860" s="61">
        <v>444737264</v>
      </c>
      <c r="C2860" s="37" t="s">
        <v>36</v>
      </c>
      <c r="D2860" s="37" t="s">
        <v>37</v>
      </c>
      <c r="E2860" s="37" t="s">
        <v>45</v>
      </c>
      <c r="F2860" s="37" t="s">
        <v>120</v>
      </c>
      <c r="G2860" s="36">
        <v>3677.81</v>
      </c>
      <c r="H2860" s="61">
        <v>443965700</v>
      </c>
      <c r="I2860" s="36">
        <v>0</v>
      </c>
      <c r="J2860" s="36">
        <v>0</v>
      </c>
      <c r="K2860" s="36">
        <v>0</v>
      </c>
      <c r="L2860" s="36">
        <v>0</v>
      </c>
      <c r="M2860" s="36">
        <v>9887.5499999999993</v>
      </c>
      <c r="N2860" s="37" t="s">
        <v>116</v>
      </c>
      <c r="O2860" s="14">
        <f t="shared" si="260"/>
        <v>45919.867662037039</v>
      </c>
      <c r="P2860" s="19">
        <f t="shared" si="261"/>
        <v>45920.075995370375</v>
      </c>
      <c r="Q2860" s="20" t="str">
        <f t="shared" si="262"/>
        <v>20/09/2025</v>
      </c>
      <c r="R2860" s="13" t="str">
        <f t="shared" si="263"/>
        <v>01</v>
      </c>
      <c r="S2860" s="13" t="str">
        <f t="shared" si="264"/>
        <v>Sat</v>
      </c>
    </row>
    <row r="2861" spans="1:19" x14ac:dyDescent="0.25">
      <c r="A2861" s="58">
        <v>45919.867662037039</v>
      </c>
      <c r="B2861" s="59">
        <v>444737265</v>
      </c>
      <c r="C2861" s="38" t="s">
        <v>36</v>
      </c>
      <c r="D2861" s="38" t="s">
        <v>37</v>
      </c>
      <c r="E2861" s="38" t="s">
        <v>45</v>
      </c>
      <c r="F2861" s="38" t="s">
        <v>120</v>
      </c>
      <c r="G2861" s="35">
        <v>3677.81</v>
      </c>
      <c r="H2861" s="59">
        <v>443965701</v>
      </c>
      <c r="I2861" s="35">
        <v>0</v>
      </c>
      <c r="J2861" s="35">
        <v>0</v>
      </c>
      <c r="K2861" s="35">
        <v>0</v>
      </c>
      <c r="L2861" s="35">
        <v>0</v>
      </c>
      <c r="M2861" s="35">
        <v>9887.5499999999993</v>
      </c>
      <c r="N2861" s="38" t="s">
        <v>119</v>
      </c>
      <c r="O2861" s="14">
        <f t="shared" si="260"/>
        <v>45919.867662037039</v>
      </c>
      <c r="P2861" s="19">
        <f t="shared" si="261"/>
        <v>45920.075995370375</v>
      </c>
      <c r="Q2861" s="20" t="str">
        <f t="shared" si="262"/>
        <v>20/09/2025</v>
      </c>
      <c r="R2861" s="13" t="str">
        <f t="shared" si="263"/>
        <v>01</v>
      </c>
      <c r="S2861" s="13" t="str">
        <f t="shared" si="264"/>
        <v>Sat</v>
      </c>
    </row>
    <row r="2862" spans="1:19" x14ac:dyDescent="0.25">
      <c r="A2862" s="60">
        <v>45919.867673611108</v>
      </c>
      <c r="B2862" s="61">
        <v>444737266</v>
      </c>
      <c r="C2862" s="37" t="s">
        <v>36</v>
      </c>
      <c r="D2862" s="37" t="s">
        <v>37</v>
      </c>
      <c r="E2862" s="37" t="s">
        <v>45</v>
      </c>
      <c r="F2862" s="37" t="s">
        <v>120</v>
      </c>
      <c r="G2862" s="36">
        <v>3677.81</v>
      </c>
      <c r="H2862" s="61">
        <v>443965702</v>
      </c>
      <c r="I2862" s="36">
        <v>0</v>
      </c>
      <c r="J2862" s="36">
        <v>0</v>
      </c>
      <c r="K2862" s="36">
        <v>0</v>
      </c>
      <c r="L2862" s="36">
        <v>0</v>
      </c>
      <c r="M2862" s="36">
        <v>9887.5499999999993</v>
      </c>
      <c r="N2862" s="37" t="s">
        <v>1385</v>
      </c>
      <c r="O2862" s="14">
        <f t="shared" si="260"/>
        <v>45919.867673611108</v>
      </c>
      <c r="P2862" s="19">
        <f t="shared" si="261"/>
        <v>45920.076006944444</v>
      </c>
      <c r="Q2862" s="20" t="str">
        <f t="shared" si="262"/>
        <v>20/09/2025</v>
      </c>
      <c r="R2862" s="13" t="str">
        <f t="shared" si="263"/>
        <v>01</v>
      </c>
      <c r="S2862" s="13" t="str">
        <f t="shared" si="264"/>
        <v>Sat</v>
      </c>
    </row>
    <row r="2863" spans="1:19" x14ac:dyDescent="0.25">
      <c r="A2863" s="58">
        <v>45919.873148148145</v>
      </c>
      <c r="B2863" s="59">
        <v>444739658</v>
      </c>
      <c r="C2863" s="38" t="s">
        <v>36</v>
      </c>
      <c r="D2863" s="38" t="s">
        <v>38</v>
      </c>
      <c r="E2863" s="38" t="s">
        <v>46</v>
      </c>
      <c r="F2863" s="38" t="s">
        <v>120</v>
      </c>
      <c r="G2863" s="35">
        <v>3678.58</v>
      </c>
      <c r="H2863" s="59">
        <v>443968068</v>
      </c>
      <c r="I2863" s="35">
        <v>0</v>
      </c>
      <c r="J2863" s="35">
        <v>0</v>
      </c>
      <c r="K2863" s="35">
        <v>0</v>
      </c>
      <c r="L2863" s="35">
        <v>0.77</v>
      </c>
      <c r="M2863" s="35">
        <v>9888.32</v>
      </c>
      <c r="N2863" s="38" t="s">
        <v>1935</v>
      </c>
      <c r="O2863" s="14">
        <f t="shared" si="260"/>
        <v>45919.873148148145</v>
      </c>
      <c r="P2863" s="19">
        <f t="shared" si="261"/>
        <v>45920.08148148148</v>
      </c>
      <c r="Q2863" s="20" t="str">
        <f t="shared" si="262"/>
        <v>20/09/2025</v>
      </c>
      <c r="R2863" s="13" t="str">
        <f t="shared" si="263"/>
        <v>01</v>
      </c>
      <c r="S2863" s="13" t="str">
        <f t="shared" si="264"/>
        <v>Sat</v>
      </c>
    </row>
    <row r="2864" spans="1:19" x14ac:dyDescent="0.25">
      <c r="A2864" s="60">
        <v>45919.873171296298</v>
      </c>
      <c r="B2864" s="61">
        <v>444739679</v>
      </c>
      <c r="C2864" s="37" t="s">
        <v>36</v>
      </c>
      <c r="D2864" s="37" t="s">
        <v>38</v>
      </c>
      <c r="E2864" s="37" t="s">
        <v>46</v>
      </c>
      <c r="F2864" s="37" t="s">
        <v>120</v>
      </c>
      <c r="G2864" s="36">
        <v>3678.53</v>
      </c>
      <c r="H2864" s="61">
        <v>443968088</v>
      </c>
      <c r="I2864" s="36">
        <v>0</v>
      </c>
      <c r="J2864" s="36">
        <v>0</v>
      </c>
      <c r="K2864" s="36">
        <v>0</v>
      </c>
      <c r="L2864" s="36">
        <v>0.72</v>
      </c>
      <c r="M2864" s="36">
        <v>9889.0400000000009</v>
      </c>
      <c r="N2864" s="37" t="s">
        <v>1936</v>
      </c>
      <c r="O2864" s="14">
        <f t="shared" si="260"/>
        <v>45919.873171296298</v>
      </c>
      <c r="P2864" s="19">
        <f t="shared" si="261"/>
        <v>45920.081504629634</v>
      </c>
      <c r="Q2864" s="20" t="str">
        <f t="shared" si="262"/>
        <v>20/09/2025</v>
      </c>
      <c r="R2864" s="13" t="str">
        <f t="shared" si="263"/>
        <v>01</v>
      </c>
      <c r="S2864" s="13" t="str">
        <f t="shared" si="264"/>
        <v>Sat</v>
      </c>
    </row>
    <row r="2865" spans="1:19" x14ac:dyDescent="0.25">
      <c r="A2865" s="58">
        <v>45919.873217592591</v>
      </c>
      <c r="B2865" s="59">
        <v>444739735</v>
      </c>
      <c r="C2865" s="38" t="s">
        <v>36</v>
      </c>
      <c r="D2865" s="38" t="s">
        <v>37</v>
      </c>
      <c r="E2865" s="38" t="s">
        <v>45</v>
      </c>
      <c r="F2865" s="38" t="s">
        <v>120</v>
      </c>
      <c r="G2865" s="35">
        <v>3678.67</v>
      </c>
      <c r="H2865" s="59">
        <v>443968142</v>
      </c>
      <c r="I2865" s="35">
        <v>0</v>
      </c>
      <c r="J2865" s="35">
        <v>0</v>
      </c>
      <c r="K2865" s="35">
        <v>0</v>
      </c>
      <c r="L2865" s="35">
        <v>0</v>
      </c>
      <c r="M2865" s="35">
        <v>9889.0400000000009</v>
      </c>
      <c r="N2865" s="38" t="s">
        <v>47</v>
      </c>
      <c r="O2865" s="14">
        <f t="shared" si="260"/>
        <v>45919.873217592591</v>
      </c>
      <c r="P2865" s="19">
        <f t="shared" si="261"/>
        <v>45920.081550925926</v>
      </c>
      <c r="Q2865" s="20" t="str">
        <f t="shared" si="262"/>
        <v>20/09/2025</v>
      </c>
      <c r="R2865" s="13" t="str">
        <f t="shared" si="263"/>
        <v>01</v>
      </c>
      <c r="S2865" s="13" t="str">
        <f t="shared" si="264"/>
        <v>Sat</v>
      </c>
    </row>
    <row r="2866" spans="1:19" x14ac:dyDescent="0.25">
      <c r="A2866" s="60">
        <v>45919.873217592591</v>
      </c>
      <c r="B2866" s="61">
        <v>444739738</v>
      </c>
      <c r="C2866" s="37" t="s">
        <v>36</v>
      </c>
      <c r="D2866" s="37" t="s">
        <v>37</v>
      </c>
      <c r="E2866" s="37" t="s">
        <v>45</v>
      </c>
      <c r="F2866" s="37" t="s">
        <v>120</v>
      </c>
      <c r="G2866" s="36">
        <v>3678.67</v>
      </c>
      <c r="H2866" s="61">
        <v>443968145</v>
      </c>
      <c r="I2866" s="36">
        <v>0</v>
      </c>
      <c r="J2866" s="36">
        <v>0</v>
      </c>
      <c r="K2866" s="36">
        <v>0</v>
      </c>
      <c r="L2866" s="36">
        <v>0</v>
      </c>
      <c r="M2866" s="36">
        <v>9889.0400000000009</v>
      </c>
      <c r="N2866" s="37" t="s">
        <v>52</v>
      </c>
      <c r="O2866" s="14">
        <f t="shared" si="260"/>
        <v>45919.873217592591</v>
      </c>
      <c r="P2866" s="19">
        <f t="shared" si="261"/>
        <v>45920.081550925926</v>
      </c>
      <c r="Q2866" s="20" t="str">
        <f t="shared" si="262"/>
        <v>20/09/2025</v>
      </c>
      <c r="R2866" s="13" t="str">
        <f t="shared" si="263"/>
        <v>01</v>
      </c>
      <c r="S2866" s="13" t="str">
        <f t="shared" si="264"/>
        <v>Sat</v>
      </c>
    </row>
    <row r="2867" spans="1:19" x14ac:dyDescent="0.25">
      <c r="A2867" s="58">
        <v>45919.873217592591</v>
      </c>
      <c r="B2867" s="59">
        <v>444739743</v>
      </c>
      <c r="C2867" s="38" t="s">
        <v>36</v>
      </c>
      <c r="D2867" s="38" t="s">
        <v>37</v>
      </c>
      <c r="E2867" s="38" t="s">
        <v>45</v>
      </c>
      <c r="F2867" s="38" t="s">
        <v>120</v>
      </c>
      <c r="G2867" s="35">
        <v>3678.71</v>
      </c>
      <c r="H2867" s="59">
        <v>443968150</v>
      </c>
      <c r="I2867" s="35">
        <v>0</v>
      </c>
      <c r="J2867" s="35">
        <v>0</v>
      </c>
      <c r="K2867" s="35">
        <v>0</v>
      </c>
      <c r="L2867" s="35">
        <v>0</v>
      </c>
      <c r="M2867" s="35">
        <v>9889.0400000000009</v>
      </c>
      <c r="N2867" s="38" t="s">
        <v>109</v>
      </c>
      <c r="O2867" s="14">
        <f t="shared" si="260"/>
        <v>45919.873217592591</v>
      </c>
      <c r="P2867" s="19">
        <f t="shared" si="261"/>
        <v>45920.081550925926</v>
      </c>
      <c r="Q2867" s="20" t="str">
        <f t="shared" si="262"/>
        <v>20/09/2025</v>
      </c>
      <c r="R2867" s="13" t="str">
        <f t="shared" si="263"/>
        <v>01</v>
      </c>
      <c r="S2867" s="13" t="str">
        <f t="shared" si="264"/>
        <v>Sat</v>
      </c>
    </row>
    <row r="2868" spans="1:19" x14ac:dyDescent="0.25">
      <c r="A2868" s="60">
        <v>45919.873229166667</v>
      </c>
      <c r="B2868" s="61">
        <v>444739747</v>
      </c>
      <c r="C2868" s="37" t="s">
        <v>36</v>
      </c>
      <c r="D2868" s="37" t="s">
        <v>37</v>
      </c>
      <c r="E2868" s="37" t="s">
        <v>45</v>
      </c>
      <c r="F2868" s="37" t="s">
        <v>120</v>
      </c>
      <c r="G2868" s="36">
        <v>3678.71</v>
      </c>
      <c r="H2868" s="61">
        <v>443968154</v>
      </c>
      <c r="I2868" s="36">
        <v>0</v>
      </c>
      <c r="J2868" s="36">
        <v>0</v>
      </c>
      <c r="K2868" s="36">
        <v>0</v>
      </c>
      <c r="L2868" s="36">
        <v>0</v>
      </c>
      <c r="M2868" s="36">
        <v>9889.0400000000009</v>
      </c>
      <c r="N2868" s="37" t="s">
        <v>108</v>
      </c>
      <c r="O2868" s="14">
        <f t="shared" si="260"/>
        <v>45919.873229166667</v>
      </c>
      <c r="P2868" s="19">
        <f t="shared" si="261"/>
        <v>45920.081562500003</v>
      </c>
      <c r="Q2868" s="20" t="str">
        <f t="shared" si="262"/>
        <v>20/09/2025</v>
      </c>
      <c r="R2868" s="13" t="str">
        <f t="shared" si="263"/>
        <v>01</v>
      </c>
      <c r="S2868" s="13" t="str">
        <f t="shared" si="264"/>
        <v>Sat</v>
      </c>
    </row>
    <row r="2869" spans="1:19" x14ac:dyDescent="0.25">
      <c r="A2869" s="58">
        <v>45919.873229166667</v>
      </c>
      <c r="B2869" s="59">
        <v>444739750</v>
      </c>
      <c r="C2869" s="38" t="s">
        <v>36</v>
      </c>
      <c r="D2869" s="38" t="s">
        <v>37</v>
      </c>
      <c r="E2869" s="38" t="s">
        <v>45</v>
      </c>
      <c r="F2869" s="38" t="s">
        <v>120</v>
      </c>
      <c r="G2869" s="35">
        <v>3678.82</v>
      </c>
      <c r="H2869" s="59">
        <v>443968157</v>
      </c>
      <c r="I2869" s="35">
        <v>0</v>
      </c>
      <c r="J2869" s="35">
        <v>0</v>
      </c>
      <c r="K2869" s="35">
        <v>0</v>
      </c>
      <c r="L2869" s="35">
        <v>0</v>
      </c>
      <c r="M2869" s="35">
        <v>9889.0400000000009</v>
      </c>
      <c r="N2869" s="38" t="s">
        <v>48</v>
      </c>
      <c r="O2869" s="14">
        <f t="shared" si="260"/>
        <v>45919.873229166667</v>
      </c>
      <c r="P2869" s="19">
        <f t="shared" si="261"/>
        <v>45920.081562500003</v>
      </c>
      <c r="Q2869" s="20" t="str">
        <f t="shared" si="262"/>
        <v>20/09/2025</v>
      </c>
      <c r="R2869" s="13" t="str">
        <f t="shared" si="263"/>
        <v>01</v>
      </c>
      <c r="S2869" s="13" t="str">
        <f t="shared" si="264"/>
        <v>Sat</v>
      </c>
    </row>
    <row r="2870" spans="1:19" x14ac:dyDescent="0.25">
      <c r="A2870" s="60">
        <v>45919.873229166667</v>
      </c>
      <c r="B2870" s="61">
        <v>444739753</v>
      </c>
      <c r="C2870" s="37" t="s">
        <v>36</v>
      </c>
      <c r="D2870" s="37" t="s">
        <v>37</v>
      </c>
      <c r="E2870" s="37" t="s">
        <v>45</v>
      </c>
      <c r="F2870" s="37" t="s">
        <v>120</v>
      </c>
      <c r="G2870" s="36">
        <v>3678.82</v>
      </c>
      <c r="H2870" s="61">
        <v>443968160</v>
      </c>
      <c r="I2870" s="36">
        <v>0</v>
      </c>
      <c r="J2870" s="36">
        <v>0</v>
      </c>
      <c r="K2870" s="36">
        <v>0</v>
      </c>
      <c r="L2870" s="36">
        <v>0</v>
      </c>
      <c r="M2870" s="36">
        <v>9889.0400000000009</v>
      </c>
      <c r="N2870" s="37" t="s">
        <v>77</v>
      </c>
      <c r="O2870" s="14">
        <f t="shared" si="260"/>
        <v>45919.873229166667</v>
      </c>
      <c r="P2870" s="19">
        <f t="shared" si="261"/>
        <v>45920.081562500003</v>
      </c>
      <c r="Q2870" s="20" t="str">
        <f t="shared" si="262"/>
        <v>20/09/2025</v>
      </c>
      <c r="R2870" s="13" t="str">
        <f t="shared" si="263"/>
        <v>01</v>
      </c>
      <c r="S2870" s="13" t="str">
        <f t="shared" si="264"/>
        <v>Sat</v>
      </c>
    </row>
    <row r="2871" spans="1:19" x14ac:dyDescent="0.25">
      <c r="A2871" s="58">
        <v>45919.873240740744</v>
      </c>
      <c r="B2871" s="59">
        <v>444739755</v>
      </c>
      <c r="C2871" s="38" t="s">
        <v>36</v>
      </c>
      <c r="D2871" s="38" t="s">
        <v>37</v>
      </c>
      <c r="E2871" s="38" t="s">
        <v>45</v>
      </c>
      <c r="F2871" s="38" t="s">
        <v>120</v>
      </c>
      <c r="G2871" s="35">
        <v>3678.82</v>
      </c>
      <c r="H2871" s="59">
        <v>443968162</v>
      </c>
      <c r="I2871" s="35">
        <v>0</v>
      </c>
      <c r="J2871" s="35">
        <v>0</v>
      </c>
      <c r="K2871" s="35">
        <v>0</v>
      </c>
      <c r="L2871" s="35">
        <v>0</v>
      </c>
      <c r="M2871" s="35">
        <v>9889.0400000000009</v>
      </c>
      <c r="N2871" s="38" t="s">
        <v>114</v>
      </c>
      <c r="O2871" s="14">
        <f t="shared" si="260"/>
        <v>45919.873240740744</v>
      </c>
      <c r="P2871" s="19">
        <f t="shared" si="261"/>
        <v>45920.08157407408</v>
      </c>
      <c r="Q2871" s="20" t="str">
        <f t="shared" si="262"/>
        <v>20/09/2025</v>
      </c>
      <c r="R2871" s="13" t="str">
        <f t="shared" si="263"/>
        <v>01</v>
      </c>
      <c r="S2871" s="13" t="str">
        <f t="shared" si="264"/>
        <v>Sat</v>
      </c>
    </row>
    <row r="2872" spans="1:19" x14ac:dyDescent="0.25">
      <c r="A2872" s="60">
        <v>45919.873680555553</v>
      </c>
      <c r="B2872" s="61">
        <v>444740013</v>
      </c>
      <c r="C2872" s="37" t="s">
        <v>36</v>
      </c>
      <c r="D2872" s="37" t="s">
        <v>37</v>
      </c>
      <c r="E2872" s="37" t="s">
        <v>45</v>
      </c>
      <c r="F2872" s="37" t="s">
        <v>120</v>
      </c>
      <c r="G2872" s="36">
        <v>3678.75</v>
      </c>
      <c r="H2872" s="61">
        <v>443968416</v>
      </c>
      <c r="I2872" s="36">
        <v>0</v>
      </c>
      <c r="J2872" s="36">
        <v>0</v>
      </c>
      <c r="K2872" s="36">
        <v>0</v>
      </c>
      <c r="L2872" s="36">
        <v>0</v>
      </c>
      <c r="M2872" s="36">
        <v>9889.0400000000009</v>
      </c>
      <c r="N2872" s="37" t="s">
        <v>116</v>
      </c>
      <c r="O2872" s="14">
        <f t="shared" si="260"/>
        <v>45919.873680555553</v>
      </c>
      <c r="P2872" s="19">
        <f t="shared" si="261"/>
        <v>45920.082013888888</v>
      </c>
      <c r="Q2872" s="20" t="str">
        <f t="shared" si="262"/>
        <v>20/09/2025</v>
      </c>
      <c r="R2872" s="13" t="str">
        <f t="shared" si="263"/>
        <v>01</v>
      </c>
      <c r="S2872" s="13" t="str">
        <f t="shared" si="264"/>
        <v>Sat</v>
      </c>
    </row>
    <row r="2873" spans="1:19" x14ac:dyDescent="0.25">
      <c r="A2873" s="58">
        <v>45919.873680555553</v>
      </c>
      <c r="B2873" s="59">
        <v>444740016</v>
      </c>
      <c r="C2873" s="38" t="s">
        <v>36</v>
      </c>
      <c r="D2873" s="38" t="s">
        <v>37</v>
      </c>
      <c r="E2873" s="38" t="s">
        <v>45</v>
      </c>
      <c r="F2873" s="38" t="s">
        <v>120</v>
      </c>
      <c r="G2873" s="35">
        <v>3678.75</v>
      </c>
      <c r="H2873" s="59">
        <v>443968419</v>
      </c>
      <c r="I2873" s="35">
        <v>0</v>
      </c>
      <c r="J2873" s="35">
        <v>0</v>
      </c>
      <c r="K2873" s="35">
        <v>0</v>
      </c>
      <c r="L2873" s="35">
        <v>0</v>
      </c>
      <c r="M2873" s="35">
        <v>9889.0400000000009</v>
      </c>
      <c r="N2873" s="38" t="s">
        <v>1385</v>
      </c>
      <c r="O2873" s="14">
        <f t="shared" si="260"/>
        <v>45919.873680555553</v>
      </c>
      <c r="P2873" s="19">
        <f t="shared" si="261"/>
        <v>45920.082013888888</v>
      </c>
      <c r="Q2873" s="20" t="str">
        <f t="shared" si="262"/>
        <v>20/09/2025</v>
      </c>
      <c r="R2873" s="13" t="str">
        <f t="shared" si="263"/>
        <v>01</v>
      </c>
      <c r="S2873" s="13" t="str">
        <f t="shared" si="264"/>
        <v>Sat</v>
      </c>
    </row>
    <row r="2874" spans="1:19" x14ac:dyDescent="0.25">
      <c r="A2874" s="60">
        <v>45919.879004629627</v>
      </c>
      <c r="B2874" s="61">
        <v>444741601</v>
      </c>
      <c r="C2874" s="37" t="s">
        <v>36</v>
      </c>
      <c r="D2874" s="37" t="s">
        <v>37</v>
      </c>
      <c r="E2874" s="37" t="s">
        <v>45</v>
      </c>
      <c r="F2874" s="37" t="s">
        <v>120</v>
      </c>
      <c r="G2874" s="36">
        <v>3678.61</v>
      </c>
      <c r="H2874" s="61">
        <v>443969964</v>
      </c>
      <c r="I2874" s="36">
        <v>0</v>
      </c>
      <c r="J2874" s="36">
        <v>0</v>
      </c>
      <c r="K2874" s="36">
        <v>0</v>
      </c>
      <c r="L2874" s="36">
        <v>0</v>
      </c>
      <c r="M2874" s="36">
        <v>9889.0400000000009</v>
      </c>
      <c r="N2874" s="37" t="s">
        <v>81</v>
      </c>
      <c r="O2874" s="14">
        <f t="shared" si="260"/>
        <v>45919.879004629627</v>
      </c>
      <c r="P2874" s="19">
        <f t="shared" si="261"/>
        <v>45920.087337962963</v>
      </c>
      <c r="Q2874" s="20" t="str">
        <f t="shared" si="262"/>
        <v>20/09/2025</v>
      </c>
      <c r="R2874" s="13" t="str">
        <f t="shared" si="263"/>
        <v>02</v>
      </c>
      <c r="S2874" s="13" t="str">
        <f t="shared" si="264"/>
        <v>Sat</v>
      </c>
    </row>
    <row r="2875" spans="1:19" x14ac:dyDescent="0.25">
      <c r="A2875" s="58">
        <v>45919.879004629627</v>
      </c>
      <c r="B2875" s="59">
        <v>444741602</v>
      </c>
      <c r="C2875" s="38" t="s">
        <v>36</v>
      </c>
      <c r="D2875" s="38" t="s">
        <v>37</v>
      </c>
      <c r="E2875" s="38" t="s">
        <v>45</v>
      </c>
      <c r="F2875" s="38" t="s">
        <v>120</v>
      </c>
      <c r="G2875" s="35">
        <v>3678.67</v>
      </c>
      <c r="H2875" s="59">
        <v>443969965</v>
      </c>
      <c r="I2875" s="35">
        <v>0</v>
      </c>
      <c r="J2875" s="35">
        <v>0</v>
      </c>
      <c r="K2875" s="35">
        <v>0</v>
      </c>
      <c r="L2875" s="35">
        <v>0</v>
      </c>
      <c r="M2875" s="35">
        <v>9889.0400000000009</v>
      </c>
      <c r="N2875" s="38" t="s">
        <v>93</v>
      </c>
      <c r="O2875" s="14">
        <f t="shared" si="260"/>
        <v>45919.879004629627</v>
      </c>
      <c r="P2875" s="19">
        <f t="shared" si="261"/>
        <v>45920.087337962963</v>
      </c>
      <c r="Q2875" s="20" t="str">
        <f t="shared" si="262"/>
        <v>20/09/2025</v>
      </c>
      <c r="R2875" s="13" t="str">
        <f t="shared" si="263"/>
        <v>02</v>
      </c>
      <c r="S2875" s="13" t="str">
        <f t="shared" si="264"/>
        <v>Sat</v>
      </c>
    </row>
    <row r="2876" spans="1:19" x14ac:dyDescent="0.25">
      <c r="A2876" s="60">
        <v>45919.879004629627</v>
      </c>
      <c r="B2876" s="61">
        <v>444741605</v>
      </c>
      <c r="C2876" s="37" t="s">
        <v>36</v>
      </c>
      <c r="D2876" s="37" t="s">
        <v>37</v>
      </c>
      <c r="E2876" s="37" t="s">
        <v>45</v>
      </c>
      <c r="F2876" s="37" t="s">
        <v>120</v>
      </c>
      <c r="G2876" s="36">
        <v>3678.68</v>
      </c>
      <c r="H2876" s="61">
        <v>443969968</v>
      </c>
      <c r="I2876" s="36">
        <v>0</v>
      </c>
      <c r="J2876" s="36">
        <v>0</v>
      </c>
      <c r="K2876" s="36">
        <v>0</v>
      </c>
      <c r="L2876" s="36">
        <v>0</v>
      </c>
      <c r="M2876" s="36">
        <v>9889.0400000000009</v>
      </c>
      <c r="N2876" s="37" t="s">
        <v>107</v>
      </c>
      <c r="O2876" s="14">
        <f t="shared" si="260"/>
        <v>45919.879004629627</v>
      </c>
      <c r="P2876" s="19">
        <f t="shared" si="261"/>
        <v>45920.087337962963</v>
      </c>
      <c r="Q2876" s="20" t="str">
        <f t="shared" si="262"/>
        <v>20/09/2025</v>
      </c>
      <c r="R2876" s="13" t="str">
        <f t="shared" si="263"/>
        <v>02</v>
      </c>
      <c r="S2876" s="13" t="str">
        <f t="shared" si="264"/>
        <v>Sat</v>
      </c>
    </row>
    <row r="2877" spans="1:19" x14ac:dyDescent="0.25">
      <c r="A2877" s="58">
        <v>45919.884444444448</v>
      </c>
      <c r="B2877" s="59">
        <v>444743127</v>
      </c>
      <c r="C2877" s="38" t="s">
        <v>36</v>
      </c>
      <c r="D2877" s="38" t="s">
        <v>38</v>
      </c>
      <c r="E2877" s="38" t="s">
        <v>46</v>
      </c>
      <c r="F2877" s="38" t="s">
        <v>120</v>
      </c>
      <c r="G2877" s="35">
        <v>3680.18</v>
      </c>
      <c r="H2877" s="59">
        <v>443971488</v>
      </c>
      <c r="I2877" s="35">
        <v>0</v>
      </c>
      <c r="J2877" s="35">
        <v>0</v>
      </c>
      <c r="K2877" s="35">
        <v>0</v>
      </c>
      <c r="L2877" s="35">
        <v>1.47</v>
      </c>
      <c r="M2877" s="35">
        <v>9890.51</v>
      </c>
      <c r="N2877" s="38" t="s">
        <v>1937</v>
      </c>
      <c r="O2877" s="14">
        <f t="shared" si="260"/>
        <v>45919.884444444448</v>
      </c>
      <c r="P2877" s="19">
        <f t="shared" si="261"/>
        <v>45920.092777777783</v>
      </c>
      <c r="Q2877" s="20" t="str">
        <f t="shared" si="262"/>
        <v>20/09/2025</v>
      </c>
      <c r="R2877" s="13" t="str">
        <f t="shared" si="263"/>
        <v>02</v>
      </c>
      <c r="S2877" s="13" t="str">
        <f t="shared" si="264"/>
        <v>Sat</v>
      </c>
    </row>
    <row r="2878" spans="1:19" x14ac:dyDescent="0.25">
      <c r="A2878" s="60">
        <v>45919.884444444448</v>
      </c>
      <c r="B2878" s="61">
        <v>444743128</v>
      </c>
      <c r="C2878" s="37" t="s">
        <v>36</v>
      </c>
      <c r="D2878" s="37" t="s">
        <v>38</v>
      </c>
      <c r="E2878" s="37" t="s">
        <v>46</v>
      </c>
      <c r="F2878" s="37" t="s">
        <v>120</v>
      </c>
      <c r="G2878" s="36">
        <v>3680.18</v>
      </c>
      <c r="H2878" s="61">
        <v>443971489</v>
      </c>
      <c r="I2878" s="36">
        <v>0</v>
      </c>
      <c r="J2878" s="36">
        <v>0</v>
      </c>
      <c r="K2878" s="36">
        <v>0</v>
      </c>
      <c r="L2878" s="36">
        <v>1.47</v>
      </c>
      <c r="M2878" s="36">
        <v>9891.98</v>
      </c>
      <c r="N2878" s="37" t="s">
        <v>1937</v>
      </c>
      <c r="O2878" s="14">
        <f t="shared" si="260"/>
        <v>45919.884444444448</v>
      </c>
      <c r="P2878" s="19">
        <f t="shared" si="261"/>
        <v>45920.092777777783</v>
      </c>
      <c r="Q2878" s="20" t="str">
        <f t="shared" si="262"/>
        <v>20/09/2025</v>
      </c>
      <c r="R2878" s="13" t="str">
        <f t="shared" si="263"/>
        <v>02</v>
      </c>
      <c r="S2878" s="13" t="str">
        <f t="shared" si="264"/>
        <v>Sat</v>
      </c>
    </row>
    <row r="2879" spans="1:19" x14ac:dyDescent="0.25">
      <c r="A2879" s="58">
        <v>45919.884444444448</v>
      </c>
      <c r="B2879" s="59">
        <v>444743129</v>
      </c>
      <c r="C2879" s="38" t="s">
        <v>36</v>
      </c>
      <c r="D2879" s="38" t="s">
        <v>38</v>
      </c>
      <c r="E2879" s="38" t="s">
        <v>46</v>
      </c>
      <c r="F2879" s="38" t="s">
        <v>120</v>
      </c>
      <c r="G2879" s="35">
        <v>3680.18</v>
      </c>
      <c r="H2879" s="59">
        <v>443971490</v>
      </c>
      <c r="I2879" s="35">
        <v>0</v>
      </c>
      <c r="J2879" s="35">
        <v>0</v>
      </c>
      <c r="K2879" s="35">
        <v>0</v>
      </c>
      <c r="L2879" s="35">
        <v>1.36</v>
      </c>
      <c r="M2879" s="35">
        <v>9893.34</v>
      </c>
      <c r="N2879" s="38" t="s">
        <v>1937</v>
      </c>
      <c r="O2879" s="14">
        <f t="shared" si="260"/>
        <v>45919.884444444448</v>
      </c>
      <c r="P2879" s="19">
        <f t="shared" si="261"/>
        <v>45920.092777777783</v>
      </c>
      <c r="Q2879" s="20" t="str">
        <f t="shared" si="262"/>
        <v>20/09/2025</v>
      </c>
      <c r="R2879" s="13" t="str">
        <f t="shared" si="263"/>
        <v>02</v>
      </c>
      <c r="S2879" s="13" t="str">
        <f t="shared" si="264"/>
        <v>Sat</v>
      </c>
    </row>
    <row r="2880" spans="1:19" x14ac:dyDescent="0.25">
      <c r="A2880" s="60">
        <v>45919.884791666664</v>
      </c>
      <c r="B2880" s="61">
        <v>444743176</v>
      </c>
      <c r="C2880" s="37" t="s">
        <v>36</v>
      </c>
      <c r="D2880" s="37" t="s">
        <v>37</v>
      </c>
      <c r="E2880" s="37" t="s">
        <v>45</v>
      </c>
      <c r="F2880" s="37" t="s">
        <v>120</v>
      </c>
      <c r="G2880" s="36">
        <v>3680.05</v>
      </c>
      <c r="H2880" s="61">
        <v>443971538</v>
      </c>
      <c r="I2880" s="36">
        <v>0</v>
      </c>
      <c r="J2880" s="36">
        <v>0</v>
      </c>
      <c r="K2880" s="36">
        <v>0</v>
      </c>
      <c r="L2880" s="36">
        <v>0</v>
      </c>
      <c r="M2880" s="36">
        <v>9893.34</v>
      </c>
      <c r="N2880" s="37" t="s">
        <v>108</v>
      </c>
      <c r="O2880" s="14">
        <f t="shared" si="260"/>
        <v>45919.884791666664</v>
      </c>
      <c r="P2880" s="19">
        <f t="shared" si="261"/>
        <v>45920.093124999999</v>
      </c>
      <c r="Q2880" s="20" t="str">
        <f t="shared" si="262"/>
        <v>20/09/2025</v>
      </c>
      <c r="R2880" s="13" t="str">
        <f t="shared" si="263"/>
        <v>02</v>
      </c>
      <c r="S2880" s="13" t="str">
        <f t="shared" si="264"/>
        <v>Sat</v>
      </c>
    </row>
    <row r="2881" spans="1:19" x14ac:dyDescent="0.25">
      <c r="A2881" s="58">
        <v>45919.884791666664</v>
      </c>
      <c r="B2881" s="59">
        <v>444743177</v>
      </c>
      <c r="C2881" s="38" t="s">
        <v>36</v>
      </c>
      <c r="D2881" s="38" t="s">
        <v>37</v>
      </c>
      <c r="E2881" s="38" t="s">
        <v>45</v>
      </c>
      <c r="F2881" s="38" t="s">
        <v>120</v>
      </c>
      <c r="G2881" s="35">
        <v>3680.05</v>
      </c>
      <c r="H2881" s="59">
        <v>443971539</v>
      </c>
      <c r="I2881" s="35">
        <v>0</v>
      </c>
      <c r="J2881" s="35">
        <v>0</v>
      </c>
      <c r="K2881" s="35">
        <v>0</v>
      </c>
      <c r="L2881" s="35">
        <v>0</v>
      </c>
      <c r="M2881" s="35">
        <v>9893.34</v>
      </c>
      <c r="N2881" s="38" t="s">
        <v>109</v>
      </c>
      <c r="O2881" s="14">
        <f t="shared" si="260"/>
        <v>45919.884791666664</v>
      </c>
      <c r="P2881" s="19">
        <f t="shared" si="261"/>
        <v>45920.093124999999</v>
      </c>
      <c r="Q2881" s="20" t="str">
        <f t="shared" si="262"/>
        <v>20/09/2025</v>
      </c>
      <c r="R2881" s="13" t="str">
        <f t="shared" si="263"/>
        <v>02</v>
      </c>
      <c r="S2881" s="13" t="str">
        <f t="shared" si="264"/>
        <v>Sat</v>
      </c>
    </row>
    <row r="2882" spans="1:19" x14ac:dyDescent="0.25">
      <c r="A2882" s="60">
        <v>45919.884791666664</v>
      </c>
      <c r="B2882" s="61">
        <v>444743178</v>
      </c>
      <c r="C2882" s="37" t="s">
        <v>36</v>
      </c>
      <c r="D2882" s="37" t="s">
        <v>37</v>
      </c>
      <c r="E2882" s="37" t="s">
        <v>45</v>
      </c>
      <c r="F2882" s="37" t="s">
        <v>120</v>
      </c>
      <c r="G2882" s="36">
        <v>3679.98</v>
      </c>
      <c r="H2882" s="61">
        <v>443971540</v>
      </c>
      <c r="I2882" s="36">
        <v>0</v>
      </c>
      <c r="J2882" s="36">
        <v>0</v>
      </c>
      <c r="K2882" s="36">
        <v>0</v>
      </c>
      <c r="L2882" s="36">
        <v>0</v>
      </c>
      <c r="M2882" s="36">
        <v>9893.34</v>
      </c>
      <c r="N2882" s="37" t="s">
        <v>77</v>
      </c>
      <c r="O2882" s="14">
        <f t="shared" si="260"/>
        <v>45919.884791666664</v>
      </c>
      <c r="P2882" s="19">
        <f t="shared" si="261"/>
        <v>45920.093124999999</v>
      </c>
      <c r="Q2882" s="20" t="str">
        <f t="shared" si="262"/>
        <v>20/09/2025</v>
      </c>
      <c r="R2882" s="13" t="str">
        <f t="shared" si="263"/>
        <v>02</v>
      </c>
      <c r="S2882" s="13" t="str">
        <f t="shared" si="264"/>
        <v>Sat</v>
      </c>
    </row>
    <row r="2883" spans="1:19" x14ac:dyDescent="0.25">
      <c r="A2883" s="58">
        <v>45919.885416666664</v>
      </c>
      <c r="B2883" s="59">
        <v>444743248</v>
      </c>
      <c r="C2883" s="38" t="s">
        <v>36</v>
      </c>
      <c r="D2883" s="38" t="s">
        <v>38</v>
      </c>
      <c r="E2883" s="38" t="s">
        <v>46</v>
      </c>
      <c r="F2883" s="38" t="s">
        <v>120</v>
      </c>
      <c r="G2883" s="35">
        <v>3679.54</v>
      </c>
      <c r="H2883" s="59">
        <v>443971610</v>
      </c>
      <c r="I2883" s="35">
        <v>0</v>
      </c>
      <c r="J2883" s="35">
        <v>0</v>
      </c>
      <c r="K2883" s="35">
        <v>0</v>
      </c>
      <c r="L2883" s="35">
        <v>2.44</v>
      </c>
      <c r="M2883" s="35">
        <v>9895.7800000000007</v>
      </c>
      <c r="N2883" s="38" t="s">
        <v>1938</v>
      </c>
      <c r="O2883" s="14">
        <f t="shared" si="260"/>
        <v>45919.885416666664</v>
      </c>
      <c r="P2883" s="19">
        <f t="shared" si="261"/>
        <v>45920.09375</v>
      </c>
      <c r="Q2883" s="20" t="str">
        <f t="shared" si="262"/>
        <v>20/09/2025</v>
      </c>
      <c r="R2883" s="13" t="str">
        <f t="shared" si="263"/>
        <v>02</v>
      </c>
      <c r="S2883" s="13" t="str">
        <f t="shared" si="264"/>
        <v>Sat</v>
      </c>
    </row>
    <row r="2884" spans="1:19" x14ac:dyDescent="0.25">
      <c r="A2884" s="60">
        <v>45919.885416666664</v>
      </c>
      <c r="B2884" s="61">
        <v>444743249</v>
      </c>
      <c r="C2884" s="37" t="s">
        <v>36</v>
      </c>
      <c r="D2884" s="37" t="s">
        <v>38</v>
      </c>
      <c r="E2884" s="37" t="s">
        <v>46</v>
      </c>
      <c r="F2884" s="37" t="s">
        <v>120</v>
      </c>
      <c r="G2884" s="36">
        <v>3679.54</v>
      </c>
      <c r="H2884" s="61">
        <v>443971611</v>
      </c>
      <c r="I2884" s="36">
        <v>0</v>
      </c>
      <c r="J2884" s="36">
        <v>0</v>
      </c>
      <c r="K2884" s="36">
        <v>0</v>
      </c>
      <c r="L2884" s="36">
        <v>0.79</v>
      </c>
      <c r="M2884" s="36">
        <v>9896.57</v>
      </c>
      <c r="N2884" s="37" t="s">
        <v>1939</v>
      </c>
      <c r="O2884" s="14">
        <f t="shared" si="260"/>
        <v>45919.885416666664</v>
      </c>
      <c r="P2884" s="19">
        <f t="shared" si="261"/>
        <v>45920.09375</v>
      </c>
      <c r="Q2884" s="20" t="str">
        <f t="shared" si="262"/>
        <v>20/09/2025</v>
      </c>
      <c r="R2884" s="13" t="str">
        <f t="shared" si="263"/>
        <v>02</v>
      </c>
      <c r="S2884" s="13" t="str">
        <f t="shared" si="264"/>
        <v>Sat</v>
      </c>
    </row>
    <row r="2885" spans="1:19" x14ac:dyDescent="0.25">
      <c r="A2885" s="58">
        <v>45919.885416666664</v>
      </c>
      <c r="B2885" s="59">
        <v>444743250</v>
      </c>
      <c r="C2885" s="38" t="s">
        <v>36</v>
      </c>
      <c r="D2885" s="38" t="s">
        <v>38</v>
      </c>
      <c r="E2885" s="38" t="s">
        <v>46</v>
      </c>
      <c r="F2885" s="38" t="s">
        <v>120</v>
      </c>
      <c r="G2885" s="35">
        <v>3679.54</v>
      </c>
      <c r="H2885" s="59">
        <v>443971612</v>
      </c>
      <c r="I2885" s="35">
        <v>0</v>
      </c>
      <c r="J2885" s="35">
        <v>0</v>
      </c>
      <c r="K2885" s="35">
        <v>0</v>
      </c>
      <c r="L2885" s="35">
        <v>0.79</v>
      </c>
      <c r="M2885" s="35">
        <v>9897.36</v>
      </c>
      <c r="N2885" s="38" t="s">
        <v>1939</v>
      </c>
      <c r="O2885" s="14">
        <f t="shared" si="260"/>
        <v>45919.885416666664</v>
      </c>
      <c r="P2885" s="19">
        <f t="shared" si="261"/>
        <v>45920.09375</v>
      </c>
      <c r="Q2885" s="20" t="str">
        <f t="shared" si="262"/>
        <v>20/09/2025</v>
      </c>
      <c r="R2885" s="13" t="str">
        <f t="shared" si="263"/>
        <v>02</v>
      </c>
      <c r="S2885" s="13" t="str">
        <f t="shared" si="264"/>
        <v>Sat</v>
      </c>
    </row>
    <row r="2886" spans="1:19" x14ac:dyDescent="0.25">
      <c r="A2886" s="60">
        <v>45919.88548611111</v>
      </c>
      <c r="B2886" s="61">
        <v>444743260</v>
      </c>
      <c r="C2886" s="37" t="s">
        <v>36</v>
      </c>
      <c r="D2886" s="37" t="s">
        <v>37</v>
      </c>
      <c r="E2886" s="37" t="s">
        <v>45</v>
      </c>
      <c r="F2886" s="37" t="s">
        <v>120</v>
      </c>
      <c r="G2886" s="36">
        <v>3680.11</v>
      </c>
      <c r="H2886" s="61">
        <v>443971621</v>
      </c>
      <c r="I2886" s="36">
        <v>0</v>
      </c>
      <c r="J2886" s="36">
        <v>0</v>
      </c>
      <c r="K2886" s="36">
        <v>0</v>
      </c>
      <c r="L2886" s="36">
        <v>0</v>
      </c>
      <c r="M2886" s="36">
        <v>9897.36</v>
      </c>
      <c r="N2886" s="37" t="s">
        <v>1385</v>
      </c>
      <c r="O2886" s="14">
        <f t="shared" si="260"/>
        <v>45919.88548611111</v>
      </c>
      <c r="P2886" s="19">
        <f t="shared" si="261"/>
        <v>45920.093819444446</v>
      </c>
      <c r="Q2886" s="20" t="str">
        <f t="shared" si="262"/>
        <v>20/09/2025</v>
      </c>
      <c r="R2886" s="13" t="str">
        <f t="shared" si="263"/>
        <v>02</v>
      </c>
      <c r="S2886" s="13" t="str">
        <f t="shared" si="264"/>
        <v>Sat</v>
      </c>
    </row>
    <row r="2887" spans="1:19" x14ac:dyDescent="0.25">
      <c r="A2887" s="58">
        <v>45919.88548611111</v>
      </c>
      <c r="B2887" s="59">
        <v>444743261</v>
      </c>
      <c r="C2887" s="38" t="s">
        <v>36</v>
      </c>
      <c r="D2887" s="38" t="s">
        <v>37</v>
      </c>
      <c r="E2887" s="38" t="s">
        <v>45</v>
      </c>
      <c r="F2887" s="38" t="s">
        <v>120</v>
      </c>
      <c r="G2887" s="35">
        <v>3679.99</v>
      </c>
      <c r="H2887" s="59">
        <v>443971622</v>
      </c>
      <c r="I2887" s="35">
        <v>0</v>
      </c>
      <c r="J2887" s="35">
        <v>0</v>
      </c>
      <c r="K2887" s="35">
        <v>0</v>
      </c>
      <c r="L2887" s="35">
        <v>0</v>
      </c>
      <c r="M2887" s="35">
        <v>9897.36</v>
      </c>
      <c r="N2887" s="38" t="s">
        <v>116</v>
      </c>
      <c r="O2887" s="14">
        <f t="shared" si="260"/>
        <v>45919.88548611111</v>
      </c>
      <c r="P2887" s="19">
        <f t="shared" si="261"/>
        <v>45920.093819444446</v>
      </c>
      <c r="Q2887" s="20" t="str">
        <f t="shared" si="262"/>
        <v>20/09/2025</v>
      </c>
      <c r="R2887" s="13" t="str">
        <f t="shared" si="263"/>
        <v>02</v>
      </c>
      <c r="S2887" s="13" t="str">
        <f t="shared" si="264"/>
        <v>Sat</v>
      </c>
    </row>
    <row r="2888" spans="1:19" x14ac:dyDescent="0.25">
      <c r="A2888" s="60">
        <v>45919.88548611111</v>
      </c>
      <c r="B2888" s="61">
        <v>444743262</v>
      </c>
      <c r="C2888" s="37" t="s">
        <v>36</v>
      </c>
      <c r="D2888" s="37" t="s">
        <v>37</v>
      </c>
      <c r="E2888" s="37" t="s">
        <v>45</v>
      </c>
      <c r="F2888" s="37" t="s">
        <v>120</v>
      </c>
      <c r="G2888" s="36">
        <v>3679.92</v>
      </c>
      <c r="H2888" s="61">
        <v>443971623</v>
      </c>
      <c r="I2888" s="36">
        <v>0</v>
      </c>
      <c r="J2888" s="36">
        <v>0</v>
      </c>
      <c r="K2888" s="36">
        <v>0</v>
      </c>
      <c r="L2888" s="36">
        <v>0</v>
      </c>
      <c r="M2888" s="36">
        <v>9897.36</v>
      </c>
      <c r="N2888" s="37" t="s">
        <v>115</v>
      </c>
      <c r="O2888" s="14">
        <f t="shared" si="260"/>
        <v>45919.88548611111</v>
      </c>
      <c r="P2888" s="19">
        <f t="shared" si="261"/>
        <v>45920.093819444446</v>
      </c>
      <c r="Q2888" s="20" t="str">
        <f t="shared" si="262"/>
        <v>20/09/2025</v>
      </c>
      <c r="R2888" s="13" t="str">
        <f t="shared" si="263"/>
        <v>02</v>
      </c>
      <c r="S2888" s="13" t="str">
        <f t="shared" si="264"/>
        <v>Sat</v>
      </c>
    </row>
    <row r="2889" spans="1:19" x14ac:dyDescent="0.25">
      <c r="A2889" s="58">
        <v>45919.889016203706</v>
      </c>
      <c r="B2889" s="59">
        <v>444744574</v>
      </c>
      <c r="C2889" s="38" t="s">
        <v>36</v>
      </c>
      <c r="D2889" s="38" t="s">
        <v>38</v>
      </c>
      <c r="E2889" s="38" t="s">
        <v>46</v>
      </c>
      <c r="F2889" s="38" t="s">
        <v>120</v>
      </c>
      <c r="G2889" s="35">
        <v>3681.55</v>
      </c>
      <c r="H2889" s="59">
        <v>443972915</v>
      </c>
      <c r="I2889" s="35">
        <v>0</v>
      </c>
      <c r="J2889" s="35">
        <v>0</v>
      </c>
      <c r="K2889" s="35">
        <v>0</v>
      </c>
      <c r="L2889" s="35">
        <v>1.5</v>
      </c>
      <c r="M2889" s="35">
        <v>9898.86</v>
      </c>
      <c r="N2889" s="38" t="s">
        <v>1940</v>
      </c>
      <c r="O2889" s="14">
        <f t="shared" si="260"/>
        <v>45919.889016203706</v>
      </c>
      <c r="P2889" s="19">
        <f t="shared" si="261"/>
        <v>45920.097349537042</v>
      </c>
      <c r="Q2889" s="20" t="str">
        <f t="shared" si="262"/>
        <v>20/09/2025</v>
      </c>
      <c r="R2889" s="13" t="str">
        <f t="shared" si="263"/>
        <v>02</v>
      </c>
      <c r="S2889" s="13" t="str">
        <f t="shared" si="264"/>
        <v>Sat</v>
      </c>
    </row>
    <row r="2890" spans="1:19" x14ac:dyDescent="0.25">
      <c r="A2890" s="60">
        <v>45919.889016203706</v>
      </c>
      <c r="B2890" s="61">
        <v>444744575</v>
      </c>
      <c r="C2890" s="37" t="s">
        <v>36</v>
      </c>
      <c r="D2890" s="37" t="s">
        <v>38</v>
      </c>
      <c r="E2890" s="37" t="s">
        <v>46</v>
      </c>
      <c r="F2890" s="37" t="s">
        <v>120</v>
      </c>
      <c r="G2890" s="36">
        <v>3681.55</v>
      </c>
      <c r="H2890" s="61">
        <v>443972916</v>
      </c>
      <c r="I2890" s="36">
        <v>0</v>
      </c>
      <c r="J2890" s="36">
        <v>0</v>
      </c>
      <c r="K2890" s="36">
        <v>0</v>
      </c>
      <c r="L2890" s="36">
        <v>1.5</v>
      </c>
      <c r="M2890" s="36">
        <v>9900.36</v>
      </c>
      <c r="N2890" s="37" t="s">
        <v>1940</v>
      </c>
      <c r="O2890" s="14">
        <f t="shared" si="260"/>
        <v>45919.889016203706</v>
      </c>
      <c r="P2890" s="19">
        <f t="shared" si="261"/>
        <v>45920.097349537042</v>
      </c>
      <c r="Q2890" s="20" t="str">
        <f t="shared" si="262"/>
        <v>20/09/2025</v>
      </c>
      <c r="R2890" s="13" t="str">
        <f t="shared" si="263"/>
        <v>02</v>
      </c>
      <c r="S2890" s="13" t="str">
        <f t="shared" si="264"/>
        <v>Sat</v>
      </c>
    </row>
    <row r="2891" spans="1:19" x14ac:dyDescent="0.25">
      <c r="A2891" s="58">
        <v>45919.889016203706</v>
      </c>
      <c r="B2891" s="59">
        <v>444744580</v>
      </c>
      <c r="C2891" s="38" t="s">
        <v>36</v>
      </c>
      <c r="D2891" s="38" t="s">
        <v>38</v>
      </c>
      <c r="E2891" s="38" t="s">
        <v>46</v>
      </c>
      <c r="F2891" s="38" t="s">
        <v>120</v>
      </c>
      <c r="G2891" s="35">
        <v>3681.55</v>
      </c>
      <c r="H2891" s="59">
        <v>443972917</v>
      </c>
      <c r="I2891" s="35">
        <v>0</v>
      </c>
      <c r="J2891" s="35">
        <v>0</v>
      </c>
      <c r="K2891" s="35">
        <v>0</v>
      </c>
      <c r="L2891" s="35">
        <v>1.57</v>
      </c>
      <c r="M2891" s="35">
        <v>9901.93</v>
      </c>
      <c r="N2891" s="38" t="s">
        <v>1940</v>
      </c>
      <c r="O2891" s="14">
        <f t="shared" ref="O2891:O2954" si="265">A2891</f>
        <v>45919.889016203706</v>
      </c>
      <c r="P2891" s="19">
        <f t="shared" ref="P2891:P2954" si="266">O2891+(5/24)</f>
        <v>45920.097349537042</v>
      </c>
      <c r="Q2891" s="20" t="str">
        <f t="shared" ref="Q2891:Q2954" si="267">TEXT(P2891,"dd/mm/yyyy")</f>
        <v>20/09/2025</v>
      </c>
      <c r="R2891" s="13" t="str">
        <f t="shared" ref="R2891:R2954" si="268">TEXT(P2891,"hh")</f>
        <v>02</v>
      </c>
      <c r="S2891" s="13" t="str">
        <f t="shared" ref="S2891:S2954" si="269">TEXT(P2891,"ddd")</f>
        <v>Sat</v>
      </c>
    </row>
    <row r="2892" spans="1:19" x14ac:dyDescent="0.25">
      <c r="A2892" s="60">
        <v>45919.889027777775</v>
      </c>
      <c r="B2892" s="61">
        <v>444744641</v>
      </c>
      <c r="C2892" s="37" t="s">
        <v>36</v>
      </c>
      <c r="D2892" s="37" t="s">
        <v>38</v>
      </c>
      <c r="E2892" s="37" t="s">
        <v>46</v>
      </c>
      <c r="F2892" s="37" t="s">
        <v>120</v>
      </c>
      <c r="G2892" s="36">
        <v>3681.71</v>
      </c>
      <c r="H2892" s="61">
        <v>443972982</v>
      </c>
      <c r="I2892" s="36">
        <v>0</v>
      </c>
      <c r="J2892" s="36">
        <v>0</v>
      </c>
      <c r="K2892" s="36">
        <v>0</v>
      </c>
      <c r="L2892" s="36">
        <v>3.04</v>
      </c>
      <c r="M2892" s="36">
        <v>9904.9699999999993</v>
      </c>
      <c r="N2892" s="37" t="s">
        <v>1941</v>
      </c>
      <c r="O2892" s="14">
        <f t="shared" si="265"/>
        <v>45919.889027777775</v>
      </c>
      <c r="P2892" s="19">
        <f t="shared" si="266"/>
        <v>45920.097361111111</v>
      </c>
      <c r="Q2892" s="20" t="str">
        <f t="shared" si="267"/>
        <v>20/09/2025</v>
      </c>
      <c r="R2892" s="13" t="str">
        <f t="shared" si="268"/>
        <v>02</v>
      </c>
      <c r="S2892" s="13" t="str">
        <f t="shared" si="269"/>
        <v>Sat</v>
      </c>
    </row>
    <row r="2893" spans="1:19" x14ac:dyDescent="0.25">
      <c r="A2893" s="58">
        <v>45919.889027777775</v>
      </c>
      <c r="B2893" s="59">
        <v>444744642</v>
      </c>
      <c r="C2893" s="38" t="s">
        <v>36</v>
      </c>
      <c r="D2893" s="38" t="s">
        <v>38</v>
      </c>
      <c r="E2893" s="38" t="s">
        <v>46</v>
      </c>
      <c r="F2893" s="38" t="s">
        <v>120</v>
      </c>
      <c r="G2893" s="35">
        <v>3681.71</v>
      </c>
      <c r="H2893" s="59">
        <v>443972983</v>
      </c>
      <c r="I2893" s="35">
        <v>0</v>
      </c>
      <c r="J2893" s="35">
        <v>0</v>
      </c>
      <c r="K2893" s="35">
        <v>0</v>
      </c>
      <c r="L2893" s="35">
        <v>2.89</v>
      </c>
      <c r="M2893" s="35">
        <v>9907.86</v>
      </c>
      <c r="N2893" s="38" t="s">
        <v>1941</v>
      </c>
      <c r="O2893" s="14">
        <f t="shared" si="265"/>
        <v>45919.889027777775</v>
      </c>
      <c r="P2893" s="19">
        <f t="shared" si="266"/>
        <v>45920.097361111111</v>
      </c>
      <c r="Q2893" s="20" t="str">
        <f t="shared" si="267"/>
        <v>20/09/2025</v>
      </c>
      <c r="R2893" s="13" t="str">
        <f t="shared" si="268"/>
        <v>02</v>
      </c>
      <c r="S2893" s="13" t="str">
        <f t="shared" si="269"/>
        <v>Sat</v>
      </c>
    </row>
    <row r="2894" spans="1:19" x14ac:dyDescent="0.25">
      <c r="A2894" s="60">
        <v>45919.891550925924</v>
      </c>
      <c r="B2894" s="61">
        <v>444745607</v>
      </c>
      <c r="C2894" s="37" t="s">
        <v>36</v>
      </c>
      <c r="D2894" s="37" t="s">
        <v>38</v>
      </c>
      <c r="E2894" s="37" t="s">
        <v>46</v>
      </c>
      <c r="F2894" s="37" t="s">
        <v>120</v>
      </c>
      <c r="G2894" s="36">
        <v>3682.15</v>
      </c>
      <c r="H2894" s="61">
        <v>443973946</v>
      </c>
      <c r="I2894" s="36">
        <v>0</v>
      </c>
      <c r="J2894" s="36">
        <v>0</v>
      </c>
      <c r="K2894" s="36">
        <v>0</v>
      </c>
      <c r="L2894" s="36">
        <v>3.54</v>
      </c>
      <c r="M2894" s="36">
        <v>9911.4</v>
      </c>
      <c r="N2894" s="37" t="s">
        <v>1942</v>
      </c>
      <c r="O2894" s="14">
        <f t="shared" si="265"/>
        <v>45919.891550925924</v>
      </c>
      <c r="P2894" s="19">
        <f t="shared" si="266"/>
        <v>45920.09988425926</v>
      </c>
      <c r="Q2894" s="20" t="str">
        <f t="shared" si="267"/>
        <v>20/09/2025</v>
      </c>
      <c r="R2894" s="13" t="str">
        <f t="shared" si="268"/>
        <v>02</v>
      </c>
      <c r="S2894" s="13" t="str">
        <f t="shared" si="269"/>
        <v>Sat</v>
      </c>
    </row>
    <row r="2895" spans="1:19" x14ac:dyDescent="0.25">
      <c r="A2895" s="58">
        <v>45919.891550925924</v>
      </c>
      <c r="B2895" s="59">
        <v>444745608</v>
      </c>
      <c r="C2895" s="38" t="s">
        <v>36</v>
      </c>
      <c r="D2895" s="38" t="s">
        <v>38</v>
      </c>
      <c r="E2895" s="38" t="s">
        <v>46</v>
      </c>
      <c r="F2895" s="38" t="s">
        <v>120</v>
      </c>
      <c r="G2895" s="35">
        <v>3682.15</v>
      </c>
      <c r="H2895" s="59">
        <v>443973947</v>
      </c>
      <c r="I2895" s="35">
        <v>0</v>
      </c>
      <c r="J2895" s="35">
        <v>0</v>
      </c>
      <c r="K2895" s="35">
        <v>0</v>
      </c>
      <c r="L2895" s="35">
        <v>3.48</v>
      </c>
      <c r="M2895" s="35">
        <v>9914.8799999999992</v>
      </c>
      <c r="N2895" s="38" t="s">
        <v>1942</v>
      </c>
      <c r="O2895" s="14">
        <f t="shared" si="265"/>
        <v>45919.891550925924</v>
      </c>
      <c r="P2895" s="19">
        <f t="shared" si="266"/>
        <v>45920.09988425926</v>
      </c>
      <c r="Q2895" s="20" t="str">
        <f t="shared" si="267"/>
        <v>20/09/2025</v>
      </c>
      <c r="R2895" s="13" t="str">
        <f t="shared" si="268"/>
        <v>02</v>
      </c>
      <c r="S2895" s="13" t="str">
        <f t="shared" si="269"/>
        <v>Sat</v>
      </c>
    </row>
    <row r="2896" spans="1:19" x14ac:dyDescent="0.25">
      <c r="A2896" s="60">
        <v>45919.891550925924</v>
      </c>
      <c r="B2896" s="61">
        <v>444745609</v>
      </c>
      <c r="C2896" s="37" t="s">
        <v>36</v>
      </c>
      <c r="D2896" s="37" t="s">
        <v>38</v>
      </c>
      <c r="E2896" s="37" t="s">
        <v>46</v>
      </c>
      <c r="F2896" s="37" t="s">
        <v>120</v>
      </c>
      <c r="G2896" s="36">
        <v>3682.15</v>
      </c>
      <c r="H2896" s="61">
        <v>443973948</v>
      </c>
      <c r="I2896" s="36">
        <v>0</v>
      </c>
      <c r="J2896" s="36">
        <v>0</v>
      </c>
      <c r="K2896" s="36">
        <v>0</v>
      </c>
      <c r="L2896" s="36">
        <v>3.47</v>
      </c>
      <c r="M2896" s="36">
        <v>9918.35</v>
      </c>
      <c r="N2896" s="37" t="s">
        <v>1942</v>
      </c>
      <c r="O2896" s="14">
        <f t="shared" si="265"/>
        <v>45919.891550925924</v>
      </c>
      <c r="P2896" s="19">
        <f t="shared" si="266"/>
        <v>45920.09988425926</v>
      </c>
      <c r="Q2896" s="20" t="str">
        <f t="shared" si="267"/>
        <v>20/09/2025</v>
      </c>
      <c r="R2896" s="13" t="str">
        <f t="shared" si="268"/>
        <v>02</v>
      </c>
      <c r="S2896" s="13" t="str">
        <f t="shared" si="269"/>
        <v>Sat</v>
      </c>
    </row>
    <row r="2897" spans="1:19" x14ac:dyDescent="0.25">
      <c r="A2897" s="58">
        <v>45919.891562500001</v>
      </c>
      <c r="B2897" s="59">
        <v>444745631</v>
      </c>
      <c r="C2897" s="38" t="s">
        <v>36</v>
      </c>
      <c r="D2897" s="38" t="s">
        <v>38</v>
      </c>
      <c r="E2897" s="38" t="s">
        <v>46</v>
      </c>
      <c r="F2897" s="38" t="s">
        <v>120</v>
      </c>
      <c r="G2897" s="35">
        <v>3682.17</v>
      </c>
      <c r="H2897" s="59">
        <v>443973970</v>
      </c>
      <c r="I2897" s="35">
        <v>0</v>
      </c>
      <c r="J2897" s="35">
        <v>0</v>
      </c>
      <c r="K2897" s="35">
        <v>0</v>
      </c>
      <c r="L2897" s="35">
        <v>3.5</v>
      </c>
      <c r="M2897" s="35">
        <v>9921.85</v>
      </c>
      <c r="N2897" s="38" t="s">
        <v>1943</v>
      </c>
      <c r="O2897" s="14">
        <f t="shared" si="265"/>
        <v>45919.891562500001</v>
      </c>
      <c r="P2897" s="19">
        <f t="shared" si="266"/>
        <v>45920.099895833337</v>
      </c>
      <c r="Q2897" s="20" t="str">
        <f t="shared" si="267"/>
        <v>20/09/2025</v>
      </c>
      <c r="R2897" s="13" t="str">
        <f t="shared" si="268"/>
        <v>02</v>
      </c>
      <c r="S2897" s="13" t="str">
        <f t="shared" si="269"/>
        <v>Sat</v>
      </c>
    </row>
    <row r="2898" spans="1:19" x14ac:dyDescent="0.25">
      <c r="A2898" s="60">
        <v>45919.891562500001</v>
      </c>
      <c r="B2898" s="61">
        <v>444745632</v>
      </c>
      <c r="C2898" s="37" t="s">
        <v>36</v>
      </c>
      <c r="D2898" s="37" t="s">
        <v>38</v>
      </c>
      <c r="E2898" s="37" t="s">
        <v>46</v>
      </c>
      <c r="F2898" s="37" t="s">
        <v>120</v>
      </c>
      <c r="G2898" s="36">
        <v>3682.17</v>
      </c>
      <c r="H2898" s="61">
        <v>443973971</v>
      </c>
      <c r="I2898" s="36">
        <v>0</v>
      </c>
      <c r="J2898" s="36">
        <v>0</v>
      </c>
      <c r="K2898" s="36">
        <v>0</v>
      </c>
      <c r="L2898" s="36">
        <v>3.35</v>
      </c>
      <c r="M2898" s="36">
        <v>9925.2000000000007</v>
      </c>
      <c r="N2898" s="37" t="s">
        <v>1943</v>
      </c>
      <c r="O2898" s="14">
        <f t="shared" si="265"/>
        <v>45919.891562500001</v>
      </c>
      <c r="P2898" s="19">
        <f t="shared" si="266"/>
        <v>45920.099895833337</v>
      </c>
      <c r="Q2898" s="20" t="str">
        <f t="shared" si="267"/>
        <v>20/09/2025</v>
      </c>
      <c r="R2898" s="13" t="str">
        <f t="shared" si="268"/>
        <v>02</v>
      </c>
      <c r="S2898" s="13" t="str">
        <f t="shared" si="269"/>
        <v>Sat</v>
      </c>
    </row>
    <row r="2899" spans="1:19" x14ac:dyDescent="0.25">
      <c r="A2899" s="58">
        <v>45919.892754629633</v>
      </c>
      <c r="B2899" s="59">
        <v>444746499</v>
      </c>
      <c r="C2899" s="38" t="s">
        <v>36</v>
      </c>
      <c r="D2899" s="38" t="s">
        <v>38</v>
      </c>
      <c r="E2899" s="38" t="s">
        <v>46</v>
      </c>
      <c r="F2899" s="38" t="s">
        <v>120</v>
      </c>
      <c r="G2899" s="35">
        <v>3682.04</v>
      </c>
      <c r="H2899" s="59">
        <v>443974830</v>
      </c>
      <c r="I2899" s="35">
        <v>0</v>
      </c>
      <c r="J2899" s="35">
        <v>0</v>
      </c>
      <c r="K2899" s="35">
        <v>0</v>
      </c>
      <c r="L2899" s="35">
        <v>4.2300000000000004</v>
      </c>
      <c r="M2899" s="35">
        <v>9929.43</v>
      </c>
      <c r="N2899" s="38" t="s">
        <v>1944</v>
      </c>
      <c r="O2899" s="14">
        <f t="shared" si="265"/>
        <v>45919.892754629633</v>
      </c>
      <c r="P2899" s="19">
        <f t="shared" si="266"/>
        <v>45920.101087962968</v>
      </c>
      <c r="Q2899" s="20" t="str">
        <f t="shared" si="267"/>
        <v>20/09/2025</v>
      </c>
      <c r="R2899" s="13" t="str">
        <f t="shared" si="268"/>
        <v>02</v>
      </c>
      <c r="S2899" s="13" t="str">
        <f t="shared" si="269"/>
        <v>Sat</v>
      </c>
    </row>
    <row r="2900" spans="1:19" x14ac:dyDescent="0.25">
      <c r="A2900" s="60">
        <v>45919.892754629633</v>
      </c>
      <c r="B2900" s="61">
        <v>444746501</v>
      </c>
      <c r="C2900" s="37" t="s">
        <v>36</v>
      </c>
      <c r="D2900" s="37" t="s">
        <v>38</v>
      </c>
      <c r="E2900" s="37" t="s">
        <v>46</v>
      </c>
      <c r="F2900" s="37" t="s">
        <v>120</v>
      </c>
      <c r="G2900" s="36">
        <v>3682.04</v>
      </c>
      <c r="H2900" s="61">
        <v>443974831</v>
      </c>
      <c r="I2900" s="36">
        <v>0</v>
      </c>
      <c r="J2900" s="36">
        <v>0</v>
      </c>
      <c r="K2900" s="36">
        <v>0</v>
      </c>
      <c r="L2900" s="36">
        <v>1.93</v>
      </c>
      <c r="M2900" s="36">
        <v>9931.36</v>
      </c>
      <c r="N2900" s="37" t="s">
        <v>1945</v>
      </c>
      <c r="O2900" s="14">
        <f t="shared" si="265"/>
        <v>45919.892754629633</v>
      </c>
      <c r="P2900" s="19">
        <f t="shared" si="266"/>
        <v>45920.101087962968</v>
      </c>
      <c r="Q2900" s="20" t="str">
        <f t="shared" si="267"/>
        <v>20/09/2025</v>
      </c>
      <c r="R2900" s="13" t="str">
        <f t="shared" si="268"/>
        <v>02</v>
      </c>
      <c r="S2900" s="13" t="str">
        <f t="shared" si="269"/>
        <v>Sat</v>
      </c>
    </row>
    <row r="2901" spans="1:19" x14ac:dyDescent="0.25">
      <c r="A2901" s="58">
        <v>45919.892754629633</v>
      </c>
      <c r="B2901" s="59">
        <v>444746502</v>
      </c>
      <c r="C2901" s="38" t="s">
        <v>36</v>
      </c>
      <c r="D2901" s="38" t="s">
        <v>38</v>
      </c>
      <c r="E2901" s="38" t="s">
        <v>46</v>
      </c>
      <c r="F2901" s="38" t="s">
        <v>120</v>
      </c>
      <c r="G2901" s="35">
        <v>3682.04</v>
      </c>
      <c r="H2901" s="59">
        <v>443974832</v>
      </c>
      <c r="I2901" s="35">
        <v>0</v>
      </c>
      <c r="J2901" s="35">
        <v>0</v>
      </c>
      <c r="K2901" s="35">
        <v>0</v>
      </c>
      <c r="L2901" s="35">
        <v>2.0499999999999998</v>
      </c>
      <c r="M2901" s="35">
        <v>9933.41</v>
      </c>
      <c r="N2901" s="38" t="s">
        <v>1945</v>
      </c>
      <c r="O2901" s="14">
        <f t="shared" si="265"/>
        <v>45919.892754629633</v>
      </c>
      <c r="P2901" s="19">
        <f t="shared" si="266"/>
        <v>45920.101087962968</v>
      </c>
      <c r="Q2901" s="20" t="str">
        <f t="shared" si="267"/>
        <v>20/09/2025</v>
      </c>
      <c r="R2901" s="13" t="str">
        <f t="shared" si="268"/>
        <v>02</v>
      </c>
      <c r="S2901" s="13" t="str">
        <f t="shared" si="269"/>
        <v>Sat</v>
      </c>
    </row>
    <row r="2902" spans="1:19" x14ac:dyDescent="0.25">
      <c r="A2902" s="60">
        <v>45919.892777777779</v>
      </c>
      <c r="B2902" s="61">
        <v>444746523</v>
      </c>
      <c r="C2902" s="37" t="s">
        <v>36</v>
      </c>
      <c r="D2902" s="37" t="s">
        <v>37</v>
      </c>
      <c r="E2902" s="37" t="s">
        <v>45</v>
      </c>
      <c r="F2902" s="37" t="s">
        <v>120</v>
      </c>
      <c r="G2902" s="36">
        <v>3682.2</v>
      </c>
      <c r="H2902" s="61">
        <v>443974854</v>
      </c>
      <c r="I2902" s="36">
        <v>0</v>
      </c>
      <c r="J2902" s="36">
        <v>0</v>
      </c>
      <c r="K2902" s="36">
        <v>0</v>
      </c>
      <c r="L2902" s="36">
        <v>0</v>
      </c>
      <c r="M2902" s="36">
        <v>9933.41</v>
      </c>
      <c r="N2902" s="37" t="s">
        <v>114</v>
      </c>
      <c r="O2902" s="14">
        <f t="shared" si="265"/>
        <v>45919.892777777779</v>
      </c>
      <c r="P2902" s="19">
        <f t="shared" si="266"/>
        <v>45920.101111111115</v>
      </c>
      <c r="Q2902" s="20" t="str">
        <f t="shared" si="267"/>
        <v>20/09/2025</v>
      </c>
      <c r="R2902" s="13" t="str">
        <f t="shared" si="268"/>
        <v>02</v>
      </c>
      <c r="S2902" s="13" t="str">
        <f t="shared" si="269"/>
        <v>Sat</v>
      </c>
    </row>
    <row r="2903" spans="1:19" x14ac:dyDescent="0.25">
      <c r="A2903" s="58">
        <v>45919.892777777779</v>
      </c>
      <c r="B2903" s="59">
        <v>444746528</v>
      </c>
      <c r="C2903" s="38" t="s">
        <v>36</v>
      </c>
      <c r="D2903" s="38" t="s">
        <v>37</v>
      </c>
      <c r="E2903" s="38" t="s">
        <v>45</v>
      </c>
      <c r="F2903" s="38" t="s">
        <v>120</v>
      </c>
      <c r="G2903" s="35">
        <v>3682.12</v>
      </c>
      <c r="H2903" s="59">
        <v>443974858</v>
      </c>
      <c r="I2903" s="35">
        <v>0</v>
      </c>
      <c r="J2903" s="35">
        <v>0</v>
      </c>
      <c r="K2903" s="35">
        <v>0</v>
      </c>
      <c r="L2903" s="35">
        <v>0</v>
      </c>
      <c r="M2903" s="35">
        <v>9933.41</v>
      </c>
      <c r="N2903" s="38" t="s">
        <v>1946</v>
      </c>
      <c r="O2903" s="14">
        <f t="shared" si="265"/>
        <v>45919.892777777779</v>
      </c>
      <c r="P2903" s="19">
        <f t="shared" si="266"/>
        <v>45920.101111111115</v>
      </c>
      <c r="Q2903" s="20" t="str">
        <f t="shared" si="267"/>
        <v>20/09/2025</v>
      </c>
      <c r="R2903" s="13" t="str">
        <f t="shared" si="268"/>
        <v>02</v>
      </c>
      <c r="S2903" s="13" t="str">
        <f t="shared" si="269"/>
        <v>Sat</v>
      </c>
    </row>
    <row r="2904" spans="1:19" x14ac:dyDescent="0.25">
      <c r="A2904" s="60">
        <v>45919.892789351848</v>
      </c>
      <c r="B2904" s="61">
        <v>444746533</v>
      </c>
      <c r="C2904" s="37" t="s">
        <v>36</v>
      </c>
      <c r="D2904" s="37" t="s">
        <v>37</v>
      </c>
      <c r="E2904" s="37" t="s">
        <v>45</v>
      </c>
      <c r="F2904" s="37" t="s">
        <v>120</v>
      </c>
      <c r="G2904" s="36">
        <v>3682.11</v>
      </c>
      <c r="H2904" s="61">
        <v>443974863</v>
      </c>
      <c r="I2904" s="36">
        <v>0</v>
      </c>
      <c r="J2904" s="36">
        <v>0</v>
      </c>
      <c r="K2904" s="36">
        <v>0</v>
      </c>
      <c r="L2904" s="36">
        <v>0</v>
      </c>
      <c r="M2904" s="36">
        <v>9933.41</v>
      </c>
      <c r="N2904" s="37" t="s">
        <v>1385</v>
      </c>
      <c r="O2904" s="14">
        <f t="shared" si="265"/>
        <v>45919.892789351848</v>
      </c>
      <c r="P2904" s="19">
        <f t="shared" si="266"/>
        <v>45920.101122685184</v>
      </c>
      <c r="Q2904" s="20" t="str">
        <f t="shared" si="267"/>
        <v>20/09/2025</v>
      </c>
      <c r="R2904" s="13" t="str">
        <f t="shared" si="268"/>
        <v>02</v>
      </c>
      <c r="S2904" s="13" t="str">
        <f t="shared" si="269"/>
        <v>Sat</v>
      </c>
    </row>
    <row r="2905" spans="1:19" x14ac:dyDescent="0.25">
      <c r="A2905" s="58">
        <v>45919.892789351848</v>
      </c>
      <c r="B2905" s="59">
        <v>444746537</v>
      </c>
      <c r="C2905" s="38" t="s">
        <v>36</v>
      </c>
      <c r="D2905" s="38" t="s">
        <v>37</v>
      </c>
      <c r="E2905" s="38" t="s">
        <v>45</v>
      </c>
      <c r="F2905" s="38" t="s">
        <v>120</v>
      </c>
      <c r="G2905" s="35">
        <v>3682.11</v>
      </c>
      <c r="H2905" s="59">
        <v>443974867</v>
      </c>
      <c r="I2905" s="35">
        <v>0</v>
      </c>
      <c r="J2905" s="35">
        <v>0</v>
      </c>
      <c r="K2905" s="35">
        <v>0</v>
      </c>
      <c r="L2905" s="35">
        <v>0</v>
      </c>
      <c r="M2905" s="35">
        <v>9933.41</v>
      </c>
      <c r="N2905" s="38" t="s">
        <v>116</v>
      </c>
      <c r="O2905" s="14">
        <f t="shared" si="265"/>
        <v>45919.892789351848</v>
      </c>
      <c r="P2905" s="19">
        <f t="shared" si="266"/>
        <v>45920.101122685184</v>
      </c>
      <c r="Q2905" s="20" t="str">
        <f t="shared" si="267"/>
        <v>20/09/2025</v>
      </c>
      <c r="R2905" s="13" t="str">
        <f t="shared" si="268"/>
        <v>02</v>
      </c>
      <c r="S2905" s="13" t="str">
        <f t="shared" si="269"/>
        <v>Sat</v>
      </c>
    </row>
    <row r="2906" spans="1:19" x14ac:dyDescent="0.25">
      <c r="A2906" s="60">
        <v>45919.892789351848</v>
      </c>
      <c r="B2906" s="61">
        <v>444746539</v>
      </c>
      <c r="C2906" s="37" t="s">
        <v>36</v>
      </c>
      <c r="D2906" s="37" t="s">
        <v>37</v>
      </c>
      <c r="E2906" s="37" t="s">
        <v>45</v>
      </c>
      <c r="F2906" s="37" t="s">
        <v>120</v>
      </c>
      <c r="G2906" s="36">
        <v>3682.11</v>
      </c>
      <c r="H2906" s="61">
        <v>443974869</v>
      </c>
      <c r="I2906" s="36">
        <v>0</v>
      </c>
      <c r="J2906" s="36">
        <v>0</v>
      </c>
      <c r="K2906" s="36">
        <v>0</v>
      </c>
      <c r="L2906" s="36">
        <v>0</v>
      </c>
      <c r="M2906" s="36">
        <v>9933.41</v>
      </c>
      <c r="N2906" s="37" t="s">
        <v>119</v>
      </c>
      <c r="O2906" s="14">
        <f t="shared" si="265"/>
        <v>45919.892789351848</v>
      </c>
      <c r="P2906" s="19">
        <f t="shared" si="266"/>
        <v>45920.101122685184</v>
      </c>
      <c r="Q2906" s="20" t="str">
        <f t="shared" si="267"/>
        <v>20/09/2025</v>
      </c>
      <c r="R2906" s="13" t="str">
        <f t="shared" si="268"/>
        <v>02</v>
      </c>
      <c r="S2906" s="13" t="str">
        <f t="shared" si="269"/>
        <v>Sat</v>
      </c>
    </row>
    <row r="2907" spans="1:19" x14ac:dyDescent="0.25">
      <c r="A2907" s="58">
        <v>45919.892789351848</v>
      </c>
      <c r="B2907" s="59">
        <v>444746542</v>
      </c>
      <c r="C2907" s="38" t="s">
        <v>36</v>
      </c>
      <c r="D2907" s="38" t="s">
        <v>37</v>
      </c>
      <c r="E2907" s="38" t="s">
        <v>45</v>
      </c>
      <c r="F2907" s="38" t="s">
        <v>120</v>
      </c>
      <c r="G2907" s="35">
        <v>3682.09</v>
      </c>
      <c r="H2907" s="59">
        <v>443974872</v>
      </c>
      <c r="I2907" s="35">
        <v>0</v>
      </c>
      <c r="J2907" s="35">
        <v>0</v>
      </c>
      <c r="K2907" s="35">
        <v>0</v>
      </c>
      <c r="L2907" s="35">
        <v>0</v>
      </c>
      <c r="M2907" s="35">
        <v>9933.41</v>
      </c>
      <c r="N2907" s="38" t="s">
        <v>108</v>
      </c>
      <c r="O2907" s="14">
        <f t="shared" si="265"/>
        <v>45919.892789351848</v>
      </c>
      <c r="P2907" s="19">
        <f t="shared" si="266"/>
        <v>45920.101122685184</v>
      </c>
      <c r="Q2907" s="20" t="str">
        <f t="shared" si="267"/>
        <v>20/09/2025</v>
      </c>
      <c r="R2907" s="13" t="str">
        <f t="shared" si="268"/>
        <v>02</v>
      </c>
      <c r="S2907" s="13" t="str">
        <f t="shared" si="269"/>
        <v>Sat</v>
      </c>
    </row>
    <row r="2908" spans="1:19" x14ac:dyDescent="0.25">
      <c r="A2908" s="60">
        <v>45919.892800925925</v>
      </c>
      <c r="B2908" s="61">
        <v>444746547</v>
      </c>
      <c r="C2908" s="37" t="s">
        <v>36</v>
      </c>
      <c r="D2908" s="37" t="s">
        <v>37</v>
      </c>
      <c r="E2908" s="37" t="s">
        <v>45</v>
      </c>
      <c r="F2908" s="37" t="s">
        <v>120</v>
      </c>
      <c r="G2908" s="36">
        <v>3682.09</v>
      </c>
      <c r="H2908" s="61">
        <v>443974877</v>
      </c>
      <c r="I2908" s="36">
        <v>0</v>
      </c>
      <c r="J2908" s="36">
        <v>0</v>
      </c>
      <c r="K2908" s="36">
        <v>0</v>
      </c>
      <c r="L2908" s="36">
        <v>0</v>
      </c>
      <c r="M2908" s="36">
        <v>9933.41</v>
      </c>
      <c r="N2908" s="37" t="s">
        <v>109</v>
      </c>
      <c r="O2908" s="14">
        <f t="shared" si="265"/>
        <v>45919.892800925925</v>
      </c>
      <c r="P2908" s="19">
        <f t="shared" si="266"/>
        <v>45920.101134259261</v>
      </c>
      <c r="Q2908" s="20" t="str">
        <f t="shared" si="267"/>
        <v>20/09/2025</v>
      </c>
      <c r="R2908" s="13" t="str">
        <f t="shared" si="268"/>
        <v>02</v>
      </c>
      <c r="S2908" s="13" t="str">
        <f t="shared" si="269"/>
        <v>Sat</v>
      </c>
    </row>
    <row r="2909" spans="1:19" x14ac:dyDescent="0.25">
      <c r="A2909" s="58">
        <v>45919.892800925925</v>
      </c>
      <c r="B2909" s="59">
        <v>444746550</v>
      </c>
      <c r="C2909" s="38" t="s">
        <v>36</v>
      </c>
      <c r="D2909" s="38" t="s">
        <v>37</v>
      </c>
      <c r="E2909" s="38" t="s">
        <v>45</v>
      </c>
      <c r="F2909" s="38" t="s">
        <v>120</v>
      </c>
      <c r="G2909" s="35">
        <v>3682.09</v>
      </c>
      <c r="H2909" s="59">
        <v>443974880</v>
      </c>
      <c r="I2909" s="35">
        <v>0</v>
      </c>
      <c r="J2909" s="35">
        <v>0</v>
      </c>
      <c r="K2909" s="35">
        <v>0</v>
      </c>
      <c r="L2909" s="35">
        <v>0</v>
      </c>
      <c r="M2909" s="35">
        <v>9933.41</v>
      </c>
      <c r="N2909" s="38" t="s">
        <v>77</v>
      </c>
      <c r="O2909" s="14">
        <f t="shared" si="265"/>
        <v>45919.892800925925</v>
      </c>
      <c r="P2909" s="19">
        <f t="shared" si="266"/>
        <v>45920.101134259261</v>
      </c>
      <c r="Q2909" s="20" t="str">
        <f t="shared" si="267"/>
        <v>20/09/2025</v>
      </c>
      <c r="R2909" s="13" t="str">
        <f t="shared" si="268"/>
        <v>02</v>
      </c>
      <c r="S2909" s="13" t="str">
        <f t="shared" si="269"/>
        <v>Sat</v>
      </c>
    </row>
    <row r="2910" spans="1:19" x14ac:dyDescent="0.25">
      <c r="A2910" s="60">
        <v>45919.892800925925</v>
      </c>
      <c r="B2910" s="61">
        <v>444746554</v>
      </c>
      <c r="C2910" s="37" t="s">
        <v>36</v>
      </c>
      <c r="D2910" s="37" t="s">
        <v>37</v>
      </c>
      <c r="E2910" s="37" t="s">
        <v>45</v>
      </c>
      <c r="F2910" s="37" t="s">
        <v>120</v>
      </c>
      <c r="G2910" s="36">
        <v>3682.09</v>
      </c>
      <c r="H2910" s="61">
        <v>443974884</v>
      </c>
      <c r="I2910" s="36">
        <v>0</v>
      </c>
      <c r="J2910" s="36">
        <v>0</v>
      </c>
      <c r="K2910" s="36">
        <v>0</v>
      </c>
      <c r="L2910" s="36">
        <v>0</v>
      </c>
      <c r="M2910" s="36">
        <v>9933.41</v>
      </c>
      <c r="N2910" s="37" t="s">
        <v>52</v>
      </c>
      <c r="O2910" s="14">
        <f t="shared" si="265"/>
        <v>45919.892800925925</v>
      </c>
      <c r="P2910" s="19">
        <f t="shared" si="266"/>
        <v>45920.101134259261</v>
      </c>
      <c r="Q2910" s="20" t="str">
        <f t="shared" si="267"/>
        <v>20/09/2025</v>
      </c>
      <c r="R2910" s="13" t="str">
        <f t="shared" si="268"/>
        <v>02</v>
      </c>
      <c r="S2910" s="13" t="str">
        <f t="shared" si="269"/>
        <v>Sat</v>
      </c>
    </row>
    <row r="2911" spans="1:19" x14ac:dyDescent="0.25">
      <c r="A2911" s="58">
        <v>45919.892800925925</v>
      </c>
      <c r="B2911" s="59">
        <v>444746555</v>
      </c>
      <c r="C2911" s="38" t="s">
        <v>36</v>
      </c>
      <c r="D2911" s="38" t="s">
        <v>37</v>
      </c>
      <c r="E2911" s="38" t="s">
        <v>45</v>
      </c>
      <c r="F2911" s="38" t="s">
        <v>120</v>
      </c>
      <c r="G2911" s="35">
        <v>3682.09</v>
      </c>
      <c r="H2911" s="59">
        <v>443974885</v>
      </c>
      <c r="I2911" s="35">
        <v>0</v>
      </c>
      <c r="J2911" s="35">
        <v>0</v>
      </c>
      <c r="K2911" s="35">
        <v>0</v>
      </c>
      <c r="L2911" s="35">
        <v>0</v>
      </c>
      <c r="M2911" s="35">
        <v>9933.41</v>
      </c>
      <c r="N2911" s="38" t="s">
        <v>48</v>
      </c>
      <c r="O2911" s="14">
        <f t="shared" si="265"/>
        <v>45919.892800925925</v>
      </c>
      <c r="P2911" s="19">
        <f t="shared" si="266"/>
        <v>45920.101134259261</v>
      </c>
      <c r="Q2911" s="20" t="str">
        <f t="shared" si="267"/>
        <v>20/09/2025</v>
      </c>
      <c r="R2911" s="13" t="str">
        <f t="shared" si="268"/>
        <v>02</v>
      </c>
      <c r="S2911" s="13" t="str">
        <f t="shared" si="269"/>
        <v>Sat</v>
      </c>
    </row>
    <row r="2912" spans="1:19" x14ac:dyDescent="0.25">
      <c r="A2912" s="60">
        <v>45919.892800925925</v>
      </c>
      <c r="B2912" s="61">
        <v>444746559</v>
      </c>
      <c r="C2912" s="37" t="s">
        <v>36</v>
      </c>
      <c r="D2912" s="37" t="s">
        <v>37</v>
      </c>
      <c r="E2912" s="37" t="s">
        <v>45</v>
      </c>
      <c r="F2912" s="37" t="s">
        <v>120</v>
      </c>
      <c r="G2912" s="36">
        <v>3682.09</v>
      </c>
      <c r="H2912" s="61">
        <v>443974889</v>
      </c>
      <c r="I2912" s="36">
        <v>0</v>
      </c>
      <c r="J2912" s="36">
        <v>0</v>
      </c>
      <c r="K2912" s="36">
        <v>0</v>
      </c>
      <c r="L2912" s="36">
        <v>0</v>
      </c>
      <c r="M2912" s="36">
        <v>9933.41</v>
      </c>
      <c r="N2912" s="37" t="s">
        <v>47</v>
      </c>
      <c r="O2912" s="14">
        <f t="shared" si="265"/>
        <v>45919.892800925925</v>
      </c>
      <c r="P2912" s="19">
        <f t="shared" si="266"/>
        <v>45920.101134259261</v>
      </c>
      <c r="Q2912" s="20" t="str">
        <f t="shared" si="267"/>
        <v>20/09/2025</v>
      </c>
      <c r="R2912" s="13" t="str">
        <f t="shared" si="268"/>
        <v>02</v>
      </c>
      <c r="S2912" s="13" t="str">
        <f t="shared" si="269"/>
        <v>Sat</v>
      </c>
    </row>
    <row r="2913" spans="1:19" x14ac:dyDescent="0.25">
      <c r="A2913" s="58">
        <v>45919.894629629627</v>
      </c>
      <c r="B2913" s="59">
        <v>444747269</v>
      </c>
      <c r="C2913" s="38" t="s">
        <v>36</v>
      </c>
      <c r="D2913" s="38" t="s">
        <v>37</v>
      </c>
      <c r="E2913" s="38" t="s">
        <v>45</v>
      </c>
      <c r="F2913" s="38" t="s">
        <v>120</v>
      </c>
      <c r="G2913" s="35">
        <v>3681.95</v>
      </c>
      <c r="H2913" s="59">
        <v>443975589</v>
      </c>
      <c r="I2913" s="35">
        <v>0</v>
      </c>
      <c r="J2913" s="35">
        <v>0</v>
      </c>
      <c r="K2913" s="35">
        <v>0</v>
      </c>
      <c r="L2913" s="35">
        <v>0</v>
      </c>
      <c r="M2913" s="35">
        <v>9933.41</v>
      </c>
      <c r="N2913" s="38" t="s">
        <v>81</v>
      </c>
      <c r="O2913" s="14">
        <f t="shared" si="265"/>
        <v>45919.894629629627</v>
      </c>
      <c r="P2913" s="19">
        <f t="shared" si="266"/>
        <v>45920.102962962963</v>
      </c>
      <c r="Q2913" s="20" t="str">
        <f t="shared" si="267"/>
        <v>20/09/2025</v>
      </c>
      <c r="R2913" s="13" t="str">
        <f t="shared" si="268"/>
        <v>02</v>
      </c>
      <c r="S2913" s="13" t="str">
        <f t="shared" si="269"/>
        <v>Sat</v>
      </c>
    </row>
    <row r="2914" spans="1:19" x14ac:dyDescent="0.25">
      <c r="A2914" s="60">
        <v>45919.894629629627</v>
      </c>
      <c r="B2914" s="61">
        <v>444747271</v>
      </c>
      <c r="C2914" s="37" t="s">
        <v>36</v>
      </c>
      <c r="D2914" s="37" t="s">
        <v>37</v>
      </c>
      <c r="E2914" s="37" t="s">
        <v>45</v>
      </c>
      <c r="F2914" s="37" t="s">
        <v>120</v>
      </c>
      <c r="G2914" s="36">
        <v>3681.93</v>
      </c>
      <c r="H2914" s="61">
        <v>443975591</v>
      </c>
      <c r="I2914" s="36">
        <v>0</v>
      </c>
      <c r="J2914" s="36">
        <v>0</v>
      </c>
      <c r="K2914" s="36">
        <v>0</v>
      </c>
      <c r="L2914" s="36">
        <v>0</v>
      </c>
      <c r="M2914" s="36">
        <v>9933.41</v>
      </c>
      <c r="N2914" s="37" t="s">
        <v>107</v>
      </c>
      <c r="O2914" s="14">
        <f t="shared" si="265"/>
        <v>45919.894629629627</v>
      </c>
      <c r="P2914" s="19">
        <f t="shared" si="266"/>
        <v>45920.102962962963</v>
      </c>
      <c r="Q2914" s="20" t="str">
        <f t="shared" si="267"/>
        <v>20/09/2025</v>
      </c>
      <c r="R2914" s="13" t="str">
        <f t="shared" si="268"/>
        <v>02</v>
      </c>
      <c r="S2914" s="13" t="str">
        <f t="shared" si="269"/>
        <v>Sat</v>
      </c>
    </row>
    <row r="2915" spans="1:19" x14ac:dyDescent="0.25">
      <c r="A2915" s="58">
        <v>45919.894629629627</v>
      </c>
      <c r="B2915" s="59">
        <v>444747272</v>
      </c>
      <c r="C2915" s="38" t="s">
        <v>36</v>
      </c>
      <c r="D2915" s="38" t="s">
        <v>37</v>
      </c>
      <c r="E2915" s="38" t="s">
        <v>45</v>
      </c>
      <c r="F2915" s="38" t="s">
        <v>120</v>
      </c>
      <c r="G2915" s="35">
        <v>3681.93</v>
      </c>
      <c r="H2915" s="59">
        <v>443975592</v>
      </c>
      <c r="I2915" s="35">
        <v>0</v>
      </c>
      <c r="J2915" s="35">
        <v>0</v>
      </c>
      <c r="K2915" s="35">
        <v>0</v>
      </c>
      <c r="L2915" s="35">
        <v>0</v>
      </c>
      <c r="M2915" s="35">
        <v>9933.41</v>
      </c>
      <c r="N2915" s="38" t="s">
        <v>93</v>
      </c>
      <c r="O2915" s="14">
        <f t="shared" si="265"/>
        <v>45919.894629629627</v>
      </c>
      <c r="P2915" s="19">
        <f t="shared" si="266"/>
        <v>45920.102962962963</v>
      </c>
      <c r="Q2915" s="20" t="str">
        <f t="shared" si="267"/>
        <v>20/09/2025</v>
      </c>
      <c r="R2915" s="13" t="str">
        <f t="shared" si="268"/>
        <v>02</v>
      </c>
      <c r="S2915" s="13" t="str">
        <f t="shared" si="269"/>
        <v>Sat</v>
      </c>
    </row>
    <row r="2916" spans="1:19" x14ac:dyDescent="0.25">
      <c r="A2916" s="60">
        <v>45919.897013888891</v>
      </c>
      <c r="B2916" s="61">
        <v>444747815</v>
      </c>
      <c r="C2916" s="37" t="s">
        <v>36</v>
      </c>
      <c r="D2916" s="37" t="s">
        <v>38</v>
      </c>
      <c r="E2916" s="37" t="s">
        <v>46</v>
      </c>
      <c r="F2916" s="37" t="s">
        <v>120</v>
      </c>
      <c r="G2916" s="36">
        <v>3681.27</v>
      </c>
      <c r="H2916" s="61">
        <v>443976111</v>
      </c>
      <c r="I2916" s="36">
        <v>0</v>
      </c>
      <c r="J2916" s="36">
        <v>0</v>
      </c>
      <c r="K2916" s="36">
        <v>0</v>
      </c>
      <c r="L2916" s="36">
        <v>11.6</v>
      </c>
      <c r="M2916" s="36">
        <v>9945.01</v>
      </c>
      <c r="N2916" s="37" t="s">
        <v>1947</v>
      </c>
      <c r="O2916" s="14">
        <f t="shared" si="265"/>
        <v>45919.897013888891</v>
      </c>
      <c r="P2916" s="19">
        <f t="shared" si="266"/>
        <v>45920.105347222227</v>
      </c>
      <c r="Q2916" s="20" t="str">
        <f t="shared" si="267"/>
        <v>20/09/2025</v>
      </c>
      <c r="R2916" s="13" t="str">
        <f t="shared" si="268"/>
        <v>02</v>
      </c>
      <c r="S2916" s="13" t="str">
        <f t="shared" si="269"/>
        <v>Sat</v>
      </c>
    </row>
    <row r="2917" spans="1:19" x14ac:dyDescent="0.25">
      <c r="A2917" s="58">
        <v>45919.897199074076</v>
      </c>
      <c r="B2917" s="59">
        <v>444747958</v>
      </c>
      <c r="C2917" s="38" t="s">
        <v>36</v>
      </c>
      <c r="D2917" s="38" t="s">
        <v>37</v>
      </c>
      <c r="E2917" s="38" t="s">
        <v>45</v>
      </c>
      <c r="F2917" s="38" t="s">
        <v>120</v>
      </c>
      <c r="G2917" s="35">
        <v>3681.49</v>
      </c>
      <c r="H2917" s="59">
        <v>443976254</v>
      </c>
      <c r="I2917" s="35">
        <v>0</v>
      </c>
      <c r="J2917" s="35">
        <v>0</v>
      </c>
      <c r="K2917" s="35">
        <v>0</v>
      </c>
      <c r="L2917" s="35">
        <v>0</v>
      </c>
      <c r="M2917" s="35">
        <v>9945.01</v>
      </c>
      <c r="N2917" s="38" t="s">
        <v>74</v>
      </c>
      <c r="O2917" s="14">
        <f t="shared" si="265"/>
        <v>45919.897199074076</v>
      </c>
      <c r="P2917" s="19">
        <f t="shared" si="266"/>
        <v>45920.105532407411</v>
      </c>
      <c r="Q2917" s="20" t="str">
        <f t="shared" si="267"/>
        <v>20/09/2025</v>
      </c>
      <c r="R2917" s="13" t="str">
        <f t="shared" si="268"/>
        <v>02</v>
      </c>
      <c r="S2917" s="13" t="str">
        <f t="shared" si="269"/>
        <v>Sat</v>
      </c>
    </row>
    <row r="2918" spans="1:19" x14ac:dyDescent="0.25">
      <c r="A2918" s="60">
        <v>45919.897476851853</v>
      </c>
      <c r="B2918" s="61">
        <v>444748145</v>
      </c>
      <c r="C2918" s="37" t="s">
        <v>36</v>
      </c>
      <c r="D2918" s="37" t="s">
        <v>38</v>
      </c>
      <c r="E2918" s="37" t="s">
        <v>46</v>
      </c>
      <c r="F2918" s="37" t="s">
        <v>120</v>
      </c>
      <c r="G2918" s="36">
        <v>3680.69</v>
      </c>
      <c r="H2918" s="61">
        <v>443976440</v>
      </c>
      <c r="I2918" s="36">
        <v>0</v>
      </c>
      <c r="J2918" s="36">
        <v>0</v>
      </c>
      <c r="K2918" s="36">
        <v>0</v>
      </c>
      <c r="L2918" s="36">
        <v>-1.4</v>
      </c>
      <c r="M2918" s="36">
        <v>9943.61</v>
      </c>
      <c r="N2918" s="37" t="s">
        <v>1948</v>
      </c>
      <c r="O2918" s="14">
        <f t="shared" si="265"/>
        <v>45919.897476851853</v>
      </c>
      <c r="P2918" s="19">
        <f t="shared" si="266"/>
        <v>45920.105810185189</v>
      </c>
      <c r="Q2918" s="20" t="str">
        <f t="shared" si="267"/>
        <v>20/09/2025</v>
      </c>
      <c r="R2918" s="13" t="str">
        <f t="shared" si="268"/>
        <v>02</v>
      </c>
      <c r="S2918" s="13" t="str">
        <f t="shared" si="269"/>
        <v>Sat</v>
      </c>
    </row>
    <row r="2919" spans="1:19" x14ac:dyDescent="0.25">
      <c r="A2919" s="58">
        <v>45919.905509259261</v>
      </c>
      <c r="B2919" s="59">
        <v>444749640</v>
      </c>
      <c r="C2919" s="38" t="s">
        <v>36</v>
      </c>
      <c r="D2919" s="38" t="s">
        <v>37</v>
      </c>
      <c r="E2919" s="38" t="s">
        <v>45</v>
      </c>
      <c r="F2919" s="38" t="s">
        <v>120</v>
      </c>
      <c r="G2919" s="35">
        <v>3682.18</v>
      </c>
      <c r="H2919" s="59">
        <v>443977903</v>
      </c>
      <c r="I2919" s="35">
        <v>0</v>
      </c>
      <c r="J2919" s="35">
        <v>0</v>
      </c>
      <c r="K2919" s="35">
        <v>0</v>
      </c>
      <c r="L2919" s="35">
        <v>0</v>
      </c>
      <c r="M2919" s="35">
        <v>9943.61</v>
      </c>
      <c r="N2919" s="38" t="s">
        <v>75</v>
      </c>
      <c r="O2919" s="14">
        <f t="shared" si="265"/>
        <v>45919.905509259261</v>
      </c>
      <c r="P2919" s="19">
        <f t="shared" si="266"/>
        <v>45920.113842592596</v>
      </c>
      <c r="Q2919" s="20" t="str">
        <f t="shared" si="267"/>
        <v>20/09/2025</v>
      </c>
      <c r="R2919" s="13" t="str">
        <f t="shared" si="268"/>
        <v>02</v>
      </c>
      <c r="S2919" s="13" t="str">
        <f t="shared" si="269"/>
        <v>Sat</v>
      </c>
    </row>
    <row r="2920" spans="1:19" x14ac:dyDescent="0.25">
      <c r="A2920" s="60">
        <v>45919.905509259261</v>
      </c>
      <c r="B2920" s="61">
        <v>444749641</v>
      </c>
      <c r="C2920" s="37" t="s">
        <v>36</v>
      </c>
      <c r="D2920" s="37" t="s">
        <v>37</v>
      </c>
      <c r="E2920" s="37" t="s">
        <v>45</v>
      </c>
      <c r="F2920" s="37" t="s">
        <v>120</v>
      </c>
      <c r="G2920" s="36">
        <v>3682.18</v>
      </c>
      <c r="H2920" s="61">
        <v>443977904</v>
      </c>
      <c r="I2920" s="36">
        <v>0</v>
      </c>
      <c r="J2920" s="36">
        <v>0</v>
      </c>
      <c r="K2920" s="36">
        <v>0</v>
      </c>
      <c r="L2920" s="36">
        <v>0</v>
      </c>
      <c r="M2920" s="36">
        <v>9943.61</v>
      </c>
      <c r="N2920" s="37" t="s">
        <v>76</v>
      </c>
      <c r="O2920" s="14">
        <f t="shared" si="265"/>
        <v>45919.905509259261</v>
      </c>
      <c r="P2920" s="19">
        <f t="shared" si="266"/>
        <v>45920.113842592596</v>
      </c>
      <c r="Q2920" s="20" t="str">
        <f t="shared" si="267"/>
        <v>20/09/2025</v>
      </c>
      <c r="R2920" s="13" t="str">
        <f t="shared" si="268"/>
        <v>02</v>
      </c>
      <c r="S2920" s="13" t="str">
        <f t="shared" si="269"/>
        <v>Sat</v>
      </c>
    </row>
    <row r="2921" spans="1:19" x14ac:dyDescent="0.25">
      <c r="A2921" s="58">
        <v>45919.913368055553</v>
      </c>
      <c r="B2921" s="59">
        <v>444751358</v>
      </c>
      <c r="C2921" s="38" t="s">
        <v>36</v>
      </c>
      <c r="D2921" s="38" t="s">
        <v>38</v>
      </c>
      <c r="E2921" s="38" t="s">
        <v>46</v>
      </c>
      <c r="F2921" s="38" t="s">
        <v>120</v>
      </c>
      <c r="G2921" s="35">
        <v>3683.65</v>
      </c>
      <c r="H2921" s="59">
        <v>443979584</v>
      </c>
      <c r="I2921" s="35">
        <v>0</v>
      </c>
      <c r="J2921" s="35">
        <v>0</v>
      </c>
      <c r="K2921" s="35">
        <v>0</v>
      </c>
      <c r="L2921" s="35">
        <v>3.73</v>
      </c>
      <c r="M2921" s="35">
        <v>9947.34</v>
      </c>
      <c r="N2921" s="38" t="s">
        <v>1949</v>
      </c>
      <c r="O2921" s="14">
        <f t="shared" si="265"/>
        <v>45919.913368055553</v>
      </c>
      <c r="P2921" s="19">
        <f t="shared" si="266"/>
        <v>45920.121701388889</v>
      </c>
      <c r="Q2921" s="20" t="str">
        <f t="shared" si="267"/>
        <v>20/09/2025</v>
      </c>
      <c r="R2921" s="13" t="str">
        <f t="shared" si="268"/>
        <v>02</v>
      </c>
      <c r="S2921" s="13" t="str">
        <f t="shared" si="269"/>
        <v>Sat</v>
      </c>
    </row>
    <row r="2922" spans="1:19" x14ac:dyDescent="0.25">
      <c r="A2922" s="60">
        <v>45919.913958333331</v>
      </c>
      <c r="B2922" s="61">
        <v>444751493</v>
      </c>
      <c r="C2922" s="37" t="s">
        <v>36</v>
      </c>
      <c r="D2922" s="37" t="s">
        <v>37</v>
      </c>
      <c r="E2922" s="37" t="s">
        <v>45</v>
      </c>
      <c r="F2922" s="37" t="s">
        <v>120</v>
      </c>
      <c r="G2922" s="36">
        <v>3683.34</v>
      </c>
      <c r="H2922" s="61">
        <v>443979720</v>
      </c>
      <c r="I2922" s="36">
        <v>0</v>
      </c>
      <c r="J2922" s="36">
        <v>0</v>
      </c>
      <c r="K2922" s="36">
        <v>0</v>
      </c>
      <c r="L2922" s="36">
        <v>0</v>
      </c>
      <c r="M2922" s="36">
        <v>9947.34</v>
      </c>
      <c r="N2922" s="37" t="s">
        <v>115</v>
      </c>
      <c r="O2922" s="14">
        <f t="shared" si="265"/>
        <v>45919.913958333331</v>
      </c>
      <c r="P2922" s="19">
        <f t="shared" si="266"/>
        <v>45920.122291666667</v>
      </c>
      <c r="Q2922" s="20" t="str">
        <f t="shared" si="267"/>
        <v>20/09/2025</v>
      </c>
      <c r="R2922" s="13" t="str">
        <f t="shared" si="268"/>
        <v>02</v>
      </c>
      <c r="S2922" s="13" t="str">
        <f t="shared" si="269"/>
        <v>Sat</v>
      </c>
    </row>
    <row r="2923" spans="1:19" x14ac:dyDescent="0.25">
      <c r="A2923" s="58">
        <v>45919.914768518516</v>
      </c>
      <c r="B2923" s="59">
        <v>444751619</v>
      </c>
      <c r="C2923" s="38" t="s">
        <v>36</v>
      </c>
      <c r="D2923" s="38" t="s">
        <v>37</v>
      </c>
      <c r="E2923" s="38" t="s">
        <v>45</v>
      </c>
      <c r="F2923" s="38" t="s">
        <v>120</v>
      </c>
      <c r="G2923" s="35">
        <v>3683.27</v>
      </c>
      <c r="H2923" s="59">
        <v>443979842</v>
      </c>
      <c r="I2923" s="35">
        <v>0</v>
      </c>
      <c r="J2923" s="35">
        <v>0</v>
      </c>
      <c r="K2923" s="35">
        <v>0</v>
      </c>
      <c r="L2923" s="35">
        <v>0</v>
      </c>
      <c r="M2923" s="35">
        <v>9947.34</v>
      </c>
      <c r="N2923" s="38" t="s">
        <v>109</v>
      </c>
      <c r="O2923" s="14">
        <f t="shared" si="265"/>
        <v>45919.914768518516</v>
      </c>
      <c r="P2923" s="19">
        <f t="shared" si="266"/>
        <v>45920.123101851852</v>
      </c>
      <c r="Q2923" s="20" t="str">
        <f t="shared" si="267"/>
        <v>20/09/2025</v>
      </c>
      <c r="R2923" s="13" t="str">
        <f t="shared" si="268"/>
        <v>02</v>
      </c>
      <c r="S2923" s="13" t="str">
        <f t="shared" si="269"/>
        <v>Sat</v>
      </c>
    </row>
    <row r="2924" spans="1:19" x14ac:dyDescent="0.25">
      <c r="A2924" s="60">
        <v>45919.914814814816</v>
      </c>
      <c r="B2924" s="61">
        <v>444751633</v>
      </c>
      <c r="C2924" s="37" t="s">
        <v>36</v>
      </c>
      <c r="D2924" s="37" t="s">
        <v>38</v>
      </c>
      <c r="E2924" s="37" t="s">
        <v>46</v>
      </c>
      <c r="F2924" s="37" t="s">
        <v>120</v>
      </c>
      <c r="G2924" s="36">
        <v>3683.7</v>
      </c>
      <c r="H2924" s="61">
        <v>443979856</v>
      </c>
      <c r="I2924" s="36">
        <v>0</v>
      </c>
      <c r="J2924" s="36">
        <v>0</v>
      </c>
      <c r="K2924" s="36">
        <v>0</v>
      </c>
      <c r="L2924" s="36">
        <v>1.61</v>
      </c>
      <c r="M2924" s="36">
        <v>9948.9500000000007</v>
      </c>
      <c r="N2924" s="37" t="s">
        <v>1950</v>
      </c>
      <c r="O2924" s="14">
        <f t="shared" si="265"/>
        <v>45919.914814814816</v>
      </c>
      <c r="P2924" s="19">
        <f t="shared" si="266"/>
        <v>45920.123148148152</v>
      </c>
      <c r="Q2924" s="20" t="str">
        <f t="shared" si="267"/>
        <v>20/09/2025</v>
      </c>
      <c r="R2924" s="13" t="str">
        <f t="shared" si="268"/>
        <v>02</v>
      </c>
      <c r="S2924" s="13" t="str">
        <f t="shared" si="269"/>
        <v>Sat</v>
      </c>
    </row>
    <row r="2925" spans="1:19" x14ac:dyDescent="0.25">
      <c r="A2925" s="58">
        <v>45919.914814814816</v>
      </c>
      <c r="B2925" s="59">
        <v>444751634</v>
      </c>
      <c r="C2925" s="38" t="s">
        <v>36</v>
      </c>
      <c r="D2925" s="38" t="s">
        <v>38</v>
      </c>
      <c r="E2925" s="38" t="s">
        <v>46</v>
      </c>
      <c r="F2925" s="38" t="s">
        <v>120</v>
      </c>
      <c r="G2925" s="35">
        <v>3683.7</v>
      </c>
      <c r="H2925" s="59">
        <v>443979857</v>
      </c>
      <c r="I2925" s="35">
        <v>0</v>
      </c>
      <c r="J2925" s="35">
        <v>0</v>
      </c>
      <c r="K2925" s="35">
        <v>0</v>
      </c>
      <c r="L2925" s="35">
        <v>1.61</v>
      </c>
      <c r="M2925" s="35">
        <v>9950.56</v>
      </c>
      <c r="N2925" s="38" t="s">
        <v>1950</v>
      </c>
      <c r="O2925" s="14">
        <f t="shared" si="265"/>
        <v>45919.914814814816</v>
      </c>
      <c r="P2925" s="19">
        <f t="shared" si="266"/>
        <v>45920.123148148152</v>
      </c>
      <c r="Q2925" s="20" t="str">
        <f t="shared" si="267"/>
        <v>20/09/2025</v>
      </c>
      <c r="R2925" s="13" t="str">
        <f t="shared" si="268"/>
        <v>02</v>
      </c>
      <c r="S2925" s="13" t="str">
        <f t="shared" si="269"/>
        <v>Sat</v>
      </c>
    </row>
    <row r="2926" spans="1:19" x14ac:dyDescent="0.25">
      <c r="A2926" s="60">
        <v>45919.916388888887</v>
      </c>
      <c r="B2926" s="61">
        <v>444752119</v>
      </c>
      <c r="C2926" s="37" t="s">
        <v>36</v>
      </c>
      <c r="D2926" s="37" t="s">
        <v>37</v>
      </c>
      <c r="E2926" s="37" t="s">
        <v>45</v>
      </c>
      <c r="F2926" s="37" t="s">
        <v>120</v>
      </c>
      <c r="G2926" s="36">
        <v>3683.71</v>
      </c>
      <c r="H2926" s="61">
        <v>443980341</v>
      </c>
      <c r="I2926" s="36">
        <v>0</v>
      </c>
      <c r="J2926" s="36">
        <v>0</v>
      </c>
      <c r="K2926" s="36">
        <v>0</v>
      </c>
      <c r="L2926" s="36">
        <v>0</v>
      </c>
      <c r="M2926" s="36">
        <v>9950.56</v>
      </c>
      <c r="N2926" s="37" t="s">
        <v>77</v>
      </c>
      <c r="O2926" s="14">
        <f t="shared" si="265"/>
        <v>45919.916388888887</v>
      </c>
      <c r="P2926" s="19">
        <f t="shared" si="266"/>
        <v>45920.124722222223</v>
      </c>
      <c r="Q2926" s="20" t="str">
        <f t="shared" si="267"/>
        <v>20/09/2025</v>
      </c>
      <c r="R2926" s="13" t="str">
        <f t="shared" si="268"/>
        <v>02</v>
      </c>
      <c r="S2926" s="13" t="str">
        <f t="shared" si="269"/>
        <v>Sat</v>
      </c>
    </row>
    <row r="2927" spans="1:19" x14ac:dyDescent="0.25">
      <c r="A2927" s="58">
        <v>45919.916388888887</v>
      </c>
      <c r="B2927" s="59">
        <v>444752120</v>
      </c>
      <c r="C2927" s="38" t="s">
        <v>36</v>
      </c>
      <c r="D2927" s="38" t="s">
        <v>37</v>
      </c>
      <c r="E2927" s="38" t="s">
        <v>45</v>
      </c>
      <c r="F2927" s="38" t="s">
        <v>120</v>
      </c>
      <c r="G2927" s="35">
        <v>3683.71</v>
      </c>
      <c r="H2927" s="59">
        <v>443980342</v>
      </c>
      <c r="I2927" s="35">
        <v>0</v>
      </c>
      <c r="J2927" s="35">
        <v>0</v>
      </c>
      <c r="K2927" s="35">
        <v>0</v>
      </c>
      <c r="L2927" s="35">
        <v>0</v>
      </c>
      <c r="M2927" s="35">
        <v>9950.56</v>
      </c>
      <c r="N2927" s="38" t="s">
        <v>108</v>
      </c>
      <c r="O2927" s="14">
        <f t="shared" si="265"/>
        <v>45919.916388888887</v>
      </c>
      <c r="P2927" s="19">
        <f t="shared" si="266"/>
        <v>45920.124722222223</v>
      </c>
      <c r="Q2927" s="20" t="str">
        <f t="shared" si="267"/>
        <v>20/09/2025</v>
      </c>
      <c r="R2927" s="13" t="str">
        <f t="shared" si="268"/>
        <v>02</v>
      </c>
      <c r="S2927" s="13" t="str">
        <f t="shared" si="269"/>
        <v>Sat</v>
      </c>
    </row>
    <row r="2928" spans="1:19" x14ac:dyDescent="0.25">
      <c r="A2928" s="60">
        <v>45919.916689814818</v>
      </c>
      <c r="B2928" s="61">
        <v>444752208</v>
      </c>
      <c r="C2928" s="37" t="s">
        <v>36</v>
      </c>
      <c r="D2928" s="37" t="s">
        <v>38</v>
      </c>
      <c r="E2928" s="37" t="s">
        <v>46</v>
      </c>
      <c r="F2928" s="37" t="s">
        <v>120</v>
      </c>
      <c r="G2928" s="36">
        <v>3683.31</v>
      </c>
      <c r="H2928" s="61">
        <v>443980434</v>
      </c>
      <c r="I2928" s="36">
        <v>0</v>
      </c>
      <c r="J2928" s="36">
        <v>0</v>
      </c>
      <c r="K2928" s="36">
        <v>0</v>
      </c>
      <c r="L2928" s="36">
        <v>1.2</v>
      </c>
      <c r="M2928" s="36">
        <v>9951.76</v>
      </c>
      <c r="N2928" s="37" t="s">
        <v>1951</v>
      </c>
      <c r="O2928" s="14">
        <f t="shared" si="265"/>
        <v>45919.916689814818</v>
      </c>
      <c r="P2928" s="19">
        <f t="shared" si="266"/>
        <v>45920.125023148154</v>
      </c>
      <c r="Q2928" s="20" t="str">
        <f t="shared" si="267"/>
        <v>20/09/2025</v>
      </c>
      <c r="R2928" s="13" t="str">
        <f t="shared" si="268"/>
        <v>03</v>
      </c>
      <c r="S2928" s="13" t="str">
        <f t="shared" si="269"/>
        <v>Sat</v>
      </c>
    </row>
    <row r="2929" spans="1:19" x14ac:dyDescent="0.25">
      <c r="A2929" s="58">
        <v>45919.916689814818</v>
      </c>
      <c r="B2929" s="59">
        <v>444752209</v>
      </c>
      <c r="C2929" s="38" t="s">
        <v>36</v>
      </c>
      <c r="D2929" s="38" t="s">
        <v>38</v>
      </c>
      <c r="E2929" s="38" t="s">
        <v>46</v>
      </c>
      <c r="F2929" s="38" t="s">
        <v>120</v>
      </c>
      <c r="G2929" s="35">
        <v>3683.31</v>
      </c>
      <c r="H2929" s="59">
        <v>443980435</v>
      </c>
      <c r="I2929" s="35">
        <v>0</v>
      </c>
      <c r="J2929" s="35">
        <v>0</v>
      </c>
      <c r="K2929" s="35">
        <v>0</v>
      </c>
      <c r="L2929" s="35">
        <v>1.2</v>
      </c>
      <c r="M2929" s="35">
        <v>9952.9599999999991</v>
      </c>
      <c r="N2929" s="38" t="s">
        <v>1952</v>
      </c>
      <c r="O2929" s="14">
        <f t="shared" si="265"/>
        <v>45919.916689814818</v>
      </c>
      <c r="P2929" s="19">
        <f t="shared" si="266"/>
        <v>45920.125023148154</v>
      </c>
      <c r="Q2929" s="20" t="str">
        <f t="shared" si="267"/>
        <v>20/09/2025</v>
      </c>
      <c r="R2929" s="13" t="str">
        <f t="shared" si="268"/>
        <v>03</v>
      </c>
      <c r="S2929" s="13" t="str">
        <f t="shared" si="269"/>
        <v>Sat</v>
      </c>
    </row>
    <row r="2930" spans="1:19" x14ac:dyDescent="0.25">
      <c r="A2930" s="60">
        <v>45919.91673611111</v>
      </c>
      <c r="B2930" s="61">
        <v>444752237</v>
      </c>
      <c r="C2930" s="37" t="s">
        <v>36</v>
      </c>
      <c r="D2930" s="37" t="s">
        <v>37</v>
      </c>
      <c r="E2930" s="37" t="s">
        <v>45</v>
      </c>
      <c r="F2930" s="37" t="s">
        <v>120</v>
      </c>
      <c r="G2930" s="36">
        <v>3683.6</v>
      </c>
      <c r="H2930" s="61">
        <v>443980463</v>
      </c>
      <c r="I2930" s="36">
        <v>0</v>
      </c>
      <c r="J2930" s="36">
        <v>0</v>
      </c>
      <c r="K2930" s="36">
        <v>0</v>
      </c>
      <c r="L2930" s="36">
        <v>0</v>
      </c>
      <c r="M2930" s="36">
        <v>9952.9599999999991</v>
      </c>
      <c r="N2930" s="37" t="s">
        <v>1385</v>
      </c>
      <c r="O2930" s="14">
        <f t="shared" si="265"/>
        <v>45919.91673611111</v>
      </c>
      <c r="P2930" s="19">
        <f t="shared" si="266"/>
        <v>45920.125069444446</v>
      </c>
      <c r="Q2930" s="20" t="str">
        <f t="shared" si="267"/>
        <v>20/09/2025</v>
      </c>
      <c r="R2930" s="13" t="str">
        <f t="shared" si="268"/>
        <v>03</v>
      </c>
      <c r="S2930" s="13" t="str">
        <f t="shared" si="269"/>
        <v>Sat</v>
      </c>
    </row>
    <row r="2931" spans="1:19" x14ac:dyDescent="0.25">
      <c r="A2931" s="58">
        <v>45919.91673611111</v>
      </c>
      <c r="B2931" s="59">
        <v>444752238</v>
      </c>
      <c r="C2931" s="38" t="s">
        <v>36</v>
      </c>
      <c r="D2931" s="38" t="s">
        <v>37</v>
      </c>
      <c r="E2931" s="38" t="s">
        <v>45</v>
      </c>
      <c r="F2931" s="38" t="s">
        <v>120</v>
      </c>
      <c r="G2931" s="35">
        <v>3683.63</v>
      </c>
      <c r="H2931" s="59">
        <v>443980465</v>
      </c>
      <c r="I2931" s="35">
        <v>0</v>
      </c>
      <c r="J2931" s="35">
        <v>0</v>
      </c>
      <c r="K2931" s="35">
        <v>0</v>
      </c>
      <c r="L2931" s="35">
        <v>0</v>
      </c>
      <c r="M2931" s="35">
        <v>9952.9599999999991</v>
      </c>
      <c r="N2931" s="38" t="s">
        <v>116</v>
      </c>
      <c r="O2931" s="14">
        <f t="shared" si="265"/>
        <v>45919.91673611111</v>
      </c>
      <c r="P2931" s="19">
        <f t="shared" si="266"/>
        <v>45920.125069444446</v>
      </c>
      <c r="Q2931" s="20" t="str">
        <f t="shared" si="267"/>
        <v>20/09/2025</v>
      </c>
      <c r="R2931" s="13" t="str">
        <f t="shared" si="268"/>
        <v>03</v>
      </c>
      <c r="S2931" s="13" t="str">
        <f t="shared" si="269"/>
        <v>Sat</v>
      </c>
    </row>
    <row r="2932" spans="1:19" x14ac:dyDescent="0.25">
      <c r="A2932" s="60">
        <v>45919.917256944442</v>
      </c>
      <c r="B2932" s="61">
        <v>444752353</v>
      </c>
      <c r="C2932" s="37" t="s">
        <v>36</v>
      </c>
      <c r="D2932" s="37" t="s">
        <v>38</v>
      </c>
      <c r="E2932" s="37" t="s">
        <v>46</v>
      </c>
      <c r="F2932" s="37" t="s">
        <v>120</v>
      </c>
      <c r="G2932" s="36">
        <v>3683.04</v>
      </c>
      <c r="H2932" s="61">
        <v>443980579</v>
      </c>
      <c r="I2932" s="36">
        <v>0</v>
      </c>
      <c r="J2932" s="36">
        <v>0</v>
      </c>
      <c r="K2932" s="36">
        <v>0</v>
      </c>
      <c r="L2932" s="36">
        <v>0.95</v>
      </c>
      <c r="M2932" s="36">
        <v>9953.91</v>
      </c>
      <c r="N2932" s="37" t="s">
        <v>1953</v>
      </c>
      <c r="O2932" s="14">
        <f t="shared" si="265"/>
        <v>45919.917256944442</v>
      </c>
      <c r="P2932" s="19">
        <f t="shared" si="266"/>
        <v>45920.125590277778</v>
      </c>
      <c r="Q2932" s="20" t="str">
        <f t="shared" si="267"/>
        <v>20/09/2025</v>
      </c>
      <c r="R2932" s="13" t="str">
        <f t="shared" si="268"/>
        <v>03</v>
      </c>
      <c r="S2932" s="13" t="str">
        <f t="shared" si="269"/>
        <v>Sat</v>
      </c>
    </row>
    <row r="2933" spans="1:19" x14ac:dyDescent="0.25">
      <c r="A2933" s="58">
        <v>45919.917256944442</v>
      </c>
      <c r="B2933" s="59">
        <v>444752354</v>
      </c>
      <c r="C2933" s="38" t="s">
        <v>36</v>
      </c>
      <c r="D2933" s="38" t="s">
        <v>38</v>
      </c>
      <c r="E2933" s="38" t="s">
        <v>46</v>
      </c>
      <c r="F2933" s="38" t="s">
        <v>120</v>
      </c>
      <c r="G2933" s="35">
        <v>3683.04</v>
      </c>
      <c r="H2933" s="59">
        <v>443980580</v>
      </c>
      <c r="I2933" s="35">
        <v>0</v>
      </c>
      <c r="J2933" s="35">
        <v>0</v>
      </c>
      <c r="K2933" s="35">
        <v>0</v>
      </c>
      <c r="L2933" s="35">
        <v>0.95</v>
      </c>
      <c r="M2933" s="35">
        <v>9954.86</v>
      </c>
      <c r="N2933" s="38" t="s">
        <v>1953</v>
      </c>
      <c r="O2933" s="14">
        <f t="shared" si="265"/>
        <v>45919.917256944442</v>
      </c>
      <c r="P2933" s="19">
        <f t="shared" si="266"/>
        <v>45920.125590277778</v>
      </c>
      <c r="Q2933" s="20" t="str">
        <f t="shared" si="267"/>
        <v>20/09/2025</v>
      </c>
      <c r="R2933" s="13" t="str">
        <f t="shared" si="268"/>
        <v>03</v>
      </c>
      <c r="S2933" s="13" t="str">
        <f t="shared" si="269"/>
        <v>Sat</v>
      </c>
    </row>
    <row r="2934" spans="1:19" x14ac:dyDescent="0.25">
      <c r="A2934" s="60">
        <v>45919.917256944442</v>
      </c>
      <c r="B2934" s="61">
        <v>444752355</v>
      </c>
      <c r="C2934" s="37" t="s">
        <v>36</v>
      </c>
      <c r="D2934" s="37" t="s">
        <v>38</v>
      </c>
      <c r="E2934" s="37" t="s">
        <v>46</v>
      </c>
      <c r="F2934" s="37" t="s">
        <v>120</v>
      </c>
      <c r="G2934" s="36">
        <v>3683.04</v>
      </c>
      <c r="H2934" s="61">
        <v>443980581</v>
      </c>
      <c r="I2934" s="36">
        <v>0</v>
      </c>
      <c r="J2934" s="36">
        <v>0</v>
      </c>
      <c r="K2934" s="36">
        <v>0</v>
      </c>
      <c r="L2934" s="36">
        <v>0.95</v>
      </c>
      <c r="M2934" s="36">
        <v>9955.81</v>
      </c>
      <c r="N2934" s="37" t="s">
        <v>1953</v>
      </c>
      <c r="O2934" s="14">
        <f t="shared" si="265"/>
        <v>45919.917256944442</v>
      </c>
      <c r="P2934" s="19">
        <f t="shared" si="266"/>
        <v>45920.125590277778</v>
      </c>
      <c r="Q2934" s="20" t="str">
        <f t="shared" si="267"/>
        <v>20/09/2025</v>
      </c>
      <c r="R2934" s="13" t="str">
        <f t="shared" si="268"/>
        <v>03</v>
      </c>
      <c r="S2934" s="13" t="str">
        <f t="shared" si="269"/>
        <v>Sat</v>
      </c>
    </row>
    <row r="2935" spans="1:19" x14ac:dyDescent="0.25">
      <c r="A2935" s="58">
        <v>45919.917314814818</v>
      </c>
      <c r="B2935" s="59">
        <v>444752373</v>
      </c>
      <c r="C2935" s="38" t="s">
        <v>36</v>
      </c>
      <c r="D2935" s="38" t="s">
        <v>37</v>
      </c>
      <c r="E2935" s="38" t="s">
        <v>45</v>
      </c>
      <c r="F2935" s="38" t="s">
        <v>120</v>
      </c>
      <c r="G2935" s="35">
        <v>3683.33</v>
      </c>
      <c r="H2935" s="59">
        <v>443980599</v>
      </c>
      <c r="I2935" s="35">
        <v>0</v>
      </c>
      <c r="J2935" s="35">
        <v>0</v>
      </c>
      <c r="K2935" s="35">
        <v>0</v>
      </c>
      <c r="L2935" s="35">
        <v>0</v>
      </c>
      <c r="M2935" s="35">
        <v>9955.81</v>
      </c>
      <c r="N2935" s="38" t="s">
        <v>52</v>
      </c>
      <c r="O2935" s="14">
        <f t="shared" si="265"/>
        <v>45919.917314814818</v>
      </c>
      <c r="P2935" s="19">
        <f t="shared" si="266"/>
        <v>45920.125648148154</v>
      </c>
      <c r="Q2935" s="20" t="str">
        <f t="shared" si="267"/>
        <v>20/09/2025</v>
      </c>
      <c r="R2935" s="13" t="str">
        <f t="shared" si="268"/>
        <v>03</v>
      </c>
      <c r="S2935" s="13" t="str">
        <f t="shared" si="269"/>
        <v>Sat</v>
      </c>
    </row>
    <row r="2936" spans="1:19" x14ac:dyDescent="0.25">
      <c r="A2936" s="60">
        <v>45919.917314814818</v>
      </c>
      <c r="B2936" s="61">
        <v>444752374</v>
      </c>
      <c r="C2936" s="37" t="s">
        <v>36</v>
      </c>
      <c r="D2936" s="37" t="s">
        <v>37</v>
      </c>
      <c r="E2936" s="37" t="s">
        <v>45</v>
      </c>
      <c r="F2936" s="37" t="s">
        <v>120</v>
      </c>
      <c r="G2936" s="36">
        <v>3683.33</v>
      </c>
      <c r="H2936" s="61">
        <v>443980600</v>
      </c>
      <c r="I2936" s="36">
        <v>0</v>
      </c>
      <c r="J2936" s="36">
        <v>0</v>
      </c>
      <c r="K2936" s="36">
        <v>0</v>
      </c>
      <c r="L2936" s="36">
        <v>0</v>
      </c>
      <c r="M2936" s="36">
        <v>9955.81</v>
      </c>
      <c r="N2936" s="37" t="s">
        <v>48</v>
      </c>
      <c r="O2936" s="14">
        <f t="shared" si="265"/>
        <v>45919.917314814818</v>
      </c>
      <c r="P2936" s="19">
        <f t="shared" si="266"/>
        <v>45920.125648148154</v>
      </c>
      <c r="Q2936" s="20" t="str">
        <f t="shared" si="267"/>
        <v>20/09/2025</v>
      </c>
      <c r="R2936" s="13" t="str">
        <f t="shared" si="268"/>
        <v>03</v>
      </c>
      <c r="S2936" s="13" t="str">
        <f t="shared" si="269"/>
        <v>Sat</v>
      </c>
    </row>
    <row r="2937" spans="1:19" x14ac:dyDescent="0.25">
      <c r="A2937" s="58">
        <v>45919.917314814818</v>
      </c>
      <c r="B2937" s="59">
        <v>444752375</v>
      </c>
      <c r="C2937" s="38" t="s">
        <v>36</v>
      </c>
      <c r="D2937" s="38" t="s">
        <v>37</v>
      </c>
      <c r="E2937" s="38" t="s">
        <v>45</v>
      </c>
      <c r="F2937" s="38" t="s">
        <v>120</v>
      </c>
      <c r="G2937" s="35">
        <v>3683.33</v>
      </c>
      <c r="H2937" s="59">
        <v>443980601</v>
      </c>
      <c r="I2937" s="35">
        <v>0</v>
      </c>
      <c r="J2937" s="35">
        <v>0</v>
      </c>
      <c r="K2937" s="35">
        <v>0</v>
      </c>
      <c r="L2937" s="35">
        <v>0</v>
      </c>
      <c r="M2937" s="35">
        <v>9955.81</v>
      </c>
      <c r="N2937" s="38" t="s">
        <v>47</v>
      </c>
      <c r="O2937" s="14">
        <f t="shared" si="265"/>
        <v>45919.917314814818</v>
      </c>
      <c r="P2937" s="19">
        <f t="shared" si="266"/>
        <v>45920.125648148154</v>
      </c>
      <c r="Q2937" s="20" t="str">
        <f t="shared" si="267"/>
        <v>20/09/2025</v>
      </c>
      <c r="R2937" s="13" t="str">
        <f t="shared" si="268"/>
        <v>03</v>
      </c>
      <c r="S2937" s="13" t="str">
        <f t="shared" si="269"/>
        <v>Sat</v>
      </c>
    </row>
    <row r="2938" spans="1:19" x14ac:dyDescent="0.25">
      <c r="A2938" s="60">
        <v>45919.920578703706</v>
      </c>
      <c r="B2938" s="61">
        <v>444752786</v>
      </c>
      <c r="C2938" s="37" t="s">
        <v>36</v>
      </c>
      <c r="D2938" s="37" t="s">
        <v>38</v>
      </c>
      <c r="E2938" s="37" t="s">
        <v>46</v>
      </c>
      <c r="F2938" s="37" t="s">
        <v>120</v>
      </c>
      <c r="G2938" s="36">
        <v>3683.25</v>
      </c>
      <c r="H2938" s="61">
        <v>443980986</v>
      </c>
      <c r="I2938" s="36">
        <v>0</v>
      </c>
      <c r="J2938" s="36">
        <v>0</v>
      </c>
      <c r="K2938" s="36">
        <v>0</v>
      </c>
      <c r="L2938" s="36">
        <v>1.1299999999999999</v>
      </c>
      <c r="M2938" s="36">
        <v>9956.94</v>
      </c>
      <c r="N2938" s="37" t="s">
        <v>1954</v>
      </c>
      <c r="O2938" s="14">
        <f t="shared" si="265"/>
        <v>45919.920578703706</v>
      </c>
      <c r="P2938" s="19">
        <f t="shared" si="266"/>
        <v>45920.128912037042</v>
      </c>
      <c r="Q2938" s="20" t="str">
        <f t="shared" si="267"/>
        <v>20/09/2025</v>
      </c>
      <c r="R2938" s="13" t="str">
        <f t="shared" si="268"/>
        <v>03</v>
      </c>
      <c r="S2938" s="13" t="str">
        <f t="shared" si="269"/>
        <v>Sat</v>
      </c>
    </row>
    <row r="2939" spans="1:19" x14ac:dyDescent="0.25">
      <c r="A2939" s="58">
        <v>45919.926226851851</v>
      </c>
      <c r="B2939" s="59">
        <v>444754096</v>
      </c>
      <c r="C2939" s="38" t="s">
        <v>36</v>
      </c>
      <c r="D2939" s="38" t="s">
        <v>37</v>
      </c>
      <c r="E2939" s="38" t="s">
        <v>45</v>
      </c>
      <c r="F2939" s="38" t="s">
        <v>120</v>
      </c>
      <c r="G2939" s="35">
        <v>3684.19</v>
      </c>
      <c r="H2939" s="59">
        <v>443982249</v>
      </c>
      <c r="I2939" s="35">
        <v>0</v>
      </c>
      <c r="J2939" s="35">
        <v>0</v>
      </c>
      <c r="K2939" s="35">
        <v>0</v>
      </c>
      <c r="L2939" s="35">
        <v>0</v>
      </c>
      <c r="M2939" s="35">
        <v>9956.94</v>
      </c>
      <c r="N2939" s="38" t="s">
        <v>1946</v>
      </c>
      <c r="O2939" s="14">
        <f t="shared" si="265"/>
        <v>45919.926226851851</v>
      </c>
      <c r="P2939" s="19">
        <f t="shared" si="266"/>
        <v>45920.134560185186</v>
      </c>
      <c r="Q2939" s="20" t="str">
        <f t="shared" si="267"/>
        <v>20/09/2025</v>
      </c>
      <c r="R2939" s="13" t="str">
        <f t="shared" si="268"/>
        <v>03</v>
      </c>
      <c r="S2939" s="13" t="str">
        <f t="shared" si="269"/>
        <v>Sat</v>
      </c>
    </row>
    <row r="2940" spans="1:19" x14ac:dyDescent="0.25">
      <c r="A2940" s="60">
        <v>45919.940775462965</v>
      </c>
      <c r="B2940" s="61">
        <v>444757800</v>
      </c>
      <c r="C2940" s="37" t="s">
        <v>36</v>
      </c>
      <c r="D2940" s="37" t="s">
        <v>38</v>
      </c>
      <c r="E2940" s="37" t="s">
        <v>46</v>
      </c>
      <c r="F2940" s="37" t="s">
        <v>120</v>
      </c>
      <c r="G2940" s="36">
        <v>3681.74</v>
      </c>
      <c r="H2940" s="61">
        <v>443985855</v>
      </c>
      <c r="I2940" s="36">
        <v>0</v>
      </c>
      <c r="J2940" s="36">
        <v>0</v>
      </c>
      <c r="K2940" s="36">
        <v>0</v>
      </c>
      <c r="L2940" s="36">
        <v>-1.53</v>
      </c>
      <c r="M2940" s="36">
        <v>9955.41</v>
      </c>
      <c r="N2940" s="37" t="s">
        <v>1955</v>
      </c>
      <c r="O2940" s="14">
        <f t="shared" si="265"/>
        <v>45919.940775462965</v>
      </c>
      <c r="P2940" s="19">
        <f t="shared" si="266"/>
        <v>45920.1491087963</v>
      </c>
      <c r="Q2940" s="20" t="str">
        <f t="shared" si="267"/>
        <v>20/09/2025</v>
      </c>
      <c r="R2940" s="13" t="str">
        <f t="shared" si="268"/>
        <v>03</v>
      </c>
      <c r="S2940" s="13" t="str">
        <f t="shared" si="269"/>
        <v>Sat</v>
      </c>
    </row>
    <row r="2941" spans="1:19" x14ac:dyDescent="0.25">
      <c r="A2941" s="58">
        <v>45919.943009259259</v>
      </c>
      <c r="B2941" s="59">
        <v>444758298</v>
      </c>
      <c r="C2941" s="38" t="s">
        <v>36</v>
      </c>
      <c r="D2941" s="38" t="s">
        <v>38</v>
      </c>
      <c r="E2941" s="38" t="s">
        <v>45</v>
      </c>
      <c r="F2941" s="38" t="s">
        <v>120</v>
      </c>
      <c r="G2941" s="35">
        <v>3682.18</v>
      </c>
      <c r="H2941" s="59">
        <v>443986338</v>
      </c>
      <c r="I2941" s="35">
        <v>0</v>
      </c>
      <c r="J2941" s="35">
        <v>0</v>
      </c>
      <c r="K2941" s="35">
        <v>0</v>
      </c>
      <c r="L2941" s="35">
        <v>0</v>
      </c>
      <c r="M2941" s="35">
        <v>9955.41</v>
      </c>
      <c r="N2941" s="38" t="s">
        <v>109</v>
      </c>
      <c r="O2941" s="14">
        <f t="shared" si="265"/>
        <v>45919.943009259259</v>
      </c>
      <c r="P2941" s="19">
        <f t="shared" si="266"/>
        <v>45920.151342592595</v>
      </c>
      <c r="Q2941" s="20" t="str">
        <f t="shared" si="267"/>
        <v>20/09/2025</v>
      </c>
      <c r="R2941" s="13" t="str">
        <f t="shared" si="268"/>
        <v>03</v>
      </c>
      <c r="S2941" s="13" t="str">
        <f t="shared" si="269"/>
        <v>Sat</v>
      </c>
    </row>
    <row r="2942" spans="1:19" x14ac:dyDescent="0.25">
      <c r="A2942" s="60">
        <v>45919.947638888887</v>
      </c>
      <c r="B2942" s="61">
        <v>444759118</v>
      </c>
      <c r="C2942" s="37" t="s">
        <v>36</v>
      </c>
      <c r="D2942" s="37" t="s">
        <v>37</v>
      </c>
      <c r="E2942" s="37" t="s">
        <v>46</v>
      </c>
      <c r="F2942" s="37" t="s">
        <v>120</v>
      </c>
      <c r="G2942" s="36">
        <v>3683.7</v>
      </c>
      <c r="H2942" s="61">
        <v>443987126</v>
      </c>
      <c r="I2942" s="36">
        <v>0</v>
      </c>
      <c r="J2942" s="36">
        <v>0</v>
      </c>
      <c r="K2942" s="36">
        <v>0</v>
      </c>
      <c r="L2942" s="36">
        <v>-1.52</v>
      </c>
      <c r="M2942" s="36">
        <v>9953.89</v>
      </c>
      <c r="N2942" s="37" t="s">
        <v>1956</v>
      </c>
      <c r="O2942" s="14">
        <f t="shared" si="265"/>
        <v>45919.947638888887</v>
      </c>
      <c r="P2942" s="19">
        <f t="shared" si="266"/>
        <v>45920.155972222223</v>
      </c>
      <c r="Q2942" s="20" t="str">
        <f t="shared" si="267"/>
        <v>20/09/2025</v>
      </c>
      <c r="R2942" s="13" t="str">
        <f t="shared" si="268"/>
        <v>03</v>
      </c>
      <c r="S2942" s="13" t="str">
        <f t="shared" si="269"/>
        <v>Sat</v>
      </c>
    </row>
    <row r="2943" spans="1:19" x14ac:dyDescent="0.25">
      <c r="A2943" s="58">
        <v>45919.952152777776</v>
      </c>
      <c r="B2943" s="59">
        <v>444760123</v>
      </c>
      <c r="C2943" s="38" t="s">
        <v>36</v>
      </c>
      <c r="D2943" s="38" t="s">
        <v>37</v>
      </c>
      <c r="E2943" s="38" t="s">
        <v>45</v>
      </c>
      <c r="F2943" s="38" t="s">
        <v>120</v>
      </c>
      <c r="G2943" s="35">
        <v>3684.08</v>
      </c>
      <c r="H2943" s="59">
        <v>443988125</v>
      </c>
      <c r="I2943" s="35">
        <v>0</v>
      </c>
      <c r="J2943" s="35">
        <v>0</v>
      </c>
      <c r="K2943" s="35">
        <v>0</v>
      </c>
      <c r="L2943" s="35">
        <v>0</v>
      </c>
      <c r="M2943" s="35">
        <v>9953.89</v>
      </c>
      <c r="N2943" s="38" t="s">
        <v>109</v>
      </c>
      <c r="O2943" s="14">
        <f t="shared" si="265"/>
        <v>45919.952152777776</v>
      </c>
      <c r="P2943" s="19">
        <f t="shared" si="266"/>
        <v>45920.160486111112</v>
      </c>
      <c r="Q2943" s="20" t="str">
        <f t="shared" si="267"/>
        <v>20/09/2025</v>
      </c>
      <c r="R2943" s="13" t="str">
        <f t="shared" si="268"/>
        <v>03</v>
      </c>
      <c r="S2943" s="13" t="str">
        <f t="shared" si="269"/>
        <v>Sat</v>
      </c>
    </row>
    <row r="2944" spans="1:19" x14ac:dyDescent="0.25">
      <c r="A2944" s="60">
        <v>45919.956006944441</v>
      </c>
      <c r="B2944" s="61">
        <v>444760749</v>
      </c>
      <c r="C2944" s="37" t="s">
        <v>36</v>
      </c>
      <c r="D2944" s="37" t="s">
        <v>38</v>
      </c>
      <c r="E2944" s="37" t="s">
        <v>46</v>
      </c>
      <c r="F2944" s="37" t="s">
        <v>120</v>
      </c>
      <c r="G2944" s="36">
        <v>3684.38</v>
      </c>
      <c r="H2944" s="61">
        <v>443988775</v>
      </c>
      <c r="I2944" s="36">
        <v>0</v>
      </c>
      <c r="J2944" s="36">
        <v>0</v>
      </c>
      <c r="K2944" s="36">
        <v>0</v>
      </c>
      <c r="L2944" s="36">
        <v>0.78</v>
      </c>
      <c r="M2944" s="36">
        <v>9954.67</v>
      </c>
      <c r="N2944" s="37" t="s">
        <v>1957</v>
      </c>
      <c r="O2944" s="14">
        <f t="shared" si="265"/>
        <v>45919.956006944441</v>
      </c>
      <c r="P2944" s="19">
        <f t="shared" si="266"/>
        <v>45920.164340277777</v>
      </c>
      <c r="Q2944" s="20" t="str">
        <f t="shared" si="267"/>
        <v>20/09/2025</v>
      </c>
      <c r="R2944" s="13" t="str">
        <f t="shared" si="268"/>
        <v>03</v>
      </c>
      <c r="S2944" s="13" t="str">
        <f t="shared" si="269"/>
        <v>Sat</v>
      </c>
    </row>
    <row r="2945" spans="1:19" x14ac:dyDescent="0.25">
      <c r="A2945" s="58">
        <v>45919.956006944441</v>
      </c>
      <c r="B2945" s="59">
        <v>444760750</v>
      </c>
      <c r="C2945" s="38" t="s">
        <v>36</v>
      </c>
      <c r="D2945" s="38" t="s">
        <v>38</v>
      </c>
      <c r="E2945" s="38" t="s">
        <v>46</v>
      </c>
      <c r="F2945" s="38" t="s">
        <v>120</v>
      </c>
      <c r="G2945" s="35">
        <v>3684.38</v>
      </c>
      <c r="H2945" s="59">
        <v>443988776</v>
      </c>
      <c r="I2945" s="35">
        <v>0</v>
      </c>
      <c r="J2945" s="35">
        <v>0</v>
      </c>
      <c r="K2945" s="35">
        <v>0</v>
      </c>
      <c r="L2945" s="35">
        <v>0.75</v>
      </c>
      <c r="M2945" s="35">
        <v>9955.42</v>
      </c>
      <c r="N2945" s="38" t="s">
        <v>1957</v>
      </c>
      <c r="O2945" s="14">
        <f t="shared" si="265"/>
        <v>45919.956006944441</v>
      </c>
      <c r="P2945" s="19">
        <f t="shared" si="266"/>
        <v>45920.164340277777</v>
      </c>
      <c r="Q2945" s="20" t="str">
        <f t="shared" si="267"/>
        <v>20/09/2025</v>
      </c>
      <c r="R2945" s="13" t="str">
        <f t="shared" si="268"/>
        <v>03</v>
      </c>
      <c r="S2945" s="13" t="str">
        <f t="shared" si="269"/>
        <v>Sat</v>
      </c>
    </row>
    <row r="2946" spans="1:19" x14ac:dyDescent="0.25">
      <c r="A2946" s="60">
        <v>45919.956087962964</v>
      </c>
      <c r="B2946" s="61">
        <v>444760789</v>
      </c>
      <c r="C2946" s="37" t="s">
        <v>36</v>
      </c>
      <c r="D2946" s="37" t="s">
        <v>37</v>
      </c>
      <c r="E2946" s="37" t="s">
        <v>45</v>
      </c>
      <c r="F2946" s="37" t="s">
        <v>120</v>
      </c>
      <c r="G2946" s="36">
        <v>3684.83</v>
      </c>
      <c r="H2946" s="61">
        <v>443988812</v>
      </c>
      <c r="I2946" s="36">
        <v>0</v>
      </c>
      <c r="J2946" s="36">
        <v>0</v>
      </c>
      <c r="K2946" s="36">
        <v>0</v>
      </c>
      <c r="L2946" s="36">
        <v>0</v>
      </c>
      <c r="M2946" s="36">
        <v>9955.42</v>
      </c>
      <c r="N2946" s="37" t="s">
        <v>116</v>
      </c>
      <c r="O2946" s="14">
        <f t="shared" si="265"/>
        <v>45919.956087962964</v>
      </c>
      <c r="P2946" s="19">
        <f t="shared" si="266"/>
        <v>45920.1644212963</v>
      </c>
      <c r="Q2946" s="20" t="str">
        <f t="shared" si="267"/>
        <v>20/09/2025</v>
      </c>
      <c r="R2946" s="13" t="str">
        <f t="shared" si="268"/>
        <v>03</v>
      </c>
      <c r="S2946" s="13" t="str">
        <f t="shared" si="269"/>
        <v>Sat</v>
      </c>
    </row>
    <row r="2947" spans="1:19" x14ac:dyDescent="0.25">
      <c r="A2947" s="58">
        <v>45919.956087962964</v>
      </c>
      <c r="B2947" s="59">
        <v>444760790</v>
      </c>
      <c r="C2947" s="38" t="s">
        <v>36</v>
      </c>
      <c r="D2947" s="38" t="s">
        <v>37</v>
      </c>
      <c r="E2947" s="38" t="s">
        <v>45</v>
      </c>
      <c r="F2947" s="38" t="s">
        <v>120</v>
      </c>
      <c r="G2947" s="35">
        <v>3684.83</v>
      </c>
      <c r="H2947" s="59">
        <v>443988813</v>
      </c>
      <c r="I2947" s="35">
        <v>0</v>
      </c>
      <c r="J2947" s="35">
        <v>0</v>
      </c>
      <c r="K2947" s="35">
        <v>0</v>
      </c>
      <c r="L2947" s="35">
        <v>0</v>
      </c>
      <c r="M2947" s="35">
        <v>9955.42</v>
      </c>
      <c r="N2947" s="38" t="s">
        <v>1385</v>
      </c>
      <c r="O2947" s="14">
        <f t="shared" si="265"/>
        <v>45919.956087962964</v>
      </c>
      <c r="P2947" s="19">
        <f t="shared" si="266"/>
        <v>45920.1644212963</v>
      </c>
      <c r="Q2947" s="20" t="str">
        <f t="shared" si="267"/>
        <v>20/09/2025</v>
      </c>
      <c r="R2947" s="13" t="str">
        <f t="shared" si="268"/>
        <v>03</v>
      </c>
      <c r="S2947" s="13" t="str">
        <f t="shared" si="269"/>
        <v>Sat</v>
      </c>
    </row>
    <row r="2948" spans="1:19" x14ac:dyDescent="0.25">
      <c r="A2948" s="60">
        <v>45919.958009259259</v>
      </c>
      <c r="B2948" s="61">
        <v>444761159</v>
      </c>
      <c r="C2948" s="37" t="s">
        <v>36</v>
      </c>
      <c r="D2948" s="37" t="s">
        <v>38</v>
      </c>
      <c r="E2948" s="37" t="s">
        <v>46</v>
      </c>
      <c r="F2948" s="37" t="s">
        <v>120</v>
      </c>
      <c r="G2948" s="36">
        <v>3684.3</v>
      </c>
      <c r="H2948" s="61">
        <v>443989164</v>
      </c>
      <c r="I2948" s="36">
        <v>0</v>
      </c>
      <c r="J2948" s="36">
        <v>0</v>
      </c>
      <c r="K2948" s="36">
        <v>0</v>
      </c>
      <c r="L2948" s="36">
        <v>2.37</v>
      </c>
      <c r="M2948" s="36">
        <v>9957.7900000000009</v>
      </c>
      <c r="N2948" s="37" t="s">
        <v>1958</v>
      </c>
      <c r="O2948" s="14">
        <f t="shared" si="265"/>
        <v>45919.958009259259</v>
      </c>
      <c r="P2948" s="19">
        <f t="shared" si="266"/>
        <v>45920.166342592594</v>
      </c>
      <c r="Q2948" s="20" t="str">
        <f t="shared" si="267"/>
        <v>20/09/2025</v>
      </c>
      <c r="R2948" s="13" t="str">
        <f t="shared" si="268"/>
        <v>03</v>
      </c>
      <c r="S2948" s="13" t="str">
        <f t="shared" si="269"/>
        <v>Sat</v>
      </c>
    </row>
    <row r="2949" spans="1:19" x14ac:dyDescent="0.25">
      <c r="A2949" s="58">
        <v>45919.958009259259</v>
      </c>
      <c r="B2949" s="59">
        <v>444761160</v>
      </c>
      <c r="C2949" s="38" t="s">
        <v>36</v>
      </c>
      <c r="D2949" s="38" t="s">
        <v>38</v>
      </c>
      <c r="E2949" s="38" t="s">
        <v>46</v>
      </c>
      <c r="F2949" s="38" t="s">
        <v>120</v>
      </c>
      <c r="G2949" s="35">
        <v>3684.3</v>
      </c>
      <c r="H2949" s="59">
        <v>443989165</v>
      </c>
      <c r="I2949" s="35">
        <v>0</v>
      </c>
      <c r="J2949" s="35">
        <v>0</v>
      </c>
      <c r="K2949" s="35">
        <v>0</v>
      </c>
      <c r="L2949" s="35">
        <v>0.59</v>
      </c>
      <c r="M2949" s="35">
        <v>9958.3799999999992</v>
      </c>
      <c r="N2949" s="38" t="s">
        <v>1959</v>
      </c>
      <c r="O2949" s="14">
        <f t="shared" si="265"/>
        <v>45919.958009259259</v>
      </c>
      <c r="P2949" s="19">
        <f t="shared" si="266"/>
        <v>45920.166342592594</v>
      </c>
      <c r="Q2949" s="20" t="str">
        <f t="shared" si="267"/>
        <v>20/09/2025</v>
      </c>
      <c r="R2949" s="13" t="str">
        <f t="shared" si="268"/>
        <v>03</v>
      </c>
      <c r="S2949" s="13" t="str">
        <f t="shared" si="269"/>
        <v>Sat</v>
      </c>
    </row>
    <row r="2950" spans="1:19" x14ac:dyDescent="0.25">
      <c r="A2950" s="60">
        <v>45919.958009259259</v>
      </c>
      <c r="B2950" s="61">
        <v>444761161</v>
      </c>
      <c r="C2950" s="37" t="s">
        <v>36</v>
      </c>
      <c r="D2950" s="37" t="s">
        <v>38</v>
      </c>
      <c r="E2950" s="37" t="s">
        <v>46</v>
      </c>
      <c r="F2950" s="37" t="s">
        <v>120</v>
      </c>
      <c r="G2950" s="36">
        <v>3684.3</v>
      </c>
      <c r="H2950" s="61">
        <v>443989166</v>
      </c>
      <c r="I2950" s="36">
        <v>0</v>
      </c>
      <c r="J2950" s="36">
        <v>0</v>
      </c>
      <c r="K2950" s="36">
        <v>0</v>
      </c>
      <c r="L2950" s="36">
        <v>0.59</v>
      </c>
      <c r="M2950" s="36">
        <v>9958.9699999999993</v>
      </c>
      <c r="N2950" s="37" t="s">
        <v>1960</v>
      </c>
      <c r="O2950" s="14">
        <f t="shared" si="265"/>
        <v>45919.958009259259</v>
      </c>
      <c r="P2950" s="19">
        <f t="shared" si="266"/>
        <v>45920.166342592594</v>
      </c>
      <c r="Q2950" s="20" t="str">
        <f t="shared" si="267"/>
        <v>20/09/2025</v>
      </c>
      <c r="R2950" s="13" t="str">
        <f t="shared" si="268"/>
        <v>03</v>
      </c>
      <c r="S2950" s="13" t="str">
        <f t="shared" si="269"/>
        <v>Sat</v>
      </c>
    </row>
    <row r="2951" spans="1:19" x14ac:dyDescent="0.25">
      <c r="A2951" s="58">
        <v>45919.958009259259</v>
      </c>
      <c r="B2951" s="59">
        <v>444761162</v>
      </c>
      <c r="C2951" s="38" t="s">
        <v>36</v>
      </c>
      <c r="D2951" s="38" t="s">
        <v>38</v>
      </c>
      <c r="E2951" s="38" t="s">
        <v>46</v>
      </c>
      <c r="F2951" s="38" t="s">
        <v>120</v>
      </c>
      <c r="G2951" s="35">
        <v>3684.3</v>
      </c>
      <c r="H2951" s="59">
        <v>443989167</v>
      </c>
      <c r="I2951" s="35">
        <v>0</v>
      </c>
      <c r="J2951" s="35">
        <v>0</v>
      </c>
      <c r="K2951" s="35">
        <v>0</v>
      </c>
      <c r="L2951" s="35">
        <v>0.97</v>
      </c>
      <c r="M2951" s="35">
        <v>9959.94</v>
      </c>
      <c r="N2951" s="38" t="s">
        <v>1961</v>
      </c>
      <c r="O2951" s="14">
        <f t="shared" si="265"/>
        <v>45919.958009259259</v>
      </c>
      <c r="P2951" s="19">
        <f t="shared" si="266"/>
        <v>45920.166342592594</v>
      </c>
      <c r="Q2951" s="20" t="str">
        <f t="shared" si="267"/>
        <v>20/09/2025</v>
      </c>
      <c r="R2951" s="13" t="str">
        <f t="shared" si="268"/>
        <v>03</v>
      </c>
      <c r="S2951" s="13" t="str">
        <f t="shared" si="269"/>
        <v>Sat</v>
      </c>
    </row>
    <row r="2952" spans="1:19" x14ac:dyDescent="0.25">
      <c r="A2952" s="60">
        <v>45919.958009259259</v>
      </c>
      <c r="B2952" s="61">
        <v>444761163</v>
      </c>
      <c r="C2952" s="37" t="s">
        <v>36</v>
      </c>
      <c r="D2952" s="37" t="s">
        <v>38</v>
      </c>
      <c r="E2952" s="37" t="s">
        <v>46</v>
      </c>
      <c r="F2952" s="37" t="s">
        <v>120</v>
      </c>
      <c r="G2952" s="36">
        <v>3684.3</v>
      </c>
      <c r="H2952" s="61">
        <v>443989168</v>
      </c>
      <c r="I2952" s="36">
        <v>0</v>
      </c>
      <c r="J2952" s="36">
        <v>0</v>
      </c>
      <c r="K2952" s="36">
        <v>0</v>
      </c>
      <c r="L2952" s="36">
        <v>0.97</v>
      </c>
      <c r="M2952" s="36">
        <v>9960.91</v>
      </c>
      <c r="N2952" s="37" t="s">
        <v>1958</v>
      </c>
      <c r="O2952" s="14">
        <f t="shared" si="265"/>
        <v>45919.958009259259</v>
      </c>
      <c r="P2952" s="19">
        <f t="shared" si="266"/>
        <v>45920.166342592594</v>
      </c>
      <c r="Q2952" s="20" t="str">
        <f t="shared" si="267"/>
        <v>20/09/2025</v>
      </c>
      <c r="R2952" s="13" t="str">
        <f t="shared" si="268"/>
        <v>03</v>
      </c>
      <c r="S2952" s="13" t="str">
        <f t="shared" si="269"/>
        <v>Sat</v>
      </c>
    </row>
    <row r="2953" spans="1:19" x14ac:dyDescent="0.25">
      <c r="A2953" s="58">
        <v>45919.958009259259</v>
      </c>
      <c r="B2953" s="59">
        <v>444761164</v>
      </c>
      <c r="C2953" s="38" t="s">
        <v>36</v>
      </c>
      <c r="D2953" s="38" t="s">
        <v>38</v>
      </c>
      <c r="E2953" s="38" t="s">
        <v>46</v>
      </c>
      <c r="F2953" s="38" t="s">
        <v>120</v>
      </c>
      <c r="G2953" s="35">
        <v>3684.3</v>
      </c>
      <c r="H2953" s="59">
        <v>443989169</v>
      </c>
      <c r="I2953" s="35">
        <v>0</v>
      </c>
      <c r="J2953" s="35">
        <v>0</v>
      </c>
      <c r="K2953" s="35">
        <v>0</v>
      </c>
      <c r="L2953" s="35">
        <v>0.97</v>
      </c>
      <c r="M2953" s="35">
        <v>9961.8799999999992</v>
      </c>
      <c r="N2953" s="38" t="s">
        <v>1961</v>
      </c>
      <c r="O2953" s="14">
        <f t="shared" si="265"/>
        <v>45919.958009259259</v>
      </c>
      <c r="P2953" s="19">
        <f t="shared" si="266"/>
        <v>45920.166342592594</v>
      </c>
      <c r="Q2953" s="20" t="str">
        <f t="shared" si="267"/>
        <v>20/09/2025</v>
      </c>
      <c r="R2953" s="13" t="str">
        <f t="shared" si="268"/>
        <v>03</v>
      </c>
      <c r="S2953" s="13" t="str">
        <f t="shared" si="269"/>
        <v>Sat</v>
      </c>
    </row>
    <row r="2954" spans="1:19" x14ac:dyDescent="0.25">
      <c r="A2954" s="60">
        <v>45919.958240740743</v>
      </c>
      <c r="B2954" s="61">
        <v>444761263</v>
      </c>
      <c r="C2954" s="37" t="s">
        <v>36</v>
      </c>
      <c r="D2954" s="37" t="s">
        <v>38</v>
      </c>
      <c r="E2954" s="37" t="s">
        <v>46</v>
      </c>
      <c r="F2954" s="37" t="s">
        <v>120</v>
      </c>
      <c r="G2954" s="36">
        <v>3684.02</v>
      </c>
      <c r="H2954" s="61">
        <v>443989282</v>
      </c>
      <c r="I2954" s="36">
        <v>0</v>
      </c>
      <c r="J2954" s="36">
        <v>0</v>
      </c>
      <c r="K2954" s="36">
        <v>0</v>
      </c>
      <c r="L2954" s="36">
        <v>2.0699999999999998</v>
      </c>
      <c r="M2954" s="36">
        <v>9963.9500000000007</v>
      </c>
      <c r="N2954" s="37" t="s">
        <v>1962</v>
      </c>
      <c r="O2954" s="14">
        <f t="shared" si="265"/>
        <v>45919.958240740743</v>
      </c>
      <c r="P2954" s="19">
        <f t="shared" si="266"/>
        <v>45920.166574074079</v>
      </c>
      <c r="Q2954" s="20" t="str">
        <f t="shared" si="267"/>
        <v>20/09/2025</v>
      </c>
      <c r="R2954" s="13" t="str">
        <f t="shared" si="268"/>
        <v>03</v>
      </c>
      <c r="S2954" s="13" t="str">
        <f t="shared" si="269"/>
        <v>Sat</v>
      </c>
    </row>
    <row r="2955" spans="1:19" x14ac:dyDescent="0.25">
      <c r="A2955" s="58">
        <v>45919.958240740743</v>
      </c>
      <c r="B2955" s="59">
        <v>444761264</v>
      </c>
      <c r="C2955" s="38" t="s">
        <v>36</v>
      </c>
      <c r="D2955" s="38" t="s">
        <v>38</v>
      </c>
      <c r="E2955" s="38" t="s">
        <v>46</v>
      </c>
      <c r="F2955" s="38" t="s">
        <v>120</v>
      </c>
      <c r="G2955" s="35">
        <v>3684.02</v>
      </c>
      <c r="H2955" s="59">
        <v>443989283</v>
      </c>
      <c r="I2955" s="35">
        <v>0</v>
      </c>
      <c r="J2955" s="35">
        <v>0</v>
      </c>
      <c r="K2955" s="35">
        <v>0</v>
      </c>
      <c r="L2955" s="35">
        <v>2.09</v>
      </c>
      <c r="M2955" s="35">
        <v>9966.0400000000009</v>
      </c>
      <c r="N2955" s="38" t="s">
        <v>1963</v>
      </c>
      <c r="O2955" s="14">
        <f t="shared" ref="O2955:O3011" si="270">A2955</f>
        <v>45919.958240740743</v>
      </c>
      <c r="P2955" s="19">
        <f t="shared" ref="P2955:P3011" si="271">O2955+(5/24)</f>
        <v>45920.166574074079</v>
      </c>
      <c r="Q2955" s="20" t="str">
        <f t="shared" ref="Q2955:Q3011" si="272">TEXT(P2955,"dd/mm/yyyy")</f>
        <v>20/09/2025</v>
      </c>
      <c r="R2955" s="13" t="str">
        <f t="shared" ref="R2955:R3011" si="273">TEXT(P2955,"hh")</f>
        <v>03</v>
      </c>
      <c r="S2955" s="13" t="str">
        <f t="shared" ref="S2955:S3011" si="274">TEXT(P2955,"ddd")</f>
        <v>Sat</v>
      </c>
    </row>
    <row r="2956" spans="1:19" x14ac:dyDescent="0.25">
      <c r="A2956" s="60">
        <v>45919.958287037036</v>
      </c>
      <c r="B2956" s="61">
        <v>444761319</v>
      </c>
      <c r="C2956" s="37" t="s">
        <v>36</v>
      </c>
      <c r="D2956" s="37" t="s">
        <v>37</v>
      </c>
      <c r="E2956" s="37" t="s">
        <v>45</v>
      </c>
      <c r="F2956" s="37" t="s">
        <v>120</v>
      </c>
      <c r="G2956" s="36">
        <v>3684.53</v>
      </c>
      <c r="H2956" s="61">
        <v>443989320</v>
      </c>
      <c r="I2956" s="36">
        <v>0</v>
      </c>
      <c r="J2956" s="36">
        <v>0</v>
      </c>
      <c r="K2956" s="36">
        <v>0</v>
      </c>
      <c r="L2956" s="36">
        <v>0</v>
      </c>
      <c r="M2956" s="36">
        <v>9966.0400000000009</v>
      </c>
      <c r="N2956" s="37" t="s">
        <v>81</v>
      </c>
      <c r="O2956" s="14">
        <f t="shared" si="270"/>
        <v>45919.958287037036</v>
      </c>
      <c r="P2956" s="19">
        <f t="shared" si="271"/>
        <v>45920.166620370372</v>
      </c>
      <c r="Q2956" s="20" t="str">
        <f t="shared" si="272"/>
        <v>20/09/2025</v>
      </c>
      <c r="R2956" s="13" t="str">
        <f t="shared" si="273"/>
        <v>03</v>
      </c>
      <c r="S2956" s="13" t="str">
        <f t="shared" si="274"/>
        <v>Sat</v>
      </c>
    </row>
    <row r="2957" spans="1:19" x14ac:dyDescent="0.25">
      <c r="A2957" s="58">
        <v>45919.958287037036</v>
      </c>
      <c r="B2957" s="59">
        <v>444761320</v>
      </c>
      <c r="C2957" s="38" t="s">
        <v>36</v>
      </c>
      <c r="D2957" s="38" t="s">
        <v>37</v>
      </c>
      <c r="E2957" s="38" t="s">
        <v>45</v>
      </c>
      <c r="F2957" s="38" t="s">
        <v>120</v>
      </c>
      <c r="G2957" s="35">
        <v>3684.53</v>
      </c>
      <c r="H2957" s="59">
        <v>443989321</v>
      </c>
      <c r="I2957" s="35">
        <v>0</v>
      </c>
      <c r="J2957" s="35">
        <v>0</v>
      </c>
      <c r="K2957" s="35">
        <v>0</v>
      </c>
      <c r="L2957" s="35">
        <v>0</v>
      </c>
      <c r="M2957" s="35">
        <v>9966.0400000000009</v>
      </c>
      <c r="N2957" s="38" t="s">
        <v>93</v>
      </c>
      <c r="O2957" s="14">
        <f t="shared" si="270"/>
        <v>45919.958287037036</v>
      </c>
      <c r="P2957" s="19">
        <f t="shared" si="271"/>
        <v>45920.166620370372</v>
      </c>
      <c r="Q2957" s="20" t="str">
        <f t="shared" si="272"/>
        <v>20/09/2025</v>
      </c>
      <c r="R2957" s="13" t="str">
        <f t="shared" si="273"/>
        <v>03</v>
      </c>
      <c r="S2957" s="13" t="str">
        <f t="shared" si="274"/>
        <v>Sat</v>
      </c>
    </row>
    <row r="2958" spans="1:19" x14ac:dyDescent="0.25">
      <c r="A2958" s="60">
        <v>45919.958553240744</v>
      </c>
      <c r="B2958" s="61">
        <v>444761623</v>
      </c>
      <c r="C2958" s="37" t="s">
        <v>36</v>
      </c>
      <c r="D2958" s="37" t="s">
        <v>38</v>
      </c>
      <c r="E2958" s="37" t="s">
        <v>46</v>
      </c>
      <c r="F2958" s="37" t="s">
        <v>120</v>
      </c>
      <c r="G2958" s="36">
        <v>3683.75</v>
      </c>
      <c r="H2958" s="61">
        <v>443989624</v>
      </c>
      <c r="I2958" s="36">
        <v>0</v>
      </c>
      <c r="J2958" s="36">
        <v>0</v>
      </c>
      <c r="K2958" s="36">
        <v>0</v>
      </c>
      <c r="L2958" s="36">
        <v>2.2599999999999998</v>
      </c>
      <c r="M2958" s="36">
        <v>9968.2999999999993</v>
      </c>
      <c r="N2958" s="37" t="s">
        <v>1964</v>
      </c>
      <c r="O2958" s="14">
        <f t="shared" si="270"/>
        <v>45919.958553240744</v>
      </c>
      <c r="P2958" s="19">
        <f t="shared" si="271"/>
        <v>45920.166886574079</v>
      </c>
      <c r="Q2958" s="20" t="str">
        <f t="shared" si="272"/>
        <v>20/09/2025</v>
      </c>
      <c r="R2958" s="13" t="str">
        <f t="shared" si="273"/>
        <v>04</v>
      </c>
      <c r="S2958" s="13" t="str">
        <f t="shared" si="274"/>
        <v>Sat</v>
      </c>
    </row>
    <row r="2959" spans="1:19" x14ac:dyDescent="0.25">
      <c r="A2959" s="58">
        <v>45919.958993055552</v>
      </c>
      <c r="B2959" s="59">
        <v>444761755</v>
      </c>
      <c r="C2959" s="38" t="s">
        <v>36</v>
      </c>
      <c r="D2959" s="38" t="s">
        <v>37</v>
      </c>
      <c r="E2959" s="38" t="s">
        <v>45</v>
      </c>
      <c r="F2959" s="38" t="s">
        <v>120</v>
      </c>
      <c r="G2959" s="35">
        <v>3683.72</v>
      </c>
      <c r="H2959" s="59">
        <v>443989758</v>
      </c>
      <c r="I2959" s="35">
        <v>0</v>
      </c>
      <c r="J2959" s="35">
        <v>0</v>
      </c>
      <c r="K2959" s="35">
        <v>0</v>
      </c>
      <c r="L2959" s="35">
        <v>0</v>
      </c>
      <c r="M2959" s="35">
        <v>9968.2999999999993</v>
      </c>
      <c r="N2959" s="38" t="s">
        <v>74</v>
      </c>
      <c r="O2959" s="14">
        <f t="shared" si="270"/>
        <v>45919.958993055552</v>
      </c>
      <c r="P2959" s="19">
        <f t="shared" si="271"/>
        <v>45920.167326388888</v>
      </c>
      <c r="Q2959" s="20" t="str">
        <f t="shared" si="272"/>
        <v>20/09/2025</v>
      </c>
      <c r="R2959" s="13" t="str">
        <f t="shared" si="273"/>
        <v>04</v>
      </c>
      <c r="S2959" s="13" t="str">
        <f t="shared" si="274"/>
        <v>Sat</v>
      </c>
    </row>
    <row r="2960" spans="1:19" x14ac:dyDescent="0.25">
      <c r="A2960" s="60">
        <v>45919.96020833333</v>
      </c>
      <c r="B2960" s="61">
        <v>444762018</v>
      </c>
      <c r="C2960" s="37" t="s">
        <v>36</v>
      </c>
      <c r="D2960" s="37" t="s">
        <v>38</v>
      </c>
      <c r="E2960" s="37" t="s">
        <v>46</v>
      </c>
      <c r="F2960" s="37" t="s">
        <v>120</v>
      </c>
      <c r="G2960" s="36">
        <v>3682.57</v>
      </c>
      <c r="H2960" s="61">
        <v>443990017</v>
      </c>
      <c r="I2960" s="36">
        <v>0</v>
      </c>
      <c r="J2960" s="36">
        <v>0</v>
      </c>
      <c r="K2960" s="36">
        <v>0</v>
      </c>
      <c r="L2960" s="36">
        <v>-1.51</v>
      </c>
      <c r="M2960" s="36">
        <v>9966.7900000000009</v>
      </c>
      <c r="N2960" s="37" t="s">
        <v>1965</v>
      </c>
      <c r="O2960" s="14">
        <f t="shared" si="270"/>
        <v>45919.96020833333</v>
      </c>
      <c r="P2960" s="19">
        <f t="shared" si="271"/>
        <v>45920.168541666666</v>
      </c>
      <c r="Q2960" s="20" t="str">
        <f t="shared" si="272"/>
        <v>20/09/2025</v>
      </c>
      <c r="R2960" s="13" t="str">
        <f t="shared" si="273"/>
        <v>04</v>
      </c>
      <c r="S2960" s="13" t="str">
        <f t="shared" si="274"/>
        <v>Sat</v>
      </c>
    </row>
    <row r="2961" spans="1:19" x14ac:dyDescent="0.25">
      <c r="A2961" s="58">
        <v>45919.962106481478</v>
      </c>
      <c r="B2961" s="59">
        <v>444762405</v>
      </c>
      <c r="C2961" s="38" t="s">
        <v>36</v>
      </c>
      <c r="D2961" s="38" t="s">
        <v>38</v>
      </c>
      <c r="E2961" s="38" t="s">
        <v>45</v>
      </c>
      <c r="F2961" s="38" t="s">
        <v>120</v>
      </c>
      <c r="G2961" s="35">
        <v>3683.2</v>
      </c>
      <c r="H2961" s="59">
        <v>443990395</v>
      </c>
      <c r="I2961" s="35">
        <v>0</v>
      </c>
      <c r="J2961" s="35">
        <v>0</v>
      </c>
      <c r="K2961" s="35">
        <v>0</v>
      </c>
      <c r="L2961" s="35">
        <v>0</v>
      </c>
      <c r="M2961" s="35">
        <v>9966.7900000000009</v>
      </c>
      <c r="N2961" s="38" t="s">
        <v>109</v>
      </c>
      <c r="O2961" s="14">
        <f t="shared" si="270"/>
        <v>45919.962106481478</v>
      </c>
      <c r="P2961" s="19">
        <f t="shared" si="271"/>
        <v>45920.170439814814</v>
      </c>
      <c r="Q2961" s="20" t="str">
        <f t="shared" si="272"/>
        <v>20/09/2025</v>
      </c>
      <c r="R2961" s="13" t="str">
        <f t="shared" si="273"/>
        <v>04</v>
      </c>
      <c r="S2961" s="13" t="str">
        <f t="shared" si="274"/>
        <v>Sat</v>
      </c>
    </row>
    <row r="2962" spans="1:19" x14ac:dyDescent="0.25">
      <c r="A2962" s="60">
        <v>45919.962106481478</v>
      </c>
      <c r="B2962" s="61">
        <v>444762406</v>
      </c>
      <c r="C2962" s="37" t="s">
        <v>36</v>
      </c>
      <c r="D2962" s="37" t="s">
        <v>38</v>
      </c>
      <c r="E2962" s="37" t="s">
        <v>45</v>
      </c>
      <c r="F2962" s="37" t="s">
        <v>120</v>
      </c>
      <c r="G2962" s="36">
        <v>3683.2</v>
      </c>
      <c r="H2962" s="61">
        <v>443990396</v>
      </c>
      <c r="I2962" s="36">
        <v>0</v>
      </c>
      <c r="J2962" s="36">
        <v>0</v>
      </c>
      <c r="K2962" s="36">
        <v>0</v>
      </c>
      <c r="L2962" s="36">
        <v>0</v>
      </c>
      <c r="M2962" s="36">
        <v>9966.7900000000009</v>
      </c>
      <c r="N2962" s="37" t="s">
        <v>108</v>
      </c>
      <c r="O2962" s="14">
        <f t="shared" si="270"/>
        <v>45919.962106481478</v>
      </c>
      <c r="P2962" s="19">
        <f t="shared" si="271"/>
        <v>45920.170439814814</v>
      </c>
      <c r="Q2962" s="20" t="str">
        <f t="shared" si="272"/>
        <v>20/09/2025</v>
      </c>
      <c r="R2962" s="13" t="str">
        <f t="shared" si="273"/>
        <v>04</v>
      </c>
      <c r="S2962" s="13" t="str">
        <f t="shared" si="274"/>
        <v>Sat</v>
      </c>
    </row>
    <row r="2963" spans="1:19" x14ac:dyDescent="0.25">
      <c r="A2963" s="58">
        <v>45919.962685185186</v>
      </c>
      <c r="B2963" s="59">
        <v>444762523</v>
      </c>
      <c r="C2963" s="38" t="s">
        <v>36</v>
      </c>
      <c r="D2963" s="38" t="s">
        <v>38</v>
      </c>
      <c r="E2963" s="38" t="s">
        <v>45</v>
      </c>
      <c r="F2963" s="38" t="s">
        <v>120</v>
      </c>
      <c r="G2963" s="35">
        <v>3682.96</v>
      </c>
      <c r="H2963" s="59">
        <v>443990511</v>
      </c>
      <c r="I2963" s="35">
        <v>0</v>
      </c>
      <c r="J2963" s="35">
        <v>0</v>
      </c>
      <c r="K2963" s="35">
        <v>0</v>
      </c>
      <c r="L2963" s="35">
        <v>0</v>
      </c>
      <c r="M2963" s="35">
        <v>9966.7900000000009</v>
      </c>
      <c r="N2963" s="38" t="s">
        <v>77</v>
      </c>
      <c r="O2963" s="14">
        <f t="shared" si="270"/>
        <v>45919.962685185186</v>
      </c>
      <c r="P2963" s="19">
        <f t="shared" si="271"/>
        <v>45920.171018518522</v>
      </c>
      <c r="Q2963" s="20" t="str">
        <f t="shared" si="272"/>
        <v>20/09/2025</v>
      </c>
      <c r="R2963" s="13" t="str">
        <f t="shared" si="273"/>
        <v>04</v>
      </c>
      <c r="S2963" s="13" t="str">
        <f t="shared" si="274"/>
        <v>Sat</v>
      </c>
    </row>
    <row r="2964" spans="1:19" x14ac:dyDescent="0.25">
      <c r="A2964" s="60">
        <v>45919.962685185186</v>
      </c>
      <c r="B2964" s="61">
        <v>444762529</v>
      </c>
      <c r="C2964" s="37" t="s">
        <v>36</v>
      </c>
      <c r="D2964" s="37" t="s">
        <v>38</v>
      </c>
      <c r="E2964" s="37" t="s">
        <v>45</v>
      </c>
      <c r="F2964" s="37" t="s">
        <v>120</v>
      </c>
      <c r="G2964" s="36">
        <v>3682.95</v>
      </c>
      <c r="H2964" s="61">
        <v>443990517</v>
      </c>
      <c r="I2964" s="36">
        <v>0</v>
      </c>
      <c r="J2964" s="36">
        <v>0</v>
      </c>
      <c r="K2964" s="36">
        <v>0</v>
      </c>
      <c r="L2964" s="36">
        <v>0</v>
      </c>
      <c r="M2964" s="36">
        <v>9966.7900000000009</v>
      </c>
      <c r="N2964" s="37" t="s">
        <v>47</v>
      </c>
      <c r="O2964" s="14">
        <f t="shared" si="270"/>
        <v>45919.962685185186</v>
      </c>
      <c r="P2964" s="19">
        <f t="shared" si="271"/>
        <v>45920.171018518522</v>
      </c>
      <c r="Q2964" s="20" t="str">
        <f t="shared" si="272"/>
        <v>20/09/2025</v>
      </c>
      <c r="R2964" s="13" t="str">
        <f t="shared" si="273"/>
        <v>04</v>
      </c>
      <c r="S2964" s="13" t="str">
        <f t="shared" si="274"/>
        <v>Sat</v>
      </c>
    </row>
    <row r="2965" spans="1:19" x14ac:dyDescent="0.25">
      <c r="A2965" s="58">
        <v>45919.962685185186</v>
      </c>
      <c r="B2965" s="59">
        <v>444762530</v>
      </c>
      <c r="C2965" s="38" t="s">
        <v>36</v>
      </c>
      <c r="D2965" s="38" t="s">
        <v>38</v>
      </c>
      <c r="E2965" s="38" t="s">
        <v>45</v>
      </c>
      <c r="F2965" s="38" t="s">
        <v>120</v>
      </c>
      <c r="G2965" s="35">
        <v>3682.97</v>
      </c>
      <c r="H2965" s="59">
        <v>443990518</v>
      </c>
      <c r="I2965" s="35">
        <v>0</v>
      </c>
      <c r="J2965" s="35">
        <v>0</v>
      </c>
      <c r="K2965" s="35">
        <v>0</v>
      </c>
      <c r="L2965" s="35">
        <v>0</v>
      </c>
      <c r="M2965" s="35">
        <v>9966.7900000000009</v>
      </c>
      <c r="N2965" s="38" t="s">
        <v>52</v>
      </c>
      <c r="O2965" s="14">
        <f t="shared" si="270"/>
        <v>45919.962685185186</v>
      </c>
      <c r="P2965" s="19">
        <f t="shared" si="271"/>
        <v>45920.171018518522</v>
      </c>
      <c r="Q2965" s="20" t="str">
        <f t="shared" si="272"/>
        <v>20/09/2025</v>
      </c>
      <c r="R2965" s="13" t="str">
        <f t="shared" si="273"/>
        <v>04</v>
      </c>
      <c r="S2965" s="13" t="str">
        <f t="shared" si="274"/>
        <v>Sat</v>
      </c>
    </row>
    <row r="2966" spans="1:19" x14ac:dyDescent="0.25">
      <c r="A2966" s="60">
        <v>45919.962685185186</v>
      </c>
      <c r="B2966" s="61">
        <v>444762533</v>
      </c>
      <c r="C2966" s="37" t="s">
        <v>36</v>
      </c>
      <c r="D2966" s="37" t="s">
        <v>38</v>
      </c>
      <c r="E2966" s="37" t="s">
        <v>45</v>
      </c>
      <c r="F2966" s="37" t="s">
        <v>120</v>
      </c>
      <c r="G2966" s="36">
        <v>3682.97</v>
      </c>
      <c r="H2966" s="61">
        <v>443990521</v>
      </c>
      <c r="I2966" s="36">
        <v>0</v>
      </c>
      <c r="J2966" s="36">
        <v>0</v>
      </c>
      <c r="K2966" s="36">
        <v>0</v>
      </c>
      <c r="L2966" s="36">
        <v>0</v>
      </c>
      <c r="M2966" s="36">
        <v>9966.7900000000009</v>
      </c>
      <c r="N2966" s="37" t="s">
        <v>48</v>
      </c>
      <c r="O2966" s="14">
        <f t="shared" si="270"/>
        <v>45919.962685185186</v>
      </c>
      <c r="P2966" s="19">
        <f t="shared" si="271"/>
        <v>45920.171018518522</v>
      </c>
      <c r="Q2966" s="20" t="str">
        <f t="shared" si="272"/>
        <v>20/09/2025</v>
      </c>
      <c r="R2966" s="13" t="str">
        <f t="shared" si="273"/>
        <v>04</v>
      </c>
      <c r="S2966" s="13" t="str">
        <f t="shared" si="274"/>
        <v>Sat</v>
      </c>
    </row>
    <row r="2967" spans="1:19" x14ac:dyDescent="0.25">
      <c r="A2967" s="58">
        <v>45919.968078703707</v>
      </c>
      <c r="B2967" s="59">
        <v>444763687</v>
      </c>
      <c r="C2967" s="38" t="s">
        <v>36</v>
      </c>
      <c r="D2967" s="38" t="s">
        <v>38</v>
      </c>
      <c r="E2967" s="38" t="s">
        <v>46</v>
      </c>
      <c r="F2967" s="38" t="s">
        <v>120</v>
      </c>
      <c r="G2967" s="35">
        <v>3681.69</v>
      </c>
      <c r="H2967" s="59">
        <v>443991652</v>
      </c>
      <c r="I2967" s="35">
        <v>0</v>
      </c>
      <c r="J2967" s="35">
        <v>0</v>
      </c>
      <c r="K2967" s="35">
        <v>0</v>
      </c>
      <c r="L2967" s="35">
        <v>-3.14</v>
      </c>
      <c r="M2967" s="35">
        <v>9963.65</v>
      </c>
      <c r="N2967" s="38" t="s">
        <v>1966</v>
      </c>
      <c r="O2967" s="14">
        <f t="shared" si="270"/>
        <v>45919.968078703707</v>
      </c>
      <c r="P2967" s="19">
        <f t="shared" si="271"/>
        <v>45920.176412037043</v>
      </c>
      <c r="Q2967" s="20" t="str">
        <f t="shared" si="272"/>
        <v>20/09/2025</v>
      </c>
      <c r="R2967" s="13" t="str">
        <f t="shared" si="273"/>
        <v>04</v>
      </c>
      <c r="S2967" s="13" t="str">
        <f t="shared" si="274"/>
        <v>Sat</v>
      </c>
    </row>
    <row r="2968" spans="1:19" x14ac:dyDescent="0.25">
      <c r="A2968" s="60">
        <v>45919.968078703707</v>
      </c>
      <c r="B2968" s="61">
        <v>444763688</v>
      </c>
      <c r="C2968" s="37" t="s">
        <v>36</v>
      </c>
      <c r="D2968" s="37" t="s">
        <v>38</v>
      </c>
      <c r="E2968" s="37" t="s">
        <v>46</v>
      </c>
      <c r="F2968" s="37" t="s">
        <v>120</v>
      </c>
      <c r="G2968" s="36">
        <v>3681.69</v>
      </c>
      <c r="H2968" s="61">
        <v>443991653</v>
      </c>
      <c r="I2968" s="36">
        <v>0</v>
      </c>
      <c r="J2968" s="36">
        <v>0</v>
      </c>
      <c r="K2968" s="36">
        <v>0</v>
      </c>
      <c r="L2968" s="36">
        <v>-3.14</v>
      </c>
      <c r="M2968" s="36">
        <v>9960.51</v>
      </c>
      <c r="N2968" s="37" t="s">
        <v>1966</v>
      </c>
      <c r="O2968" s="14">
        <f t="shared" si="270"/>
        <v>45919.968078703707</v>
      </c>
      <c r="P2968" s="19">
        <f t="shared" si="271"/>
        <v>45920.176412037043</v>
      </c>
      <c r="Q2968" s="20" t="str">
        <f t="shared" si="272"/>
        <v>20/09/2025</v>
      </c>
      <c r="R2968" s="13" t="str">
        <f t="shared" si="273"/>
        <v>04</v>
      </c>
      <c r="S2968" s="13" t="str">
        <f t="shared" si="274"/>
        <v>Sat</v>
      </c>
    </row>
    <row r="2969" spans="1:19" x14ac:dyDescent="0.25">
      <c r="A2969" s="58">
        <v>45919.968124999999</v>
      </c>
      <c r="B2969" s="59">
        <v>444763803</v>
      </c>
      <c r="C2969" s="38" t="s">
        <v>36</v>
      </c>
      <c r="D2969" s="38" t="s">
        <v>38</v>
      </c>
      <c r="E2969" s="38" t="s">
        <v>45</v>
      </c>
      <c r="F2969" s="38" t="s">
        <v>120</v>
      </c>
      <c r="G2969" s="35">
        <v>3681.77</v>
      </c>
      <c r="H2969" s="59">
        <v>443991768</v>
      </c>
      <c r="I2969" s="35">
        <v>0</v>
      </c>
      <c r="J2969" s="35">
        <v>0</v>
      </c>
      <c r="K2969" s="35">
        <v>0</v>
      </c>
      <c r="L2969" s="35">
        <v>0</v>
      </c>
      <c r="M2969" s="35">
        <v>9960.51</v>
      </c>
      <c r="N2969" s="38" t="s">
        <v>116</v>
      </c>
      <c r="O2969" s="14">
        <f t="shared" si="270"/>
        <v>45919.968124999999</v>
      </c>
      <c r="P2969" s="19">
        <f t="shared" si="271"/>
        <v>45920.176458333335</v>
      </c>
      <c r="Q2969" s="20" t="str">
        <f t="shared" si="272"/>
        <v>20/09/2025</v>
      </c>
      <c r="R2969" s="13" t="str">
        <f t="shared" si="273"/>
        <v>04</v>
      </c>
      <c r="S2969" s="13" t="str">
        <f t="shared" si="274"/>
        <v>Sat</v>
      </c>
    </row>
    <row r="2970" spans="1:19" x14ac:dyDescent="0.25">
      <c r="A2970" s="60">
        <v>45919.968124999999</v>
      </c>
      <c r="B2970" s="61">
        <v>444763805</v>
      </c>
      <c r="C2970" s="37" t="s">
        <v>36</v>
      </c>
      <c r="D2970" s="37" t="s">
        <v>38</v>
      </c>
      <c r="E2970" s="37" t="s">
        <v>45</v>
      </c>
      <c r="F2970" s="37" t="s">
        <v>120</v>
      </c>
      <c r="G2970" s="36">
        <v>3681.77</v>
      </c>
      <c r="H2970" s="61">
        <v>443991770</v>
      </c>
      <c r="I2970" s="36">
        <v>0</v>
      </c>
      <c r="J2970" s="36">
        <v>0</v>
      </c>
      <c r="K2970" s="36">
        <v>0</v>
      </c>
      <c r="L2970" s="36">
        <v>0</v>
      </c>
      <c r="M2970" s="36">
        <v>9960.51</v>
      </c>
      <c r="N2970" s="37" t="s">
        <v>1385</v>
      </c>
      <c r="O2970" s="14">
        <f t="shared" si="270"/>
        <v>45919.968124999999</v>
      </c>
      <c r="P2970" s="19">
        <f t="shared" si="271"/>
        <v>45920.176458333335</v>
      </c>
      <c r="Q2970" s="20" t="str">
        <f t="shared" si="272"/>
        <v>20/09/2025</v>
      </c>
      <c r="R2970" s="13" t="str">
        <f t="shared" si="273"/>
        <v>04</v>
      </c>
      <c r="S2970" s="13" t="str">
        <f t="shared" si="274"/>
        <v>Sat</v>
      </c>
    </row>
    <row r="2971" spans="1:19" x14ac:dyDescent="0.25">
      <c r="A2971" s="58">
        <v>45919.968460648146</v>
      </c>
      <c r="B2971" s="59">
        <v>444764004</v>
      </c>
      <c r="C2971" s="38" t="s">
        <v>36</v>
      </c>
      <c r="D2971" s="38" t="s">
        <v>38</v>
      </c>
      <c r="E2971" s="38" t="s">
        <v>46</v>
      </c>
      <c r="F2971" s="38" t="s">
        <v>120</v>
      </c>
      <c r="G2971" s="35">
        <v>3681.51</v>
      </c>
      <c r="H2971" s="59">
        <v>443991968</v>
      </c>
      <c r="I2971" s="35">
        <v>0</v>
      </c>
      <c r="J2971" s="35">
        <v>0</v>
      </c>
      <c r="K2971" s="35">
        <v>0</v>
      </c>
      <c r="L2971" s="35">
        <v>-3.02</v>
      </c>
      <c r="M2971" s="35">
        <v>9957.49</v>
      </c>
      <c r="N2971" s="38" t="s">
        <v>1967</v>
      </c>
      <c r="O2971" s="14">
        <f t="shared" si="270"/>
        <v>45919.968460648146</v>
      </c>
      <c r="P2971" s="19">
        <f t="shared" si="271"/>
        <v>45920.176793981482</v>
      </c>
      <c r="Q2971" s="20" t="str">
        <f t="shared" si="272"/>
        <v>20/09/2025</v>
      </c>
      <c r="R2971" s="13" t="str">
        <f t="shared" si="273"/>
        <v>04</v>
      </c>
      <c r="S2971" s="13" t="str">
        <f t="shared" si="274"/>
        <v>Sat</v>
      </c>
    </row>
    <row r="2972" spans="1:19" x14ac:dyDescent="0.25">
      <c r="A2972" s="60">
        <v>45919.968460648146</v>
      </c>
      <c r="B2972" s="61">
        <v>444764005</v>
      </c>
      <c r="C2972" s="37" t="s">
        <v>36</v>
      </c>
      <c r="D2972" s="37" t="s">
        <v>38</v>
      </c>
      <c r="E2972" s="37" t="s">
        <v>46</v>
      </c>
      <c r="F2972" s="37" t="s">
        <v>120</v>
      </c>
      <c r="G2972" s="36">
        <v>3681.51</v>
      </c>
      <c r="H2972" s="61">
        <v>443991970</v>
      </c>
      <c r="I2972" s="36">
        <v>0</v>
      </c>
      <c r="J2972" s="36">
        <v>0</v>
      </c>
      <c r="K2972" s="36">
        <v>0</v>
      </c>
      <c r="L2972" s="36">
        <v>-3.02</v>
      </c>
      <c r="M2972" s="36">
        <v>9954.4699999999993</v>
      </c>
      <c r="N2972" s="37" t="s">
        <v>1967</v>
      </c>
      <c r="O2972" s="14">
        <f t="shared" si="270"/>
        <v>45919.968460648146</v>
      </c>
      <c r="P2972" s="19">
        <f t="shared" si="271"/>
        <v>45920.176793981482</v>
      </c>
      <c r="Q2972" s="20" t="str">
        <f t="shared" si="272"/>
        <v>20/09/2025</v>
      </c>
      <c r="R2972" s="13" t="str">
        <f t="shared" si="273"/>
        <v>04</v>
      </c>
      <c r="S2972" s="13" t="str">
        <f t="shared" si="274"/>
        <v>Sat</v>
      </c>
    </row>
    <row r="2973" spans="1:19" x14ac:dyDescent="0.25">
      <c r="A2973" s="58">
        <v>45919.968472222223</v>
      </c>
      <c r="B2973" s="59">
        <v>444764043</v>
      </c>
      <c r="C2973" s="38" t="s">
        <v>36</v>
      </c>
      <c r="D2973" s="38" t="s">
        <v>37</v>
      </c>
      <c r="E2973" s="38" t="s">
        <v>46</v>
      </c>
      <c r="F2973" s="38" t="s">
        <v>120</v>
      </c>
      <c r="G2973" s="35">
        <v>3681.69</v>
      </c>
      <c r="H2973" s="59">
        <v>443992007</v>
      </c>
      <c r="I2973" s="35">
        <v>0</v>
      </c>
      <c r="J2973" s="35">
        <v>0</v>
      </c>
      <c r="K2973" s="35">
        <v>0</v>
      </c>
      <c r="L2973" s="35">
        <v>1.51</v>
      </c>
      <c r="M2973" s="35">
        <v>9955.98</v>
      </c>
      <c r="N2973" s="38" t="s">
        <v>1968</v>
      </c>
      <c r="O2973" s="14">
        <f t="shared" si="270"/>
        <v>45919.968472222223</v>
      </c>
      <c r="P2973" s="19">
        <f t="shared" si="271"/>
        <v>45920.176805555559</v>
      </c>
      <c r="Q2973" s="20" t="str">
        <f t="shared" si="272"/>
        <v>20/09/2025</v>
      </c>
      <c r="R2973" s="13" t="str">
        <f t="shared" si="273"/>
        <v>04</v>
      </c>
      <c r="S2973" s="13" t="str">
        <f t="shared" si="274"/>
        <v>Sat</v>
      </c>
    </row>
    <row r="2974" spans="1:19" x14ac:dyDescent="0.25">
      <c r="A2974" s="60">
        <v>45919.968472222223</v>
      </c>
      <c r="B2974" s="61">
        <v>444764044</v>
      </c>
      <c r="C2974" s="37" t="s">
        <v>36</v>
      </c>
      <c r="D2974" s="37" t="s">
        <v>37</v>
      </c>
      <c r="E2974" s="37" t="s">
        <v>46</v>
      </c>
      <c r="F2974" s="37" t="s">
        <v>120</v>
      </c>
      <c r="G2974" s="36">
        <v>3681.69</v>
      </c>
      <c r="H2974" s="61">
        <v>443992008</v>
      </c>
      <c r="I2974" s="36">
        <v>0</v>
      </c>
      <c r="J2974" s="36">
        <v>0</v>
      </c>
      <c r="K2974" s="36">
        <v>0</v>
      </c>
      <c r="L2974" s="36">
        <v>1.51</v>
      </c>
      <c r="M2974" s="36">
        <v>9957.49</v>
      </c>
      <c r="N2974" s="37" t="s">
        <v>1968</v>
      </c>
      <c r="O2974" s="14">
        <f t="shared" si="270"/>
        <v>45919.968472222223</v>
      </c>
      <c r="P2974" s="19">
        <f t="shared" si="271"/>
        <v>45920.176805555559</v>
      </c>
      <c r="Q2974" s="20" t="str">
        <f t="shared" si="272"/>
        <v>20/09/2025</v>
      </c>
      <c r="R2974" s="13" t="str">
        <f t="shared" si="273"/>
        <v>04</v>
      </c>
      <c r="S2974" s="13" t="str">
        <f t="shared" si="274"/>
        <v>Sat</v>
      </c>
    </row>
    <row r="2975" spans="1:19" x14ac:dyDescent="0.25">
      <c r="A2975" s="58">
        <v>45919.969282407408</v>
      </c>
      <c r="B2975" s="59">
        <v>444764316</v>
      </c>
      <c r="C2975" s="38" t="s">
        <v>36</v>
      </c>
      <c r="D2975" s="38" t="s">
        <v>38</v>
      </c>
      <c r="E2975" s="38" t="s">
        <v>45</v>
      </c>
      <c r="F2975" s="38" t="s">
        <v>120</v>
      </c>
      <c r="G2975" s="35">
        <v>3681.83</v>
      </c>
      <c r="H2975" s="59">
        <v>443992276</v>
      </c>
      <c r="I2975" s="35">
        <v>0</v>
      </c>
      <c r="J2975" s="35">
        <v>0</v>
      </c>
      <c r="K2975" s="35">
        <v>0</v>
      </c>
      <c r="L2975" s="35">
        <v>0</v>
      </c>
      <c r="M2975" s="35">
        <v>9957.49</v>
      </c>
      <c r="N2975" s="38" t="s">
        <v>108</v>
      </c>
      <c r="O2975" s="14">
        <f t="shared" si="270"/>
        <v>45919.969282407408</v>
      </c>
      <c r="P2975" s="19">
        <f t="shared" si="271"/>
        <v>45920.177615740744</v>
      </c>
      <c r="Q2975" s="20" t="str">
        <f t="shared" si="272"/>
        <v>20/09/2025</v>
      </c>
      <c r="R2975" s="13" t="str">
        <f t="shared" si="273"/>
        <v>04</v>
      </c>
      <c r="S2975" s="13" t="str">
        <f t="shared" si="274"/>
        <v>Sat</v>
      </c>
    </row>
    <row r="2976" spans="1:19" x14ac:dyDescent="0.25">
      <c r="A2976" s="60">
        <v>45919.969282407408</v>
      </c>
      <c r="B2976" s="61">
        <v>444764317</v>
      </c>
      <c r="C2976" s="37" t="s">
        <v>36</v>
      </c>
      <c r="D2976" s="37" t="s">
        <v>38</v>
      </c>
      <c r="E2976" s="37" t="s">
        <v>45</v>
      </c>
      <c r="F2976" s="37" t="s">
        <v>120</v>
      </c>
      <c r="G2976" s="36">
        <v>3681.83</v>
      </c>
      <c r="H2976" s="61">
        <v>443992277</v>
      </c>
      <c r="I2976" s="36">
        <v>0</v>
      </c>
      <c r="J2976" s="36">
        <v>0</v>
      </c>
      <c r="K2976" s="36">
        <v>0</v>
      </c>
      <c r="L2976" s="36">
        <v>0</v>
      </c>
      <c r="M2976" s="36">
        <v>9957.49</v>
      </c>
      <c r="N2976" s="37" t="s">
        <v>109</v>
      </c>
      <c r="O2976" s="14">
        <f t="shared" si="270"/>
        <v>45919.969282407408</v>
      </c>
      <c r="P2976" s="19">
        <f t="shared" si="271"/>
        <v>45920.177615740744</v>
      </c>
      <c r="Q2976" s="20" t="str">
        <f t="shared" si="272"/>
        <v>20/09/2025</v>
      </c>
      <c r="R2976" s="13" t="str">
        <f t="shared" si="273"/>
        <v>04</v>
      </c>
      <c r="S2976" s="13" t="str">
        <f t="shared" si="274"/>
        <v>Sat</v>
      </c>
    </row>
    <row r="2977" spans="1:19" x14ac:dyDescent="0.25">
      <c r="A2977" s="58">
        <v>45919.969456018516</v>
      </c>
      <c r="B2977" s="59">
        <v>444764400</v>
      </c>
      <c r="C2977" s="38" t="s">
        <v>36</v>
      </c>
      <c r="D2977" s="38" t="s">
        <v>37</v>
      </c>
      <c r="E2977" s="38" t="s">
        <v>46</v>
      </c>
      <c r="F2977" s="38" t="s">
        <v>120</v>
      </c>
      <c r="G2977" s="35">
        <v>3681.45</v>
      </c>
      <c r="H2977" s="59">
        <v>443992357</v>
      </c>
      <c r="I2977" s="35">
        <v>0</v>
      </c>
      <c r="J2977" s="35">
        <v>0</v>
      </c>
      <c r="K2977" s="35">
        <v>0</v>
      </c>
      <c r="L2977" s="35">
        <v>1.51</v>
      </c>
      <c r="M2977" s="35">
        <v>9959</v>
      </c>
      <c r="N2977" s="38" t="s">
        <v>1969</v>
      </c>
      <c r="O2977" s="14">
        <f t="shared" si="270"/>
        <v>45919.969456018516</v>
      </c>
      <c r="P2977" s="19">
        <f t="shared" si="271"/>
        <v>45920.177789351852</v>
      </c>
      <c r="Q2977" s="20" t="str">
        <f t="shared" si="272"/>
        <v>20/09/2025</v>
      </c>
      <c r="R2977" s="13" t="str">
        <f t="shared" si="273"/>
        <v>04</v>
      </c>
      <c r="S2977" s="13" t="str">
        <f t="shared" si="274"/>
        <v>Sat</v>
      </c>
    </row>
    <row r="2978" spans="1:19" x14ac:dyDescent="0.25">
      <c r="A2978" s="60">
        <v>45919.969456018516</v>
      </c>
      <c r="B2978" s="61">
        <v>444764422</v>
      </c>
      <c r="C2978" s="37" t="s">
        <v>36</v>
      </c>
      <c r="D2978" s="37" t="s">
        <v>38</v>
      </c>
      <c r="E2978" s="37" t="s">
        <v>46</v>
      </c>
      <c r="F2978" s="37" t="s">
        <v>120</v>
      </c>
      <c r="G2978" s="36">
        <v>3681.08</v>
      </c>
      <c r="H2978" s="61">
        <v>443992379</v>
      </c>
      <c r="I2978" s="36">
        <v>0</v>
      </c>
      <c r="J2978" s="36">
        <v>0</v>
      </c>
      <c r="K2978" s="36">
        <v>0</v>
      </c>
      <c r="L2978" s="36">
        <v>-3.11</v>
      </c>
      <c r="M2978" s="36">
        <v>9955.89</v>
      </c>
      <c r="N2978" s="37" t="s">
        <v>1970</v>
      </c>
      <c r="O2978" s="14">
        <f t="shared" si="270"/>
        <v>45919.969456018516</v>
      </c>
      <c r="P2978" s="19">
        <f t="shared" si="271"/>
        <v>45920.177789351852</v>
      </c>
      <c r="Q2978" s="20" t="str">
        <f t="shared" si="272"/>
        <v>20/09/2025</v>
      </c>
      <c r="R2978" s="13" t="str">
        <f t="shared" si="273"/>
        <v>04</v>
      </c>
      <c r="S2978" s="13" t="str">
        <f t="shared" si="274"/>
        <v>Sat</v>
      </c>
    </row>
    <row r="2979" spans="1:19" x14ac:dyDescent="0.25">
      <c r="A2979" s="58">
        <v>45919.970902777779</v>
      </c>
      <c r="B2979" s="59">
        <v>444764895</v>
      </c>
      <c r="C2979" s="38" t="s">
        <v>36</v>
      </c>
      <c r="D2979" s="38" t="s">
        <v>38</v>
      </c>
      <c r="E2979" s="38" t="s">
        <v>45</v>
      </c>
      <c r="F2979" s="38" t="s">
        <v>120</v>
      </c>
      <c r="G2979" s="35">
        <v>3681.39</v>
      </c>
      <c r="H2979" s="59">
        <v>443992838</v>
      </c>
      <c r="I2979" s="35">
        <v>0</v>
      </c>
      <c r="J2979" s="35">
        <v>0</v>
      </c>
      <c r="K2979" s="35">
        <v>0</v>
      </c>
      <c r="L2979" s="35">
        <v>0</v>
      </c>
      <c r="M2979" s="35">
        <v>9955.89</v>
      </c>
      <c r="N2979" s="38" t="s">
        <v>1946</v>
      </c>
      <c r="O2979" s="14">
        <f t="shared" si="270"/>
        <v>45919.970902777779</v>
      </c>
      <c r="P2979" s="19">
        <f t="shared" si="271"/>
        <v>45920.179236111115</v>
      </c>
      <c r="Q2979" s="20" t="str">
        <f t="shared" si="272"/>
        <v>20/09/2025</v>
      </c>
      <c r="R2979" s="13" t="str">
        <f t="shared" si="273"/>
        <v>04</v>
      </c>
      <c r="S2979" s="13" t="str">
        <f t="shared" si="274"/>
        <v>Sat</v>
      </c>
    </row>
    <row r="2980" spans="1:19" x14ac:dyDescent="0.25">
      <c r="A2980" s="60">
        <v>45919.970902777779</v>
      </c>
      <c r="B2980" s="61">
        <v>444764896</v>
      </c>
      <c r="C2980" s="37" t="s">
        <v>36</v>
      </c>
      <c r="D2980" s="37" t="s">
        <v>38</v>
      </c>
      <c r="E2980" s="37" t="s">
        <v>45</v>
      </c>
      <c r="F2980" s="37" t="s">
        <v>120</v>
      </c>
      <c r="G2980" s="36">
        <v>3681.39</v>
      </c>
      <c r="H2980" s="61">
        <v>443992839</v>
      </c>
      <c r="I2980" s="36">
        <v>0</v>
      </c>
      <c r="J2980" s="36">
        <v>0</v>
      </c>
      <c r="K2980" s="36">
        <v>0</v>
      </c>
      <c r="L2980" s="36">
        <v>0</v>
      </c>
      <c r="M2980" s="36">
        <v>9955.89</v>
      </c>
      <c r="N2980" s="37" t="s">
        <v>77</v>
      </c>
      <c r="O2980" s="14">
        <f t="shared" si="270"/>
        <v>45919.970902777779</v>
      </c>
      <c r="P2980" s="19">
        <f t="shared" si="271"/>
        <v>45920.179236111115</v>
      </c>
      <c r="Q2980" s="20" t="str">
        <f t="shared" si="272"/>
        <v>20/09/2025</v>
      </c>
      <c r="R2980" s="13" t="str">
        <f t="shared" si="273"/>
        <v>04</v>
      </c>
      <c r="S2980" s="13" t="str">
        <f t="shared" si="274"/>
        <v>Sat</v>
      </c>
    </row>
    <row r="2981" spans="1:19" x14ac:dyDescent="0.25">
      <c r="A2981" s="58">
        <v>45919.972002314818</v>
      </c>
      <c r="B2981" s="59">
        <v>444765076</v>
      </c>
      <c r="C2981" s="38" t="s">
        <v>36</v>
      </c>
      <c r="D2981" s="38" t="s">
        <v>37</v>
      </c>
      <c r="E2981" s="38" t="s">
        <v>46</v>
      </c>
      <c r="F2981" s="38" t="s">
        <v>120</v>
      </c>
      <c r="G2981" s="35">
        <v>3681.82</v>
      </c>
      <c r="H2981" s="59">
        <v>443993008</v>
      </c>
      <c r="I2981" s="35">
        <v>0</v>
      </c>
      <c r="J2981" s="35">
        <v>0</v>
      </c>
      <c r="K2981" s="35">
        <v>0</v>
      </c>
      <c r="L2981" s="35">
        <v>1.1299999999999999</v>
      </c>
      <c r="M2981" s="35">
        <v>9957.02</v>
      </c>
      <c r="N2981" s="38" t="s">
        <v>1971</v>
      </c>
      <c r="O2981" s="14">
        <f t="shared" si="270"/>
        <v>45919.972002314818</v>
      </c>
      <c r="P2981" s="19">
        <f t="shared" si="271"/>
        <v>45920.180335648154</v>
      </c>
      <c r="Q2981" s="20" t="str">
        <f t="shared" si="272"/>
        <v>20/09/2025</v>
      </c>
      <c r="R2981" s="13" t="str">
        <f t="shared" si="273"/>
        <v>04</v>
      </c>
      <c r="S2981" s="13" t="str">
        <f t="shared" si="274"/>
        <v>Sat</v>
      </c>
    </row>
    <row r="2982" spans="1:19" x14ac:dyDescent="0.25">
      <c r="A2982" s="60">
        <v>45919.972002314818</v>
      </c>
      <c r="B2982" s="61">
        <v>444765077</v>
      </c>
      <c r="C2982" s="37" t="s">
        <v>36</v>
      </c>
      <c r="D2982" s="37" t="s">
        <v>37</v>
      </c>
      <c r="E2982" s="37" t="s">
        <v>46</v>
      </c>
      <c r="F2982" s="37" t="s">
        <v>120</v>
      </c>
      <c r="G2982" s="36">
        <v>3681.82</v>
      </c>
      <c r="H2982" s="61">
        <v>443993010</v>
      </c>
      <c r="I2982" s="36">
        <v>0</v>
      </c>
      <c r="J2982" s="36">
        <v>0</v>
      </c>
      <c r="K2982" s="36">
        <v>0</v>
      </c>
      <c r="L2982" s="36">
        <v>1.1499999999999999</v>
      </c>
      <c r="M2982" s="36">
        <v>9958.17</v>
      </c>
      <c r="N2982" s="37" t="s">
        <v>1971</v>
      </c>
      <c r="O2982" s="14">
        <f t="shared" si="270"/>
        <v>45919.972002314818</v>
      </c>
      <c r="P2982" s="19">
        <f t="shared" si="271"/>
        <v>45920.180335648154</v>
      </c>
      <c r="Q2982" s="20" t="str">
        <f t="shared" si="272"/>
        <v>20/09/2025</v>
      </c>
      <c r="R2982" s="13" t="str">
        <f t="shared" si="273"/>
        <v>04</v>
      </c>
      <c r="S2982" s="13" t="str">
        <f t="shared" si="274"/>
        <v>Sat</v>
      </c>
    </row>
    <row r="2983" spans="1:19" x14ac:dyDescent="0.25">
      <c r="A2983" s="58">
        <v>45919.972002314818</v>
      </c>
      <c r="B2983" s="59">
        <v>444765078</v>
      </c>
      <c r="C2983" s="38" t="s">
        <v>36</v>
      </c>
      <c r="D2983" s="38" t="s">
        <v>37</v>
      </c>
      <c r="E2983" s="38" t="s">
        <v>46</v>
      </c>
      <c r="F2983" s="38" t="s">
        <v>120</v>
      </c>
      <c r="G2983" s="35">
        <v>3681.82</v>
      </c>
      <c r="H2983" s="59">
        <v>443993011</v>
      </c>
      <c r="I2983" s="35">
        <v>0</v>
      </c>
      <c r="J2983" s="35">
        <v>0</v>
      </c>
      <c r="K2983" s="35">
        <v>0</v>
      </c>
      <c r="L2983" s="35">
        <v>1.1499999999999999</v>
      </c>
      <c r="M2983" s="35">
        <v>9959.32</v>
      </c>
      <c r="N2983" s="38" t="s">
        <v>1971</v>
      </c>
      <c r="O2983" s="14">
        <f t="shared" si="270"/>
        <v>45919.972002314818</v>
      </c>
      <c r="P2983" s="19">
        <f t="shared" si="271"/>
        <v>45920.180335648154</v>
      </c>
      <c r="Q2983" s="20" t="str">
        <f t="shared" si="272"/>
        <v>20/09/2025</v>
      </c>
      <c r="R2983" s="13" t="str">
        <f t="shared" si="273"/>
        <v>04</v>
      </c>
      <c r="S2983" s="13" t="str">
        <f t="shared" si="274"/>
        <v>Sat</v>
      </c>
    </row>
    <row r="2984" spans="1:19" x14ac:dyDescent="0.25">
      <c r="A2984" s="60">
        <v>45919.972060185188</v>
      </c>
      <c r="B2984" s="61">
        <v>444765232</v>
      </c>
      <c r="C2984" s="37" t="s">
        <v>36</v>
      </c>
      <c r="D2984" s="37" t="s">
        <v>38</v>
      </c>
      <c r="E2984" s="37" t="s">
        <v>45</v>
      </c>
      <c r="F2984" s="37" t="s">
        <v>120</v>
      </c>
      <c r="G2984" s="36">
        <v>3681.52</v>
      </c>
      <c r="H2984" s="61">
        <v>443993165</v>
      </c>
      <c r="I2984" s="36">
        <v>0</v>
      </c>
      <c r="J2984" s="36">
        <v>0</v>
      </c>
      <c r="K2984" s="36">
        <v>0</v>
      </c>
      <c r="L2984" s="36">
        <v>0</v>
      </c>
      <c r="M2984" s="36">
        <v>9959.32</v>
      </c>
      <c r="N2984" s="37" t="s">
        <v>52</v>
      </c>
      <c r="O2984" s="14">
        <f t="shared" si="270"/>
        <v>45919.972060185188</v>
      </c>
      <c r="P2984" s="19">
        <f t="shared" si="271"/>
        <v>45920.180393518523</v>
      </c>
      <c r="Q2984" s="20" t="str">
        <f t="shared" si="272"/>
        <v>20/09/2025</v>
      </c>
      <c r="R2984" s="13" t="str">
        <f t="shared" si="273"/>
        <v>04</v>
      </c>
      <c r="S2984" s="13" t="str">
        <f t="shared" si="274"/>
        <v>Sat</v>
      </c>
    </row>
    <row r="2985" spans="1:19" x14ac:dyDescent="0.25">
      <c r="A2985" s="58">
        <v>45919.972060185188</v>
      </c>
      <c r="B2985" s="59">
        <v>444765233</v>
      </c>
      <c r="C2985" s="38" t="s">
        <v>36</v>
      </c>
      <c r="D2985" s="38" t="s">
        <v>38</v>
      </c>
      <c r="E2985" s="38" t="s">
        <v>45</v>
      </c>
      <c r="F2985" s="38" t="s">
        <v>120</v>
      </c>
      <c r="G2985" s="35">
        <v>3681.52</v>
      </c>
      <c r="H2985" s="59">
        <v>443993166</v>
      </c>
      <c r="I2985" s="35">
        <v>0</v>
      </c>
      <c r="J2985" s="35">
        <v>0</v>
      </c>
      <c r="K2985" s="35">
        <v>0</v>
      </c>
      <c r="L2985" s="35">
        <v>0</v>
      </c>
      <c r="M2985" s="35">
        <v>9959.32</v>
      </c>
      <c r="N2985" s="38" t="s">
        <v>48</v>
      </c>
      <c r="O2985" s="14">
        <f t="shared" si="270"/>
        <v>45919.972060185188</v>
      </c>
      <c r="P2985" s="19">
        <f t="shared" si="271"/>
        <v>45920.180393518523</v>
      </c>
      <c r="Q2985" s="20" t="str">
        <f t="shared" si="272"/>
        <v>20/09/2025</v>
      </c>
      <c r="R2985" s="13" t="str">
        <f t="shared" si="273"/>
        <v>04</v>
      </c>
      <c r="S2985" s="13" t="str">
        <f t="shared" si="274"/>
        <v>Sat</v>
      </c>
    </row>
    <row r="2986" spans="1:19" x14ac:dyDescent="0.25">
      <c r="A2986" s="60">
        <v>45919.972060185188</v>
      </c>
      <c r="B2986" s="61">
        <v>444765234</v>
      </c>
      <c r="C2986" s="37" t="s">
        <v>36</v>
      </c>
      <c r="D2986" s="37" t="s">
        <v>38</v>
      </c>
      <c r="E2986" s="37" t="s">
        <v>45</v>
      </c>
      <c r="F2986" s="37" t="s">
        <v>120</v>
      </c>
      <c r="G2986" s="36">
        <v>3681.52</v>
      </c>
      <c r="H2986" s="61">
        <v>443993167</v>
      </c>
      <c r="I2986" s="36">
        <v>0</v>
      </c>
      <c r="J2986" s="36">
        <v>0</v>
      </c>
      <c r="K2986" s="36">
        <v>0</v>
      </c>
      <c r="L2986" s="36">
        <v>0</v>
      </c>
      <c r="M2986" s="36">
        <v>9959.32</v>
      </c>
      <c r="N2986" s="37" t="s">
        <v>47</v>
      </c>
      <c r="O2986" s="14">
        <f t="shared" si="270"/>
        <v>45919.972060185188</v>
      </c>
      <c r="P2986" s="19">
        <f t="shared" si="271"/>
        <v>45920.180393518523</v>
      </c>
      <c r="Q2986" s="20" t="str">
        <f t="shared" si="272"/>
        <v>20/09/2025</v>
      </c>
      <c r="R2986" s="13" t="str">
        <f t="shared" si="273"/>
        <v>04</v>
      </c>
      <c r="S2986" s="13" t="str">
        <f t="shared" si="274"/>
        <v>Sat</v>
      </c>
    </row>
    <row r="2987" spans="1:19" x14ac:dyDescent="0.25">
      <c r="A2987" s="58">
        <v>45919.976053240738</v>
      </c>
      <c r="B2987" s="59">
        <v>444766155</v>
      </c>
      <c r="C2987" s="38" t="s">
        <v>36</v>
      </c>
      <c r="D2987" s="38" t="s">
        <v>37</v>
      </c>
      <c r="E2987" s="38" t="s">
        <v>46</v>
      </c>
      <c r="F2987" s="38" t="s">
        <v>120</v>
      </c>
      <c r="G2987" s="35">
        <v>3683.35</v>
      </c>
      <c r="H2987" s="59">
        <v>443994018</v>
      </c>
      <c r="I2987" s="35">
        <v>0</v>
      </c>
      <c r="J2987" s="35">
        <v>0</v>
      </c>
      <c r="K2987" s="35">
        <v>0</v>
      </c>
      <c r="L2987" s="35">
        <v>-1.52</v>
      </c>
      <c r="M2987" s="35">
        <v>9957.7999999999993</v>
      </c>
      <c r="N2987" s="38" t="s">
        <v>1972</v>
      </c>
      <c r="O2987" s="14">
        <f t="shared" si="270"/>
        <v>45919.976053240738</v>
      </c>
      <c r="P2987" s="19">
        <f t="shared" si="271"/>
        <v>45920.184386574074</v>
      </c>
      <c r="Q2987" s="20" t="str">
        <f t="shared" si="272"/>
        <v>20/09/2025</v>
      </c>
      <c r="R2987" s="13" t="str">
        <f t="shared" si="273"/>
        <v>04</v>
      </c>
      <c r="S2987" s="13" t="str">
        <f t="shared" si="274"/>
        <v>Sat</v>
      </c>
    </row>
    <row r="2988" spans="1:19" x14ac:dyDescent="0.25">
      <c r="A2988" s="60">
        <v>45919.97923611111</v>
      </c>
      <c r="B2988" s="61">
        <v>444766661</v>
      </c>
      <c r="C2988" s="37" t="s">
        <v>36</v>
      </c>
      <c r="D2988" s="37" t="s">
        <v>37</v>
      </c>
      <c r="E2988" s="37" t="s">
        <v>45</v>
      </c>
      <c r="F2988" s="37" t="s">
        <v>120</v>
      </c>
      <c r="G2988" s="36">
        <v>3683.06</v>
      </c>
      <c r="H2988" s="61">
        <v>443994507</v>
      </c>
      <c r="I2988" s="36">
        <v>0</v>
      </c>
      <c r="J2988" s="36">
        <v>0</v>
      </c>
      <c r="K2988" s="36">
        <v>0</v>
      </c>
      <c r="L2988" s="36">
        <v>0</v>
      </c>
      <c r="M2988" s="36">
        <v>9957.7999999999993</v>
      </c>
      <c r="N2988" s="37" t="s">
        <v>1973</v>
      </c>
      <c r="O2988" s="14">
        <f t="shared" si="270"/>
        <v>45919.97923611111</v>
      </c>
      <c r="P2988" s="19">
        <f t="shared" si="271"/>
        <v>45920.187569444446</v>
      </c>
      <c r="Q2988" s="20" t="str">
        <f t="shared" si="272"/>
        <v>20/09/2025</v>
      </c>
      <c r="R2988" s="13" t="str">
        <f t="shared" si="273"/>
        <v>04</v>
      </c>
      <c r="S2988" s="13" t="str">
        <f t="shared" si="274"/>
        <v>Sat</v>
      </c>
    </row>
    <row r="2989" spans="1:19" x14ac:dyDescent="0.25">
      <c r="A2989" s="58">
        <v>45919.97923611111</v>
      </c>
      <c r="B2989" s="59">
        <v>444766662</v>
      </c>
      <c r="C2989" s="38" t="s">
        <v>36</v>
      </c>
      <c r="D2989" s="38" t="s">
        <v>37</v>
      </c>
      <c r="E2989" s="38" t="s">
        <v>45</v>
      </c>
      <c r="F2989" s="38" t="s">
        <v>120</v>
      </c>
      <c r="G2989" s="35">
        <v>3683.06</v>
      </c>
      <c r="H2989" s="59">
        <v>443994508</v>
      </c>
      <c r="I2989" s="35">
        <v>0</v>
      </c>
      <c r="J2989" s="35">
        <v>0</v>
      </c>
      <c r="K2989" s="35">
        <v>0</v>
      </c>
      <c r="L2989" s="35">
        <v>0</v>
      </c>
      <c r="M2989" s="35">
        <v>9957.7999999999993</v>
      </c>
      <c r="N2989" s="38" t="s">
        <v>109</v>
      </c>
      <c r="O2989" s="14">
        <f t="shared" si="270"/>
        <v>45919.97923611111</v>
      </c>
      <c r="P2989" s="19">
        <f t="shared" si="271"/>
        <v>45920.187569444446</v>
      </c>
      <c r="Q2989" s="20" t="str">
        <f t="shared" si="272"/>
        <v>20/09/2025</v>
      </c>
      <c r="R2989" s="13" t="str">
        <f t="shared" si="273"/>
        <v>04</v>
      </c>
      <c r="S2989" s="13" t="str">
        <f t="shared" si="274"/>
        <v>Sat</v>
      </c>
    </row>
    <row r="2990" spans="1:19" x14ac:dyDescent="0.25">
      <c r="A2990" s="60">
        <v>45919.980775462966</v>
      </c>
      <c r="B2990" s="61">
        <v>444767166</v>
      </c>
      <c r="C2990" s="37" t="s">
        <v>36</v>
      </c>
      <c r="D2990" s="37" t="s">
        <v>37</v>
      </c>
      <c r="E2990" s="37" t="s">
        <v>46</v>
      </c>
      <c r="F2990" s="37" t="s">
        <v>120</v>
      </c>
      <c r="G2990" s="36">
        <v>3684.06</v>
      </c>
      <c r="H2990" s="61">
        <v>443995011</v>
      </c>
      <c r="I2990" s="36">
        <v>0</v>
      </c>
      <c r="J2990" s="36">
        <v>0</v>
      </c>
      <c r="K2990" s="36">
        <v>0</v>
      </c>
      <c r="L2990" s="36">
        <v>-2.54</v>
      </c>
      <c r="M2990" s="36">
        <v>9955.26</v>
      </c>
      <c r="N2990" s="37" t="s">
        <v>782</v>
      </c>
      <c r="O2990" s="14">
        <f t="shared" si="270"/>
        <v>45919.980775462966</v>
      </c>
      <c r="P2990" s="19">
        <f t="shared" si="271"/>
        <v>45920.189108796301</v>
      </c>
      <c r="Q2990" s="20" t="str">
        <f t="shared" si="272"/>
        <v>20/09/2025</v>
      </c>
      <c r="R2990" s="13" t="str">
        <f t="shared" si="273"/>
        <v>04</v>
      </c>
      <c r="S2990" s="13" t="str">
        <f t="shared" si="274"/>
        <v>Sat</v>
      </c>
    </row>
    <row r="2991" spans="1:19" x14ac:dyDescent="0.25">
      <c r="A2991" s="58">
        <v>45919.981678240743</v>
      </c>
      <c r="B2991" s="59">
        <v>444767460</v>
      </c>
      <c r="C2991" s="38" t="s">
        <v>36</v>
      </c>
      <c r="D2991" s="38" t="s">
        <v>37</v>
      </c>
      <c r="E2991" s="38" t="s">
        <v>46</v>
      </c>
      <c r="F2991" s="38" t="s">
        <v>120</v>
      </c>
      <c r="G2991" s="35">
        <v>3684.39</v>
      </c>
      <c r="H2991" s="59">
        <v>443995298</v>
      </c>
      <c r="I2991" s="35">
        <v>0</v>
      </c>
      <c r="J2991" s="35">
        <v>0</v>
      </c>
      <c r="K2991" s="35">
        <v>0</v>
      </c>
      <c r="L2991" s="35">
        <v>-3</v>
      </c>
      <c r="M2991" s="35">
        <v>9952.26</v>
      </c>
      <c r="N2991" s="38" t="s">
        <v>1961</v>
      </c>
      <c r="O2991" s="14">
        <f t="shared" si="270"/>
        <v>45919.981678240743</v>
      </c>
      <c r="P2991" s="19">
        <f t="shared" si="271"/>
        <v>45920.190011574079</v>
      </c>
      <c r="Q2991" s="20" t="str">
        <f t="shared" si="272"/>
        <v>20/09/2025</v>
      </c>
      <c r="R2991" s="13" t="str">
        <f t="shared" si="273"/>
        <v>04</v>
      </c>
      <c r="S2991" s="13" t="str">
        <f t="shared" si="274"/>
        <v>Sat</v>
      </c>
    </row>
    <row r="2992" spans="1:19" x14ac:dyDescent="0.25">
      <c r="A2992" s="60">
        <v>45919.981678240743</v>
      </c>
      <c r="B2992" s="61">
        <v>444767462</v>
      </c>
      <c r="C2992" s="37" t="s">
        <v>36</v>
      </c>
      <c r="D2992" s="37" t="s">
        <v>37</v>
      </c>
      <c r="E2992" s="37" t="s">
        <v>46</v>
      </c>
      <c r="F2992" s="37" t="s">
        <v>120</v>
      </c>
      <c r="G2992" s="36">
        <v>3684.39</v>
      </c>
      <c r="H2992" s="61">
        <v>443995299</v>
      </c>
      <c r="I2992" s="36">
        <v>0</v>
      </c>
      <c r="J2992" s="36">
        <v>0</v>
      </c>
      <c r="K2992" s="36">
        <v>0</v>
      </c>
      <c r="L2992" s="36">
        <v>-3</v>
      </c>
      <c r="M2992" s="36">
        <v>9949.26</v>
      </c>
      <c r="N2992" s="37" t="s">
        <v>1961</v>
      </c>
      <c r="O2992" s="14">
        <f t="shared" si="270"/>
        <v>45919.981678240743</v>
      </c>
      <c r="P2992" s="19">
        <f t="shared" si="271"/>
        <v>45920.190011574079</v>
      </c>
      <c r="Q2992" s="20" t="str">
        <f t="shared" si="272"/>
        <v>20/09/2025</v>
      </c>
      <c r="R2992" s="13" t="str">
        <f t="shared" si="273"/>
        <v>04</v>
      </c>
      <c r="S2992" s="13" t="str">
        <f t="shared" si="274"/>
        <v>Sat</v>
      </c>
    </row>
    <row r="2993" spans="1:19" x14ac:dyDescent="0.25">
      <c r="A2993" s="58">
        <v>45919.981886574074</v>
      </c>
      <c r="B2993" s="59">
        <v>444767499</v>
      </c>
      <c r="C2993" s="38" t="s">
        <v>36</v>
      </c>
      <c r="D2993" s="38" t="s">
        <v>37</v>
      </c>
      <c r="E2993" s="38" t="s">
        <v>46</v>
      </c>
      <c r="F2993" s="38" t="s">
        <v>120</v>
      </c>
      <c r="G2993" s="35">
        <v>3684.52</v>
      </c>
      <c r="H2993" s="59">
        <v>443995335</v>
      </c>
      <c r="I2993" s="35">
        <v>0</v>
      </c>
      <c r="J2993" s="35">
        <v>0</v>
      </c>
      <c r="K2993" s="35">
        <v>0</v>
      </c>
      <c r="L2993" s="35">
        <v>-3</v>
      </c>
      <c r="M2993" s="35">
        <v>9946.26</v>
      </c>
      <c r="N2993" s="38" t="s">
        <v>1974</v>
      </c>
      <c r="O2993" s="14">
        <f t="shared" si="270"/>
        <v>45919.981886574074</v>
      </c>
      <c r="P2993" s="19">
        <f t="shared" si="271"/>
        <v>45920.19021990741</v>
      </c>
      <c r="Q2993" s="20" t="str">
        <f t="shared" si="272"/>
        <v>20/09/2025</v>
      </c>
      <c r="R2993" s="13" t="str">
        <f t="shared" si="273"/>
        <v>04</v>
      </c>
      <c r="S2993" s="13" t="str">
        <f t="shared" si="274"/>
        <v>Sat</v>
      </c>
    </row>
    <row r="2994" spans="1:19" x14ac:dyDescent="0.25">
      <c r="A2994" s="60">
        <v>45919.981886574074</v>
      </c>
      <c r="B2994" s="61">
        <v>444767500</v>
      </c>
      <c r="C2994" s="37" t="s">
        <v>36</v>
      </c>
      <c r="D2994" s="37" t="s">
        <v>37</v>
      </c>
      <c r="E2994" s="37" t="s">
        <v>46</v>
      </c>
      <c r="F2994" s="37" t="s">
        <v>120</v>
      </c>
      <c r="G2994" s="36">
        <v>3684.52</v>
      </c>
      <c r="H2994" s="61">
        <v>443995336</v>
      </c>
      <c r="I2994" s="36">
        <v>0</v>
      </c>
      <c r="J2994" s="36">
        <v>0</v>
      </c>
      <c r="K2994" s="36">
        <v>0</v>
      </c>
      <c r="L2994" s="36">
        <v>-3</v>
      </c>
      <c r="M2994" s="36">
        <v>9943.26</v>
      </c>
      <c r="N2994" s="37" t="s">
        <v>1975</v>
      </c>
      <c r="O2994" s="14">
        <f t="shared" si="270"/>
        <v>45919.981886574074</v>
      </c>
      <c r="P2994" s="19">
        <f t="shared" si="271"/>
        <v>45920.19021990741</v>
      </c>
      <c r="Q2994" s="20" t="str">
        <f t="shared" si="272"/>
        <v>20/09/2025</v>
      </c>
      <c r="R2994" s="13" t="str">
        <f t="shared" si="273"/>
        <v>04</v>
      </c>
      <c r="S2994" s="13" t="str">
        <f t="shared" si="274"/>
        <v>Sat</v>
      </c>
    </row>
    <row r="2995" spans="1:19" x14ac:dyDescent="0.25">
      <c r="A2995" s="58">
        <v>45919.981932870367</v>
      </c>
      <c r="B2995" s="59">
        <v>444767525</v>
      </c>
      <c r="C2995" s="38" t="s">
        <v>36</v>
      </c>
      <c r="D2995" s="38" t="s">
        <v>38</v>
      </c>
      <c r="E2995" s="38" t="s">
        <v>46</v>
      </c>
      <c r="F2995" s="38" t="s">
        <v>120</v>
      </c>
      <c r="G2995" s="35">
        <v>3684.47</v>
      </c>
      <c r="H2995" s="59">
        <v>443995360</v>
      </c>
      <c r="I2995" s="35">
        <v>0</v>
      </c>
      <c r="J2995" s="35">
        <v>0</v>
      </c>
      <c r="K2995" s="35">
        <v>0</v>
      </c>
      <c r="L2995" s="35">
        <v>1.41</v>
      </c>
      <c r="M2995" s="35">
        <v>9944.67</v>
      </c>
      <c r="N2995" s="38" t="s">
        <v>1976</v>
      </c>
      <c r="O2995" s="14">
        <f t="shared" si="270"/>
        <v>45919.981932870367</v>
      </c>
      <c r="P2995" s="19">
        <f t="shared" si="271"/>
        <v>45920.190266203703</v>
      </c>
      <c r="Q2995" s="20" t="str">
        <f t="shared" si="272"/>
        <v>20/09/2025</v>
      </c>
      <c r="R2995" s="13" t="str">
        <f t="shared" si="273"/>
        <v>04</v>
      </c>
      <c r="S2995" s="13" t="str">
        <f t="shared" si="274"/>
        <v>Sat</v>
      </c>
    </row>
    <row r="2996" spans="1:19" x14ac:dyDescent="0.25">
      <c r="A2996" s="60">
        <v>45919.981944444444</v>
      </c>
      <c r="B2996" s="61">
        <v>444767569</v>
      </c>
      <c r="C2996" s="37" t="s">
        <v>36</v>
      </c>
      <c r="D2996" s="37" t="s">
        <v>37</v>
      </c>
      <c r="E2996" s="37" t="s">
        <v>46</v>
      </c>
      <c r="F2996" s="37" t="s">
        <v>120</v>
      </c>
      <c r="G2996" s="36">
        <v>3684.79</v>
      </c>
      <c r="H2996" s="61">
        <v>443995404</v>
      </c>
      <c r="I2996" s="36">
        <v>0</v>
      </c>
      <c r="J2996" s="36">
        <v>0</v>
      </c>
      <c r="K2996" s="36">
        <v>0</v>
      </c>
      <c r="L2996" s="36">
        <v>-3.02</v>
      </c>
      <c r="M2996" s="36">
        <v>9941.65</v>
      </c>
      <c r="N2996" s="37" t="s">
        <v>753</v>
      </c>
      <c r="O2996" s="14">
        <f t="shared" si="270"/>
        <v>45919.981944444444</v>
      </c>
      <c r="P2996" s="19">
        <f t="shared" si="271"/>
        <v>45920.19027777778</v>
      </c>
      <c r="Q2996" s="20" t="str">
        <f t="shared" si="272"/>
        <v>20/09/2025</v>
      </c>
      <c r="R2996" s="13" t="str">
        <f t="shared" si="273"/>
        <v>04</v>
      </c>
      <c r="S2996" s="13" t="str">
        <f t="shared" si="274"/>
        <v>Sat</v>
      </c>
    </row>
    <row r="2997" spans="1:19" x14ac:dyDescent="0.25">
      <c r="A2997" s="58">
        <v>45919.981944444444</v>
      </c>
      <c r="B2997" s="59">
        <v>444767570</v>
      </c>
      <c r="C2997" s="38" t="s">
        <v>36</v>
      </c>
      <c r="D2997" s="38" t="s">
        <v>37</v>
      </c>
      <c r="E2997" s="38" t="s">
        <v>46</v>
      </c>
      <c r="F2997" s="38" t="s">
        <v>120</v>
      </c>
      <c r="G2997" s="35">
        <v>3684.79</v>
      </c>
      <c r="H2997" s="59">
        <v>443995405</v>
      </c>
      <c r="I2997" s="35">
        <v>0</v>
      </c>
      <c r="J2997" s="35">
        <v>0</v>
      </c>
      <c r="K2997" s="35">
        <v>0</v>
      </c>
      <c r="L2997" s="35">
        <v>-3.02</v>
      </c>
      <c r="M2997" s="35">
        <v>9938.6299999999992</v>
      </c>
      <c r="N2997" s="38" t="s">
        <v>753</v>
      </c>
      <c r="O2997" s="14">
        <f t="shared" si="270"/>
        <v>45919.981944444444</v>
      </c>
      <c r="P2997" s="19">
        <f t="shared" si="271"/>
        <v>45920.19027777778</v>
      </c>
      <c r="Q2997" s="20" t="str">
        <f t="shared" si="272"/>
        <v>20/09/2025</v>
      </c>
      <c r="R2997" s="13" t="str">
        <f t="shared" si="273"/>
        <v>04</v>
      </c>
      <c r="S2997" s="13" t="str">
        <f t="shared" si="274"/>
        <v>Sat</v>
      </c>
    </row>
    <row r="2998" spans="1:19" x14ac:dyDescent="0.25">
      <c r="A2998" s="60">
        <v>45919.981944444444</v>
      </c>
      <c r="B2998" s="61">
        <v>444767571</v>
      </c>
      <c r="C2998" s="37" t="s">
        <v>36</v>
      </c>
      <c r="D2998" s="37" t="s">
        <v>38</v>
      </c>
      <c r="E2998" s="37" t="s">
        <v>46</v>
      </c>
      <c r="F2998" s="37" t="s">
        <v>120</v>
      </c>
      <c r="G2998" s="36">
        <v>3684.58</v>
      </c>
      <c r="H2998" s="61">
        <v>443995406</v>
      </c>
      <c r="I2998" s="36">
        <v>0</v>
      </c>
      <c r="J2998" s="36">
        <v>0</v>
      </c>
      <c r="K2998" s="36">
        <v>0</v>
      </c>
      <c r="L2998" s="36">
        <v>1.52</v>
      </c>
      <c r="M2998" s="36">
        <v>9940.15</v>
      </c>
      <c r="N2998" s="37" t="s">
        <v>1977</v>
      </c>
      <c r="O2998" s="14">
        <f t="shared" si="270"/>
        <v>45919.981944444444</v>
      </c>
      <c r="P2998" s="19">
        <f t="shared" si="271"/>
        <v>45920.19027777778</v>
      </c>
      <c r="Q2998" s="20" t="str">
        <f t="shared" si="272"/>
        <v>20/09/2025</v>
      </c>
      <c r="R2998" s="13" t="str">
        <f t="shared" si="273"/>
        <v>04</v>
      </c>
      <c r="S2998" s="13" t="str">
        <f t="shared" si="274"/>
        <v>Sat</v>
      </c>
    </row>
    <row r="2999" spans="1:19" x14ac:dyDescent="0.25">
      <c r="A2999" s="58">
        <v>45919.982361111113</v>
      </c>
      <c r="B2999" s="59">
        <v>444767880</v>
      </c>
      <c r="C2999" s="38" t="s">
        <v>36</v>
      </c>
      <c r="D2999" s="38" t="s">
        <v>37</v>
      </c>
      <c r="E2999" s="38" t="s">
        <v>45</v>
      </c>
      <c r="F2999" s="38" t="s">
        <v>120</v>
      </c>
      <c r="G2999" s="35">
        <v>3684.58</v>
      </c>
      <c r="H2999" s="59">
        <v>443995715</v>
      </c>
      <c r="I2999" s="35">
        <v>0</v>
      </c>
      <c r="J2999" s="35">
        <v>0</v>
      </c>
      <c r="K2999" s="35">
        <v>0</v>
      </c>
      <c r="L2999" s="35">
        <v>0</v>
      </c>
      <c r="M2999" s="35">
        <v>9940.15</v>
      </c>
      <c r="N2999" s="38" t="s">
        <v>116</v>
      </c>
      <c r="O2999" s="14">
        <f t="shared" si="270"/>
        <v>45919.982361111113</v>
      </c>
      <c r="P2999" s="19">
        <f t="shared" si="271"/>
        <v>45920.190694444449</v>
      </c>
      <c r="Q2999" s="20" t="str">
        <f t="shared" si="272"/>
        <v>20/09/2025</v>
      </c>
      <c r="R2999" s="13" t="str">
        <f t="shared" si="273"/>
        <v>04</v>
      </c>
      <c r="S2999" s="13" t="str">
        <f t="shared" si="274"/>
        <v>Sat</v>
      </c>
    </row>
    <row r="3000" spans="1:19" x14ac:dyDescent="0.25">
      <c r="A3000" s="60">
        <v>45919.982361111113</v>
      </c>
      <c r="B3000" s="61">
        <v>444767881</v>
      </c>
      <c r="C3000" s="37" t="s">
        <v>36</v>
      </c>
      <c r="D3000" s="37" t="s">
        <v>37</v>
      </c>
      <c r="E3000" s="37" t="s">
        <v>45</v>
      </c>
      <c r="F3000" s="37" t="s">
        <v>120</v>
      </c>
      <c r="G3000" s="36">
        <v>3684.58</v>
      </c>
      <c r="H3000" s="61">
        <v>443995716</v>
      </c>
      <c r="I3000" s="36">
        <v>0</v>
      </c>
      <c r="J3000" s="36">
        <v>0</v>
      </c>
      <c r="K3000" s="36">
        <v>0</v>
      </c>
      <c r="L3000" s="36">
        <v>0</v>
      </c>
      <c r="M3000" s="36">
        <v>9940.15</v>
      </c>
      <c r="N3000" s="37" t="s">
        <v>1385</v>
      </c>
      <c r="O3000" s="14">
        <f t="shared" si="270"/>
        <v>45919.982361111113</v>
      </c>
      <c r="P3000" s="19">
        <f t="shared" si="271"/>
        <v>45920.190694444449</v>
      </c>
      <c r="Q3000" s="20" t="str">
        <f t="shared" si="272"/>
        <v>20/09/2025</v>
      </c>
      <c r="R3000" s="13" t="str">
        <f t="shared" si="273"/>
        <v>04</v>
      </c>
      <c r="S3000" s="13" t="str">
        <f t="shared" si="274"/>
        <v>Sat</v>
      </c>
    </row>
    <row r="3001" spans="1:19" x14ac:dyDescent="0.25">
      <c r="A3001" s="58">
        <v>45919.983518518522</v>
      </c>
      <c r="B3001" s="59">
        <v>444768093</v>
      </c>
      <c r="C3001" s="38" t="s">
        <v>36</v>
      </c>
      <c r="D3001" s="38" t="s">
        <v>37</v>
      </c>
      <c r="E3001" s="38" t="s">
        <v>45</v>
      </c>
      <c r="F3001" s="38" t="s">
        <v>120</v>
      </c>
      <c r="G3001" s="35">
        <v>3684.27</v>
      </c>
      <c r="H3001" s="59">
        <v>443995919</v>
      </c>
      <c r="I3001" s="35">
        <v>0</v>
      </c>
      <c r="J3001" s="35">
        <v>0</v>
      </c>
      <c r="K3001" s="35">
        <v>0</v>
      </c>
      <c r="L3001" s="35">
        <v>0</v>
      </c>
      <c r="M3001" s="35">
        <v>9940.15</v>
      </c>
      <c r="N3001" s="38" t="s">
        <v>48</v>
      </c>
      <c r="O3001" s="14">
        <f t="shared" si="270"/>
        <v>45919.983518518522</v>
      </c>
      <c r="P3001" s="19">
        <f t="shared" si="271"/>
        <v>45920.191851851858</v>
      </c>
      <c r="Q3001" s="20" t="str">
        <f t="shared" si="272"/>
        <v>20/09/2025</v>
      </c>
      <c r="R3001" s="13" t="str">
        <f t="shared" si="273"/>
        <v>04</v>
      </c>
      <c r="S3001" s="13" t="str">
        <f t="shared" si="274"/>
        <v>Sat</v>
      </c>
    </row>
    <row r="3002" spans="1:19" x14ac:dyDescent="0.25">
      <c r="A3002" s="60">
        <v>45919.983518518522</v>
      </c>
      <c r="B3002" s="61">
        <v>444768094</v>
      </c>
      <c r="C3002" s="37" t="s">
        <v>36</v>
      </c>
      <c r="D3002" s="37" t="s">
        <v>37</v>
      </c>
      <c r="E3002" s="37" t="s">
        <v>45</v>
      </c>
      <c r="F3002" s="37" t="s">
        <v>120</v>
      </c>
      <c r="G3002" s="36">
        <v>3684.27</v>
      </c>
      <c r="H3002" s="61">
        <v>443995920</v>
      </c>
      <c r="I3002" s="36">
        <v>0</v>
      </c>
      <c r="J3002" s="36">
        <v>0</v>
      </c>
      <c r="K3002" s="36">
        <v>0</v>
      </c>
      <c r="L3002" s="36">
        <v>0</v>
      </c>
      <c r="M3002" s="36">
        <v>9940.15</v>
      </c>
      <c r="N3002" s="37" t="s">
        <v>47</v>
      </c>
      <c r="O3002" s="14">
        <f t="shared" si="270"/>
        <v>45919.983518518522</v>
      </c>
      <c r="P3002" s="19">
        <f t="shared" si="271"/>
        <v>45920.191851851858</v>
      </c>
      <c r="Q3002" s="20" t="str">
        <f t="shared" si="272"/>
        <v>20/09/2025</v>
      </c>
      <c r="R3002" s="13" t="str">
        <f t="shared" si="273"/>
        <v>04</v>
      </c>
      <c r="S3002" s="13" t="str">
        <f t="shared" si="274"/>
        <v>Sat</v>
      </c>
    </row>
    <row r="3003" spans="1:19" x14ac:dyDescent="0.25">
      <c r="A3003" s="58">
        <v>45919.983518518522</v>
      </c>
      <c r="B3003" s="59">
        <v>444768095</v>
      </c>
      <c r="C3003" s="38" t="s">
        <v>36</v>
      </c>
      <c r="D3003" s="38" t="s">
        <v>37</v>
      </c>
      <c r="E3003" s="38" t="s">
        <v>45</v>
      </c>
      <c r="F3003" s="38" t="s">
        <v>120</v>
      </c>
      <c r="G3003" s="35">
        <v>3684.27</v>
      </c>
      <c r="H3003" s="59">
        <v>443995921</v>
      </c>
      <c r="I3003" s="35">
        <v>0</v>
      </c>
      <c r="J3003" s="35">
        <v>0</v>
      </c>
      <c r="K3003" s="35">
        <v>0</v>
      </c>
      <c r="L3003" s="35">
        <v>0</v>
      </c>
      <c r="M3003" s="35">
        <v>9940.15</v>
      </c>
      <c r="N3003" s="38" t="s">
        <v>1946</v>
      </c>
      <c r="O3003" s="14">
        <f t="shared" si="270"/>
        <v>45919.983518518522</v>
      </c>
      <c r="P3003" s="19">
        <f t="shared" si="271"/>
        <v>45920.191851851858</v>
      </c>
      <c r="Q3003" s="20" t="str">
        <f t="shared" si="272"/>
        <v>20/09/2025</v>
      </c>
      <c r="R3003" s="13" t="str">
        <f t="shared" si="273"/>
        <v>04</v>
      </c>
      <c r="S3003" s="13" t="str">
        <f t="shared" si="274"/>
        <v>Sat</v>
      </c>
    </row>
    <row r="3004" spans="1:19" x14ac:dyDescent="0.25">
      <c r="A3004" s="60">
        <v>45919.983518518522</v>
      </c>
      <c r="B3004" s="61">
        <v>444768098</v>
      </c>
      <c r="C3004" s="37" t="s">
        <v>36</v>
      </c>
      <c r="D3004" s="37" t="s">
        <v>37</v>
      </c>
      <c r="E3004" s="37" t="s">
        <v>45</v>
      </c>
      <c r="F3004" s="37" t="s">
        <v>120</v>
      </c>
      <c r="G3004" s="36">
        <v>3684.21</v>
      </c>
      <c r="H3004" s="61">
        <v>443995925</v>
      </c>
      <c r="I3004" s="36">
        <v>0</v>
      </c>
      <c r="J3004" s="36">
        <v>0</v>
      </c>
      <c r="K3004" s="36">
        <v>0</v>
      </c>
      <c r="L3004" s="36">
        <v>0</v>
      </c>
      <c r="M3004" s="36">
        <v>9940.15</v>
      </c>
      <c r="N3004" s="37" t="s">
        <v>1973</v>
      </c>
      <c r="O3004" s="14">
        <f t="shared" si="270"/>
        <v>45919.983518518522</v>
      </c>
      <c r="P3004" s="19">
        <f t="shared" si="271"/>
        <v>45920.191851851858</v>
      </c>
      <c r="Q3004" s="20" t="str">
        <f t="shared" si="272"/>
        <v>20/09/2025</v>
      </c>
      <c r="R3004" s="13" t="str">
        <f t="shared" si="273"/>
        <v>04</v>
      </c>
      <c r="S3004" s="13" t="str">
        <f t="shared" si="274"/>
        <v>Sat</v>
      </c>
    </row>
    <row r="3005" spans="1:19" x14ac:dyDescent="0.25">
      <c r="A3005" s="58">
        <v>45919.983530092592</v>
      </c>
      <c r="B3005" s="59">
        <v>444768099</v>
      </c>
      <c r="C3005" s="38" t="s">
        <v>36</v>
      </c>
      <c r="D3005" s="38" t="s">
        <v>37</v>
      </c>
      <c r="E3005" s="38" t="s">
        <v>45</v>
      </c>
      <c r="F3005" s="38" t="s">
        <v>120</v>
      </c>
      <c r="G3005" s="35">
        <v>3684.2</v>
      </c>
      <c r="H3005" s="59">
        <v>443995926</v>
      </c>
      <c r="I3005" s="35">
        <v>0</v>
      </c>
      <c r="J3005" s="35">
        <v>0</v>
      </c>
      <c r="K3005" s="35">
        <v>0</v>
      </c>
      <c r="L3005" s="35">
        <v>0</v>
      </c>
      <c r="M3005" s="35">
        <v>9940.15</v>
      </c>
      <c r="N3005" s="38" t="s">
        <v>52</v>
      </c>
      <c r="O3005" s="14">
        <f t="shared" si="270"/>
        <v>45919.983530092592</v>
      </c>
      <c r="P3005" s="19">
        <f t="shared" si="271"/>
        <v>45920.191863425927</v>
      </c>
      <c r="Q3005" s="20" t="str">
        <f t="shared" si="272"/>
        <v>20/09/2025</v>
      </c>
      <c r="R3005" s="13" t="str">
        <f t="shared" si="273"/>
        <v>04</v>
      </c>
      <c r="S3005" s="13" t="str">
        <f t="shared" si="274"/>
        <v>Sat</v>
      </c>
    </row>
    <row r="3006" spans="1:19" x14ac:dyDescent="0.25">
      <c r="A3006" s="60">
        <v>45919.983530092592</v>
      </c>
      <c r="B3006" s="61">
        <v>444768100</v>
      </c>
      <c r="C3006" s="37" t="s">
        <v>36</v>
      </c>
      <c r="D3006" s="37" t="s">
        <v>37</v>
      </c>
      <c r="E3006" s="37" t="s">
        <v>45</v>
      </c>
      <c r="F3006" s="37" t="s">
        <v>120</v>
      </c>
      <c r="G3006" s="36">
        <v>3684.2</v>
      </c>
      <c r="H3006" s="61">
        <v>443995927</v>
      </c>
      <c r="I3006" s="36">
        <v>0</v>
      </c>
      <c r="J3006" s="36">
        <v>0</v>
      </c>
      <c r="K3006" s="36">
        <v>0</v>
      </c>
      <c r="L3006" s="36">
        <v>0</v>
      </c>
      <c r="M3006" s="36">
        <v>9940.15</v>
      </c>
      <c r="N3006" s="37" t="s">
        <v>77</v>
      </c>
      <c r="O3006" s="14">
        <f t="shared" si="270"/>
        <v>45919.983530092592</v>
      </c>
      <c r="P3006" s="19">
        <f t="shared" si="271"/>
        <v>45920.191863425927</v>
      </c>
      <c r="Q3006" s="20" t="str">
        <f t="shared" si="272"/>
        <v>20/09/2025</v>
      </c>
      <c r="R3006" s="13" t="str">
        <f t="shared" si="273"/>
        <v>04</v>
      </c>
      <c r="S3006" s="13" t="str">
        <f t="shared" si="274"/>
        <v>Sat</v>
      </c>
    </row>
    <row r="3007" spans="1:19" x14ac:dyDescent="0.25">
      <c r="A3007" s="58">
        <v>45919.983530092592</v>
      </c>
      <c r="B3007" s="59">
        <v>444768106</v>
      </c>
      <c r="C3007" s="38" t="s">
        <v>36</v>
      </c>
      <c r="D3007" s="38" t="s">
        <v>37</v>
      </c>
      <c r="E3007" s="38" t="s">
        <v>45</v>
      </c>
      <c r="F3007" s="38" t="s">
        <v>120</v>
      </c>
      <c r="G3007" s="35">
        <v>3684.12</v>
      </c>
      <c r="H3007" s="59">
        <v>443995932</v>
      </c>
      <c r="I3007" s="35">
        <v>0</v>
      </c>
      <c r="J3007" s="35">
        <v>0</v>
      </c>
      <c r="K3007" s="35">
        <v>0</v>
      </c>
      <c r="L3007" s="35">
        <v>0</v>
      </c>
      <c r="M3007" s="35">
        <v>9940.15</v>
      </c>
      <c r="N3007" s="38" t="s">
        <v>109</v>
      </c>
      <c r="O3007" s="14">
        <f t="shared" si="270"/>
        <v>45919.983530092592</v>
      </c>
      <c r="P3007" s="19">
        <f t="shared" si="271"/>
        <v>45920.191863425927</v>
      </c>
      <c r="Q3007" s="20" t="str">
        <f t="shared" si="272"/>
        <v>20/09/2025</v>
      </c>
      <c r="R3007" s="13" t="str">
        <f t="shared" si="273"/>
        <v>04</v>
      </c>
      <c r="S3007" s="13" t="str">
        <f t="shared" si="274"/>
        <v>Sat</v>
      </c>
    </row>
    <row r="3008" spans="1:19" x14ac:dyDescent="0.25">
      <c r="A3008" s="60">
        <v>45919.984270833331</v>
      </c>
      <c r="B3008" s="61">
        <v>444768229</v>
      </c>
      <c r="C3008" s="37" t="s">
        <v>36</v>
      </c>
      <c r="D3008" s="37" t="s">
        <v>37</v>
      </c>
      <c r="E3008" s="37" t="s">
        <v>46</v>
      </c>
      <c r="F3008" s="37" t="s">
        <v>120</v>
      </c>
      <c r="G3008" s="36">
        <v>3684.88</v>
      </c>
      <c r="H3008" s="61">
        <v>443996054</v>
      </c>
      <c r="I3008" s="36">
        <v>0</v>
      </c>
      <c r="J3008" s="36">
        <v>0</v>
      </c>
      <c r="K3008" s="36">
        <v>0</v>
      </c>
      <c r="L3008" s="36">
        <v>-3.05</v>
      </c>
      <c r="M3008" s="36">
        <v>9937.1</v>
      </c>
      <c r="N3008" s="37" t="s">
        <v>1978</v>
      </c>
      <c r="O3008" s="14">
        <f t="shared" si="270"/>
        <v>45919.984270833331</v>
      </c>
      <c r="P3008" s="19">
        <f t="shared" si="271"/>
        <v>45920.192604166667</v>
      </c>
      <c r="Q3008" s="20" t="str">
        <f t="shared" si="272"/>
        <v>20/09/2025</v>
      </c>
      <c r="R3008" s="13" t="str">
        <f t="shared" si="273"/>
        <v>04</v>
      </c>
      <c r="S3008" s="13" t="str">
        <f t="shared" si="274"/>
        <v>Sat</v>
      </c>
    </row>
    <row r="3009" spans="1:19" x14ac:dyDescent="0.25">
      <c r="A3009" s="58">
        <v>45919.985254629632</v>
      </c>
      <c r="B3009" s="59">
        <v>444768424</v>
      </c>
      <c r="C3009" s="38" t="s">
        <v>36</v>
      </c>
      <c r="D3009" s="38" t="s">
        <v>37</v>
      </c>
      <c r="E3009" s="38" t="s">
        <v>45</v>
      </c>
      <c r="F3009" s="38" t="s">
        <v>120</v>
      </c>
      <c r="G3009" s="35">
        <v>3684.59</v>
      </c>
      <c r="H3009" s="59">
        <v>443996244</v>
      </c>
      <c r="I3009" s="35">
        <v>0</v>
      </c>
      <c r="J3009" s="35">
        <v>0</v>
      </c>
      <c r="K3009" s="35">
        <v>0</v>
      </c>
      <c r="L3009" s="35">
        <v>0</v>
      </c>
      <c r="M3009" s="35">
        <v>9937.1</v>
      </c>
      <c r="N3009" s="38" t="s">
        <v>108</v>
      </c>
      <c r="O3009" s="14">
        <f t="shared" si="270"/>
        <v>45919.985254629632</v>
      </c>
      <c r="P3009" s="19">
        <f t="shared" si="271"/>
        <v>45920.193587962967</v>
      </c>
      <c r="Q3009" s="20" t="str">
        <f t="shared" si="272"/>
        <v>20/09/2025</v>
      </c>
      <c r="R3009" s="13" t="str">
        <f t="shared" si="273"/>
        <v>04</v>
      </c>
      <c r="S3009" s="13" t="str">
        <f t="shared" si="274"/>
        <v>Sat</v>
      </c>
    </row>
    <row r="3010" spans="1:19" x14ac:dyDescent="0.25">
      <c r="A3010" s="60">
        <v>45919.990682870368</v>
      </c>
      <c r="B3010" s="61">
        <v>444769268</v>
      </c>
      <c r="C3010" s="37" t="s">
        <v>36</v>
      </c>
      <c r="D3010" s="37" t="s">
        <v>37</v>
      </c>
      <c r="E3010" s="37" t="s">
        <v>45</v>
      </c>
      <c r="F3010" s="37" t="s">
        <v>120</v>
      </c>
      <c r="G3010" s="36">
        <v>3684.82</v>
      </c>
      <c r="H3010" s="61">
        <v>443997064</v>
      </c>
      <c r="I3010" s="36">
        <v>0</v>
      </c>
      <c r="J3010" s="36">
        <v>0</v>
      </c>
      <c r="K3010" s="36">
        <v>0</v>
      </c>
      <c r="L3010" s="36">
        <v>0</v>
      </c>
      <c r="M3010" s="36">
        <v>9937.1</v>
      </c>
      <c r="N3010" s="37" t="s">
        <v>107</v>
      </c>
      <c r="O3010" s="14">
        <f t="shared" si="270"/>
        <v>45919.990682870368</v>
      </c>
      <c r="P3010" s="19">
        <f t="shared" si="271"/>
        <v>45920.199016203704</v>
      </c>
      <c r="Q3010" s="20" t="str">
        <f t="shared" si="272"/>
        <v>20/09/2025</v>
      </c>
      <c r="R3010" s="13" t="str">
        <f t="shared" si="273"/>
        <v>04</v>
      </c>
      <c r="S3010" s="13" t="str">
        <f t="shared" si="274"/>
        <v>Sat</v>
      </c>
    </row>
    <row r="3011" spans="1:19" x14ac:dyDescent="0.25">
      <c r="A3011" s="58">
        <v>45919.991724537038</v>
      </c>
      <c r="B3011" s="59">
        <v>444769360</v>
      </c>
      <c r="C3011" s="38" t="s">
        <v>36</v>
      </c>
      <c r="D3011" s="38" t="s">
        <v>37</v>
      </c>
      <c r="E3011" s="38" t="s">
        <v>45</v>
      </c>
      <c r="F3011" s="38" t="s">
        <v>120</v>
      </c>
      <c r="G3011" s="35">
        <v>3684.86</v>
      </c>
      <c r="H3011" s="59">
        <v>443997154</v>
      </c>
      <c r="I3011" s="35">
        <v>0</v>
      </c>
      <c r="J3011" s="35">
        <v>0</v>
      </c>
      <c r="K3011" s="35">
        <v>0</v>
      </c>
      <c r="L3011" s="35">
        <v>0</v>
      </c>
      <c r="M3011" s="35">
        <v>9937.1</v>
      </c>
      <c r="N3011" s="38" t="s">
        <v>93</v>
      </c>
      <c r="O3011" s="14">
        <f t="shared" si="270"/>
        <v>45919.991724537038</v>
      </c>
      <c r="P3011" s="19">
        <f t="shared" si="271"/>
        <v>45920.200057870374</v>
      </c>
      <c r="Q3011" s="20" t="str">
        <f t="shared" si="272"/>
        <v>20/09/2025</v>
      </c>
      <c r="R3011" s="13" t="str">
        <f t="shared" si="273"/>
        <v>04</v>
      </c>
      <c r="S3011" s="13" t="str">
        <f t="shared" si="274"/>
        <v>Sat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Strategy_Builder</vt:lpstr>
      <vt:lpstr>Overall</vt:lpstr>
      <vt:lpstr>Detail1</vt:lpstr>
      <vt:lpstr>strategy_12</vt:lpstr>
      <vt:lpstr>strategy_14</vt:lpstr>
      <vt:lpstr>Detail2</vt:lpstr>
      <vt:lpstr>strategy_comparison</vt:lpstr>
      <vt:lpstr>Consolidate_Data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2025-09-21T17:49:19Z</dcterms:modified>
</cp:coreProperties>
</file>