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biya\Desktop\prime learn\Excel\andrew\"/>
    </mc:Choice>
  </mc:AlternateContent>
  <xr:revisionPtr revIDLastSave="0" documentId="8_{AC3CF58C-1F3B-417E-BA90-972B7413413F}" xr6:coauthVersionLast="36" xr6:coauthVersionMax="36" xr10:uidLastSave="{00000000-0000-0000-0000-000000000000}"/>
  <bookViews>
    <workbookView xWindow="0" yWindow="0" windowWidth="20490" windowHeight="7545" xr2:uid="{CD23190A-E4AF-40ED-98E5-DFD68045606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3" i="1" l="1"/>
  <c r="F159" i="1"/>
  <c r="C149" i="1"/>
  <c r="C144" i="1"/>
  <c r="C137" i="1"/>
  <c r="C136" i="1"/>
  <c r="E130" i="1"/>
  <c r="E129" i="1"/>
  <c r="E128" i="1"/>
  <c r="E127" i="1"/>
  <c r="E126" i="1"/>
  <c r="E125" i="1"/>
  <c r="E124" i="1"/>
  <c r="E123" i="1"/>
  <c r="H122" i="1"/>
  <c r="E122" i="1"/>
  <c r="E113" i="1"/>
  <c r="E112" i="1"/>
  <c r="E111" i="1"/>
  <c r="E110" i="1"/>
  <c r="E109" i="1"/>
  <c r="E108" i="1"/>
  <c r="E107" i="1"/>
  <c r="E106" i="1"/>
  <c r="J116" i="1" s="1"/>
  <c r="E105" i="1"/>
  <c r="E99" i="1"/>
  <c r="E98" i="1"/>
  <c r="E97" i="1"/>
  <c r="E96" i="1"/>
  <c r="E95" i="1"/>
  <c r="E94" i="1"/>
  <c r="E93" i="1"/>
  <c r="E92" i="1"/>
  <c r="E91" i="1"/>
  <c r="D101" i="1" s="1"/>
  <c r="C86" i="1"/>
  <c r="E83" i="1"/>
  <c r="E82" i="1"/>
  <c r="E81" i="1"/>
  <c r="E80" i="1"/>
  <c r="E79" i="1"/>
  <c r="E78" i="1"/>
  <c r="E77" i="1"/>
  <c r="E76" i="1"/>
  <c r="E75" i="1"/>
  <c r="C70" i="1"/>
  <c r="E67" i="1"/>
  <c r="E66" i="1"/>
  <c r="E65" i="1"/>
  <c r="E64" i="1"/>
  <c r="E63" i="1"/>
  <c r="E62" i="1"/>
  <c r="E61" i="1"/>
  <c r="E60" i="1"/>
  <c r="E59" i="1"/>
  <c r="C54" i="1"/>
  <c r="E50" i="1"/>
  <c r="E49" i="1"/>
  <c r="E48" i="1"/>
  <c r="E47" i="1"/>
  <c r="E46" i="1"/>
  <c r="E45" i="1"/>
  <c r="E44" i="1"/>
  <c r="E43" i="1"/>
  <c r="E42" i="1"/>
  <c r="J34" i="1"/>
  <c r="C33" i="1"/>
  <c r="K31" i="1"/>
  <c r="E31" i="1"/>
  <c r="K30" i="1"/>
  <c r="E30" i="1"/>
  <c r="K29" i="1"/>
  <c r="E29" i="1"/>
  <c r="K28" i="1"/>
  <c r="E28" i="1"/>
  <c r="K27" i="1"/>
  <c r="E27" i="1"/>
  <c r="K26" i="1"/>
  <c r="E26" i="1"/>
  <c r="K25" i="1"/>
  <c r="E25" i="1"/>
  <c r="K24" i="1"/>
  <c r="E24" i="1"/>
  <c r="K23" i="1"/>
  <c r="E23" i="1"/>
  <c r="J115" i="1" l="1"/>
</calcChain>
</file>

<file path=xl/sharedStrings.xml><?xml version="1.0" encoding="utf-8"?>
<sst xmlns="http://schemas.openxmlformats.org/spreadsheetml/2006/main" count="248" uniqueCount="68">
  <si>
    <t>Ifs Statement</t>
  </si>
  <si>
    <t xml:space="preserve">Name </t>
  </si>
  <si>
    <t>Marks</t>
  </si>
  <si>
    <t xml:space="preserve">Grade </t>
  </si>
  <si>
    <t>Column1</t>
  </si>
  <si>
    <t xml:space="preserve">Marks </t>
  </si>
  <si>
    <t>Charlie</t>
  </si>
  <si>
    <t>A</t>
  </si>
  <si>
    <t>Nash</t>
  </si>
  <si>
    <t>B</t>
  </si>
  <si>
    <t>Joan</t>
  </si>
  <si>
    <t>C</t>
  </si>
  <si>
    <t>Mohammed</t>
  </si>
  <si>
    <t>D</t>
  </si>
  <si>
    <t>Mariyam</t>
  </si>
  <si>
    <t>E</t>
  </si>
  <si>
    <t>Sum IF</t>
  </si>
  <si>
    <t xml:space="preserve">Category </t>
  </si>
  <si>
    <t>Price</t>
  </si>
  <si>
    <t xml:space="preserve">Quntity </t>
  </si>
  <si>
    <t>Sales</t>
  </si>
  <si>
    <t>customer</t>
  </si>
  <si>
    <t>Phones</t>
  </si>
  <si>
    <t>Michale</t>
  </si>
  <si>
    <t>Laptop</t>
  </si>
  <si>
    <t>mohammed</t>
  </si>
  <si>
    <t>Tv</t>
  </si>
  <si>
    <t>sara</t>
  </si>
  <si>
    <t>naash</t>
  </si>
  <si>
    <t>fahad</t>
  </si>
  <si>
    <t>astr</t>
  </si>
  <si>
    <t>laptop</t>
  </si>
  <si>
    <t xml:space="preserve">sumifs </t>
  </si>
  <si>
    <t>when we have more then 2 condition</t>
  </si>
  <si>
    <t>Countif</t>
  </si>
  <si>
    <t>count</t>
  </si>
  <si>
    <t>countA</t>
  </si>
  <si>
    <t>count only numbers</t>
  </si>
  <si>
    <t>Countifs</t>
  </si>
  <si>
    <t>Average if</t>
  </si>
  <si>
    <t>Average ifs</t>
  </si>
  <si>
    <t>Subtotals</t>
  </si>
  <si>
    <t>sum</t>
  </si>
  <si>
    <t>subtotal</t>
  </si>
  <si>
    <t xml:space="preserve">SumProduct </t>
  </si>
  <si>
    <t>Rept</t>
  </si>
  <si>
    <t>formula</t>
  </si>
  <si>
    <t xml:space="preserve">output </t>
  </si>
  <si>
    <t>comments</t>
  </si>
  <si>
    <t>REPT("*",5)</t>
  </si>
  <si>
    <t>REPT("★", 10)</t>
  </si>
  <si>
    <t xml:space="preserve"> ISTEXT Function</t>
  </si>
  <si>
    <r>
      <t xml:space="preserve">Checks if a value is </t>
    </r>
    <r>
      <rPr>
        <b/>
        <sz val="11"/>
        <color theme="1"/>
        <rFont val="Calibri"/>
        <family val="2"/>
        <scheme val="minor"/>
      </rPr>
      <t>text</t>
    </r>
  </si>
  <si>
    <t>ISTEXT(value)</t>
  </si>
  <si>
    <t xml:space="preserve">data validation </t>
  </si>
  <si>
    <t>ISNUMBER</t>
  </si>
  <si>
    <r>
      <t xml:space="preserve">Checks if a value is a </t>
    </r>
    <r>
      <rPr>
        <b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>.</t>
    </r>
  </si>
  <si>
    <t>ISNUMBER(value)</t>
  </si>
  <si>
    <t>Basic Lookup with INDEX and MATCH</t>
  </si>
  <si>
    <t>Name</t>
  </si>
  <si>
    <t>Age</t>
  </si>
  <si>
    <t>John</t>
  </si>
  <si>
    <r>
      <t xml:space="preserve">You want to find </t>
    </r>
    <r>
      <rPr>
        <b/>
        <sz val="11"/>
        <color theme="1"/>
        <rFont val="Calibri"/>
        <family val="2"/>
        <scheme val="minor"/>
      </rPr>
      <t>Sarah's age</t>
    </r>
    <r>
      <rPr>
        <sz val="11"/>
        <color theme="1"/>
        <rFont val="Calibri"/>
        <family val="2"/>
        <scheme val="minor"/>
      </rPr>
      <t>.</t>
    </r>
  </si>
  <si>
    <t>Sarah</t>
  </si>
  <si>
    <t>Mike</t>
  </si>
  <si>
    <r>
      <t>1. MATCH</t>
    </r>
    <r>
      <rPr>
        <b/>
        <sz val="11"/>
        <color theme="1"/>
        <rFont val="Calibri"/>
        <family val="2"/>
        <scheme val="minor"/>
      </rPr>
      <t xml:space="preserve"> function to find Sarah’s row</t>
    </r>
    <r>
      <rPr>
        <sz val="11"/>
        <color theme="1"/>
        <rFont val="Calibri"/>
        <family val="2"/>
        <scheme val="minor"/>
      </rPr>
      <t>:</t>
    </r>
  </si>
  <si>
    <t>Emily</t>
  </si>
  <si>
    <r>
      <t>INDEX</t>
    </r>
    <r>
      <rPr>
        <b/>
        <sz val="11"/>
        <color theme="1"/>
        <rFont val="Calibri"/>
        <family val="2"/>
        <scheme val="minor"/>
      </rPr>
      <t xml:space="preserve"> function to return the age</t>
    </r>
    <r>
      <rPr>
        <sz val="11"/>
        <color theme="1"/>
        <rFont val="Calibri"/>
        <family val="2"/>
        <scheme val="minor"/>
      </rPr>
      <t xml:space="preserve">: Now, use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with the result from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 to return Sarah’s age.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</si>
</sst>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AED-4C09]* #,##0.00_-;\-[$AED-4C09]* #,##0.00_-;_-[$AED-4C09]* &quot;-&quot;??_-;_-@_-"/>
    <numFmt numFmtId="165" formatCode="_-&quot;AED&quot;* #,##0.00_-;\-&quot;AED&quot;* #,##0.00_-;_-&quot;AED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 Unicode MS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 applyAlignment="1">
      <alignment horizontal="center"/>
    </xf>
    <xf numFmtId="164" fontId="0" fillId="0" borderId="0" xfId="1" applyNumberFormat="1" applyFont="1"/>
    <xf numFmtId="44" fontId="0" fillId="0" borderId="0" xfId="1" applyFont="1"/>
    <xf numFmtId="0" fontId="0" fillId="0" borderId="1" xfId="0" applyFont="1" applyBorder="1"/>
    <xf numFmtId="0" fontId="0" fillId="3" borderId="1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164" fontId="0" fillId="3" borderId="2" xfId="1" applyNumberFormat="1" applyFont="1" applyFill="1" applyBorder="1"/>
    <xf numFmtId="0" fontId="0" fillId="3" borderId="2" xfId="0" applyFont="1" applyFill="1" applyBorder="1"/>
    <xf numFmtId="165" fontId="0" fillId="3" borderId="2" xfId="1" applyNumberFormat="1" applyFont="1" applyFill="1" applyBorder="1"/>
    <xf numFmtId="164" fontId="0" fillId="0" borderId="2" xfId="1" applyNumberFormat="1" applyFont="1" applyBorder="1"/>
    <xf numFmtId="0" fontId="0" fillId="0" borderId="2" xfId="0" applyFont="1" applyBorder="1"/>
    <xf numFmtId="165" fontId="0" fillId="0" borderId="0" xfId="0" applyNumberFormat="1"/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0" applyFont="1"/>
  </cellXfs>
  <cellStyles count="2">
    <cellStyle name="Currency" xfId="1" builtinId="4"/>
    <cellStyle name="Normal" xfId="0" builtinId="0"/>
  </cellStyles>
  <dxfs count="1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164" formatCode="_-[$AED-4C09]* #,##0.00_-;\-[$AED-4C09]* #,##0.00_-;_-[$AED-4C09]* &quot;-&quot;??_-;_-@_-"/>
    </dxf>
    <dxf>
      <numFmt numFmtId="164" formatCode="_-[$AED-4C09]* #,##0.00_-;\-[$AED-4C09]* #,##0.00_-;_-[$AED-4C09]* &quot;-&quot;??_-;_-@_-"/>
    </dxf>
    <dxf>
      <numFmt numFmtId="164" formatCode="_-[$AED-4C09]* #,##0.00_-;\-[$AED-4C09]* #,##0.00_-;_-[$AED-4C09]* &quot;-&quot;??_-;_-@_-"/>
    </dxf>
    <dxf>
      <numFmt numFmtId="164" formatCode="_-[$AED-4C09]* #,##0.00_-;\-[$AED-4C09]* #,##0.00_-;_-[$AED-4C09]* &quot;-&quot;??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mo\excel\mariyam\lectur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e ribbion"/>
      <sheetName val="protect unprotect worksheet"/>
      <sheetName val="Number Filtering "/>
      <sheetName val="Sheet3"/>
      <sheetName val="Advance no filtering "/>
      <sheetName val="Custom Filtering (2)"/>
      <sheetName val="Custom Filtering"/>
      <sheetName val="Sheet5"/>
      <sheetName val="Sheet1"/>
      <sheetName val="Sheet2"/>
      <sheetName val="filter function "/>
      <sheetName val="Sheet7"/>
      <sheetName val="Sheet6"/>
      <sheetName val="Sheet4"/>
      <sheetName val="data cleaning"/>
      <sheetName val="lectur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253E7-6C16-4D0D-BCC7-C4A177ABD4A6}" name="Table4" displayName="Table4" ref="B4:E10" totalsRowShown="0">
  <autoFilter ref="B4:E10" xr:uid="{1D1225B4-F075-442D-BD66-6E104E61F50D}"/>
  <tableColumns count="4">
    <tableColumn id="1" xr3:uid="{72885DFA-DCB5-4FB4-8AFE-236B54EB4CC4}" name="Name "/>
    <tableColumn id="2" xr3:uid="{35E263AF-851B-4E86-896D-FBFC27D64390}" name="Marks"/>
    <tableColumn id="3" xr3:uid="{BC8C464A-549E-4A4D-896D-725E7D125EB4}" name="Grade " dataDxfId="9">
      <calculatedColumnFormula>_xlfn.IFS(Table4[[#This Row],[Marks]]&gt;=[1]!Table5[[#This Row],[Marks ]],[1]!Table5[[#This Row],[Grade ]])</calculatedColumnFormula>
    </tableColumn>
    <tableColumn id="4" xr3:uid="{CD4E81D9-994A-49BC-9DC9-6EB57B2A4BBA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340490-FC43-4A19-AE1F-C91F10543D23}" name="Table5" displayName="Table5" ref="G4:I10" totalsRowShown="0">
  <autoFilter ref="G4:I10" xr:uid="{F0B437D2-ED9B-40E0-988F-C05DB48229CE}"/>
  <tableColumns count="3">
    <tableColumn id="1" xr3:uid="{14D13F9E-9E3D-41F1-8BFA-E426C8ABB873}" name="Grade "/>
    <tableColumn id="2" xr3:uid="{3A183F22-6FA4-491D-A72F-15F11989CEBB}" name="Marks "/>
    <tableColumn id="3" xr3:uid="{5BAF1ECB-A7F2-4B01-BD46-2C9F05435B91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1D0574-B65F-4BCB-9999-AB4603AB40DA}" name="Table68" displayName="Table68" ref="H22:L31" totalsRowShown="0">
  <autoFilter ref="H22:L31" xr:uid="{4CF95DE3-A6FE-43E4-B84C-5A3F37161FD3}"/>
  <tableColumns count="5">
    <tableColumn id="1" xr3:uid="{C617E031-8606-435F-802A-3731B66F4237}" name="Category "/>
    <tableColumn id="2" xr3:uid="{5B206754-1DEC-4008-B21F-9E688F112435}" name="Price" dataDxfId="8" dataCellStyle="Currency"/>
    <tableColumn id="3" xr3:uid="{B00C204B-24C3-4D27-B553-4620DE1E5F5C}" name="Quntity "/>
    <tableColumn id="4" xr3:uid="{0DE70A3F-5FDA-4D9A-956F-4DCDD86CEAAE}" name="Sales" dataCellStyle="Currency">
      <calculatedColumnFormula>Table68[[#This Row],[Price]]*Table68[[#This Row],[Quntity ]]</calculatedColumnFormula>
    </tableColumn>
    <tableColumn id="5" xr3:uid="{420AAB1E-F2CE-47A6-ADC3-E78D7147C546}" name="custom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A83FAF-CCF5-4196-BC67-B8312077F078}" name="Table6" displayName="Table6" ref="B22:F31" totalsRowShown="0">
  <autoFilter ref="B22:F31" xr:uid="{8113D957-B3C9-41E6-9223-3E832D473F3C}"/>
  <tableColumns count="5">
    <tableColumn id="1" xr3:uid="{925FCB12-D0A3-4D1F-BC58-5B0E03513571}" name="Category "/>
    <tableColumn id="2" xr3:uid="{CE913D7B-A5CC-48E8-AE91-9013A00C2490}" name="Price" dataDxfId="7" dataCellStyle="Currency"/>
    <tableColumn id="3" xr3:uid="{65AE62BC-4BE6-4673-BF02-7F73C96B0702}" name="Quntity "/>
    <tableColumn id="4" xr3:uid="{26A18806-5C90-4034-978C-653F42FDB5C3}" name="Sales" dataCellStyle="Currency">
      <calculatedColumnFormula>Table6[[#This Row],[Price]]*Table6[[#This Row],[Quntity ]]</calculatedColumnFormula>
    </tableColumn>
    <tableColumn id="5" xr3:uid="{57790F59-AF6D-4BF8-B205-C8A232F8C943}" name="custom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EEBA74-CE7C-4634-90C4-83F2C472AC34}" name="Table610" displayName="Table610" ref="B41:G50" totalsRowShown="0">
  <autoFilter ref="B41:G50" xr:uid="{0C5D9719-1B61-4036-A6A1-606FE4AC0FC8}"/>
  <tableColumns count="6">
    <tableColumn id="1" xr3:uid="{2AC6566C-62D9-423A-BEF7-28ECE89FE0EC}" name="Category "/>
    <tableColumn id="2" xr3:uid="{5EE55C14-D3E8-4CF0-A847-38060272EB8E}" name="Price" dataDxfId="6" dataCellStyle="Currency"/>
    <tableColumn id="3" xr3:uid="{BF80863B-9757-4B2D-BD8F-830D8EDF1A68}" name="Quntity "/>
    <tableColumn id="4" xr3:uid="{514D141F-8524-414E-ABC4-FA0717D5CA62}" name="Sales" dataCellStyle="Currency">
      <calculatedColumnFormula>Table610[[#This Row],[Price]]*Table610[[#This Row],[Quntity ]]</calculatedColumnFormula>
    </tableColumn>
    <tableColumn id="5" xr3:uid="{7B52F7BB-7989-49DE-A7F4-613A20959DCD}" name="customer"/>
    <tableColumn id="6" xr3:uid="{2C8467CB-A37E-4BFB-8B4B-364B956DAEE5}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4AD986-BD57-4F85-BD55-E35C6EE6DA46}" name="Table61011" displayName="Table61011" ref="B58:G67" totalsRowShown="0">
  <autoFilter ref="B58:G67" xr:uid="{3F96D167-6D57-4D4F-BD2D-E80D31E822BF}"/>
  <tableColumns count="6">
    <tableColumn id="1" xr3:uid="{0440FD3C-96B8-4EB3-858D-40BEC7287A70}" name="Category "/>
    <tableColumn id="2" xr3:uid="{7B3D494E-9464-482A-BDE4-FD8CF525250D}" name="Price" dataDxfId="5" dataCellStyle="Currency"/>
    <tableColumn id="3" xr3:uid="{E69ECF02-68CD-4CAA-87F4-9F84BCFD1253}" name="Quntity "/>
    <tableColumn id="4" xr3:uid="{D8421E65-AACE-42FC-B0A0-97901626029A}" name="Sales" dataCellStyle="Currency">
      <calculatedColumnFormula>Table61011[[#This Row],[Price]]*Table61011[[#This Row],[Quntity ]]</calculatedColumnFormula>
    </tableColumn>
    <tableColumn id="5" xr3:uid="{B3DFF681-CC7A-4C8D-BCE5-FC8F41E93CE8}" name="customer"/>
    <tableColumn id="6" xr3:uid="{9BD8F9E3-3191-4C5B-A977-5293CCB28361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20FC1C-7FD8-4FCD-A550-6A138FD9A9AD}" name="Table1" displayName="Table1" ref="B135:D137" totalsRowShown="0">
  <autoFilter ref="B135:D137" xr:uid="{4C356D58-C0A4-4D5D-BE1B-52000F068233}"/>
  <tableColumns count="3">
    <tableColumn id="1" xr3:uid="{60518CA1-C980-493A-8FC6-7DFE1EE8FC0C}" name="formula"/>
    <tableColumn id="2" xr3:uid="{6AF30493-87B1-45FB-AF79-7024DF80B60D}" name="output " dataDxfId="4">
      <calculatedColumnFormula>REPT("*",5)</calculatedColumnFormula>
    </tableColumn>
    <tableColumn id="3" xr3:uid="{EBE1941D-C318-43F9-84B0-190E410D0901}" name="commen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2E63D8-14FA-4349-B9F3-BD13FACB73B6}" name="Table8" displayName="Table8" ref="C155:D159" totalsRowShown="0" headerRowDxfId="3" dataDxfId="2">
  <autoFilter ref="C155:D159" xr:uid="{A23CFEB1-0522-4B9C-AB3C-1773E00A4D9E}"/>
  <tableColumns count="2">
    <tableColumn id="1" xr3:uid="{EB4957A8-BB72-4A23-828B-3A90763ADB1F}" name="Name" dataDxfId="1"/>
    <tableColumn id="2" xr3:uid="{962733D4-C5AF-44F3-8869-78868F4E2B3A}" name="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7EBF8-582C-42CF-9C19-5671D8AF1E7B}">
  <dimension ref="A1:M163"/>
  <sheetViews>
    <sheetView tabSelected="1" workbookViewId="0">
      <selection sqref="A1:XFD1048576"/>
    </sheetView>
  </sheetViews>
  <sheetFormatPr defaultRowHeight="15"/>
  <cols>
    <col min="2" max="2" width="13.28515625" customWidth="1"/>
    <col min="3" max="3" width="19.85546875" bestFit="1" customWidth="1"/>
    <col min="4" max="5" width="31.85546875" customWidth="1"/>
    <col min="6" max="6" width="11.7109375" bestFit="1" customWidth="1"/>
    <col min="7" max="7" width="11.140625" bestFit="1" customWidth="1"/>
    <col min="8" max="8" width="11.5703125" bestFit="1" customWidth="1"/>
    <col min="9" max="10" width="16.5703125" customWidth="1"/>
    <col min="11" max="11" width="14.28515625" bestFit="1" customWidth="1"/>
    <col min="12" max="12" width="11.7109375" bestFit="1" customWidth="1"/>
  </cols>
  <sheetData>
    <row r="1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>
      <c r="B2" s="1"/>
      <c r="C2" s="1"/>
      <c r="D2" s="1"/>
      <c r="E2" s="1"/>
      <c r="F2" s="1"/>
      <c r="G2" s="1"/>
      <c r="H2" s="1"/>
      <c r="I2" s="1"/>
      <c r="J2" s="1"/>
    </row>
    <row r="4" spans="2:10">
      <c r="B4" t="s">
        <v>1</v>
      </c>
      <c r="C4" t="s">
        <v>2</v>
      </c>
      <c r="D4" t="s">
        <v>3</v>
      </c>
      <c r="E4" t="s">
        <v>4</v>
      </c>
      <c r="G4" t="s">
        <v>3</v>
      </c>
      <c r="H4" t="s">
        <v>5</v>
      </c>
      <c r="I4" t="s">
        <v>4</v>
      </c>
    </row>
    <row r="5" spans="2:10">
      <c r="B5" t="s">
        <v>6</v>
      </c>
      <c r="C5">
        <v>70</v>
      </c>
      <c r="G5" t="s">
        <v>7</v>
      </c>
      <c r="H5">
        <v>70</v>
      </c>
    </row>
    <row r="6" spans="2:10">
      <c r="B6" t="s">
        <v>8</v>
      </c>
      <c r="C6">
        <v>60</v>
      </c>
      <c r="G6" t="s">
        <v>9</v>
      </c>
      <c r="H6">
        <v>60</v>
      </c>
    </row>
    <row r="7" spans="2:10">
      <c r="B7" t="s">
        <v>10</v>
      </c>
      <c r="C7">
        <v>30</v>
      </c>
      <c r="G7" t="s">
        <v>11</v>
      </c>
      <c r="H7">
        <v>50</v>
      </c>
    </row>
    <row r="8" spans="2:10">
      <c r="B8" t="s">
        <v>12</v>
      </c>
      <c r="C8">
        <v>50</v>
      </c>
      <c r="G8" t="s">
        <v>13</v>
      </c>
      <c r="H8">
        <v>30</v>
      </c>
    </row>
    <row r="9" spans="2:10">
      <c r="B9" t="s">
        <v>14</v>
      </c>
      <c r="C9">
        <v>21</v>
      </c>
      <c r="G9" t="s">
        <v>15</v>
      </c>
      <c r="H9">
        <v>20</v>
      </c>
    </row>
    <row r="20" spans="1:12">
      <c r="A20" s="1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2" spans="1:12">
      <c r="B22" t="s">
        <v>17</v>
      </c>
      <c r="C22" t="s">
        <v>18</v>
      </c>
      <c r="D22" t="s">
        <v>19</v>
      </c>
      <c r="E22" t="s">
        <v>20</v>
      </c>
      <c r="F22" t="s">
        <v>21</v>
      </c>
      <c r="H22" t="s">
        <v>17</v>
      </c>
      <c r="I22" t="s">
        <v>18</v>
      </c>
      <c r="J22" t="s">
        <v>19</v>
      </c>
      <c r="K22" t="s">
        <v>20</v>
      </c>
      <c r="L22" t="s">
        <v>21</v>
      </c>
    </row>
    <row r="23" spans="1:12">
      <c r="B23" t="s">
        <v>22</v>
      </c>
      <c r="C23" s="2">
        <v>3000</v>
      </c>
      <c r="D23">
        <v>2</v>
      </c>
      <c r="E23" s="3">
        <f>Table6[[#This Row],[Price]]*Table6[[#This Row],[Quntity ]]</f>
        <v>6000</v>
      </c>
      <c r="F23" t="s">
        <v>23</v>
      </c>
      <c r="H23" t="s">
        <v>22</v>
      </c>
      <c r="I23" s="2">
        <v>3000</v>
      </c>
      <c r="J23">
        <v>2</v>
      </c>
      <c r="K23" s="3">
        <f>Table68[[#This Row],[Price]]*Table68[[#This Row],[Quntity ]]</f>
        <v>6000</v>
      </c>
      <c r="L23" t="s">
        <v>23</v>
      </c>
    </row>
    <row r="24" spans="1:12">
      <c r="B24" t="s">
        <v>24</v>
      </c>
      <c r="C24" s="2">
        <v>5000</v>
      </c>
      <c r="D24">
        <v>4</v>
      </c>
      <c r="E24" s="3">
        <f>Table6[[#This Row],[Price]]*Table6[[#This Row],[Quntity ]]</f>
        <v>20000</v>
      </c>
      <c r="F24" t="s">
        <v>25</v>
      </c>
      <c r="H24" t="s">
        <v>24</v>
      </c>
      <c r="I24" s="2">
        <v>5000</v>
      </c>
      <c r="J24">
        <v>4</v>
      </c>
      <c r="K24" s="3">
        <f>Table68[[#This Row],[Price]]*Table68[[#This Row],[Quntity ]]</f>
        <v>20000</v>
      </c>
      <c r="L24" t="s">
        <v>25</v>
      </c>
    </row>
    <row r="25" spans="1:12">
      <c r="B25" t="s">
        <v>26</v>
      </c>
      <c r="C25" s="2">
        <v>6000</v>
      </c>
      <c r="D25">
        <v>4</v>
      </c>
      <c r="E25" s="3">
        <f>Table6[[#This Row],[Price]]*Table6[[#This Row],[Quntity ]]</f>
        <v>24000</v>
      </c>
      <c r="F25" t="s">
        <v>27</v>
      </c>
      <c r="H25" t="s">
        <v>26</v>
      </c>
      <c r="I25" s="2">
        <v>6000</v>
      </c>
      <c r="J25">
        <v>4</v>
      </c>
      <c r="K25" s="3">
        <f>Table68[[#This Row],[Price]]*Table68[[#This Row],[Quntity ]]</f>
        <v>24000</v>
      </c>
      <c r="L25" t="s">
        <v>27</v>
      </c>
    </row>
    <row r="26" spans="1:12">
      <c r="B26" t="s">
        <v>22</v>
      </c>
      <c r="C26" s="2">
        <v>3000</v>
      </c>
      <c r="D26">
        <v>3</v>
      </c>
      <c r="E26" s="3">
        <f>Table6[[#This Row],[Price]]*Table6[[#This Row],[Quntity ]]</f>
        <v>9000</v>
      </c>
      <c r="F26" t="s">
        <v>25</v>
      </c>
      <c r="H26" t="s">
        <v>22</v>
      </c>
      <c r="I26" s="2">
        <v>3000</v>
      </c>
      <c r="J26">
        <v>3</v>
      </c>
      <c r="K26" s="3">
        <f>Table68[[#This Row],[Price]]*Table68[[#This Row],[Quntity ]]</f>
        <v>9000</v>
      </c>
      <c r="L26" t="s">
        <v>25</v>
      </c>
    </row>
    <row r="27" spans="1:12">
      <c r="B27" t="s">
        <v>22</v>
      </c>
      <c r="C27" s="2">
        <v>3000</v>
      </c>
      <c r="D27">
        <v>5</v>
      </c>
      <c r="E27" s="3">
        <f>Table6[[#This Row],[Price]]*Table6[[#This Row],[Quntity ]]</f>
        <v>15000</v>
      </c>
      <c r="F27" t="s">
        <v>28</v>
      </c>
      <c r="H27" t="s">
        <v>22</v>
      </c>
      <c r="I27" s="2">
        <v>3000</v>
      </c>
      <c r="J27">
        <v>5</v>
      </c>
      <c r="K27" s="3">
        <f>Table68[[#This Row],[Price]]*Table68[[#This Row],[Quntity ]]</f>
        <v>15000</v>
      </c>
      <c r="L27" t="s">
        <v>28</v>
      </c>
    </row>
    <row r="28" spans="1:12">
      <c r="B28" t="s">
        <v>22</v>
      </c>
      <c r="C28" s="2">
        <v>3000</v>
      </c>
      <c r="D28">
        <v>6</v>
      </c>
      <c r="E28" s="3">
        <f>Table6[[#This Row],[Price]]*Table6[[#This Row],[Quntity ]]</f>
        <v>18000</v>
      </c>
      <c r="F28" t="s">
        <v>25</v>
      </c>
      <c r="H28" t="s">
        <v>22</v>
      </c>
      <c r="I28" s="2">
        <v>3000</v>
      </c>
      <c r="J28">
        <v>6</v>
      </c>
      <c r="K28" s="3">
        <f>Table68[[#This Row],[Price]]*Table68[[#This Row],[Quntity ]]</f>
        <v>18000</v>
      </c>
      <c r="L28" t="s">
        <v>25</v>
      </c>
    </row>
    <row r="29" spans="1:12">
      <c r="B29" t="s">
        <v>24</v>
      </c>
      <c r="C29" s="2">
        <v>5000</v>
      </c>
      <c r="D29">
        <v>6</v>
      </c>
      <c r="E29" s="3">
        <f>Table6[[#This Row],[Price]]*Table6[[#This Row],[Quntity ]]</f>
        <v>30000</v>
      </c>
      <c r="F29" t="s">
        <v>29</v>
      </c>
      <c r="H29" t="s">
        <v>24</v>
      </c>
      <c r="I29" s="2">
        <v>5000</v>
      </c>
      <c r="J29">
        <v>6</v>
      </c>
      <c r="K29" s="3">
        <f>Table68[[#This Row],[Price]]*Table68[[#This Row],[Quntity ]]</f>
        <v>30000</v>
      </c>
      <c r="L29" t="s">
        <v>29</v>
      </c>
    </row>
    <row r="30" spans="1:12">
      <c r="B30" t="s">
        <v>24</v>
      </c>
      <c r="C30" s="2">
        <v>5000</v>
      </c>
      <c r="D30">
        <v>7</v>
      </c>
      <c r="E30" s="3">
        <f>Table6[[#This Row],[Price]]*Table6[[#This Row],[Quntity ]]</f>
        <v>35000</v>
      </c>
      <c r="F30" t="s">
        <v>23</v>
      </c>
      <c r="H30" t="s">
        <v>24</v>
      </c>
      <c r="I30" s="2">
        <v>5000</v>
      </c>
      <c r="J30">
        <v>7</v>
      </c>
      <c r="K30" s="3">
        <f>Table68[[#This Row],[Price]]*Table68[[#This Row],[Quntity ]]</f>
        <v>35000</v>
      </c>
      <c r="L30" t="s">
        <v>23</v>
      </c>
    </row>
    <row r="31" spans="1:12">
      <c r="B31" t="s">
        <v>26</v>
      </c>
      <c r="C31" s="2">
        <v>6000</v>
      </c>
      <c r="D31">
        <v>3</v>
      </c>
      <c r="E31" s="3">
        <f>Table6[[#This Row],[Price]]*Table6[[#This Row],[Quntity ]]</f>
        <v>18000</v>
      </c>
      <c r="F31" t="s">
        <v>30</v>
      </c>
      <c r="H31" t="s">
        <v>26</v>
      </c>
      <c r="I31" s="2">
        <v>6000</v>
      </c>
      <c r="J31">
        <v>3</v>
      </c>
      <c r="K31" s="3">
        <f>Table68[[#This Row],[Price]]*Table68[[#This Row],[Quntity ]]</f>
        <v>18000</v>
      </c>
      <c r="L31" t="s">
        <v>30</v>
      </c>
    </row>
    <row r="33" spans="2:13">
      <c r="B33" t="s">
        <v>31</v>
      </c>
      <c r="C33" s="3">
        <f>SUMIF(Table6[[Category ]],"Laptop",Table6[Sales])</f>
        <v>85000</v>
      </c>
      <c r="H33" t="s">
        <v>32</v>
      </c>
      <c r="I33" t="s">
        <v>33</v>
      </c>
    </row>
    <row r="34" spans="2:13">
      <c r="H34" s="4" t="s">
        <v>24</v>
      </c>
      <c r="I34" t="s">
        <v>23</v>
      </c>
      <c r="J34">
        <f>SUMIFS(Table68[Sales],Table68[[Category ]],H34,Table68[customer],I34)</f>
        <v>35000</v>
      </c>
    </row>
    <row r="38" spans="2:13">
      <c r="B38" s="1" t="s">
        <v>34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41" spans="2:13">
      <c r="B41" t="s">
        <v>17</v>
      </c>
      <c r="C41" t="s">
        <v>18</v>
      </c>
      <c r="D41" t="s">
        <v>19</v>
      </c>
      <c r="E41" t="s">
        <v>20</v>
      </c>
      <c r="F41" t="s">
        <v>21</v>
      </c>
      <c r="G41" t="s">
        <v>4</v>
      </c>
    </row>
    <row r="42" spans="2:13">
      <c r="B42" t="s">
        <v>22</v>
      </c>
      <c r="C42" s="2">
        <v>3000</v>
      </c>
      <c r="D42">
        <v>2</v>
      </c>
      <c r="E42" s="3">
        <f>Table610[[#This Row],[Price]]*Table610[[#This Row],[Quntity ]]</f>
        <v>6000</v>
      </c>
      <c r="F42" t="s">
        <v>23</v>
      </c>
      <c r="I42" t="s">
        <v>35</v>
      </c>
      <c r="J42" t="s">
        <v>36</v>
      </c>
    </row>
    <row r="43" spans="2:13">
      <c r="B43" t="s">
        <v>24</v>
      </c>
      <c r="C43" s="2">
        <v>5000</v>
      </c>
      <c r="D43">
        <v>4</v>
      </c>
      <c r="E43" s="3">
        <f>Table610[[#This Row],[Price]]*Table610[[#This Row],[Quntity ]]</f>
        <v>20000</v>
      </c>
      <c r="F43" t="s">
        <v>25</v>
      </c>
      <c r="I43" t="s">
        <v>37</v>
      </c>
    </row>
    <row r="44" spans="2:13">
      <c r="B44" t="s">
        <v>26</v>
      </c>
      <c r="C44" s="2">
        <v>6000</v>
      </c>
      <c r="D44">
        <v>4</v>
      </c>
      <c r="E44" s="3">
        <f>Table610[[#This Row],[Price]]*Table610[[#This Row],[Quntity ]]</f>
        <v>24000</v>
      </c>
      <c r="F44" t="s">
        <v>27</v>
      </c>
    </row>
    <row r="45" spans="2:13">
      <c r="B45" t="s">
        <v>22</v>
      </c>
      <c r="C45" s="2">
        <v>3000</v>
      </c>
      <c r="D45">
        <v>3</v>
      </c>
      <c r="E45" s="3">
        <f>Table610[[#This Row],[Price]]*Table610[[#This Row],[Quntity ]]</f>
        <v>9000</v>
      </c>
      <c r="F45" t="s">
        <v>25</v>
      </c>
    </row>
    <row r="46" spans="2:13">
      <c r="B46" t="s">
        <v>22</v>
      </c>
      <c r="C46" s="2">
        <v>3000</v>
      </c>
      <c r="D46">
        <v>5</v>
      </c>
      <c r="E46" s="3">
        <f>Table610[[#This Row],[Price]]*Table610[[#This Row],[Quntity ]]</f>
        <v>15000</v>
      </c>
      <c r="F46" t="s">
        <v>28</v>
      </c>
    </row>
    <row r="47" spans="2:13">
      <c r="B47" t="s">
        <v>22</v>
      </c>
      <c r="C47" s="2">
        <v>3000</v>
      </c>
      <c r="D47">
        <v>6</v>
      </c>
      <c r="E47" s="3">
        <f>Table610[[#This Row],[Price]]*Table610[[#This Row],[Quntity ]]</f>
        <v>18000</v>
      </c>
      <c r="F47" t="s">
        <v>25</v>
      </c>
    </row>
    <row r="48" spans="2:13">
      <c r="B48" t="s">
        <v>24</v>
      </c>
      <c r="C48" s="2">
        <v>5000</v>
      </c>
      <c r="D48">
        <v>6</v>
      </c>
      <c r="E48" s="3">
        <f>Table610[[#This Row],[Price]]*Table610[[#This Row],[Quntity ]]</f>
        <v>30000</v>
      </c>
      <c r="F48" t="s">
        <v>29</v>
      </c>
    </row>
    <row r="49" spans="2:13">
      <c r="B49" t="s">
        <v>24</v>
      </c>
      <c r="C49" s="2">
        <v>5000</v>
      </c>
      <c r="D49">
        <v>7</v>
      </c>
      <c r="E49" s="3">
        <f>Table610[[#This Row],[Price]]*Table610[[#This Row],[Quntity ]]</f>
        <v>35000</v>
      </c>
      <c r="F49" t="s">
        <v>23</v>
      </c>
    </row>
    <row r="50" spans="2:13">
      <c r="B50" t="s">
        <v>26</v>
      </c>
      <c r="C50" s="2">
        <v>6000</v>
      </c>
      <c r="D50">
        <v>3</v>
      </c>
      <c r="E50" s="3">
        <f>Table610[[#This Row],[Price]]*Table610[[#This Row],[Quntity ]]</f>
        <v>18000</v>
      </c>
      <c r="F50" t="s">
        <v>30</v>
      </c>
    </row>
    <row r="53" spans="2:13">
      <c r="D53" s="5" t="s">
        <v>22</v>
      </c>
    </row>
    <row r="54" spans="2:13">
      <c r="C54">
        <f>COUNTIF(Table610[[Category ]],D53)</f>
        <v>4</v>
      </c>
    </row>
    <row r="56" spans="2:13">
      <c r="B56" s="1" t="s">
        <v>38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8" spans="2:13">
      <c r="B58" t="s">
        <v>17</v>
      </c>
      <c r="C58" t="s">
        <v>18</v>
      </c>
      <c r="D58" t="s">
        <v>19</v>
      </c>
      <c r="E58" t="s">
        <v>20</v>
      </c>
      <c r="F58" t="s">
        <v>21</v>
      </c>
      <c r="G58" t="s">
        <v>4</v>
      </c>
    </row>
    <row r="59" spans="2:13">
      <c r="B59" t="s">
        <v>22</v>
      </c>
      <c r="C59" s="2">
        <v>3000</v>
      </c>
      <c r="D59">
        <v>2</v>
      </c>
      <c r="E59" s="3">
        <f>Table61011[[#This Row],[Price]]*Table61011[[#This Row],[Quntity ]]</f>
        <v>6000</v>
      </c>
      <c r="F59" t="s">
        <v>23</v>
      </c>
    </row>
    <row r="60" spans="2:13">
      <c r="B60" t="s">
        <v>24</v>
      </c>
      <c r="C60" s="2">
        <v>5000</v>
      </c>
      <c r="D60">
        <v>4</v>
      </c>
      <c r="E60" s="3">
        <f>Table61011[[#This Row],[Price]]*Table61011[[#This Row],[Quntity ]]</f>
        <v>20000</v>
      </c>
      <c r="F60" t="s">
        <v>25</v>
      </c>
    </row>
    <row r="61" spans="2:13">
      <c r="B61" t="s">
        <v>26</v>
      </c>
      <c r="C61" s="2">
        <v>6000</v>
      </c>
      <c r="D61">
        <v>4</v>
      </c>
      <c r="E61" s="3">
        <f>Table61011[[#This Row],[Price]]*Table61011[[#This Row],[Quntity ]]</f>
        <v>24000</v>
      </c>
      <c r="F61" t="s">
        <v>25</v>
      </c>
    </row>
    <row r="62" spans="2:13">
      <c r="B62" t="s">
        <v>22</v>
      </c>
      <c r="C62" s="2">
        <v>3000</v>
      </c>
      <c r="D62">
        <v>3</v>
      </c>
      <c r="E62" s="3">
        <f>Table61011[[#This Row],[Price]]*Table61011[[#This Row],[Quntity ]]</f>
        <v>9000</v>
      </c>
      <c r="F62" t="s">
        <v>25</v>
      </c>
    </row>
    <row r="63" spans="2:13">
      <c r="B63" t="s">
        <v>22</v>
      </c>
      <c r="C63" s="2">
        <v>3000</v>
      </c>
      <c r="D63">
        <v>5</v>
      </c>
      <c r="E63" s="3">
        <f>Table61011[[#This Row],[Price]]*Table61011[[#This Row],[Quntity ]]</f>
        <v>15000</v>
      </c>
      <c r="F63" t="s">
        <v>28</v>
      </c>
    </row>
    <row r="64" spans="2:13">
      <c r="B64" t="s">
        <v>22</v>
      </c>
      <c r="C64" s="2">
        <v>3000</v>
      </c>
      <c r="D64">
        <v>6</v>
      </c>
      <c r="E64" s="3">
        <f>Table61011[[#This Row],[Price]]*Table61011[[#This Row],[Quntity ]]</f>
        <v>18000</v>
      </c>
      <c r="F64" t="s">
        <v>25</v>
      </c>
    </row>
    <row r="65" spans="2:13">
      <c r="B65" t="s">
        <v>24</v>
      </c>
      <c r="C65" s="2">
        <v>5000</v>
      </c>
      <c r="D65">
        <v>6</v>
      </c>
      <c r="E65" s="3">
        <f>Table61011[[#This Row],[Price]]*Table61011[[#This Row],[Quntity ]]</f>
        <v>30000</v>
      </c>
      <c r="F65" t="s">
        <v>29</v>
      </c>
    </row>
    <row r="66" spans="2:13">
      <c r="B66" t="s">
        <v>24</v>
      </c>
      <c r="C66" s="2">
        <v>5000</v>
      </c>
      <c r="D66">
        <v>7</v>
      </c>
      <c r="E66" s="3">
        <f>Table61011[[#This Row],[Price]]*Table61011[[#This Row],[Quntity ]]</f>
        <v>35000</v>
      </c>
      <c r="F66" t="s">
        <v>23</v>
      </c>
    </row>
    <row r="67" spans="2:13">
      <c r="B67" t="s">
        <v>26</v>
      </c>
      <c r="C67" s="2">
        <v>6000</v>
      </c>
      <c r="D67">
        <v>3</v>
      </c>
      <c r="E67" s="3">
        <f>Table61011[[#This Row],[Price]]*Table61011[[#This Row],[Quntity ]]</f>
        <v>18000</v>
      </c>
      <c r="F67" t="s">
        <v>30</v>
      </c>
    </row>
    <row r="69" spans="2:13">
      <c r="D69" s="4" t="s">
        <v>24</v>
      </c>
    </row>
    <row r="70" spans="2:13">
      <c r="C70">
        <f>-COUNTIFS(Table61011[[Category ]],"=Laptop",Table61011[customer],"mohammed")</f>
        <v>-1</v>
      </c>
    </row>
    <row r="72" spans="2:13">
      <c r="B72" s="1" t="s">
        <v>39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4" spans="2:13">
      <c r="B74" s="6" t="s">
        <v>17</v>
      </c>
      <c r="C74" s="7" t="s">
        <v>18</v>
      </c>
      <c r="D74" s="7" t="s">
        <v>19</v>
      </c>
      <c r="E74" s="7" t="s">
        <v>20</v>
      </c>
      <c r="F74" s="7" t="s">
        <v>21</v>
      </c>
    </row>
    <row r="75" spans="2:13">
      <c r="B75" s="5" t="s">
        <v>22</v>
      </c>
      <c r="C75" s="8">
        <v>3000</v>
      </c>
      <c r="D75" s="9">
        <v>2</v>
      </c>
      <c r="E75" s="10">
        <f>C75*D75</f>
        <v>6000</v>
      </c>
      <c r="F75" s="9" t="s">
        <v>23</v>
      </c>
    </row>
    <row r="76" spans="2:13">
      <c r="B76" s="4" t="s">
        <v>24</v>
      </c>
      <c r="C76" s="11">
        <v>5000</v>
      </c>
      <c r="D76" s="12">
        <v>4</v>
      </c>
      <c r="E76" s="10">
        <f t="shared" ref="E76:E83" si="0">C76*D76</f>
        <v>20000</v>
      </c>
      <c r="F76" s="12" t="s">
        <v>25</v>
      </c>
    </row>
    <row r="77" spans="2:13">
      <c r="B77" s="5" t="s">
        <v>26</v>
      </c>
      <c r="C77" s="8">
        <v>6000</v>
      </c>
      <c r="D77" s="9">
        <v>4</v>
      </c>
      <c r="E77" s="10">
        <f t="shared" si="0"/>
        <v>24000</v>
      </c>
      <c r="F77" s="9" t="s">
        <v>25</v>
      </c>
    </row>
    <row r="78" spans="2:13">
      <c r="B78" s="4" t="s">
        <v>22</v>
      </c>
      <c r="C78" s="11">
        <v>3000</v>
      </c>
      <c r="D78" s="12">
        <v>3</v>
      </c>
      <c r="E78" s="10">
        <f t="shared" si="0"/>
        <v>9000</v>
      </c>
      <c r="F78" s="12" t="s">
        <v>25</v>
      </c>
    </row>
    <row r="79" spans="2:13">
      <c r="B79" s="5" t="s">
        <v>22</v>
      </c>
      <c r="C79" s="8">
        <v>3000</v>
      </c>
      <c r="D79" s="9">
        <v>5</v>
      </c>
      <c r="E79" s="10">
        <f t="shared" si="0"/>
        <v>15000</v>
      </c>
      <c r="F79" s="9" t="s">
        <v>28</v>
      </c>
    </row>
    <row r="80" spans="2:13">
      <c r="B80" s="4" t="s">
        <v>22</v>
      </c>
      <c r="C80" s="11">
        <v>3000</v>
      </c>
      <c r="D80" s="12">
        <v>6</v>
      </c>
      <c r="E80" s="10">
        <f t="shared" si="0"/>
        <v>18000</v>
      </c>
      <c r="F80" s="12" t="s">
        <v>25</v>
      </c>
    </row>
    <row r="81" spans="2:13">
      <c r="B81" s="5" t="s">
        <v>24</v>
      </c>
      <c r="C81" s="8">
        <v>5000</v>
      </c>
      <c r="D81" s="9">
        <v>6</v>
      </c>
      <c r="E81" s="10">
        <f t="shared" si="0"/>
        <v>30000</v>
      </c>
      <c r="F81" s="9" t="s">
        <v>29</v>
      </c>
    </row>
    <row r="82" spans="2:13">
      <c r="B82" s="4" t="s">
        <v>24</v>
      </c>
      <c r="C82" s="11">
        <v>5000</v>
      </c>
      <c r="D82" s="12">
        <v>7</v>
      </c>
      <c r="E82" s="10">
        <f t="shared" si="0"/>
        <v>35000</v>
      </c>
      <c r="F82" s="12" t="s">
        <v>23</v>
      </c>
    </row>
    <row r="83" spans="2:13">
      <c r="B83" s="5" t="s">
        <v>26</v>
      </c>
      <c r="C83" s="8">
        <v>6000</v>
      </c>
      <c r="D83" s="9">
        <v>3</v>
      </c>
      <c r="E83" s="10">
        <f t="shared" si="0"/>
        <v>18000</v>
      </c>
      <c r="F83" s="9" t="s">
        <v>30</v>
      </c>
    </row>
    <row r="85" spans="2:13">
      <c r="B85" s="5" t="s">
        <v>22</v>
      </c>
    </row>
    <row r="86" spans="2:13">
      <c r="C86">
        <f>AVERAGEIF(B75:B83,B85,E75:E83)</f>
        <v>12000</v>
      </c>
    </row>
    <row r="88" spans="2:13">
      <c r="B88" s="1" t="s">
        <v>40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90" spans="2:13">
      <c r="B90" s="6" t="s">
        <v>17</v>
      </c>
      <c r="C90" s="7" t="s">
        <v>18</v>
      </c>
      <c r="D90" s="7" t="s">
        <v>19</v>
      </c>
      <c r="E90" s="7" t="s">
        <v>20</v>
      </c>
      <c r="F90" s="7" t="s">
        <v>21</v>
      </c>
    </row>
    <row r="91" spans="2:13">
      <c r="B91" s="5" t="s">
        <v>22</v>
      </c>
      <c r="C91" s="8">
        <v>3000</v>
      </c>
      <c r="D91" s="9">
        <v>2</v>
      </c>
      <c r="E91" s="10">
        <f>C91*D91</f>
        <v>6000</v>
      </c>
      <c r="F91" s="9" t="s">
        <v>23</v>
      </c>
    </row>
    <row r="92" spans="2:13">
      <c r="B92" s="4" t="s">
        <v>24</v>
      </c>
      <c r="C92" s="11">
        <v>5000</v>
      </c>
      <c r="D92" s="12">
        <v>4</v>
      </c>
      <c r="E92" s="10">
        <f t="shared" ref="E92:E99" si="1">C92*D92</f>
        <v>20000</v>
      </c>
      <c r="F92" s="12" t="s">
        <v>25</v>
      </c>
    </row>
    <row r="93" spans="2:13">
      <c r="B93" s="5" t="s">
        <v>26</v>
      </c>
      <c r="C93" s="8">
        <v>6000</v>
      </c>
      <c r="D93" s="9">
        <v>4</v>
      </c>
      <c r="E93" s="10">
        <f t="shared" si="1"/>
        <v>24000</v>
      </c>
      <c r="F93" s="9" t="s">
        <v>25</v>
      </c>
    </row>
    <row r="94" spans="2:13">
      <c r="B94" s="4" t="s">
        <v>22</v>
      </c>
      <c r="C94" s="11">
        <v>3000</v>
      </c>
      <c r="D94" s="12">
        <v>3</v>
      </c>
      <c r="E94" s="10">
        <f t="shared" si="1"/>
        <v>9000</v>
      </c>
      <c r="F94" s="12" t="s">
        <v>25</v>
      </c>
    </row>
    <row r="95" spans="2:13">
      <c r="B95" s="5" t="s">
        <v>22</v>
      </c>
      <c r="C95" s="8">
        <v>3000</v>
      </c>
      <c r="D95" s="9">
        <v>5</v>
      </c>
      <c r="E95" s="10">
        <f t="shared" si="1"/>
        <v>15000</v>
      </c>
      <c r="F95" s="9" t="s">
        <v>28</v>
      </c>
    </row>
    <row r="96" spans="2:13">
      <c r="B96" s="4" t="s">
        <v>22</v>
      </c>
      <c r="C96" s="11">
        <v>3000</v>
      </c>
      <c r="D96" s="12">
        <v>6</v>
      </c>
      <c r="E96" s="10">
        <f t="shared" si="1"/>
        <v>18000</v>
      </c>
      <c r="F96" s="12" t="s">
        <v>25</v>
      </c>
    </row>
    <row r="97" spans="2:13">
      <c r="B97" s="5" t="s">
        <v>24</v>
      </c>
      <c r="C97" s="8">
        <v>5000</v>
      </c>
      <c r="D97" s="9">
        <v>6</v>
      </c>
      <c r="E97" s="10">
        <f t="shared" si="1"/>
        <v>30000</v>
      </c>
      <c r="F97" s="9" t="s">
        <v>29</v>
      </c>
    </row>
    <row r="98" spans="2:13">
      <c r="B98" s="4" t="s">
        <v>24</v>
      </c>
      <c r="C98" s="11">
        <v>5000</v>
      </c>
      <c r="D98" s="12">
        <v>7</v>
      </c>
      <c r="E98" s="10">
        <f t="shared" si="1"/>
        <v>35000</v>
      </c>
      <c r="F98" s="12" t="s">
        <v>23</v>
      </c>
    </row>
    <row r="99" spans="2:13">
      <c r="B99" s="5" t="s">
        <v>26</v>
      </c>
      <c r="C99" s="8">
        <v>6000</v>
      </c>
      <c r="D99" s="9">
        <v>3</v>
      </c>
      <c r="E99" s="10">
        <f t="shared" si="1"/>
        <v>18000</v>
      </c>
      <c r="F99" s="9" t="s">
        <v>30</v>
      </c>
    </row>
    <row r="101" spans="2:13">
      <c r="C101" s="5"/>
      <c r="D101">
        <f>AVERAGEIFS(E91:E99,C91:C99,C91,B91:B99,B91)</f>
        <v>12000</v>
      </c>
    </row>
    <row r="102" spans="2:13">
      <c r="B102" s="1" t="s">
        <v>41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4" spans="2:13">
      <c r="B104" s="6" t="s">
        <v>17</v>
      </c>
      <c r="C104" s="7" t="s">
        <v>18</v>
      </c>
      <c r="D104" s="7" t="s">
        <v>19</v>
      </c>
      <c r="E104" s="7" t="s">
        <v>20</v>
      </c>
      <c r="F104" s="7" t="s">
        <v>21</v>
      </c>
    </row>
    <row r="105" spans="2:13">
      <c r="B105" s="5" t="s">
        <v>22</v>
      </c>
      <c r="C105" s="8">
        <v>3000</v>
      </c>
      <c r="D105" s="9">
        <v>2</v>
      </c>
      <c r="E105" s="10">
        <f>C105*D105</f>
        <v>6000</v>
      </c>
      <c r="F105" s="9" t="s">
        <v>23</v>
      </c>
    </row>
    <row r="106" spans="2:13">
      <c r="B106" s="4" t="s">
        <v>24</v>
      </c>
      <c r="C106" s="11">
        <v>5000</v>
      </c>
      <c r="D106" s="12">
        <v>4</v>
      </c>
      <c r="E106" s="10">
        <f t="shared" ref="E106:E113" si="2">C106*D106</f>
        <v>20000</v>
      </c>
      <c r="F106" s="12" t="s">
        <v>25</v>
      </c>
    </row>
    <row r="107" spans="2:13">
      <c r="B107" s="5" t="s">
        <v>26</v>
      </c>
      <c r="C107" s="8">
        <v>6000</v>
      </c>
      <c r="D107" s="9">
        <v>4</v>
      </c>
      <c r="E107" s="10">
        <f t="shared" si="2"/>
        <v>24000</v>
      </c>
      <c r="F107" s="9" t="s">
        <v>25</v>
      </c>
    </row>
    <row r="108" spans="2:13">
      <c r="B108" s="4" t="s">
        <v>22</v>
      </c>
      <c r="C108" s="11">
        <v>3000</v>
      </c>
      <c r="D108" s="12">
        <v>3</v>
      </c>
      <c r="E108" s="10">
        <f t="shared" si="2"/>
        <v>9000</v>
      </c>
      <c r="F108" s="12" t="s">
        <v>25</v>
      </c>
    </row>
    <row r="109" spans="2:13">
      <c r="B109" s="5" t="s">
        <v>22</v>
      </c>
      <c r="C109" s="8">
        <v>3000</v>
      </c>
      <c r="D109" s="9">
        <v>5</v>
      </c>
      <c r="E109" s="10">
        <f t="shared" si="2"/>
        <v>15000</v>
      </c>
      <c r="F109" s="9" t="s">
        <v>28</v>
      </c>
    </row>
    <row r="110" spans="2:13">
      <c r="B110" s="4" t="s">
        <v>22</v>
      </c>
      <c r="C110" s="11">
        <v>3000</v>
      </c>
      <c r="D110" s="12">
        <v>6</v>
      </c>
      <c r="E110" s="10">
        <f t="shared" si="2"/>
        <v>18000</v>
      </c>
      <c r="F110" s="12" t="s">
        <v>25</v>
      </c>
    </row>
    <row r="111" spans="2:13">
      <c r="B111" s="5" t="s">
        <v>24</v>
      </c>
      <c r="C111" s="8">
        <v>5000</v>
      </c>
      <c r="D111" s="9">
        <v>6</v>
      </c>
      <c r="E111" s="10">
        <f t="shared" si="2"/>
        <v>30000</v>
      </c>
      <c r="F111" s="9" t="s">
        <v>29</v>
      </c>
      <c r="J111" s="13"/>
    </row>
    <row r="112" spans="2:13">
      <c r="B112" s="4" t="s">
        <v>24</v>
      </c>
      <c r="C112" s="11">
        <v>5000</v>
      </c>
      <c r="D112" s="12">
        <v>7</v>
      </c>
      <c r="E112" s="10">
        <f t="shared" si="2"/>
        <v>35000</v>
      </c>
      <c r="F112" s="12" t="s">
        <v>23</v>
      </c>
    </row>
    <row r="113" spans="2:13">
      <c r="B113" s="5" t="s">
        <v>26</v>
      </c>
      <c r="C113" s="8">
        <v>6000</v>
      </c>
      <c r="D113" s="9">
        <v>3</v>
      </c>
      <c r="E113" s="10">
        <f t="shared" si="2"/>
        <v>18000</v>
      </c>
      <c r="F113" s="9" t="s">
        <v>30</v>
      </c>
    </row>
    <row r="114" spans="2:13">
      <c r="F114" s="13"/>
    </row>
    <row r="115" spans="2:13">
      <c r="I115" t="s">
        <v>42</v>
      </c>
      <c r="J115" s="13">
        <f>SUM(E105:E113)</f>
        <v>175000</v>
      </c>
    </row>
    <row r="116" spans="2:13">
      <c r="I116" t="s">
        <v>43</v>
      </c>
      <c r="J116">
        <f>SUBTOTAL(9,E105:E113)</f>
        <v>175000</v>
      </c>
    </row>
    <row r="119" spans="2:13">
      <c r="B119" s="1" t="s">
        <v>44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1" spans="2:13">
      <c r="B121" s="6" t="s">
        <v>17</v>
      </c>
      <c r="C121" s="7" t="s">
        <v>18</v>
      </c>
      <c r="D121" s="7" t="s">
        <v>19</v>
      </c>
      <c r="E121" s="7" t="s">
        <v>20</v>
      </c>
      <c r="F121" s="7" t="s">
        <v>21</v>
      </c>
    </row>
    <row r="122" spans="2:13">
      <c r="B122" s="5" t="s">
        <v>22</v>
      </c>
      <c r="C122" s="8">
        <v>3000</v>
      </c>
      <c r="D122" s="9">
        <v>2</v>
      </c>
      <c r="E122" s="10">
        <f>C122*D122</f>
        <v>6000</v>
      </c>
      <c r="F122" s="9" t="s">
        <v>23</v>
      </c>
      <c r="H122">
        <f>SUMPRODUCT(C122:C130,D122:D130)</f>
        <v>175000</v>
      </c>
    </row>
    <row r="123" spans="2:13">
      <c r="B123" s="4" t="s">
        <v>24</v>
      </c>
      <c r="C123" s="11">
        <v>5000</v>
      </c>
      <c r="D123" s="12">
        <v>4</v>
      </c>
      <c r="E123" s="10">
        <f t="shared" ref="E123:E130" si="3">C123*D123</f>
        <v>20000</v>
      </c>
      <c r="F123" s="12" t="s">
        <v>25</v>
      </c>
    </row>
    <row r="124" spans="2:13">
      <c r="B124" s="5" t="s">
        <v>26</v>
      </c>
      <c r="C124" s="8">
        <v>6000</v>
      </c>
      <c r="D124" s="9">
        <v>4</v>
      </c>
      <c r="E124" s="10">
        <f t="shared" si="3"/>
        <v>24000</v>
      </c>
      <c r="F124" s="9" t="s">
        <v>25</v>
      </c>
    </row>
    <row r="125" spans="2:13">
      <c r="B125" s="4" t="s">
        <v>22</v>
      </c>
      <c r="C125" s="11">
        <v>3000</v>
      </c>
      <c r="D125" s="12">
        <v>3</v>
      </c>
      <c r="E125" s="10">
        <f t="shared" si="3"/>
        <v>9000</v>
      </c>
      <c r="F125" s="12" t="s">
        <v>25</v>
      </c>
    </row>
    <row r="126" spans="2:13">
      <c r="B126" s="5" t="s">
        <v>22</v>
      </c>
      <c r="C126" s="8">
        <v>3000</v>
      </c>
      <c r="D126" s="9">
        <v>5</v>
      </c>
      <c r="E126" s="10">
        <f t="shared" si="3"/>
        <v>15000</v>
      </c>
      <c r="F126" s="9" t="s">
        <v>28</v>
      </c>
    </row>
    <row r="127" spans="2:13">
      <c r="B127" s="4" t="s">
        <v>22</v>
      </c>
      <c r="C127" s="11">
        <v>3000</v>
      </c>
      <c r="D127" s="12">
        <v>6</v>
      </c>
      <c r="E127" s="10">
        <f t="shared" si="3"/>
        <v>18000</v>
      </c>
      <c r="F127" s="12" t="s">
        <v>25</v>
      </c>
    </row>
    <row r="128" spans="2:13">
      <c r="B128" s="5" t="s">
        <v>24</v>
      </c>
      <c r="C128" s="8">
        <v>5000</v>
      </c>
      <c r="D128" s="9">
        <v>6</v>
      </c>
      <c r="E128" s="10">
        <f t="shared" si="3"/>
        <v>30000</v>
      </c>
      <c r="F128" s="9" t="s">
        <v>29</v>
      </c>
    </row>
    <row r="129" spans="2:13">
      <c r="B129" s="4" t="s">
        <v>24</v>
      </c>
      <c r="C129" s="11">
        <v>5000</v>
      </c>
      <c r="D129" s="12">
        <v>7</v>
      </c>
      <c r="E129" s="10">
        <f t="shared" si="3"/>
        <v>35000</v>
      </c>
      <c r="F129" s="12" t="s">
        <v>23</v>
      </c>
    </row>
    <row r="130" spans="2:13">
      <c r="B130" s="5" t="s">
        <v>26</v>
      </c>
      <c r="C130" s="8">
        <v>6000</v>
      </c>
      <c r="D130" s="9">
        <v>3</v>
      </c>
      <c r="E130" s="10">
        <f t="shared" si="3"/>
        <v>18000</v>
      </c>
      <c r="F130" s="9" t="s">
        <v>30</v>
      </c>
    </row>
    <row r="132" spans="2:13">
      <c r="B132" s="1" t="s">
        <v>45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5" spans="2:13">
      <c r="B135" t="s">
        <v>46</v>
      </c>
      <c r="C135" t="s">
        <v>47</v>
      </c>
      <c r="D135" t="s">
        <v>48</v>
      </c>
    </row>
    <row r="136" spans="2:13">
      <c r="B136" s="14" t="s">
        <v>49</v>
      </c>
      <c r="C136" t="str">
        <f t="shared" ref="C136" si="4">REPT("*",5)</f>
        <v>*****</v>
      </c>
    </row>
    <row r="137" spans="2:13">
      <c r="B137" t="s">
        <v>50</v>
      </c>
      <c r="C137" t="str">
        <f>REPT("★", 10)</f>
        <v>★★★★★★★★★★</v>
      </c>
    </row>
    <row r="141" spans="2:13">
      <c r="B141" s="1" t="s">
        <v>51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3" spans="2:13">
      <c r="C143" t="s">
        <v>52</v>
      </c>
      <c r="D143" t="s">
        <v>53</v>
      </c>
    </row>
    <row r="144" spans="2:13">
      <c r="B144" t="s">
        <v>54</v>
      </c>
      <c r="C144" t="str">
        <f>IF(ISTEXT(C143), "Text found", "Not text")</f>
        <v>Text found</v>
      </c>
    </row>
    <row r="146" spans="2:13">
      <c r="B146" s="1" t="s">
        <v>55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8" spans="2:13">
      <c r="C148" t="s">
        <v>56</v>
      </c>
      <c r="E148" t="s">
        <v>57</v>
      </c>
    </row>
    <row r="149" spans="2:13">
      <c r="B149" t="s">
        <v>54</v>
      </c>
      <c r="C149" t="str">
        <f>IF(ISNUMBER(C148), C148 * 2, "Not a number")</f>
        <v>Not a number</v>
      </c>
    </row>
    <row r="151" spans="2:13">
      <c r="B151" s="1" t="s">
        <v>58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3" spans="2:13" ht="17.25" customHeight="1"/>
    <row r="154" spans="2:13">
      <c r="C154" s="15"/>
      <c r="D154" s="15"/>
    </row>
    <row r="155" spans="2:13">
      <c r="C155" s="16" t="s">
        <v>59</v>
      </c>
      <c r="D155" s="16" t="s">
        <v>60</v>
      </c>
    </row>
    <row r="156" spans="2:13">
      <c r="C156" s="16" t="s">
        <v>61</v>
      </c>
      <c r="D156" s="16">
        <v>25</v>
      </c>
      <c r="F156" t="s">
        <v>62</v>
      </c>
    </row>
    <row r="157" spans="2:13">
      <c r="C157" s="16" t="s">
        <v>63</v>
      </c>
      <c r="D157" s="16">
        <v>30</v>
      </c>
      <c r="F157" s="17"/>
    </row>
    <row r="158" spans="2:13">
      <c r="C158" s="16" t="s">
        <v>64</v>
      </c>
      <c r="D158" s="16">
        <v>28</v>
      </c>
      <c r="F158" s="18" t="s">
        <v>65</v>
      </c>
    </row>
    <row r="159" spans="2:13">
      <c r="C159" s="16" t="s">
        <v>66</v>
      </c>
      <c r="D159" s="16">
        <v>22</v>
      </c>
      <c r="F159">
        <f>MATCH("Sarah", Table8[Name], 0)</f>
        <v>2</v>
      </c>
    </row>
    <row r="161" spans="6:6">
      <c r="F161" s="19" t="s">
        <v>67</v>
      </c>
    </row>
    <row r="163" spans="6:6">
      <c r="F163">
        <f>INDEX(Table8[Age], MATCH("Sarah", Table8[Name], 0))</f>
        <v>30</v>
      </c>
    </row>
  </sheetData>
  <mergeCells count="12">
    <mergeCell ref="B102:M102"/>
    <mergeCell ref="B119:M119"/>
    <mergeCell ref="B132:M132"/>
    <mergeCell ref="B141:M141"/>
    <mergeCell ref="B146:M146"/>
    <mergeCell ref="B151:M151"/>
    <mergeCell ref="B1:J2"/>
    <mergeCell ref="A20:L20"/>
    <mergeCell ref="B38:M38"/>
    <mergeCell ref="B56:M56"/>
    <mergeCell ref="B72:M72"/>
    <mergeCell ref="B88:M88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Sahbiya</dc:creator>
  <cp:lastModifiedBy>Sahbiya</cp:lastModifiedBy>
  <dcterms:created xsi:type="dcterms:W3CDTF">2024-10-22T15:04:59Z</dcterms:created>
  <dcterms:modified xsi:type="dcterms:W3CDTF">2024-10-22T15:05:14Z</dcterms:modified>
</cp:coreProperties>
</file>